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fileSharing readOnlyRecommended="1"/>
  <workbookPr codeName="ThisWorkbook"/>
  <mc:AlternateContent xmlns:mc="http://schemas.openxmlformats.org/markup-compatibility/2006">
    <mc:Choice Requires="x15">
      <x15ac:absPath xmlns:x15ac="http://schemas.microsoft.com/office/spreadsheetml/2010/11/ac" url="https://homesandcommunities-my.sharepoint.com/personal/victoria_dacre_rsh_gov_uk/Documents/Desktop/"/>
    </mc:Choice>
  </mc:AlternateContent>
  <xr:revisionPtr revIDLastSave="0" documentId="8_{45DC040C-08A0-4046-BA7E-30BC7EEDD857}" xr6:coauthVersionLast="45" xr6:coauthVersionMax="45" xr10:uidLastSave="{00000000-0000-0000-0000-000000000000}"/>
  <bookViews>
    <workbookView xWindow="-120" yWindow="-120" windowWidth="29040" windowHeight="15840" tabRatio="813" activeTab="1" xr2:uid="{00000000-000D-0000-FFFF-FFFF00000000}"/>
  </bookViews>
  <sheets>
    <sheet name="VfM Metrics Sources &amp; notes" sheetId="198" r:id="rId1"/>
    <sheet name="2020_VfM_Metrics_Entity" sheetId="199" r:id="rId2"/>
    <sheet name="2020_VfM_Metrics_Consolidated" sheetId="200"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_123Graph_A" localSheetId="2" hidden="1">'[3]Model inputs'!#REF!</definedName>
    <definedName name="__123Graph_A" localSheetId="1" hidden="1">'[3]Model inputs'!#REF!</definedName>
    <definedName name="__123Graph_A" localSheetId="0" hidden="1">'[3]Model inputs'!#REF!</definedName>
    <definedName name="__123Graph_A" hidden="1">'[3]Model inputs'!#REF!</definedName>
    <definedName name="__123Graph_AALLTAX" localSheetId="2" hidden="1">'[4]Forecast data'!#REF!</definedName>
    <definedName name="__123Graph_AALLTAX" localSheetId="1" hidden="1">'[4]Forecast data'!#REF!</definedName>
    <definedName name="__123Graph_AALLTAX" localSheetId="0" hidden="1">'[4]Forecast data'!#REF!</definedName>
    <definedName name="__123Graph_AALLTAX" hidden="1">'[4]Forecast data'!#REF!</definedName>
    <definedName name="__123Graph_ACFSINDIV" localSheetId="2" hidden="1">[5]Data!#REF!</definedName>
    <definedName name="__123Graph_ACFSINDIV" localSheetId="1" hidden="1">[5]Data!#REF!</definedName>
    <definedName name="__123Graph_ACFSINDIV" localSheetId="0" hidden="1">[5]Data!#REF!</definedName>
    <definedName name="__123Graph_ACFSINDIV" hidden="1">[5]Data!#REF!</definedName>
    <definedName name="__123Graph_ACHGSPD1" hidden="1">'[6]CHGSPD19.FIN'!$B$10:$B$20</definedName>
    <definedName name="__123Graph_ACHGSPD2" hidden="1">'[6]CHGSPD19.FIN'!$E$11:$E$20</definedName>
    <definedName name="__123Graph_AEFF" localSheetId="2" hidden="1">'[7]T3 Page 1'!#REF!</definedName>
    <definedName name="__123Graph_AEFF" localSheetId="1" hidden="1">'[7]T3 Page 1'!#REF!</definedName>
    <definedName name="__123Graph_AEFF" localSheetId="0" hidden="1">'[7]T3 Page 1'!#REF!</definedName>
    <definedName name="__123Graph_AEFF" hidden="1">'[7]T3 Page 1'!#REF!</definedName>
    <definedName name="__123Graph_AGR14PBF1" hidden="1">'[8]HIS19FIN(A)'!$AF$70:$AF$81</definedName>
    <definedName name="__123Graph_AHOMEVAT" localSheetId="2" hidden="1">'[4]Forecast data'!#REF!</definedName>
    <definedName name="__123Graph_AHOMEVAT" localSheetId="1" hidden="1">'[4]Forecast data'!#REF!</definedName>
    <definedName name="__123Graph_AHOMEVAT" localSheetId="0" hidden="1">'[4]Forecast data'!#REF!</definedName>
    <definedName name="__123Graph_AHOMEVAT" hidden="1">'[4]Forecast data'!#REF!</definedName>
    <definedName name="__123Graph_AIMPORT" localSheetId="2" hidden="1">'[4]Forecast data'!#REF!</definedName>
    <definedName name="__123Graph_AIMPORT" localSheetId="1" hidden="1">'[4]Forecast data'!#REF!</definedName>
    <definedName name="__123Graph_AIMPORT" localSheetId="0" hidden="1">'[4]Forecast data'!#REF!</definedName>
    <definedName name="__123Graph_AIMPORT" hidden="1">'[4]Forecast data'!#REF!</definedName>
    <definedName name="__123Graph_ALBFFIN" localSheetId="2" hidden="1">'[7]FC Page 1'!#REF!</definedName>
    <definedName name="__123Graph_ALBFFIN" localSheetId="1" hidden="1">'[7]FC Page 1'!#REF!</definedName>
    <definedName name="__123Graph_ALBFFIN" localSheetId="0" hidden="1">'[7]FC Page 1'!#REF!</definedName>
    <definedName name="__123Graph_ALBFFIN" hidden="1">'[7]FC Page 1'!#REF!</definedName>
    <definedName name="__123Graph_ALBFFIN2" hidden="1">'[8]HIS19FIN(A)'!$K$59:$Q$59</definedName>
    <definedName name="__123Graph_ALBFHIC2" hidden="1">'[8]HIS19FIN(A)'!$D$59:$J$59</definedName>
    <definedName name="__123Graph_ALCB" hidden="1">'[8]HIS19FIN(A)'!$D$83:$I$83</definedName>
    <definedName name="__123Graph_ANACFIN" hidden="1">'[8]HIS19FIN(A)'!$K$97:$Q$97</definedName>
    <definedName name="__123Graph_ANACHIC" hidden="1">'[8]HIS19FIN(A)'!$D$97:$J$97</definedName>
    <definedName name="__123Graph_APDNUMBERS" hidden="1">'[9]SUMMARY TABLE'!$U$6:$U$49</definedName>
    <definedName name="__123Graph_APDTRENDS" hidden="1">'[9]SUMMARY TABLE'!$S$23:$S$46</definedName>
    <definedName name="__123Graph_APIC" localSheetId="2" hidden="1">'[7]T3 Page 1'!#REF!</definedName>
    <definedName name="__123Graph_APIC" localSheetId="1" hidden="1">'[7]T3 Page 1'!#REF!</definedName>
    <definedName name="__123Graph_APIC" localSheetId="0" hidden="1">'[7]T3 Page 1'!#REF!</definedName>
    <definedName name="__123Graph_APIC" hidden="1">'[7]T3 Page 1'!#REF!</definedName>
    <definedName name="__123Graph_ATOBREV" localSheetId="2" hidden="1">'[4]Forecast data'!#REF!</definedName>
    <definedName name="__123Graph_ATOBREV" localSheetId="1" hidden="1">'[4]Forecast data'!#REF!</definedName>
    <definedName name="__123Graph_ATOBREV" localSheetId="0" hidden="1">'[4]Forecast data'!#REF!</definedName>
    <definedName name="__123Graph_ATOBREV" hidden="1">'[4]Forecast data'!#REF!</definedName>
    <definedName name="__123Graph_ATOTAL" localSheetId="2" hidden="1">'[4]Forecast data'!#REF!</definedName>
    <definedName name="__123Graph_ATOTAL" localSheetId="1" hidden="1">'[4]Forecast data'!#REF!</definedName>
    <definedName name="__123Graph_ATOTAL" localSheetId="0" hidden="1">'[4]Forecast data'!#REF!</definedName>
    <definedName name="__123Graph_ATOTAL" hidden="1">'[4]Forecast data'!#REF!</definedName>
    <definedName name="__123Graph_B" localSheetId="2" hidden="1">'[3]Model inputs'!#REF!</definedName>
    <definedName name="__123Graph_B" localSheetId="1" hidden="1">'[3]Model inputs'!#REF!</definedName>
    <definedName name="__123Graph_B" localSheetId="0" hidden="1">'[3]Model inputs'!#REF!</definedName>
    <definedName name="__123Graph_B" hidden="1">'[3]Model inputs'!#REF!</definedName>
    <definedName name="__123Graph_BCFSINDIV" localSheetId="2" hidden="1">[5]Data!#REF!</definedName>
    <definedName name="__123Graph_BCFSINDIV" localSheetId="1" hidden="1">[5]Data!#REF!</definedName>
    <definedName name="__123Graph_BCFSINDIV" hidden="1">[5]Data!#REF!</definedName>
    <definedName name="__123Graph_BCFSUK" localSheetId="2" hidden="1">[5]Data!#REF!</definedName>
    <definedName name="__123Graph_BCFSUK" localSheetId="1" hidden="1">[5]Data!#REF!</definedName>
    <definedName name="__123Graph_BCFSUK" hidden="1">[5]Data!#REF!</definedName>
    <definedName name="__123Graph_BCHGSPD1" hidden="1">'[6]CHGSPD19.FIN'!$H$10:$H$25</definedName>
    <definedName name="__123Graph_BCHGSPD2" hidden="1">'[6]CHGSPD19.FIN'!$I$11:$I$25</definedName>
    <definedName name="__123Graph_BEFF" localSheetId="2" hidden="1">'[7]T3 Page 1'!#REF!</definedName>
    <definedName name="__123Graph_BEFF" localSheetId="1" hidden="1">'[7]T3 Page 1'!#REF!</definedName>
    <definedName name="__123Graph_BEFF" localSheetId="0" hidden="1">'[7]T3 Page 1'!#REF!</definedName>
    <definedName name="__123Graph_BEFF" hidden="1">'[7]T3 Page 1'!#REF!</definedName>
    <definedName name="__123Graph_BHOMEVAT" localSheetId="2" hidden="1">'[4]Forecast data'!#REF!</definedName>
    <definedName name="__123Graph_BHOMEVAT" localSheetId="1" hidden="1">'[4]Forecast data'!#REF!</definedName>
    <definedName name="__123Graph_BHOMEVAT" localSheetId="0" hidden="1">'[4]Forecast data'!#REF!</definedName>
    <definedName name="__123Graph_BHOMEVAT" hidden="1">'[4]Forecast data'!#REF!</definedName>
    <definedName name="__123Graph_BIMPORT" localSheetId="2" hidden="1">'[4]Forecast data'!#REF!</definedName>
    <definedName name="__123Graph_BIMPORT" localSheetId="1" hidden="1">'[4]Forecast data'!#REF!</definedName>
    <definedName name="__123Graph_BIMPORT" localSheetId="0" hidden="1">'[4]Forecast data'!#REF!</definedName>
    <definedName name="__123Graph_BIMPORT" hidden="1">'[4]Forecast data'!#REF!</definedName>
    <definedName name="__123Graph_BLBF" localSheetId="2" hidden="1">'[7]T3 Page 1'!#REF!</definedName>
    <definedName name="__123Graph_BLBF" localSheetId="1" hidden="1">'[7]T3 Page 1'!#REF!</definedName>
    <definedName name="__123Graph_BLBF" localSheetId="0" hidden="1">'[7]T3 Page 1'!#REF!</definedName>
    <definedName name="__123Graph_BLBF" hidden="1">'[7]T3 Page 1'!#REF!</definedName>
    <definedName name="__123Graph_BLBFFIN" localSheetId="2" hidden="1">'[7]FC Page 1'!#REF!</definedName>
    <definedName name="__123Graph_BLBFFIN" localSheetId="1" hidden="1">'[7]FC Page 1'!#REF!</definedName>
    <definedName name="__123Graph_BLBFFIN" hidden="1">'[7]FC Page 1'!#REF!</definedName>
    <definedName name="__123Graph_BLCB" hidden="1">'[8]HIS19FIN(A)'!$D$79:$I$79</definedName>
    <definedName name="__123Graph_BPDTRENDS" hidden="1">'[9]SUMMARY TABLE'!$T$23:$T$46</definedName>
    <definedName name="__123Graph_BPIC" localSheetId="2" hidden="1">'[7]T3 Page 1'!#REF!</definedName>
    <definedName name="__123Graph_BPIC" localSheetId="1" hidden="1">'[7]T3 Page 1'!#REF!</definedName>
    <definedName name="__123Graph_BPIC" localSheetId="0" hidden="1">'[7]T3 Page 1'!#REF!</definedName>
    <definedName name="__123Graph_BPIC" hidden="1">'[7]T3 Page 1'!#REF!</definedName>
    <definedName name="__123Graph_BTOTAL" localSheetId="2" hidden="1">'[4]Forecast data'!#REF!</definedName>
    <definedName name="__123Graph_BTOTAL" localSheetId="1" hidden="1">'[4]Forecast data'!#REF!</definedName>
    <definedName name="__123Graph_BTOTAL" localSheetId="0" hidden="1">'[4]Forecast data'!#REF!</definedName>
    <definedName name="__123Graph_BTOTAL" hidden="1">'[4]Forecast data'!#REF!</definedName>
    <definedName name="__123Graph_CACT13BUD" localSheetId="2" hidden="1">'[7]FC Page 1'!#REF!</definedName>
    <definedName name="__123Graph_CACT13BUD" localSheetId="1" hidden="1">'[7]FC Page 1'!#REF!</definedName>
    <definedName name="__123Graph_CACT13BUD" localSheetId="0" hidden="1">'[7]FC Page 1'!#REF!</definedName>
    <definedName name="__123Graph_CACT13BUD" hidden="1">'[7]FC Page 1'!#REF!</definedName>
    <definedName name="__123Graph_CCFSINDIV" localSheetId="2" hidden="1">[5]Data!#REF!</definedName>
    <definedName name="__123Graph_CCFSINDIV" localSheetId="1" hidden="1">[5]Data!#REF!</definedName>
    <definedName name="__123Graph_CCFSINDIV" localSheetId="0" hidden="1">[5]Data!#REF!</definedName>
    <definedName name="__123Graph_CCFSINDIV" hidden="1">[5]Data!#REF!</definedName>
    <definedName name="__123Graph_CCFSUK" localSheetId="2" hidden="1">[5]Data!#REF!</definedName>
    <definedName name="__123Graph_CCFSUK" localSheetId="1" hidden="1">[5]Data!#REF!</definedName>
    <definedName name="__123Graph_CCFSUK" hidden="1">[5]Data!#REF!</definedName>
    <definedName name="__123Graph_CEFF" localSheetId="2" hidden="1">'[7]T3 Page 1'!#REF!</definedName>
    <definedName name="__123Graph_CEFF" localSheetId="1" hidden="1">'[7]T3 Page 1'!#REF!</definedName>
    <definedName name="__123Graph_CEFF" hidden="1">'[7]T3 Page 1'!#REF!</definedName>
    <definedName name="__123Graph_CGR14PBF1" hidden="1">'[8]HIS19FIN(A)'!$AK$70:$AK$81</definedName>
    <definedName name="__123Graph_CLBF" localSheetId="2" hidden="1">'[7]T3 Page 1'!#REF!</definedName>
    <definedName name="__123Graph_CLBF" localSheetId="1" hidden="1">'[7]T3 Page 1'!#REF!</definedName>
    <definedName name="__123Graph_CLBF" localSheetId="0" hidden="1">'[7]T3 Page 1'!#REF!</definedName>
    <definedName name="__123Graph_CLBF" hidden="1">'[7]T3 Page 1'!#REF!</definedName>
    <definedName name="__123Graph_CPIC" localSheetId="2" hidden="1">'[7]T3 Page 1'!#REF!</definedName>
    <definedName name="__123Graph_CPIC" localSheetId="1" hidden="1">'[7]T3 Page 1'!#REF!</definedName>
    <definedName name="__123Graph_CPIC" localSheetId="0" hidden="1">'[7]T3 Page 1'!#REF!</definedName>
    <definedName name="__123Graph_CPIC" hidden="1">'[7]T3 Page 1'!#REF!</definedName>
    <definedName name="__123Graph_DACT13BUD" localSheetId="2" hidden="1">'[7]FC Page 1'!#REF!</definedName>
    <definedName name="__123Graph_DACT13BUD" localSheetId="1" hidden="1">'[7]FC Page 1'!#REF!</definedName>
    <definedName name="__123Graph_DACT13BUD" localSheetId="0" hidden="1">'[7]FC Page 1'!#REF!</definedName>
    <definedName name="__123Graph_DACT13BUD" hidden="1">'[7]FC Page 1'!#REF!</definedName>
    <definedName name="__123Graph_DCFSINDIV" localSheetId="2" hidden="1">[5]Data!#REF!</definedName>
    <definedName name="__123Graph_DCFSINDIV" localSheetId="1" hidden="1">[5]Data!#REF!</definedName>
    <definedName name="__123Graph_DCFSINDIV" localSheetId="0" hidden="1">[5]Data!#REF!</definedName>
    <definedName name="__123Graph_DCFSINDIV" hidden="1">[5]Data!#REF!</definedName>
    <definedName name="__123Graph_DCFSUK" localSheetId="2" hidden="1">[5]Data!#REF!</definedName>
    <definedName name="__123Graph_DCFSUK" localSheetId="1" hidden="1">[5]Data!#REF!</definedName>
    <definedName name="__123Graph_DCFSUK" hidden="1">[5]Data!#REF!</definedName>
    <definedName name="__123Graph_DEFF" localSheetId="2" hidden="1">'[7]T3 Page 1'!#REF!</definedName>
    <definedName name="__123Graph_DEFF" localSheetId="1" hidden="1">'[7]T3 Page 1'!#REF!</definedName>
    <definedName name="__123Graph_DEFF" hidden="1">'[7]T3 Page 1'!#REF!</definedName>
    <definedName name="__123Graph_DGR14PBF1" hidden="1">'[8]HIS19FIN(A)'!$AH$70:$AH$81</definedName>
    <definedName name="__123Graph_DLBF" localSheetId="2" hidden="1">'[7]T3 Page 1'!#REF!</definedName>
    <definedName name="__123Graph_DLBF" localSheetId="1" hidden="1">'[7]T3 Page 1'!#REF!</definedName>
    <definedName name="__123Graph_DLBF" localSheetId="0" hidden="1">'[7]T3 Page 1'!#REF!</definedName>
    <definedName name="__123Graph_DLBF" hidden="1">'[7]T3 Page 1'!#REF!</definedName>
    <definedName name="__123Graph_DPIC" localSheetId="2" hidden="1">'[7]T3 Page 1'!#REF!</definedName>
    <definedName name="__123Graph_DPIC" localSheetId="1" hidden="1">'[7]T3 Page 1'!#REF!</definedName>
    <definedName name="__123Graph_DPIC" localSheetId="0" hidden="1">'[7]T3 Page 1'!#REF!</definedName>
    <definedName name="__123Graph_DPIC" hidden="1">'[7]T3 Page 1'!#REF!</definedName>
    <definedName name="__123Graph_EACT13BUD" localSheetId="2" hidden="1">'[7]FC Page 1'!#REF!</definedName>
    <definedName name="__123Graph_EACT13BUD" localSheetId="1" hidden="1">'[7]FC Page 1'!#REF!</definedName>
    <definedName name="__123Graph_EACT13BUD" localSheetId="0" hidden="1">'[7]FC Page 1'!#REF!</definedName>
    <definedName name="__123Graph_EACT13BUD" hidden="1">'[7]FC Page 1'!#REF!</definedName>
    <definedName name="__123Graph_ECFSINDIV" localSheetId="2" hidden="1">[5]Data!#REF!</definedName>
    <definedName name="__123Graph_ECFSINDIV" localSheetId="1" hidden="1">[5]Data!#REF!</definedName>
    <definedName name="__123Graph_ECFSINDIV" localSheetId="0" hidden="1">[5]Data!#REF!</definedName>
    <definedName name="__123Graph_ECFSINDIV" hidden="1">[5]Data!#REF!</definedName>
    <definedName name="__123Graph_ECFSUK" localSheetId="2" hidden="1">[5]Data!#REF!</definedName>
    <definedName name="__123Graph_ECFSUK" localSheetId="1" hidden="1">[5]Data!#REF!</definedName>
    <definedName name="__123Graph_ECFSUK" hidden="1">[5]Data!#REF!</definedName>
    <definedName name="__123Graph_EEFF" localSheetId="2" hidden="1">'[7]T3 Page 1'!#REF!</definedName>
    <definedName name="__123Graph_EEFF" localSheetId="1" hidden="1">'[7]T3 Page 1'!#REF!</definedName>
    <definedName name="__123Graph_EEFF" hidden="1">'[7]T3 Page 1'!#REF!</definedName>
    <definedName name="__123Graph_EEFFHIC" localSheetId="2" hidden="1">'[7]FC Page 1'!#REF!</definedName>
    <definedName name="__123Graph_EEFFHIC" localSheetId="1" hidden="1">'[7]FC Page 1'!#REF!</definedName>
    <definedName name="__123Graph_EEFFHIC" hidden="1">'[7]FC Page 1'!#REF!</definedName>
    <definedName name="__123Graph_EGR14PBF1" hidden="1">'[8]HIS19FIN(A)'!$AG$67:$AG$67</definedName>
    <definedName name="__123Graph_ELBF" localSheetId="2" hidden="1">'[7]T3 Page 1'!#REF!</definedName>
    <definedName name="__123Graph_ELBF" localSheetId="1" hidden="1">'[7]T3 Page 1'!#REF!</definedName>
    <definedName name="__123Graph_ELBF" localSheetId="0" hidden="1">'[7]T3 Page 1'!#REF!</definedName>
    <definedName name="__123Graph_ELBF" hidden="1">'[7]T3 Page 1'!#REF!</definedName>
    <definedName name="__123Graph_EPIC" localSheetId="2" hidden="1">'[7]T3 Page 1'!#REF!</definedName>
    <definedName name="__123Graph_EPIC" localSheetId="1" hidden="1">'[7]T3 Page 1'!#REF!</definedName>
    <definedName name="__123Graph_EPIC" localSheetId="0" hidden="1">'[7]T3 Page 1'!#REF!</definedName>
    <definedName name="__123Graph_EPIC" hidden="1">'[7]T3 Page 1'!#REF!</definedName>
    <definedName name="__123Graph_FACT13BUD" localSheetId="2" hidden="1">'[7]FC Page 1'!#REF!</definedName>
    <definedName name="__123Graph_FACT13BUD" localSheetId="1" hidden="1">'[7]FC Page 1'!#REF!</definedName>
    <definedName name="__123Graph_FACT13BUD" localSheetId="0" hidden="1">'[7]FC Page 1'!#REF!</definedName>
    <definedName name="__123Graph_FACT13BUD" hidden="1">'[7]FC Page 1'!#REF!</definedName>
    <definedName name="__123Graph_FCFSUK" localSheetId="2" hidden="1">[5]Data!#REF!</definedName>
    <definedName name="__123Graph_FCFSUK" localSheetId="1" hidden="1">[5]Data!#REF!</definedName>
    <definedName name="__123Graph_FCFSUK" localSheetId="0" hidden="1">[5]Data!#REF!</definedName>
    <definedName name="__123Graph_FCFSUK" hidden="1">[5]Data!#REF!</definedName>
    <definedName name="__123Graph_FEFF" localSheetId="2" hidden="1">'[7]T3 Page 1'!#REF!</definedName>
    <definedName name="__123Graph_FEFF" localSheetId="1" hidden="1">'[7]T3 Page 1'!#REF!</definedName>
    <definedName name="__123Graph_FEFF" hidden="1">'[7]T3 Page 1'!#REF!</definedName>
    <definedName name="__123Graph_FEFFHIC" localSheetId="2" hidden="1">'[7]FC Page 1'!#REF!</definedName>
    <definedName name="__123Graph_FEFFHIC" localSheetId="1" hidden="1">'[7]FC Page 1'!#REF!</definedName>
    <definedName name="__123Graph_FEFFHIC" hidden="1">'[7]FC Page 1'!#REF!</definedName>
    <definedName name="__123Graph_FGR14PBF1" hidden="1">'[8]HIS19FIN(A)'!$AH$67:$AH$67</definedName>
    <definedName name="__123Graph_FLBF" localSheetId="2" hidden="1">'[7]T3 Page 1'!#REF!</definedName>
    <definedName name="__123Graph_FLBF" localSheetId="1" hidden="1">'[7]T3 Page 1'!#REF!</definedName>
    <definedName name="__123Graph_FLBF" localSheetId="0" hidden="1">'[7]T3 Page 1'!#REF!</definedName>
    <definedName name="__123Graph_FLBF" hidden="1">'[7]T3 Page 1'!#REF!</definedName>
    <definedName name="__123Graph_FPIC" localSheetId="2" hidden="1">'[7]T3 Page 1'!#REF!</definedName>
    <definedName name="__123Graph_FPIC" localSheetId="1" hidden="1">'[7]T3 Page 1'!#REF!</definedName>
    <definedName name="__123Graph_FPIC" localSheetId="0" hidden="1">'[7]T3 Page 1'!#REF!</definedName>
    <definedName name="__123Graph_FPIC" hidden="1">'[7]T3 Page 1'!#REF!</definedName>
    <definedName name="__123Graph_LBL_ARESID" hidden="1">'[8]HIS19FIN(A)'!$R$3:$W$3</definedName>
    <definedName name="__123Graph_LBL_BRESID" hidden="1">'[8]HIS19FIN(A)'!$R$3:$W$3</definedName>
    <definedName name="__123Graph_X" localSheetId="2" hidden="1">'[4]Forecast data'!#REF!</definedName>
    <definedName name="__123Graph_X" localSheetId="1" hidden="1">'[4]Forecast data'!#REF!</definedName>
    <definedName name="__123Graph_X" localSheetId="0" hidden="1">'[4]Forecast data'!#REF!</definedName>
    <definedName name="__123Graph_X" hidden="1">'[4]Forecast data'!#REF!</definedName>
    <definedName name="__123Graph_XACTHIC" localSheetId="2" hidden="1">'[7]FC Page 1'!#REF!</definedName>
    <definedName name="__123Graph_XACTHIC" localSheetId="1" hidden="1">'[7]FC Page 1'!#REF!</definedName>
    <definedName name="__123Graph_XACTHIC" localSheetId="0" hidden="1">'[7]FC Page 1'!#REF!</definedName>
    <definedName name="__123Graph_XACTHIC" hidden="1">'[7]FC Page 1'!#REF!</definedName>
    <definedName name="__123Graph_XALLTAX" localSheetId="2" hidden="1">'[4]Forecast data'!#REF!</definedName>
    <definedName name="__123Graph_XALLTAX" localSheetId="1" hidden="1">'[4]Forecast data'!#REF!</definedName>
    <definedName name="__123Graph_XALLTAX" localSheetId="0" hidden="1">'[4]Forecast data'!#REF!</definedName>
    <definedName name="__123Graph_XALLTAX" hidden="1">'[4]Forecast data'!#REF!</definedName>
    <definedName name="__123Graph_XCHGSPD1" hidden="1">'[6]CHGSPD19.FIN'!$A$10:$A$25</definedName>
    <definedName name="__123Graph_XCHGSPD2" hidden="1">'[6]CHGSPD19.FIN'!$A$11:$A$25</definedName>
    <definedName name="__123Graph_XEFF" localSheetId="2" hidden="1">'[7]T3 Page 1'!#REF!</definedName>
    <definedName name="__123Graph_XEFF" localSheetId="1" hidden="1">'[7]T3 Page 1'!#REF!</definedName>
    <definedName name="__123Graph_XEFF" localSheetId="0" hidden="1">'[7]T3 Page 1'!#REF!</definedName>
    <definedName name="__123Graph_XEFF" hidden="1">'[7]T3 Page 1'!#REF!</definedName>
    <definedName name="__123Graph_XGR14PBF1" hidden="1">'[8]HIS19FIN(A)'!$AL$70:$AL$81</definedName>
    <definedName name="__123Graph_XHOMEVAT" localSheetId="2" hidden="1">'[4]Forecast data'!#REF!</definedName>
    <definedName name="__123Graph_XHOMEVAT" localSheetId="1" hidden="1">'[4]Forecast data'!#REF!</definedName>
    <definedName name="__123Graph_XHOMEVAT" localSheetId="0" hidden="1">'[4]Forecast data'!#REF!</definedName>
    <definedName name="__123Graph_XHOMEVAT" hidden="1">'[4]Forecast data'!#REF!</definedName>
    <definedName name="__123Graph_XIMPORT" localSheetId="2" hidden="1">'[4]Forecast data'!#REF!</definedName>
    <definedName name="__123Graph_XIMPORT" localSheetId="1" hidden="1">'[4]Forecast data'!#REF!</definedName>
    <definedName name="__123Graph_XIMPORT" localSheetId="0" hidden="1">'[4]Forecast data'!#REF!</definedName>
    <definedName name="__123Graph_XIMPORT" hidden="1">'[4]Forecast data'!#REF!</definedName>
    <definedName name="__123Graph_XLBF" localSheetId="2" hidden="1">'[7]T3 Page 1'!#REF!</definedName>
    <definedName name="__123Graph_XLBF" localSheetId="1" hidden="1">'[7]T3 Page 1'!#REF!</definedName>
    <definedName name="__123Graph_XLBF" localSheetId="0" hidden="1">'[7]T3 Page 1'!#REF!</definedName>
    <definedName name="__123Graph_XLBF" hidden="1">'[7]T3 Page 1'!#REF!</definedName>
    <definedName name="__123Graph_XLBFFIN2" hidden="1">'[8]HIS19FIN(A)'!$K$61:$Q$61</definedName>
    <definedName name="__123Graph_XLBFHIC" hidden="1">'[8]HIS19FIN(A)'!$D$61:$J$61</definedName>
    <definedName name="__123Graph_XLBFHIC2" hidden="1">'[8]HIS19FIN(A)'!$D$61:$J$61</definedName>
    <definedName name="__123Graph_XLCB" hidden="1">'[8]HIS19FIN(A)'!$D$79:$I$79</definedName>
    <definedName name="__123Graph_XNACFIN" hidden="1">'[8]HIS19FIN(A)'!$K$95:$Q$95</definedName>
    <definedName name="__123Graph_XNACHIC" hidden="1">'[8]HIS19FIN(A)'!$D$95:$J$95</definedName>
    <definedName name="__123Graph_XPDNUMBERS" hidden="1">'[9]SUMMARY TABLE'!$Q$6:$Q$49</definedName>
    <definedName name="__123Graph_XPDTRENDS" hidden="1">'[9]SUMMARY TABLE'!$P$23:$P$46</definedName>
    <definedName name="__123Graph_XPIC" localSheetId="2" hidden="1">'[7]T3 Page 1'!#REF!</definedName>
    <definedName name="__123Graph_XPIC" localSheetId="1" hidden="1">'[7]T3 Page 1'!#REF!</definedName>
    <definedName name="__123Graph_XPIC" localSheetId="0" hidden="1">'[7]T3 Page 1'!#REF!</definedName>
    <definedName name="__123Graph_XPIC" hidden="1">'[7]T3 Page 1'!#REF!</definedName>
    <definedName name="__123Graph_XSTAG2ALL" localSheetId="2" hidden="1">'[4]Forecast data'!#REF!</definedName>
    <definedName name="__123Graph_XSTAG2ALL" localSheetId="1" hidden="1">'[4]Forecast data'!#REF!</definedName>
    <definedName name="__123Graph_XSTAG2ALL" localSheetId="0" hidden="1">'[4]Forecast data'!#REF!</definedName>
    <definedName name="__123Graph_XSTAG2ALL" hidden="1">'[4]Forecast data'!#REF!</definedName>
    <definedName name="__123Graph_XSTAG2EC" localSheetId="2" hidden="1">'[4]Forecast data'!#REF!</definedName>
    <definedName name="__123Graph_XSTAG2EC" localSheetId="1" hidden="1">'[4]Forecast data'!#REF!</definedName>
    <definedName name="__123Graph_XSTAG2EC" localSheetId="0" hidden="1">'[4]Forecast data'!#REF!</definedName>
    <definedName name="__123Graph_XSTAG2EC" hidden="1">'[4]Forecast data'!#REF!</definedName>
    <definedName name="__123Graph_XTOBREV" localSheetId="2" hidden="1">'[4]Forecast data'!#REF!</definedName>
    <definedName name="__123Graph_XTOBREV" localSheetId="1" hidden="1">'[4]Forecast data'!#REF!</definedName>
    <definedName name="__123Graph_XTOBREV" localSheetId="0" hidden="1">'[4]Forecast data'!#REF!</definedName>
    <definedName name="__123Graph_XTOBREV" hidden="1">'[4]Forecast data'!#REF!</definedName>
    <definedName name="__123Graph_XTOTAL" localSheetId="2" hidden="1">'[4]Forecast data'!#REF!</definedName>
    <definedName name="__123Graph_XTOTAL" localSheetId="1" hidden="1">'[4]Forecast data'!#REF!</definedName>
    <definedName name="__123Graph_XTOTAL" hidden="1">'[4]Forecast data'!#REF!</definedName>
    <definedName name="_1__123Graph_ACHART_15" hidden="1">[10]USGC!$B$34:$B$53</definedName>
    <definedName name="_10__123Graph_XCHART_15" hidden="1">[10]USGC!$A$34:$A$53</definedName>
    <definedName name="_2">#REF!</definedName>
    <definedName name="_2__123Graph_BCHART_10" hidden="1">[10]USGC!$L$34:$L$53</definedName>
    <definedName name="_3__123Graph_BCHART_13" hidden="1">[10]USGC!$R$34:$R$53</definedName>
    <definedName name="_4__123Graph_BCHART_15" hidden="1">[10]USGC!$C$34:$C$53</definedName>
    <definedName name="_5__123Graph_CCHART_10" hidden="1">[10]USGC!$F$34:$F$53</definedName>
    <definedName name="_6__123Graph_CCHART_13" hidden="1">[10]USGC!$O$34:$O$53</definedName>
    <definedName name="_7__123Graph_CCHART_15" hidden="1">[10]USGC!$D$34:$D$53</definedName>
    <definedName name="_8__123Graph_XCHART_10" hidden="1">[10]USGC!$A$34:$A$53</definedName>
    <definedName name="_9__123Graph_XCHART_13" hidden="1">[10]USGC!$A$34:$A$53</definedName>
    <definedName name="_Att06">'[12]Att 06'!$A$2:$T$564</definedName>
    <definedName name="_Att07">'[12]Att 07'!$A$2:$T$384</definedName>
    <definedName name="_Att08">'[12]Att 08'!$1:$1048576</definedName>
    <definedName name="_Fill" localSheetId="2" hidden="1">'[4]Forecast data'!#REF!</definedName>
    <definedName name="_Fill" localSheetId="1" hidden="1">'[4]Forecast data'!#REF!</definedName>
    <definedName name="_Fill" localSheetId="0" hidden="1">'[4]Forecast data'!#REF!</definedName>
    <definedName name="_Fill" hidden="1">'[4]Forecast data'!#REF!</definedName>
    <definedName name="_xlnm._FilterDatabase" localSheetId="2" hidden="1">'2020_VfM_Metrics_Consolidated'!$A$3:$BY$213</definedName>
    <definedName name="_xlnm._FilterDatabase" localSheetId="1" hidden="1">'2020_VfM_Metrics_Entity'!$A$3:$BY$261</definedName>
    <definedName name="_HCA07">'[13]2006 program'!$B$1:$AC$446</definedName>
    <definedName name="_Inc8">'[12]FVA - 05'!$D$2:$D$555</definedName>
    <definedName name="_Inc9">'[12]FVA - 06'!$D$2:$D$564</definedName>
    <definedName name="_Key1" localSheetId="2" hidden="1">#REF!</definedName>
    <definedName name="_Key1" localSheetId="1" hidden="1">#REF!</definedName>
    <definedName name="_Key1" localSheetId="0" hidden="1">#REF!</definedName>
    <definedName name="_Key1" hidden="1">#REF!</definedName>
    <definedName name="_Order1" hidden="1">255</definedName>
    <definedName name="_Order2" hidden="1">255</definedName>
    <definedName name="_Rat05">'[12]FVA - 05 Ratios'!$D$2:$D$555</definedName>
    <definedName name="_Rat06">'[12]FVA - 06 Ratios'!$D$2:$D$564</definedName>
    <definedName name="_Rat07">'[12]FVA - 07 Ratios'!$D$2:$D$384</definedName>
    <definedName name="_Rat08">'[12]FVA - 08 Ratios'!$D$2:$D$393</definedName>
    <definedName name="_Regression_Out" localSheetId="2" hidden="1">#REF!</definedName>
    <definedName name="_Regression_Out" localSheetId="1" hidden="1">#REF!</definedName>
    <definedName name="_Regression_Out" localSheetId="0" hidden="1">#REF!</definedName>
    <definedName name="_Regression_Out" hidden="1">#REF!</definedName>
    <definedName name="_Regression_X" localSheetId="2" hidden="1">#REF!</definedName>
    <definedName name="_Regression_X" localSheetId="1" hidden="1">#REF!</definedName>
    <definedName name="_Regression_X" localSheetId="0" hidden="1">#REF!</definedName>
    <definedName name="_Regression_X" hidden="1">#REF!</definedName>
    <definedName name="_Regression_Y" localSheetId="2" hidden="1">#REF!</definedName>
    <definedName name="_Regression_Y" localSheetId="1" hidden="1">#REF!</definedName>
    <definedName name="_Regression_Y" localSheetId="0" hidden="1">#REF!</definedName>
    <definedName name="_Regression_Y" hidden="1">#REF!</definedName>
    <definedName name="_SDR18">#REF!</definedName>
    <definedName name="_Sort" hidden="1">#REF!</definedName>
    <definedName name="adro_list">[14]ADRO_Summary!$BC$9:$BC$13</definedName>
    <definedName name="asdas" localSheetId="2"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2"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2" hidden="1">{#N/A,#N/A,FALSE,"TMCOMP96";#N/A,#N/A,FALSE,"MAT96";#N/A,#N/A,FALSE,"FANDA96";#N/A,#N/A,FALSE,"INTRAN96";#N/A,#N/A,FALSE,"NAA9697";#N/A,#N/A,FALSE,"ECWEBB";#N/A,#N/A,FALSE,"MFT96";#N/A,#N/A,FALSE,"CTrecon"}</definedName>
    <definedName name="asdasx" localSheetId="1" hidden="1">{#N/A,#N/A,FALSE,"TMCOMP96";#N/A,#N/A,FALSE,"MAT96";#N/A,#N/A,FALSE,"FANDA96";#N/A,#N/A,FALSE,"INTRAN96";#N/A,#N/A,FALSE,"NAA9697";#N/A,#N/A,FALSE,"ECWEBB";#N/A,#N/A,FALSE,"MFT96";#N/A,#N/A,FALSE,"CTrecon"}</definedName>
    <definedName name="asdasx" localSheetId="0"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2"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2"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2"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sumptions_Zero_Correct">[15]!Assumptions[[#All],[FFR002_Libor]:[FFR186_Non_-_Registered_Entities_Level_External_Debt]]</definedName>
    <definedName name="BLPH1" hidden="1">'[16]4.6 ten year bonds'!$A$4</definedName>
    <definedName name="BLPH2" hidden="1">'[16]4.6 ten year bonds'!$D$4</definedName>
    <definedName name="BLPH3" hidden="1">'[16]4.6 ten year bonds'!$G$4</definedName>
    <definedName name="BLPH4" hidden="1">'[16]4.6 ten year bonds'!$J$4</definedName>
    <definedName name="BLPH5" hidden="1">'[16]4.6 ten year bonds'!$M$4</definedName>
    <definedName name="Costs_Unit">'[17]Detailed Output'!$Q$154:$X$164</definedName>
    <definedName name="CRMSource2016">#REF!</definedName>
    <definedName name="Current_Name">'[18]A Front Sheet'!$B$6</definedName>
    <definedName name="Current_RP">'[18]A Front Sheet'!$B$7</definedName>
    <definedName name="dates">#REF!</definedName>
    <definedName name="Days">[19]QsYs!$J:$J</definedName>
    <definedName name="dgsgf" localSheetId="2"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 hidden="1">#REF!</definedName>
    <definedName name="Distribution" localSheetId="1" hidden="1">#REF!</definedName>
    <definedName name="Distribution" localSheetId="0" hidden="1">#REF!</definedName>
    <definedName name="Distribution" hidden="1">#REF!</definedName>
    <definedName name="EFO" localSheetId="2" hidden="1">'[4]Forecast data'!#REF!</definedName>
    <definedName name="EFO" localSheetId="1" hidden="1">'[4]Forecast data'!#REF!</definedName>
    <definedName name="EFO" localSheetId="0" hidden="1">'[4]Forecast data'!#REF!</definedName>
    <definedName name="EFO" hidden="1">'[4]Forecast data'!#REF!</definedName>
    <definedName name="Entity_Total_2016">#REF!</definedName>
    <definedName name="Entity_Total_2017">#REF!</definedName>
    <definedName name="ExtraProfiles" localSheetId="2" hidden="1">#REF!</definedName>
    <definedName name="ExtraProfiles" localSheetId="1" hidden="1">#REF!</definedName>
    <definedName name="ExtraProfiles" localSheetId="0" hidden="1">#REF!</definedName>
    <definedName name="ExtraProfiles" hidden="1">#REF!</definedName>
    <definedName name="FDDD" localSheetId="2" hidden="1">{#N/A,#N/A,FALSE,"TMCOMP96";#N/A,#N/A,FALSE,"MAT96";#N/A,#N/A,FALSE,"FANDA96";#N/A,#N/A,FALSE,"INTRAN96";#N/A,#N/A,FALSE,"NAA9697";#N/A,#N/A,FALSE,"ECWEBB";#N/A,#N/A,FALSE,"MFT96";#N/A,#N/A,FALSE,"CTrecon"}</definedName>
    <definedName name="FDDD" localSheetId="1" hidden="1">{#N/A,#N/A,FALSE,"TMCOMP96";#N/A,#N/A,FALSE,"MAT96";#N/A,#N/A,FALSE,"FANDA96";#N/A,#N/A,FALSE,"INTRAN96";#N/A,#N/A,FALSE,"NAA9697";#N/A,#N/A,FALSE,"ECWEBB";#N/A,#N/A,FALSE,"MFT96";#N/A,#N/A,FALSE,"CTrecon"}</definedName>
    <definedName name="FDDD" localSheetId="0"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FR2020_Current">#REF!</definedName>
    <definedName name="fg" localSheetId="2"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hfgh" localSheetId="2"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ormulas">#REF!</definedName>
    <definedName name="FVA18_Current">[1]Field_Names!$I$3:$I$637</definedName>
    <definedName name="FVA18_PY">[1]Field_Names!$L$3:$L$244</definedName>
    <definedName name="FVA19_Current">[1]Field_Names!$B$3:$B$717</definedName>
    <definedName name="FVA19_PY">[1]Field_Names!$E$3:$E$247</definedName>
    <definedName name="FVA2019_Current">#REF!</definedName>
    <definedName name="FVA2019_Prior">#REF!</definedName>
    <definedName name="FVA2020_Current">#REF!</definedName>
    <definedName name="FVA2020_Prior">#REF!</definedName>
    <definedName name="FVADate">INDEX( #REF!, 1 )</definedName>
    <definedName name="fyu" localSheetId="2" hidden="1">'[4]Forecast data'!#REF!</definedName>
    <definedName name="fyu" localSheetId="1" hidden="1">'[4]Forecast data'!#REF!</definedName>
    <definedName name="fyu" hidden="1">'[4]Forecast data'!#REF!</definedName>
    <definedName name="GEOG9703">#REF!</definedName>
    <definedName name="ghj" localSheetId="2"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oup_Code">[14]SELECT!$O$3</definedName>
    <definedName name="Group_Total_2016">#REF!</definedName>
    <definedName name="Group_Total_2017">#REF!</definedName>
    <definedName name="GroupFinal">'[20]Group2016-Final'!$A$3:$I$1492</definedName>
    <definedName name="Groups2014">'[21]GROUPS 2014'!$A$4:$O$1487</definedName>
    <definedName name="Groups2015">#REF!</definedName>
    <definedName name="Grps2015">#REF!</definedName>
    <definedName name="HCA">#REF!</definedName>
    <definedName name="HCA_QA">#REF!</definedName>
    <definedName name="HCA_QA07">'[13]QA rating of HCAs'!$A$1:$E$274</definedName>
    <definedName name="HOP_1">'[17]Overview Sheet'!$Q$13</definedName>
    <definedName name="HOP_2">'[17]Overview Sheet'!$Q$14</definedName>
    <definedName name="HOP_3">'[17]Overview Sheet'!$Q$15</definedName>
    <definedName name="HTML_CodePage" hidden="1">1</definedName>
    <definedName name="HTML_Control" localSheetId="2" hidden="1">{"'Claimants'!$B$2:$E$38"}</definedName>
    <definedName name="HTML_Control" localSheetId="1" hidden="1">{"'Claimants'!$B$2:$E$38"}</definedName>
    <definedName name="HTML_Control" localSheetId="0"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ndex_FFR2014_2014">[17]Index!#REF!</definedName>
    <definedName name="Index_FFR2014_2015">[17]Index!#REF!</definedName>
    <definedName name="Index_FFR2014_2016">[17]Index!#REF!</definedName>
    <definedName name="Index_FFR2014_2017">[17]Index!#REF!</definedName>
    <definedName name="Index_FFR2014_2018">[17]Index!#REF!</definedName>
    <definedName name="Index_FFR2014_2019">[17]Index!#REF!</definedName>
    <definedName name="Index_FFR2014_2020">[17]Index!#REF!</definedName>
    <definedName name="Index_FFR2014_2021">[17]Index!#REF!</definedName>
    <definedName name="Index_FFR2015_2016">[22]Index!$F$11</definedName>
    <definedName name="Index_FFR2015_2017">[17]Index!$G$11</definedName>
    <definedName name="Index_FFR2015_2018">[17]Index!$H$11</definedName>
    <definedName name="Index_FFR2015_2019">[17]Index!$I$11</definedName>
    <definedName name="Index_FFR2015_2020">[17]Index!$J$11</definedName>
    <definedName name="Index_FFR2015_2021">[17]Index!$K$11</definedName>
    <definedName name="Index_FFR2015June_2015">[17]Index!#REF!</definedName>
    <definedName name="Index_FFR2015June_2016">[17]Index!#REF!</definedName>
    <definedName name="Index_FFR2015June_2017">[17]Index!#REF!</definedName>
    <definedName name="Index_FFR2015June_2018">[17]Index!#REF!</definedName>
    <definedName name="Index_FFR2015June_2019">[17]Index!#REF!</definedName>
    <definedName name="Index_FFR2015June_2020">[17]Index!#REF!</definedName>
    <definedName name="Index_FFR2016_2016">[22]Index!$D$18</definedName>
    <definedName name="Index_FFR2016_2017">[17]Index!$E$16</definedName>
    <definedName name="Index_FFR2016_2018">[17]Index!$F$16</definedName>
    <definedName name="Index_FFR2016_2019">[17]Index!$G$16</definedName>
    <definedName name="Index_FFR2016_2020">[17]Index!$H$16</definedName>
    <definedName name="Index_FFR2016_2021">[17]Index!$I$16</definedName>
    <definedName name="Index_FFR2016_2022">[17]Index!$J$16</definedName>
    <definedName name="Index_FFR2017_2017">[17]Index!$D$21</definedName>
    <definedName name="Index_FFR2017_2018">[17]Index!$E$21</definedName>
    <definedName name="Index_FFR2017_2019">[17]Index!$F$21</definedName>
    <definedName name="Index_FFR2017_2020">[17]Index!$G$21</definedName>
    <definedName name="Index_FFR2017_2021">[17]Index!$H$21</definedName>
    <definedName name="Index_FFR2017_2022">[17]Index!$I$21</definedName>
    <definedName name="Index_FVA_2015">[17]Index!$C$10</definedName>
    <definedName name="Index_FVA_2016">[17]Index!$C$15</definedName>
    <definedName name="Index_FVA_2017">[17]Index!$C$20</definedName>
    <definedName name="Index_Name">'[18]A Front Sheet'!$D$7</definedName>
    <definedName name="Index_Notes1pt1">#REF!</definedName>
    <definedName name="Index_Notes1pt2">#REF!</definedName>
    <definedName name="Index_Notes2">'[18]F Notes 2'!$D$3</definedName>
    <definedName name="Index_SHL">#REF!</definedName>
    <definedName name="Index_SOCI">#REF!</definedName>
    <definedName name="Index_SOFP">#REF!</definedName>
    <definedName name="jhkgh" localSheetId="2"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ey">[23]Tracker!#REF!</definedName>
    <definedName name="lalist">[24]Sheet2!$A$2:$B$2210</definedName>
    <definedName name="LCHO">[20]LCHO2016!$B$3:$L$1492</definedName>
    <definedName name="Local_Authority">[25]Group_Mapping!$L$4:$L$333</definedName>
    <definedName name="Months">[19]QsYs!$F$25:$F$184</definedName>
    <definedName name="Multiplier" localSheetId="2">'[18]A Front Sheet'!$H$16</definedName>
    <definedName name="Multiplier" localSheetId="1">'[18]A Front Sheet'!$H$16</definedName>
    <definedName name="Multiplier" localSheetId="0">'[18]A Front Sheet'!$H$16</definedName>
    <definedName name="Multiplier">'[2]A Front Sheet'!$H$16</definedName>
    <definedName name="n" localSheetId="2" hidden="1">{#N/A,#N/A,FALSE,"TMCOMP96";#N/A,#N/A,FALSE,"MAT96";#N/A,#N/A,FALSE,"FANDA96";#N/A,#N/A,FALSE,"INTRAN96";#N/A,#N/A,FALSE,"NAA9697";#N/A,#N/A,FALSE,"ECWEBB";#N/A,#N/A,FALSE,"MFT96";#N/A,#N/A,FALSE,"CTrecon"}</definedName>
    <definedName name="n" localSheetId="1"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OCONFLICT" localSheetId="2" hidden="1">{#N/A,#N/A,FALSE,"TMCOMP96";#N/A,#N/A,FALSE,"MAT96";#N/A,#N/A,FALSE,"FANDA96";#N/A,#N/A,FALSE,"INTRAN96";#N/A,#N/A,FALSE,"NAA9697";#N/A,#N/A,FALSE,"ECWEBB";#N/A,#N/A,FALSE,"MFT96";#N/A,#N/A,FALSE,"CTrecon"}</definedName>
    <definedName name="NOCONFLICT" localSheetId="1" hidden="1">{#N/A,#N/A,FALSE,"TMCOMP96";#N/A,#N/A,FALSE,"MAT96";#N/A,#N/A,FALSE,"FANDA96";#N/A,#N/A,FALSE,"INTRAN96";#N/A,#N/A,FALSE,"NAA9697";#N/A,#N/A,FALSE,"ECWEBB";#N/A,#N/A,FALSE,"MFT96";#N/A,#N/A,FALSE,"CTrecon"}</definedName>
    <definedName name="NOCONFLICT" localSheetId="0"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umber_Format">'[18]A Front Sheet'!$H$17</definedName>
    <definedName name="Op_Margin">'[17]Detailed Output'!$Q$16:$S$25</definedName>
    <definedName name="Option2" localSheetId="2"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 hidden="1">[26]Population!#REF!</definedName>
    <definedName name="Pop" localSheetId="1" hidden="1">[26]Population!#REF!</definedName>
    <definedName name="Pop" hidden="1">[26]Population!#REF!</definedName>
    <definedName name="Population" localSheetId="2" hidden="1">#REF!</definedName>
    <definedName name="Population" localSheetId="1" hidden="1">#REF!</definedName>
    <definedName name="Population" localSheetId="0" hidden="1">#REF!</definedName>
    <definedName name="Population" hidden="1">#REF!</definedName>
    <definedName name="_xlnm.Print_Titles" localSheetId="2">'2020_VfM_Metrics_Consolidated'!$A:$B,'2020_VfM_Metrics_Consolidated'!$2:$3</definedName>
    <definedName name="_xlnm.Print_Titles" localSheetId="1">'2020_VfM_Metrics_Entity'!$A:$B,'2020_VfM_Metrics_Entity'!$2:$3</definedName>
    <definedName name="process">#REF!</definedName>
    <definedName name="Profiles" localSheetId="2" hidden="1">#REF!</definedName>
    <definedName name="Profiles" localSheetId="1" hidden="1">#REF!</definedName>
    <definedName name="Profiles" localSheetId="0" hidden="1">#REF!</definedName>
    <definedName name="Profiles" hidden="1">#REF!</definedName>
    <definedName name="Programme_full">[27]lists!$D$3:$E$8</definedName>
    <definedName name="Projections" localSheetId="2" hidden="1">#REF!</definedName>
    <definedName name="Projections" localSheetId="1" hidden="1">#REF!</definedName>
    <definedName name="Projections" localSheetId="0" hidden="1">#REF!</definedName>
    <definedName name="Projections" hidden="1">#REF!</definedName>
    <definedName name="ProviderCodeList">'[20]Control Data'!$A$4:$A$1493</definedName>
    <definedName name="ProviderCodeNameList">'[20]Control Data'!$A$4:$B$1493</definedName>
    <definedName name="Quarters">[19]QsYs!$B:$B</definedName>
    <definedName name="RASA">#REF!</definedName>
    <definedName name="Region">'[17]Overview Sheet'!$P$9</definedName>
    <definedName name="Region2">'[17]Overview Sheet'!$P$10</definedName>
    <definedName name="Region3">'[17]Overview Sheet'!$P$11</definedName>
    <definedName name="RegOps">[27]lists!$B$20:$C$26</definedName>
    <definedName name="Results" hidden="1">[28]UK99!$A$1:$A$1</definedName>
    <definedName name="RP">#REF!</definedName>
    <definedName name="RP_">#REF!</definedName>
    <definedName name="RP_Code" localSheetId="2" hidden="1">#REF!</definedName>
    <definedName name="RP_Code" localSheetId="1" hidden="1">#REF!</definedName>
    <definedName name="RP_Code" localSheetId="0" hidden="1">#REF!</definedName>
    <definedName name="RP_Code">'[2]A Front Sheet'!$B$3</definedName>
    <definedName name="RPNumber">'[20]Manual Checking Tool'!$B$2</definedName>
    <definedName name="sdf" localSheetId="2" hidden="1">{#N/A,#N/A,FALSE,"TMCOMP96";#N/A,#N/A,FALSE,"MAT96";#N/A,#N/A,FALSE,"FANDA96";#N/A,#N/A,FALSE,"INTRAN96";#N/A,#N/A,FALSE,"NAA9697";#N/A,#N/A,FALSE,"ECWEBB";#N/A,#N/A,FALSE,"MFT96";#N/A,#N/A,FALSE,"CTrecon"}</definedName>
    <definedName name="sdf" localSheetId="1"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R13_AFFORDABLE_RENT_PROGRAMME">#REF!</definedName>
    <definedName name="SDR13_CLCHO">#REF!</definedName>
    <definedName name="SDR13_CLCRR_Q1_Q4">#REF!</definedName>
    <definedName name="SDR13_CONTACTS">#REF!</definedName>
    <definedName name="SDR13_ENTITY_LEVEL_INFO">#REF!</definedName>
    <definedName name="SDR13_GROUP_STRUCTURE">#REF!</definedName>
    <definedName name="SDR13_NON_SOCIAL_HSG">#REF!</definedName>
    <definedName name="SDR13_RASA_RENTS_AND_VACANCIES_DATA">#REF!</definedName>
    <definedName name="SDR13_RENTS_INFORMATION_BY_LA_Part1">#REF!</definedName>
    <definedName name="SDR13_RENTS_INFORMATION_BY_LA_Part2">#REF!</definedName>
    <definedName name="SDR13_STOCK_INFORMATION_BY_LA">#REF!</definedName>
    <definedName name="SDR13_STOCK_MOVEMENT">#REF!</definedName>
    <definedName name="SDR13_STOCK_USAGE_Q1_Q5">#REF!</definedName>
    <definedName name="SDR18_CONTACTS">#REF!</definedName>
    <definedName name="SDR18_HOME_OWNERSHIP_INACTIVE">#REF!</definedName>
    <definedName name="SDR18_RENTS_INFORMATION_BY_LA_Part1">#REF!</definedName>
    <definedName name="SDR18_RENTS_INFORMATION_BY_LA_Part3">#REF!</definedName>
    <definedName name="SDR18_RP">#REF!</definedName>
    <definedName name="Selected_Dataset">'[18]A Front Sheet'!$B$4</definedName>
    <definedName name="Selected_FVA_Code_2015">[17]Index!$D$4</definedName>
    <definedName name="Selected_FVA_Code_2016">[17]Index!$C$4</definedName>
    <definedName name="Selected_FVA_Code_2017">[17]Index!$B$4</definedName>
    <definedName name="Selected_Provider_FFR2015">[17]Index!$D$5</definedName>
    <definedName name="Selected_Provider_FFR2016">[17]Index!$C$5</definedName>
    <definedName name="Selected_Provider_FFR2017">[17]Index!$B$5</definedName>
    <definedName name="sfad" localSheetId="2"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ize">'[17]Overview Sheet'!$P$5</definedName>
    <definedName name="Stock">[20]Stock2016!$A$3:$AH$1492</definedName>
    <definedName name="Support">'[17]Overview Sheet'!$P$13</definedName>
    <definedName name="Support2">'[17]Overview Sheet'!$P$14</definedName>
    <definedName name="Support3">'[17]Overview Sheet'!$P$15</definedName>
    <definedName name="T4.9i" localSheetId="2" hidden="1">{#N/A,#N/A,FALSE,"TMCOMP96";#N/A,#N/A,FALSE,"MAT96";#N/A,#N/A,FALSE,"FANDA96";#N/A,#N/A,FALSE,"INTRAN96";#N/A,#N/A,FALSE,"NAA9697";#N/A,#N/A,FALSE,"ECWEBB";#N/A,#N/A,FALSE,"MFT96";#N/A,#N/A,FALSE,"CTrecon"}</definedName>
    <definedName name="T4.9i" localSheetId="1"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2"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hresholds">'[14]Model control'!$B$26:$W$31</definedName>
    <definedName name="trggh" localSheetId="2"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ype">'[17]Overview Sheet'!$P$6</definedName>
    <definedName name="Type2">'[17]Overview Sheet'!$P$7</definedName>
    <definedName name="Type3">'[17]Overview Sheet'!$P$8</definedName>
    <definedName name="Unit_Type">'[17]Detailed Output'!$D$231:$E$236</definedName>
    <definedName name="wrn.table1." localSheetId="2" hidden="1">{#N/A,#N/A,FALSE,"CGBR95C"}</definedName>
    <definedName name="wrn.table1." localSheetId="1" hidden="1">{#N/A,#N/A,FALSE,"CGBR95C"}</definedName>
    <definedName name="wrn.table1." localSheetId="0" hidden="1">{#N/A,#N/A,FALSE,"CGBR95C"}</definedName>
    <definedName name="wrn.table1." hidden="1">{#N/A,#N/A,FALSE,"CGBR95C"}</definedName>
    <definedName name="wrn.table2." localSheetId="2" hidden="1">{#N/A,#N/A,FALSE,"CGBR95C"}</definedName>
    <definedName name="wrn.table2." localSheetId="1" hidden="1">{#N/A,#N/A,FALSE,"CGBR95C"}</definedName>
    <definedName name="wrn.table2." localSheetId="0" hidden="1">{#N/A,#N/A,FALSE,"CGBR95C"}</definedName>
    <definedName name="wrn.table2." hidden="1">{#N/A,#N/A,FALSE,"CGBR95C"}</definedName>
    <definedName name="wrn.tablea." localSheetId="2" hidden="1">{#N/A,#N/A,FALSE,"CGBR95C"}</definedName>
    <definedName name="wrn.tablea." localSheetId="1" hidden="1">{#N/A,#N/A,FALSE,"CGBR95C"}</definedName>
    <definedName name="wrn.tablea." localSheetId="0" hidden="1">{#N/A,#N/A,FALSE,"CGBR95C"}</definedName>
    <definedName name="wrn.tablea." hidden="1">{#N/A,#N/A,FALSE,"CGBR95C"}</definedName>
    <definedName name="wrn.tableb." localSheetId="2" hidden="1">{#N/A,#N/A,FALSE,"CGBR95C"}</definedName>
    <definedName name="wrn.tableb." localSheetId="1" hidden="1">{#N/A,#N/A,FALSE,"CGBR95C"}</definedName>
    <definedName name="wrn.tableb." localSheetId="0" hidden="1">{#N/A,#N/A,FALSE,"CGBR95C"}</definedName>
    <definedName name="wrn.tableb." hidden="1">{#N/A,#N/A,FALSE,"CGBR95C"}</definedName>
    <definedName name="wrn.tableq." localSheetId="2" hidden="1">{#N/A,#N/A,FALSE,"CGBR95C"}</definedName>
    <definedName name="wrn.tableq." localSheetId="1" hidden="1">{#N/A,#N/A,FALSE,"CGBR95C"}</definedName>
    <definedName name="wrn.tableq." localSheetId="0" hidden="1">{#N/A,#N/A,FALSE,"CGBR95C"}</definedName>
    <definedName name="wrn.tableq." hidden="1">{#N/A,#N/A,FALSE,"CGBR95C"}</definedName>
    <definedName name="wrn.TMCOMP." localSheetId="2"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Year">#REF!</definedName>
    <definedName name="Years">[19]QsYs!$A:$A</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F213" i="200" l="1"/>
  <c r="BF190" i="200"/>
  <c r="BF173" i="200"/>
  <c r="BF165" i="200"/>
  <c r="BF159" i="200"/>
  <c r="BF128" i="200"/>
  <c r="BF125" i="200"/>
  <c r="BF161" i="200"/>
  <c r="BF116" i="200"/>
  <c r="BF107" i="200"/>
  <c r="BF53" i="200"/>
  <c r="BF59" i="200"/>
  <c r="BF4" i="200"/>
  <c r="BF100" i="200"/>
  <c r="BF120" i="200"/>
  <c r="BF162" i="200"/>
  <c r="BR213" i="200"/>
  <c r="BR261" i="199"/>
  <c r="BR189" i="200"/>
  <c r="BR215" i="199"/>
  <c r="BR221" i="199"/>
  <c r="BR230" i="199"/>
  <c r="BR239" i="199"/>
  <c r="BR218" i="199"/>
  <c r="BR159" i="200"/>
  <c r="BR165" i="199"/>
  <c r="BR183" i="199"/>
  <c r="BR151" i="200"/>
  <c r="BR169" i="199"/>
  <c r="BR143" i="199"/>
  <c r="BR130" i="199"/>
  <c r="BR105" i="200"/>
  <c r="BR119" i="200"/>
  <c r="BR97" i="199"/>
  <c r="BR109" i="199"/>
  <c r="BR89" i="200"/>
  <c r="BR88" i="200"/>
  <c r="BR93" i="199"/>
  <c r="BR92" i="199"/>
  <c r="BR55" i="199"/>
  <c r="BR24" i="200"/>
  <c r="BR27" i="199"/>
  <c r="BR23" i="199"/>
  <c r="BR37" i="200"/>
  <c r="BR25" i="200"/>
  <c r="BR4" i="199"/>
  <c r="BR16" i="199"/>
  <c r="BR31" i="199"/>
  <c r="BR27" i="200"/>
  <c r="BR10" i="199"/>
  <c r="BR9" i="200"/>
  <c r="BR63" i="199"/>
  <c r="BR52" i="200"/>
  <c r="BR59" i="200"/>
  <c r="BR43" i="199"/>
  <c r="BR67" i="200"/>
  <c r="BR90" i="199"/>
  <c r="BR84" i="200"/>
  <c r="BR118" i="199"/>
  <c r="BR126" i="199"/>
  <c r="BR136" i="199"/>
  <c r="BR135" i="199"/>
  <c r="BR111" i="200"/>
  <c r="BR127" i="200"/>
  <c r="BR148" i="199"/>
  <c r="BR123" i="200"/>
  <c r="BR140" i="200"/>
  <c r="BR176" i="199"/>
  <c r="BR178" i="199"/>
  <c r="BR188" i="199"/>
  <c r="BR155" i="200"/>
  <c r="BR199" i="199"/>
  <c r="BR203" i="199"/>
  <c r="BR175" i="200"/>
  <c r="BR188" i="200"/>
  <c r="BR198" i="200"/>
  <c r="BR199" i="200"/>
  <c r="BR257" i="199"/>
  <c r="BF255" i="199"/>
  <c r="BF210" i="200"/>
  <c r="BF249" i="199"/>
  <c r="BF205" i="199"/>
  <c r="BF234" i="199"/>
  <c r="BF221" i="199"/>
  <c r="BF194" i="200"/>
  <c r="BF213" i="199"/>
  <c r="BF164" i="200"/>
  <c r="BF140" i="200"/>
  <c r="BF180" i="199"/>
  <c r="BF171" i="199"/>
  <c r="BF135" i="200"/>
  <c r="BF134" i="199"/>
  <c r="BF132" i="199"/>
  <c r="BF116" i="199"/>
  <c r="BF94" i="200"/>
  <c r="BF59" i="199"/>
  <c r="BF31" i="200"/>
  <c r="BF41" i="199"/>
  <c r="BF26" i="199"/>
  <c r="BF10" i="200"/>
  <c r="BF20" i="199"/>
  <c r="BF29" i="199"/>
  <c r="BF23" i="200"/>
  <c r="BF33" i="200"/>
  <c r="BF57" i="200"/>
  <c r="BF54" i="199"/>
  <c r="BF82" i="199"/>
  <c r="BF113" i="199"/>
  <c r="BF147" i="199"/>
  <c r="BF157" i="199"/>
  <c r="BF144" i="200"/>
  <c r="BF210" i="199"/>
  <c r="BF218" i="199"/>
  <c r="BF230" i="199"/>
  <c r="BF240" i="199"/>
  <c r="BF253" i="199"/>
  <c r="L215" i="199"/>
  <c r="BF212" i="200"/>
  <c r="BF167" i="200"/>
  <c r="BF176" i="200"/>
  <c r="BF189" i="200"/>
  <c r="BF154" i="200"/>
  <c r="BF127" i="200"/>
  <c r="BF91" i="200"/>
  <c r="BF84" i="200"/>
  <c r="BF83" i="200"/>
  <c r="BF92" i="200"/>
  <c r="BF58" i="200"/>
  <c r="BF38" i="200"/>
  <c r="BF45" i="200"/>
  <c r="BF44" i="200"/>
  <c r="BF103" i="200"/>
  <c r="BF114" i="200"/>
  <c r="BF197" i="200"/>
  <c r="BR259" i="199"/>
  <c r="BR254" i="199"/>
  <c r="BR229" i="199"/>
  <c r="BR208" i="199"/>
  <c r="BR212" i="199"/>
  <c r="BR179" i="200"/>
  <c r="BR237" i="199"/>
  <c r="BR217" i="199"/>
  <c r="BR161" i="200"/>
  <c r="BR158" i="200"/>
  <c r="BR157" i="199"/>
  <c r="BR129" i="199"/>
  <c r="BR110" i="200"/>
  <c r="BR74" i="200"/>
  <c r="BR91" i="199"/>
  <c r="BR103" i="199"/>
  <c r="BR102" i="199"/>
  <c r="BR70" i="200"/>
  <c r="BR73" i="199"/>
  <c r="BR44" i="200"/>
  <c r="BR35" i="199"/>
  <c r="BR34" i="200"/>
  <c r="BR32" i="199"/>
  <c r="BR28" i="200"/>
  <c r="BR9" i="199"/>
  <c r="BR5" i="200"/>
  <c r="BR5" i="199"/>
  <c r="BR26" i="199"/>
  <c r="BR31" i="200"/>
  <c r="BR36" i="199"/>
  <c r="BR64" i="199"/>
  <c r="BR41" i="199"/>
  <c r="BR46" i="200"/>
  <c r="BR81" i="199"/>
  <c r="BR95" i="199"/>
  <c r="BR104" i="199"/>
  <c r="BR94" i="200"/>
  <c r="BR127" i="199"/>
  <c r="BR140" i="199"/>
  <c r="BR112" i="200"/>
  <c r="BR118" i="200"/>
  <c r="BR124" i="200"/>
  <c r="BR131" i="200"/>
  <c r="BR145" i="200"/>
  <c r="BR149" i="200"/>
  <c r="BR157" i="200"/>
  <c r="BR193" i="199"/>
  <c r="BR168" i="200"/>
  <c r="BR216" i="199"/>
  <c r="BR186" i="200"/>
  <c r="BR244" i="199"/>
  <c r="BR251" i="199"/>
  <c r="BR258" i="199"/>
  <c r="BR209" i="200"/>
  <c r="BF211" i="200"/>
  <c r="BF252" i="199"/>
  <c r="BF244" i="199"/>
  <c r="BF178" i="200"/>
  <c r="BF174" i="200"/>
  <c r="BF195" i="200"/>
  <c r="BF157" i="200"/>
  <c r="BF172" i="199"/>
  <c r="BF166" i="199"/>
  <c r="BF153" i="199"/>
  <c r="BF142" i="200"/>
  <c r="BF138" i="199"/>
  <c r="BF149" i="199"/>
  <c r="BF101" i="200"/>
  <c r="BF94" i="199"/>
  <c r="BF73" i="200"/>
  <c r="BF79" i="200"/>
  <c r="BF51" i="199"/>
  <c r="BF24" i="199"/>
  <c r="BF6" i="200"/>
  <c r="BF15" i="200"/>
  <c r="BF32" i="200"/>
  <c r="BF35" i="199"/>
  <c r="BF34" i="200"/>
  <c r="BF55" i="200"/>
  <c r="BF55" i="199"/>
  <c r="BF71" i="199"/>
  <c r="BF98" i="199"/>
  <c r="BF97" i="199"/>
  <c r="BF126" i="199"/>
  <c r="BF123" i="199"/>
  <c r="BF122" i="200"/>
  <c r="BF126" i="200"/>
  <c r="BF133" i="200"/>
  <c r="BF170" i="199"/>
  <c r="BF189" i="199"/>
  <c r="BF197" i="199"/>
  <c r="BF212" i="199"/>
  <c r="BF220" i="199"/>
  <c r="BF231" i="199"/>
  <c r="BF242" i="199"/>
  <c r="BF254" i="199"/>
  <c r="Q239" i="199"/>
  <c r="L126" i="199"/>
  <c r="Q131" i="200"/>
  <c r="BR248" i="199"/>
  <c r="BR202" i="200"/>
  <c r="BR210" i="199"/>
  <c r="BR197" i="199"/>
  <c r="BR245" i="199"/>
  <c r="BR220" i="199"/>
  <c r="BR170" i="200"/>
  <c r="BR160" i="199"/>
  <c r="BR167" i="199"/>
  <c r="BR138" i="200"/>
  <c r="BR126" i="200"/>
  <c r="BR116" i="200"/>
  <c r="BR123" i="199"/>
  <c r="BR84" i="199"/>
  <c r="BR71" i="199"/>
  <c r="BR98" i="199"/>
  <c r="BR77" i="200"/>
  <c r="BR57" i="200"/>
  <c r="BR65" i="200"/>
  <c r="BR49" i="199"/>
  <c r="BR43" i="200"/>
  <c r="BR23" i="200"/>
  <c r="Q28" i="199"/>
  <c r="BR54" i="199"/>
  <c r="BR13" i="199"/>
  <c r="BR12" i="200"/>
  <c r="BR19" i="199"/>
  <c r="BR16" i="200"/>
  <c r="BR6" i="200"/>
  <c r="BR34" i="199"/>
  <c r="BR30" i="200"/>
  <c r="BR20" i="199"/>
  <c r="BR66" i="199"/>
  <c r="BR54" i="200"/>
  <c r="BR70" i="199"/>
  <c r="BR69" i="200"/>
  <c r="BR75" i="200"/>
  <c r="BR86" i="200"/>
  <c r="BR102" i="200"/>
  <c r="BR131" i="199"/>
  <c r="BR137" i="199"/>
  <c r="BR152" i="199"/>
  <c r="BR154" i="199"/>
  <c r="Q166" i="199"/>
  <c r="BR166" i="199"/>
  <c r="BR171" i="199"/>
  <c r="BR184" i="199"/>
  <c r="BR185" i="199"/>
  <c r="BR169" i="200"/>
  <c r="BR174" i="200"/>
  <c r="BR235" i="199"/>
  <c r="BR197" i="200"/>
  <c r="BR252" i="199"/>
  <c r="BF248" i="199"/>
  <c r="BF257" i="199"/>
  <c r="BF181" i="200"/>
  <c r="BF207" i="199"/>
  <c r="BF216" i="199"/>
  <c r="BF235" i="199"/>
  <c r="BF185" i="199"/>
  <c r="BF156" i="200"/>
  <c r="BF196" i="199"/>
  <c r="BF159" i="199"/>
  <c r="BF149" i="200"/>
  <c r="BF142" i="199"/>
  <c r="BF118" i="200"/>
  <c r="BF95" i="200"/>
  <c r="BF115" i="199"/>
  <c r="BF86" i="199"/>
  <c r="BF90" i="199"/>
  <c r="BF67" i="200"/>
  <c r="BF25" i="199"/>
  <c r="BF43" i="199"/>
  <c r="BF22" i="199"/>
  <c r="BF11" i="199"/>
  <c r="BF9" i="199"/>
  <c r="BF40" i="199"/>
  <c r="BF35" i="200"/>
  <c r="BF17" i="199"/>
  <c r="BF72" i="199"/>
  <c r="BF56" i="199"/>
  <c r="BF65" i="199"/>
  <c r="BF77" i="200"/>
  <c r="BF106" i="199"/>
  <c r="BF120" i="199"/>
  <c r="BF127" i="199"/>
  <c r="BF130" i="199"/>
  <c r="BF129" i="200"/>
  <c r="BF143" i="199"/>
  <c r="BF141" i="200"/>
  <c r="BF194" i="199"/>
  <c r="BF208" i="199"/>
  <c r="BF223" i="199"/>
  <c r="BF232" i="199"/>
  <c r="L261" i="199"/>
  <c r="L169" i="199"/>
  <c r="L97" i="199"/>
  <c r="L143" i="199"/>
  <c r="BR260" i="199"/>
  <c r="BR238" i="199"/>
  <c r="Q233" i="199"/>
  <c r="BR236" i="199"/>
  <c r="BR214" i="199"/>
  <c r="BR172" i="200"/>
  <c r="BR167" i="200"/>
  <c r="BR191" i="199"/>
  <c r="BR144" i="200"/>
  <c r="BR162" i="200"/>
  <c r="BR189" i="199"/>
  <c r="BR122" i="200"/>
  <c r="BR114" i="199"/>
  <c r="BR128" i="199"/>
  <c r="BR55" i="200"/>
  <c r="BR121" i="199"/>
  <c r="BR56" i="200"/>
  <c r="BR83" i="199"/>
  <c r="BR68" i="200"/>
  <c r="BR98" i="200"/>
  <c r="Q79" i="199"/>
  <c r="BR51" i="199"/>
  <c r="BR21" i="200"/>
  <c r="BR40" i="199"/>
  <c r="BR38" i="200"/>
  <c r="BR56" i="199"/>
  <c r="BR14" i="200"/>
  <c r="BR7" i="199"/>
  <c r="BR7" i="200"/>
  <c r="BR13" i="200"/>
  <c r="BR22" i="199"/>
  <c r="BR58" i="200"/>
  <c r="BR47" i="200"/>
  <c r="BR78" i="199"/>
  <c r="BR87" i="199"/>
  <c r="BR72" i="200"/>
  <c r="BR107" i="199"/>
  <c r="BR87" i="200"/>
  <c r="BR108" i="199"/>
  <c r="BR100" i="200"/>
  <c r="BR108" i="200"/>
  <c r="BR138" i="199"/>
  <c r="BR153" i="199"/>
  <c r="BR159" i="199"/>
  <c r="BR139" i="200"/>
  <c r="BR172" i="199"/>
  <c r="BR180" i="199"/>
  <c r="BR186" i="199"/>
  <c r="BR153" i="200"/>
  <c r="BR166" i="200"/>
  <c r="BR207" i="199"/>
  <c r="BR178" i="200"/>
  <c r="BR193" i="200"/>
  <c r="BR243" i="199"/>
  <c r="BR206" i="200"/>
  <c r="BF259" i="199"/>
  <c r="BF261" i="199"/>
  <c r="BF192" i="200"/>
  <c r="BF222" i="199"/>
  <c r="BF246" i="199"/>
  <c r="BF211" i="199"/>
  <c r="BF204" i="199"/>
  <c r="BF193" i="199"/>
  <c r="BF139" i="200"/>
  <c r="BF155" i="199"/>
  <c r="BF165" i="199"/>
  <c r="BF131" i="200"/>
  <c r="BF140" i="199"/>
  <c r="BF117" i="200"/>
  <c r="BF154" i="199"/>
  <c r="BF69" i="200"/>
  <c r="BF69" i="199"/>
  <c r="BF86" i="200"/>
  <c r="BF81" i="199"/>
  <c r="BF60" i="200"/>
  <c r="BF62" i="199"/>
  <c r="BF20" i="200"/>
  <c r="BF37" i="199"/>
  <c r="BF48" i="200"/>
  <c r="BF18" i="199"/>
  <c r="BF6" i="199"/>
  <c r="BF14" i="199"/>
  <c r="BF28" i="199"/>
  <c r="BF73" i="199"/>
  <c r="BF84" i="199"/>
  <c r="BF79" i="199"/>
  <c r="BF70" i="200"/>
  <c r="BF99" i="199"/>
  <c r="BF110" i="199"/>
  <c r="BF128" i="199"/>
  <c r="BF141" i="199"/>
  <c r="BF144" i="199"/>
  <c r="BF169" i="199"/>
  <c r="BF161" i="199"/>
  <c r="BF175" i="199"/>
  <c r="BF158" i="200"/>
  <c r="BF170" i="200"/>
  <c r="BF219" i="199"/>
  <c r="BF233" i="199"/>
  <c r="BF247" i="199"/>
  <c r="L254" i="199"/>
  <c r="L237" i="199"/>
  <c r="L189" i="200"/>
  <c r="Q196" i="199"/>
  <c r="L176" i="199"/>
  <c r="Q131" i="199"/>
  <c r="L198" i="200"/>
  <c r="Q46" i="200"/>
  <c r="BR212" i="200"/>
  <c r="BR211" i="200"/>
  <c r="BR185" i="200"/>
  <c r="BR226" i="199"/>
  <c r="BR183" i="200"/>
  <c r="BR191" i="200"/>
  <c r="BR240" i="199"/>
  <c r="BR175" i="199"/>
  <c r="BR163" i="199"/>
  <c r="BR128" i="200"/>
  <c r="BR190" i="199"/>
  <c r="BR150" i="199"/>
  <c r="BR125" i="199"/>
  <c r="Q88" i="199"/>
  <c r="BR88" i="199"/>
  <c r="BR71" i="200"/>
  <c r="BR74" i="199"/>
  <c r="BR61" i="200"/>
  <c r="BR51" i="200"/>
  <c r="BR19" i="200"/>
  <c r="BR42" i="199"/>
  <c r="BR36" i="200"/>
  <c r="BR35" i="200"/>
  <c r="BR6" i="199"/>
  <c r="BR8" i="199"/>
  <c r="BR37" i="199"/>
  <c r="BR46" i="199"/>
  <c r="BR40" i="200"/>
  <c r="BR80" i="199"/>
  <c r="BR64" i="200"/>
  <c r="BR76" i="200"/>
  <c r="BR96" i="199"/>
  <c r="BR78" i="200"/>
  <c r="BR124" i="199"/>
  <c r="BR104" i="200"/>
  <c r="BR115" i="200"/>
  <c r="BR139" i="199"/>
  <c r="BR155" i="199"/>
  <c r="BR135" i="200"/>
  <c r="BR142" i="200"/>
  <c r="BR150" i="200"/>
  <c r="BR156" i="200"/>
  <c r="BR200" i="199"/>
  <c r="BR176" i="200"/>
  <c r="BR194" i="200"/>
  <c r="BR246" i="199"/>
  <c r="BR207" i="200"/>
  <c r="BF251" i="199"/>
  <c r="BF206" i="200"/>
  <c r="BF239" i="199"/>
  <c r="BF200" i="200"/>
  <c r="BF186" i="200"/>
  <c r="BF203" i="199"/>
  <c r="BF193" i="200"/>
  <c r="BF132" i="200"/>
  <c r="BF177" i="199"/>
  <c r="BF146" i="200"/>
  <c r="BF130" i="200"/>
  <c r="BF121" i="200"/>
  <c r="BF67" i="199"/>
  <c r="BF119" i="200"/>
  <c r="BF115" i="200"/>
  <c r="BF136" i="199"/>
  <c r="BF64" i="199"/>
  <c r="BF64" i="200"/>
  <c r="BF82" i="200"/>
  <c r="BF70" i="199"/>
  <c r="BF52" i="199"/>
  <c r="BF30" i="199"/>
  <c r="BF38" i="199"/>
  <c r="BF36" i="199"/>
  <c r="BF5" i="199"/>
  <c r="BF7" i="200"/>
  <c r="BF17" i="200"/>
  <c r="BF23" i="199"/>
  <c r="BF25" i="200"/>
  <c r="BF47" i="199"/>
  <c r="BF37" i="200"/>
  <c r="BF45" i="199"/>
  <c r="BF88" i="199"/>
  <c r="BF89" i="199"/>
  <c r="BF71" i="200"/>
  <c r="BF100" i="199"/>
  <c r="BF111" i="199"/>
  <c r="BF96" i="200"/>
  <c r="BF164" i="199"/>
  <c r="BF136" i="200"/>
  <c r="BF152" i="200"/>
  <c r="BF168" i="200"/>
  <c r="BF217" i="199"/>
  <c r="BF180" i="200"/>
  <c r="BF236" i="199"/>
  <c r="BF245" i="199"/>
  <c r="Q230" i="199"/>
  <c r="Q165" i="199"/>
  <c r="L77" i="200"/>
  <c r="L31" i="200"/>
  <c r="L27" i="199"/>
  <c r="L16" i="199"/>
  <c r="L22" i="199"/>
  <c r="L129" i="199"/>
  <c r="Q127" i="199"/>
  <c r="BF204" i="200"/>
  <c r="BF187" i="200"/>
  <c r="BF148" i="200"/>
  <c r="BF137" i="200"/>
  <c r="BF90" i="200"/>
  <c r="BF105" i="200"/>
  <c r="BF98" i="200"/>
  <c r="BF42" i="200"/>
  <c r="BF5" i="200"/>
  <c r="BF46" i="200"/>
  <c r="BF113" i="200"/>
  <c r="BF207" i="200"/>
  <c r="BR210" i="200"/>
  <c r="BR225" i="199"/>
  <c r="BR182" i="200"/>
  <c r="Q224" i="199"/>
  <c r="BR181" i="200"/>
  <c r="BR181" i="199"/>
  <c r="BR182" i="199"/>
  <c r="BR194" i="199"/>
  <c r="BR152" i="200"/>
  <c r="BR147" i="199"/>
  <c r="BR114" i="200"/>
  <c r="BR122" i="199"/>
  <c r="BR106" i="200"/>
  <c r="BR110" i="199"/>
  <c r="BR53" i="200"/>
  <c r="BR72" i="199"/>
  <c r="BR65" i="199"/>
  <c r="Q106" i="199"/>
  <c r="BR106" i="199"/>
  <c r="Q60" i="199"/>
  <c r="BR32" i="200"/>
  <c r="BR50" i="200"/>
  <c r="BR47" i="199"/>
  <c r="BR41" i="200"/>
  <c r="BR17" i="200"/>
  <c r="BR8" i="200"/>
  <c r="BR11" i="199"/>
  <c r="BR44" i="199"/>
  <c r="BR45" i="200"/>
  <c r="BR53" i="199"/>
  <c r="BR73" i="200"/>
  <c r="Q85" i="199"/>
  <c r="BR85" i="199"/>
  <c r="BR80" i="200"/>
  <c r="BR91" i="200"/>
  <c r="BR117" i="199"/>
  <c r="BR97" i="200"/>
  <c r="BR161" i="199"/>
  <c r="BR132" i="200"/>
  <c r="BR170" i="199"/>
  <c r="BR146" i="200"/>
  <c r="BR192" i="199"/>
  <c r="Q204" i="199"/>
  <c r="BR206" i="199"/>
  <c r="BR227" i="199"/>
  <c r="BR249" i="199"/>
  <c r="Q249" i="199"/>
  <c r="BF201" i="200"/>
  <c r="BF241" i="199"/>
  <c r="BF188" i="200"/>
  <c r="BF184" i="200"/>
  <c r="BF166" i="200"/>
  <c r="BF145" i="200"/>
  <c r="BF192" i="199"/>
  <c r="BF148" i="199"/>
  <c r="BF108" i="200"/>
  <c r="BF151" i="199"/>
  <c r="BF137" i="199"/>
  <c r="BF118" i="199"/>
  <c r="BF95" i="199"/>
  <c r="BF68" i="199"/>
  <c r="BF78" i="199"/>
  <c r="BF53" i="199"/>
  <c r="BF47" i="200"/>
  <c r="BF16" i="199"/>
  <c r="BF19" i="200"/>
  <c r="BF14" i="200"/>
  <c r="BF15" i="199"/>
  <c r="BF50" i="199"/>
  <c r="BF60" i="199"/>
  <c r="BF57" i="199"/>
  <c r="BF77" i="199"/>
  <c r="BF92" i="199"/>
  <c r="BF101" i="199"/>
  <c r="BF106" i="200"/>
  <c r="BF121" i="199"/>
  <c r="BF156" i="199"/>
  <c r="BF158" i="199"/>
  <c r="BF160" i="199"/>
  <c r="BF181" i="199"/>
  <c r="BF187" i="199"/>
  <c r="BF202" i="199"/>
  <c r="BF171" i="200"/>
  <c r="BF229" i="199"/>
  <c r="BF237" i="199"/>
  <c r="BF203" i="200"/>
  <c r="L218" i="199"/>
  <c r="Q178" i="199"/>
  <c r="L180" i="199"/>
  <c r="L184" i="199"/>
  <c r="Q93" i="199"/>
  <c r="L93" i="199"/>
  <c r="Q125" i="199"/>
  <c r="L56" i="200"/>
  <c r="L35" i="199"/>
  <c r="L56" i="199"/>
  <c r="L245" i="199"/>
  <c r="L193" i="199"/>
  <c r="L118" i="199"/>
  <c r="L23" i="199"/>
  <c r="BR196" i="200"/>
  <c r="Q232" i="199"/>
  <c r="BR232" i="199"/>
  <c r="BR184" i="200"/>
  <c r="BR242" i="199"/>
  <c r="BR202" i="199"/>
  <c r="Q156" i="199"/>
  <c r="BR125" i="200"/>
  <c r="BR154" i="200"/>
  <c r="BR129" i="200"/>
  <c r="BR141" i="199"/>
  <c r="BR120" i="199"/>
  <c r="BR113" i="200"/>
  <c r="BR105" i="199"/>
  <c r="BR85" i="200"/>
  <c r="Q82" i="199"/>
  <c r="BR57" i="199"/>
  <c r="BR50" i="199"/>
  <c r="BR52" i="199"/>
  <c r="BR18" i="200"/>
  <c r="BR17" i="199"/>
  <c r="Q15" i="199"/>
  <c r="BR59" i="199"/>
  <c r="BR48" i="200"/>
  <c r="BR75" i="199"/>
  <c r="BR62" i="200"/>
  <c r="BR76" i="199"/>
  <c r="BR63" i="200"/>
  <c r="BR79" i="200"/>
  <c r="BR112" i="199"/>
  <c r="Q142" i="199"/>
  <c r="BR142" i="199"/>
  <c r="Q134" i="199"/>
  <c r="BR134" i="199"/>
  <c r="Q145" i="199"/>
  <c r="BR145" i="199"/>
  <c r="BR162" i="199"/>
  <c r="BR134" i="200"/>
  <c r="BR141" i="200"/>
  <c r="BR179" i="199"/>
  <c r="BR147" i="200"/>
  <c r="BR198" i="199"/>
  <c r="BR163" i="200"/>
  <c r="BR205" i="199"/>
  <c r="BR195" i="200"/>
  <c r="BR256" i="199"/>
  <c r="Q244" i="199"/>
  <c r="Q150" i="199"/>
  <c r="Q217" i="199"/>
  <c r="BF256" i="199"/>
  <c r="BF177" i="200"/>
  <c r="BF224" i="199"/>
  <c r="BF200" i="199"/>
  <c r="BF228" i="199"/>
  <c r="BF206" i="199"/>
  <c r="BF178" i="199"/>
  <c r="BF199" i="199"/>
  <c r="BF176" i="199"/>
  <c r="BF110" i="200"/>
  <c r="BF152" i="199"/>
  <c r="BF145" i="199"/>
  <c r="BF112" i="200"/>
  <c r="BF112" i="199"/>
  <c r="BF76" i="200"/>
  <c r="BF75" i="200"/>
  <c r="BF104" i="199"/>
  <c r="BF93" i="200"/>
  <c r="BF39" i="199"/>
  <c r="BF44" i="199"/>
  <c r="BF26" i="200"/>
  <c r="BF13" i="200"/>
  <c r="BF8" i="199"/>
  <c r="BF13" i="199"/>
  <c r="BF21" i="200"/>
  <c r="BF18" i="200"/>
  <c r="BF58" i="199"/>
  <c r="BF51" i="200"/>
  <c r="BF65" i="200"/>
  <c r="BF102" i="199"/>
  <c r="BF114" i="199"/>
  <c r="BF129" i="199"/>
  <c r="BF122" i="199"/>
  <c r="BF109" i="200"/>
  <c r="BF163" i="199"/>
  <c r="BF173" i="199"/>
  <c r="BF191" i="199"/>
  <c r="BF201" i="199"/>
  <c r="BF215" i="199"/>
  <c r="BF185" i="200"/>
  <c r="BF243" i="199"/>
  <c r="BF202" i="200"/>
  <c r="L257" i="199"/>
  <c r="L149" i="200"/>
  <c r="L140" i="199"/>
  <c r="Q95" i="199"/>
  <c r="L95" i="199"/>
  <c r="Q90" i="199"/>
  <c r="L90" i="199"/>
  <c r="L38" i="200"/>
  <c r="L5" i="199"/>
  <c r="L150" i="200"/>
  <c r="L166" i="199"/>
  <c r="Q24" i="200"/>
  <c r="Q23" i="200"/>
  <c r="Q86" i="200"/>
  <c r="BF199" i="200"/>
  <c r="BF80" i="200"/>
  <c r="BF179" i="200"/>
  <c r="BF196" i="200"/>
  <c r="BR250" i="199"/>
  <c r="BR203" i="200"/>
  <c r="BR190" i="200"/>
  <c r="BR222" i="199"/>
  <c r="BR231" i="199"/>
  <c r="Q201" i="199"/>
  <c r="BR223" i="199"/>
  <c r="BR136" i="200"/>
  <c r="BR148" i="200"/>
  <c r="BR165" i="200"/>
  <c r="Q173" i="199"/>
  <c r="BR144" i="199"/>
  <c r="BR133" i="199"/>
  <c r="BR109" i="200"/>
  <c r="BR119" i="199"/>
  <c r="BR99" i="200"/>
  <c r="Q100" i="199"/>
  <c r="BR100" i="199"/>
  <c r="BR113" i="199"/>
  <c r="BR99" i="199"/>
  <c r="Q99" i="199"/>
  <c r="Q58" i="199"/>
  <c r="BR26" i="200"/>
  <c r="BR45" i="199"/>
  <c r="BR22" i="200"/>
  <c r="BR33" i="199"/>
  <c r="BR29" i="200"/>
  <c r="Q14" i="199"/>
  <c r="BR12" i="199"/>
  <c r="BR11" i="200"/>
  <c r="BR61" i="199"/>
  <c r="BR49" i="200"/>
  <c r="BR68" i="199"/>
  <c r="BR86" i="199"/>
  <c r="BR94" i="199"/>
  <c r="Q94" i="199"/>
  <c r="BR103" i="200"/>
  <c r="BR132" i="199"/>
  <c r="BR174" i="199"/>
  <c r="BR143" i="200"/>
  <c r="BR195" i="199"/>
  <c r="BR160" i="200"/>
  <c r="BR173" i="200"/>
  <c r="BR187" i="200"/>
  <c r="Q241" i="199"/>
  <c r="Q210" i="199"/>
  <c r="Q9" i="199"/>
  <c r="Q68" i="200"/>
  <c r="Q129" i="199"/>
  <c r="Q234" i="199"/>
  <c r="BF260" i="199"/>
  <c r="BF208" i="200"/>
  <c r="BF175" i="200"/>
  <c r="BF191" i="200"/>
  <c r="BF198" i="200"/>
  <c r="BF169" i="200"/>
  <c r="BF209" i="199"/>
  <c r="BF124" i="200"/>
  <c r="BF184" i="199"/>
  <c r="BF150" i="200"/>
  <c r="BF150" i="199"/>
  <c r="BF146" i="199"/>
  <c r="BF125" i="199"/>
  <c r="BF102" i="200"/>
  <c r="BF107" i="199"/>
  <c r="BF80" i="199"/>
  <c r="BF85" i="199"/>
  <c r="BF81" i="200"/>
  <c r="BF108" i="199"/>
  <c r="BF49" i="199"/>
  <c r="BF43" i="200"/>
  <c r="BF39" i="200"/>
  <c r="BF21" i="199"/>
  <c r="BF24" i="200"/>
  <c r="BF4" i="199"/>
  <c r="BF8" i="200"/>
  <c r="BF27" i="199"/>
  <c r="BF22" i="200"/>
  <c r="BF33" i="199"/>
  <c r="BF50" i="200"/>
  <c r="BF48" i="199"/>
  <c r="BF56" i="200"/>
  <c r="BF66" i="200"/>
  <c r="BF93" i="199"/>
  <c r="BF103" i="199"/>
  <c r="BF88" i="200"/>
  <c r="BF131" i="199"/>
  <c r="BF139" i="199"/>
  <c r="BF168" i="199"/>
  <c r="BF182" i="199"/>
  <c r="BF190" i="199"/>
  <c r="BF214" i="199"/>
  <c r="BF172" i="200"/>
  <c r="BF227" i="199"/>
  <c r="BF238" i="199"/>
  <c r="BF205" i="200"/>
  <c r="L206" i="200"/>
  <c r="L179" i="200"/>
  <c r="Q216" i="199"/>
  <c r="L216" i="199"/>
  <c r="L118" i="200"/>
  <c r="L102" i="200"/>
  <c r="L64" i="199"/>
  <c r="Q64" i="199"/>
  <c r="Q70" i="199"/>
  <c r="L67" i="200"/>
  <c r="L20" i="199"/>
  <c r="Q4" i="199"/>
  <c r="L55" i="199"/>
  <c r="L128" i="199"/>
  <c r="Q139" i="199"/>
  <c r="L248" i="199"/>
  <c r="Q248" i="199"/>
  <c r="L159" i="200"/>
  <c r="L116" i="200"/>
  <c r="L55" i="200"/>
  <c r="L105" i="200"/>
  <c r="L212" i="199" l="1"/>
  <c r="Q191" i="199"/>
  <c r="L65" i="200"/>
  <c r="L32" i="200"/>
  <c r="L64" i="200"/>
  <c r="Q73" i="199"/>
  <c r="Q200" i="199"/>
  <c r="Q137" i="199"/>
  <c r="L158" i="200"/>
  <c r="Q59" i="200"/>
  <c r="BF12" i="200"/>
  <c r="Q20" i="200"/>
  <c r="L96" i="199"/>
  <c r="L169" i="200"/>
  <c r="L81" i="199"/>
  <c r="L70" i="200"/>
  <c r="Q69" i="199"/>
  <c r="Q54" i="199"/>
  <c r="L186" i="200"/>
  <c r="Q228" i="199"/>
  <c r="Q121" i="199"/>
  <c r="BF250" i="199"/>
  <c r="L119" i="200"/>
  <c r="L131" i="200"/>
  <c r="Q221" i="199"/>
  <c r="L199" i="200"/>
  <c r="L174" i="200"/>
  <c r="Q184" i="199"/>
  <c r="BF117" i="199"/>
  <c r="Q53" i="199"/>
  <c r="Q65" i="199"/>
  <c r="Q215" i="199"/>
  <c r="Q34" i="200"/>
  <c r="Q256" i="199"/>
  <c r="Q86" i="199"/>
  <c r="Q144" i="199"/>
  <c r="Q222" i="199"/>
  <c r="Q202" i="199"/>
  <c r="Q157" i="200"/>
  <c r="L157" i="199"/>
  <c r="Q32" i="200"/>
  <c r="L161" i="200"/>
  <c r="L127" i="199"/>
  <c r="Q240" i="199"/>
  <c r="Q159" i="200"/>
  <c r="Q136" i="199"/>
  <c r="Q55" i="199"/>
  <c r="BF179" i="199"/>
  <c r="Q27" i="200"/>
  <c r="Q16" i="200"/>
  <c r="L73" i="199"/>
  <c r="Q193" i="199"/>
  <c r="Q254" i="199"/>
  <c r="Q169" i="199"/>
  <c r="Q148" i="200"/>
  <c r="Q125" i="200"/>
  <c r="Q153" i="199"/>
  <c r="Q112" i="200"/>
  <c r="Q33" i="200"/>
  <c r="Q84" i="199"/>
  <c r="Q88" i="200"/>
  <c r="Q188" i="200"/>
  <c r="Q47" i="200"/>
  <c r="Q137" i="200"/>
  <c r="Q201" i="200"/>
  <c r="Q122" i="200"/>
  <c r="Q205" i="200"/>
  <c r="Q190" i="200"/>
  <c r="Q80" i="200"/>
  <c r="Q208" i="200"/>
  <c r="Q181" i="200"/>
  <c r="Q161" i="199"/>
  <c r="Q36" i="199"/>
  <c r="Q200" i="200"/>
  <c r="Q132" i="200"/>
  <c r="Q187" i="200"/>
  <c r="Q51" i="199"/>
  <c r="Q61" i="200"/>
  <c r="Q236" i="199"/>
  <c r="Q152" i="199"/>
  <c r="Q118" i="199"/>
  <c r="Q94" i="200"/>
  <c r="Q106" i="200"/>
  <c r="Q127" i="200"/>
  <c r="Q50" i="200"/>
  <c r="L28" i="200"/>
  <c r="Q29" i="200"/>
  <c r="Q118" i="200"/>
  <c r="Q177" i="200"/>
  <c r="Q202" i="200"/>
  <c r="Q154" i="199"/>
  <c r="Q113" i="200"/>
  <c r="Q170" i="200"/>
  <c r="Q165" i="200"/>
  <c r="Q167" i="200"/>
  <c r="Q175" i="200"/>
  <c r="Q103" i="200"/>
  <c r="Q57" i="200"/>
  <c r="Q90" i="200"/>
  <c r="Q108" i="200"/>
  <c r="Q178" i="200"/>
  <c r="L188" i="200"/>
  <c r="Q154" i="200"/>
  <c r="Q70" i="200"/>
  <c r="Q39" i="200"/>
  <c r="L44" i="200"/>
  <c r="Q128" i="200"/>
  <c r="Q13" i="200"/>
  <c r="Q180" i="199"/>
  <c r="Q53" i="200"/>
  <c r="Q162" i="200"/>
  <c r="L140" i="200"/>
  <c r="Q114" i="200"/>
  <c r="Q17" i="200"/>
  <c r="Q23" i="199"/>
  <c r="BF28" i="200"/>
  <c r="Q55" i="200"/>
  <c r="Q126" i="200"/>
  <c r="Q79" i="200"/>
  <c r="Q77" i="200"/>
  <c r="Q194" i="200"/>
  <c r="Q173" i="200"/>
  <c r="Q83" i="200"/>
  <c r="Q198" i="200"/>
  <c r="Q93" i="200"/>
  <c r="Q199" i="200"/>
  <c r="L208" i="199"/>
  <c r="Q20" i="199"/>
  <c r="Q205" i="199"/>
  <c r="Q45" i="199"/>
  <c r="Q180" i="200"/>
  <c r="Q31" i="200"/>
  <c r="L134" i="199"/>
  <c r="L94" i="200"/>
  <c r="L203" i="199"/>
  <c r="L92" i="199"/>
  <c r="L114" i="199"/>
  <c r="BF74" i="200"/>
  <c r="L123" i="199"/>
  <c r="L244" i="199"/>
  <c r="BF186" i="199"/>
  <c r="Q192" i="200"/>
  <c r="Q192" i="199"/>
  <c r="Q66" i="200"/>
  <c r="Q105" i="200"/>
  <c r="Q184" i="200"/>
  <c r="Q18" i="199"/>
  <c r="Q176" i="200"/>
  <c r="Q129" i="200"/>
  <c r="Q81" i="200"/>
  <c r="Q149" i="200"/>
  <c r="Q51" i="200"/>
  <c r="BF72" i="200"/>
  <c r="Q193" i="200"/>
  <c r="Q204" i="200"/>
  <c r="Q142" i="200"/>
  <c r="Q166" i="200"/>
  <c r="Q164" i="200"/>
  <c r="Q35" i="200"/>
  <c r="Q116" i="200"/>
  <c r="Q67" i="200"/>
  <c r="Q211" i="200"/>
  <c r="Q71" i="200"/>
  <c r="Q91" i="200"/>
  <c r="Q231" i="199"/>
  <c r="Q73" i="200"/>
  <c r="Q26" i="200"/>
  <c r="Q124" i="200"/>
  <c r="Q119" i="200"/>
  <c r="L207" i="199"/>
  <c r="Q114" i="199"/>
  <c r="Q100" i="200"/>
  <c r="Q168" i="200"/>
  <c r="Q196" i="200"/>
  <c r="Q108" i="199"/>
  <c r="Q155" i="199"/>
  <c r="Q102" i="200"/>
  <c r="Q25" i="200"/>
  <c r="Q210" i="200"/>
  <c r="Q75" i="200"/>
  <c r="Q120" i="200"/>
  <c r="Q186" i="200"/>
  <c r="Q141" i="200"/>
  <c r="Q48" i="200"/>
  <c r="Q161" i="200"/>
  <c r="Q60" i="200"/>
  <c r="Q38" i="200"/>
  <c r="Q139" i="200"/>
  <c r="BF87" i="200"/>
  <c r="Q191" i="200"/>
  <c r="Q69" i="200"/>
  <c r="Q115" i="200"/>
  <c r="Q169" i="200"/>
  <c r="L117" i="199"/>
  <c r="Q15" i="200"/>
  <c r="Q16" i="199"/>
  <c r="Q92" i="200"/>
  <c r="Q19" i="200"/>
  <c r="Q206" i="200"/>
  <c r="Q156" i="200"/>
  <c r="Q130" i="199"/>
  <c r="Q135" i="200"/>
  <c r="Q56" i="200"/>
  <c r="Q140" i="200"/>
  <c r="Q130" i="200"/>
  <c r="Q136" i="200"/>
  <c r="Q65" i="200"/>
  <c r="Q21" i="200"/>
  <c r="Q145" i="200"/>
  <c r="Q185" i="200"/>
  <c r="Q58" i="200"/>
  <c r="Q212" i="200"/>
  <c r="BF133" i="199"/>
  <c r="Q22" i="200"/>
  <c r="Q179" i="200"/>
  <c r="BF155" i="200"/>
  <c r="Q207" i="200"/>
  <c r="Q84" i="200"/>
  <c r="Q95" i="200"/>
  <c r="Q133" i="200"/>
  <c r="Q195" i="200"/>
  <c r="Q146" i="200"/>
  <c r="BF12" i="199"/>
  <c r="Q121" i="200"/>
  <c r="Q76" i="200"/>
  <c r="L239" i="199"/>
  <c r="Q110" i="200"/>
  <c r="Q171" i="200"/>
  <c r="Q152" i="200"/>
  <c r="Q98" i="200"/>
  <c r="Q18" i="200"/>
  <c r="Q144" i="200"/>
  <c r="L209" i="200"/>
  <c r="Q163" i="200"/>
  <c r="Q177" i="199"/>
  <c r="Q48" i="199"/>
  <c r="Q174" i="200"/>
  <c r="Q42" i="200"/>
  <c r="Q37" i="200"/>
  <c r="L7" i="200"/>
  <c r="L83" i="199"/>
  <c r="Q59" i="199"/>
  <c r="Q158" i="200"/>
  <c r="Q189" i="200"/>
  <c r="L11" i="199"/>
  <c r="L127" i="200"/>
  <c r="Q35" i="199"/>
  <c r="Q218" i="199"/>
  <c r="BF49" i="200"/>
  <c r="Q209" i="200"/>
  <c r="Q80" i="199"/>
  <c r="Q82" i="200"/>
  <c r="Q96" i="200"/>
  <c r="Q150" i="200"/>
  <c r="Q197" i="200"/>
  <c r="Q199" i="199"/>
  <c r="Q101" i="200"/>
  <c r="Q45" i="200"/>
  <c r="Q44" i="200"/>
  <c r="L59" i="200"/>
  <c r="Q64" i="200"/>
  <c r="Q213" i="200"/>
  <c r="Q117" i="200"/>
  <c r="Q107" i="200"/>
  <c r="L93" i="200"/>
  <c r="BR93" i="200"/>
  <c r="L14" i="199"/>
  <c r="BR14" i="199"/>
  <c r="Q155" i="200"/>
  <c r="L21" i="199"/>
  <c r="BR21" i="199"/>
  <c r="L164" i="199"/>
  <c r="BR164" i="199"/>
  <c r="L205" i="200"/>
  <c r="BR205" i="200"/>
  <c r="L25" i="199"/>
  <c r="BR25" i="199"/>
  <c r="L233" i="199"/>
  <c r="BR233" i="199"/>
  <c r="Q109" i="200"/>
  <c r="L28" i="199"/>
  <c r="BR28" i="199"/>
  <c r="Q160" i="200"/>
  <c r="L81" i="200"/>
  <c r="BR81" i="200"/>
  <c r="Q143" i="200"/>
  <c r="L15" i="199"/>
  <c r="BR15" i="199"/>
  <c r="Q63" i="200"/>
  <c r="L255" i="199"/>
  <c r="BR255" i="199"/>
  <c r="L67" i="199"/>
  <c r="BR67" i="199"/>
  <c r="L180" i="200"/>
  <c r="BR180" i="200"/>
  <c r="L253" i="199"/>
  <c r="BR253" i="199"/>
  <c r="Q87" i="200"/>
  <c r="Q97" i="200"/>
  <c r="L4" i="200"/>
  <c r="BR4" i="200"/>
  <c r="L111" i="199"/>
  <c r="BR111" i="199"/>
  <c r="L171" i="200"/>
  <c r="BR171" i="200"/>
  <c r="L38" i="199"/>
  <c r="BR38" i="199"/>
  <c r="L196" i="199"/>
  <c r="BR196" i="199"/>
  <c r="L234" i="199"/>
  <c r="BR234" i="199"/>
  <c r="Q104" i="200"/>
  <c r="L69" i="199"/>
  <c r="BR69" i="199"/>
  <c r="L30" i="199"/>
  <c r="BR30" i="199"/>
  <c r="L201" i="199"/>
  <c r="BR201" i="199"/>
  <c r="L228" i="199"/>
  <c r="BR228" i="199"/>
  <c r="L133" i="200"/>
  <c r="BR133" i="200"/>
  <c r="L82" i="200"/>
  <c r="BR82" i="200"/>
  <c r="L39" i="200"/>
  <c r="BR39" i="200"/>
  <c r="L95" i="200"/>
  <c r="BR95" i="200"/>
  <c r="L156" i="199"/>
  <c r="BR156" i="199"/>
  <c r="Q134" i="200"/>
  <c r="Q29" i="199"/>
  <c r="Q138" i="200"/>
  <c r="L158" i="199"/>
  <c r="BR158" i="199"/>
  <c r="Q147" i="200"/>
  <c r="Q89" i="200"/>
  <c r="L33" i="200"/>
  <c r="BR33" i="200"/>
  <c r="L82" i="199"/>
  <c r="BR82" i="199"/>
  <c r="L204" i="199"/>
  <c r="BR204" i="199"/>
  <c r="L117" i="200"/>
  <c r="BR117" i="200"/>
  <c r="L29" i="199"/>
  <c r="BR29" i="199"/>
  <c r="Q85" i="200"/>
  <c r="Q41" i="200"/>
  <c r="Q111" i="200"/>
  <c r="L62" i="199"/>
  <c r="BR62" i="199"/>
  <c r="L20" i="200"/>
  <c r="BR20" i="200"/>
  <c r="L116" i="199"/>
  <c r="BR116" i="199"/>
  <c r="L79" i="199"/>
  <c r="BR79" i="199"/>
  <c r="L107" i="200"/>
  <c r="BR107" i="200"/>
  <c r="Q238" i="199"/>
  <c r="Q62" i="200"/>
  <c r="Q151" i="200"/>
  <c r="Q143" i="199"/>
  <c r="L208" i="200"/>
  <c r="BR208" i="200"/>
  <c r="L187" i="199"/>
  <c r="BR187" i="199"/>
  <c r="L137" i="200"/>
  <c r="BR137" i="200"/>
  <c r="L120" i="200"/>
  <c r="BR120" i="200"/>
  <c r="L204" i="200"/>
  <c r="BR204" i="200"/>
  <c r="L213" i="199"/>
  <c r="BR213" i="199"/>
  <c r="L10" i="200"/>
  <c r="BR10" i="200"/>
  <c r="L219" i="199"/>
  <c r="BR219" i="199"/>
  <c r="L83" i="200"/>
  <c r="BR83" i="200"/>
  <c r="L211" i="199"/>
  <c r="BR211" i="199"/>
  <c r="L130" i="200"/>
  <c r="BR130" i="200"/>
  <c r="Q153" i="200"/>
  <c r="Q52" i="200"/>
  <c r="Q182" i="200"/>
  <c r="Q203" i="200"/>
  <c r="Q49" i="200"/>
  <c r="L177" i="199"/>
  <c r="BR177" i="199"/>
  <c r="L146" i="199"/>
  <c r="BR146" i="199"/>
  <c r="L115" i="199"/>
  <c r="BR115" i="199"/>
  <c r="L48" i="199"/>
  <c r="BR48" i="199"/>
  <c r="L58" i="199"/>
  <c r="BR58" i="199"/>
  <c r="L200" i="200"/>
  <c r="BR200" i="200"/>
  <c r="L66" i="200"/>
  <c r="BR66" i="200"/>
  <c r="Q74" i="200"/>
  <c r="L192" i="200"/>
  <c r="BR192" i="200"/>
  <c r="Q78" i="200"/>
  <c r="Q40" i="200"/>
  <c r="L60" i="200"/>
  <c r="BR60" i="200"/>
  <c r="L168" i="199"/>
  <c r="BR168" i="199"/>
  <c r="L89" i="199"/>
  <c r="BR89" i="199"/>
  <c r="Q43" i="200"/>
  <c r="Q183" i="200"/>
  <c r="L201" i="200"/>
  <c r="BR201" i="200"/>
  <c r="L164" i="200"/>
  <c r="BR164" i="200"/>
  <c r="L92" i="200"/>
  <c r="BR92" i="200"/>
  <c r="Q123" i="200"/>
  <c r="L101" i="200"/>
  <c r="BR101" i="200"/>
  <c r="L24" i="199"/>
  <c r="BR24" i="199"/>
  <c r="L121" i="200"/>
  <c r="BR121" i="200"/>
  <c r="L224" i="199"/>
  <c r="BR224" i="199"/>
  <c r="L18" i="199"/>
  <c r="BR18" i="199"/>
  <c r="L96" i="200"/>
  <c r="BR96" i="200"/>
  <c r="Q99" i="200"/>
  <c r="L42" i="200"/>
  <c r="BR42" i="200"/>
  <c r="Q172" i="200"/>
  <c r="Q36" i="200"/>
  <c r="L151" i="199"/>
  <c r="BR151" i="199"/>
  <c r="L241" i="199"/>
  <c r="BR241" i="199"/>
  <c r="L149" i="199"/>
  <c r="BR149" i="199"/>
  <c r="L15" i="200"/>
  <c r="BR15" i="200"/>
  <c r="L173" i="199"/>
  <c r="BR173" i="199"/>
  <c r="L177" i="200"/>
  <c r="BR177" i="200"/>
  <c r="L101" i="199"/>
  <c r="BR101" i="199"/>
  <c r="Q28" i="200"/>
  <c r="L60" i="199"/>
  <c r="BR60" i="199"/>
  <c r="Q54" i="200"/>
  <c r="L209" i="199"/>
  <c r="BR209" i="199"/>
  <c r="L90" i="200"/>
  <c r="BR90" i="200"/>
  <c r="L77" i="199"/>
  <c r="BR77" i="199"/>
  <c r="Q72" i="200"/>
  <c r="L247" i="199"/>
  <c r="BR247" i="199"/>
  <c r="L39" i="199"/>
  <c r="BR39" i="199"/>
  <c r="Q30" i="200"/>
  <c r="L57" i="200"/>
  <c r="L84" i="200"/>
  <c r="L211" i="200"/>
  <c r="L71" i="200"/>
  <c r="L144" i="200"/>
  <c r="Q187" i="199"/>
  <c r="L48" i="200"/>
  <c r="L165" i="199"/>
  <c r="BF188" i="199"/>
  <c r="Q89" i="199"/>
  <c r="L258" i="199"/>
  <c r="L37" i="199"/>
  <c r="L88" i="199"/>
  <c r="L78" i="199"/>
  <c r="L236" i="199"/>
  <c r="L152" i="199"/>
  <c r="Q41" i="199"/>
  <c r="L52" i="199"/>
  <c r="BF61" i="199"/>
  <c r="L146" i="200"/>
  <c r="L85" i="199"/>
  <c r="Q39" i="199"/>
  <c r="L4" i="199"/>
  <c r="L205" i="199"/>
  <c r="L86" i="199"/>
  <c r="L222" i="199"/>
  <c r="L210" i="200"/>
  <c r="L154" i="199"/>
  <c r="L230" i="199"/>
  <c r="Q163" i="199"/>
  <c r="Q159" i="199"/>
  <c r="L51" i="199"/>
  <c r="Q160" i="199"/>
  <c r="L23" i="200"/>
  <c r="Q27" i="199"/>
  <c r="L108" i="199"/>
  <c r="L109" i="199"/>
  <c r="Q257" i="199"/>
  <c r="Q25" i="199"/>
  <c r="Q158" i="199"/>
  <c r="Q97" i="199"/>
  <c r="L235" i="199"/>
  <c r="Q261" i="199"/>
  <c r="BF143" i="200"/>
  <c r="L8" i="199"/>
  <c r="Q17" i="199"/>
  <c r="L51" i="200"/>
  <c r="L102" i="199"/>
  <c r="Q185" i="199"/>
  <c r="BF32" i="199"/>
  <c r="BF29" i="200"/>
  <c r="L187" i="200"/>
  <c r="Q14" i="200"/>
  <c r="Q7" i="200"/>
  <c r="BF41" i="200"/>
  <c r="L155" i="200"/>
  <c r="L89" i="200"/>
  <c r="L148" i="200"/>
  <c r="L63" i="200"/>
  <c r="BF16" i="200"/>
  <c r="L166" i="200"/>
  <c r="L175" i="200"/>
  <c r="L108" i="200"/>
  <c r="L13" i="200"/>
  <c r="L98" i="200"/>
  <c r="L9" i="199"/>
  <c r="Q44" i="199"/>
  <c r="Q211" i="199"/>
  <c r="Q203" i="199"/>
  <c r="L252" i="199"/>
  <c r="Q151" i="199"/>
  <c r="L221" i="199"/>
  <c r="L192" i="199"/>
  <c r="L155" i="199"/>
  <c r="L131" i="199"/>
  <c r="Q126" i="199"/>
  <c r="L260" i="199"/>
  <c r="L44" i="199"/>
  <c r="L185" i="199"/>
  <c r="L238" i="199"/>
  <c r="L103" i="199"/>
  <c r="L113" i="199"/>
  <c r="L123" i="200"/>
  <c r="L182" i="200"/>
  <c r="Q149" i="199"/>
  <c r="L68" i="199"/>
  <c r="L22" i="200"/>
  <c r="Q113" i="199"/>
  <c r="Q223" i="199"/>
  <c r="L172" i="199"/>
  <c r="Q43" i="199"/>
  <c r="L229" i="199"/>
  <c r="BF134" i="200"/>
  <c r="L141" i="200"/>
  <c r="L145" i="199"/>
  <c r="Q112" i="199"/>
  <c r="Q21" i="199"/>
  <c r="Q52" i="199"/>
  <c r="Q141" i="199"/>
  <c r="Q164" i="199"/>
  <c r="L63" i="199"/>
  <c r="Q157" i="199"/>
  <c r="L34" i="200"/>
  <c r="BF97" i="200"/>
  <c r="BF123" i="200"/>
  <c r="L161" i="199"/>
  <c r="L45" i="200"/>
  <c r="Q72" i="199"/>
  <c r="Q98" i="199"/>
  <c r="BF7" i="199"/>
  <c r="L194" i="200"/>
  <c r="L156" i="200"/>
  <c r="Q62" i="199"/>
  <c r="Q116" i="199"/>
  <c r="L163" i="199"/>
  <c r="L191" i="200"/>
  <c r="L259" i="199"/>
  <c r="Q207" i="199"/>
  <c r="L199" i="199"/>
  <c r="BF61" i="200"/>
  <c r="L145" i="200"/>
  <c r="BF96" i="199"/>
  <c r="Q172" i="199"/>
  <c r="L148" i="199"/>
  <c r="L78" i="200"/>
  <c r="L225" i="199"/>
  <c r="L25" i="200"/>
  <c r="Q81" i="199"/>
  <c r="Q83" i="199"/>
  <c r="L100" i="199"/>
  <c r="L54" i="199"/>
  <c r="L71" i="199"/>
  <c r="BF91" i="199"/>
  <c r="BF162" i="199"/>
  <c r="L112" i="199"/>
  <c r="L59" i="199"/>
  <c r="L141" i="199"/>
  <c r="L72" i="199"/>
  <c r="L37" i="200"/>
  <c r="L76" i="200"/>
  <c r="L212" i="200"/>
  <c r="Q40" i="199"/>
  <c r="L36" i="199"/>
  <c r="Q104" i="199"/>
  <c r="BF11" i="200"/>
  <c r="BF87" i="199"/>
  <c r="L132" i="199"/>
  <c r="L190" i="200"/>
  <c r="L68" i="200"/>
  <c r="L178" i="199"/>
  <c r="L150" i="199"/>
  <c r="Q176" i="199"/>
  <c r="L46" i="200"/>
  <c r="L30" i="200"/>
  <c r="L6" i="200"/>
  <c r="L41" i="199"/>
  <c r="L139" i="200"/>
  <c r="L193" i="200"/>
  <c r="BF174" i="199"/>
  <c r="L103" i="200"/>
  <c r="L94" i="199"/>
  <c r="L99" i="199"/>
  <c r="L231" i="199"/>
  <c r="L256" i="199"/>
  <c r="Q213" i="199"/>
  <c r="L17" i="199"/>
  <c r="Q219" i="199"/>
  <c r="L232" i="199"/>
  <c r="Q255" i="199"/>
  <c r="L170" i="199"/>
  <c r="Q67" i="199"/>
  <c r="L91" i="200"/>
  <c r="L8" i="200"/>
  <c r="L106" i="199"/>
  <c r="Q253" i="199"/>
  <c r="Q209" i="199"/>
  <c r="Q77" i="199"/>
  <c r="L190" i="199"/>
  <c r="L240" i="199"/>
  <c r="Q78" i="199"/>
  <c r="L21" i="200"/>
  <c r="L191" i="199"/>
  <c r="Q247" i="199"/>
  <c r="L32" i="199"/>
  <c r="L188" i="199"/>
  <c r="Q7" i="199"/>
  <c r="Q146" i="199"/>
  <c r="Q115" i="199"/>
  <c r="Q206" i="199"/>
  <c r="L69" i="200"/>
  <c r="L124" i="200"/>
  <c r="Q220" i="199"/>
  <c r="BF183" i="199"/>
  <c r="Q24" i="199"/>
  <c r="L57" i="199"/>
  <c r="BF153" i="200"/>
  <c r="L53" i="199"/>
  <c r="L152" i="200"/>
  <c r="L213" i="200"/>
  <c r="L80" i="199"/>
  <c r="Q37" i="199"/>
  <c r="Q4" i="200"/>
  <c r="L112" i="200"/>
  <c r="Q237" i="199"/>
  <c r="L159" i="199"/>
  <c r="L162" i="200"/>
  <c r="L24" i="200"/>
  <c r="Q260" i="199"/>
  <c r="Q57" i="199"/>
  <c r="L202" i="199"/>
  <c r="L52" i="200"/>
  <c r="L249" i="199"/>
  <c r="Q11" i="199"/>
  <c r="Q5" i="200"/>
  <c r="BF78" i="200"/>
  <c r="L74" i="200"/>
  <c r="L196" i="200"/>
  <c r="BF111" i="200"/>
  <c r="L125" i="200"/>
  <c r="AR223" i="199"/>
  <c r="AR193" i="199"/>
  <c r="AR152" i="199"/>
  <c r="AR175" i="199"/>
  <c r="AR118" i="199"/>
  <c r="AR90" i="199"/>
  <c r="AR4" i="199"/>
  <c r="AR40" i="199"/>
  <c r="AR64" i="199"/>
  <c r="AR73" i="199"/>
  <c r="AR104" i="199"/>
  <c r="AR151" i="199"/>
  <c r="AR173" i="199"/>
  <c r="AR231" i="199"/>
  <c r="AR243" i="199"/>
  <c r="BN212" i="199"/>
  <c r="BN171" i="199"/>
  <c r="BN134" i="199"/>
  <c r="BN118" i="199"/>
  <c r="BN64" i="199"/>
  <c r="BN21" i="199"/>
  <c r="BN38" i="199"/>
  <c r="BN16" i="199"/>
  <c r="BN20" i="199"/>
  <c r="BN55" i="199"/>
  <c r="BN73" i="199"/>
  <c r="BN58" i="199"/>
  <c r="BN77" i="199"/>
  <c r="BN92" i="199"/>
  <c r="BN101" i="199"/>
  <c r="BN110" i="199"/>
  <c r="BN123" i="199"/>
  <c r="BN126" i="199"/>
  <c r="BN163" i="199"/>
  <c r="BN199" i="199"/>
  <c r="BN208" i="199"/>
  <c r="BN230" i="199"/>
  <c r="Q50" i="199"/>
  <c r="Q111" i="199"/>
  <c r="L136" i="199"/>
  <c r="L194" i="199"/>
  <c r="L18" i="200"/>
  <c r="L120" i="199"/>
  <c r="L128" i="200"/>
  <c r="L14" i="200"/>
  <c r="L75" i="200"/>
  <c r="Q227" i="199"/>
  <c r="L53" i="200"/>
  <c r="L189" i="199"/>
  <c r="Q251" i="199"/>
  <c r="L26" i="199"/>
  <c r="Q103" i="199"/>
  <c r="Q208" i="199"/>
  <c r="Q242" i="199"/>
  <c r="Q6" i="200"/>
  <c r="L167" i="200"/>
  <c r="L26" i="200"/>
  <c r="L242" i="199"/>
  <c r="L206" i="199"/>
  <c r="L73" i="200"/>
  <c r="Q6" i="199"/>
  <c r="L19" i="200"/>
  <c r="Q10" i="200"/>
  <c r="L50" i="199"/>
  <c r="L157" i="200"/>
  <c r="AR131" i="199"/>
  <c r="AR157" i="199"/>
  <c r="AR110" i="199"/>
  <c r="AR37" i="199"/>
  <c r="AR92" i="199"/>
  <c r="AR108" i="199"/>
  <c r="AR234" i="199"/>
  <c r="BN83" i="199"/>
  <c r="BN42" i="199"/>
  <c r="BN31" i="199"/>
  <c r="BN10" i="199"/>
  <c r="BN195" i="199"/>
  <c r="BN181" i="199"/>
  <c r="BN104" i="199"/>
  <c r="BN113" i="199"/>
  <c r="BN190" i="199"/>
  <c r="BN217" i="199"/>
  <c r="BN224" i="199"/>
  <c r="AR248" i="199"/>
  <c r="AR217" i="199"/>
  <c r="AR161" i="199"/>
  <c r="AR140" i="199"/>
  <c r="AR153" i="199"/>
  <c r="AR85" i="199"/>
  <c r="AR54" i="199"/>
  <c r="AR23" i="199"/>
  <c r="AR5" i="199"/>
  <c r="AR194" i="199"/>
  <c r="BN87" i="199"/>
  <c r="BN227" i="199"/>
  <c r="BN196" i="199"/>
  <c r="BN150" i="199"/>
  <c r="AR237" i="199"/>
  <c r="AR155" i="199"/>
  <c r="AR141" i="199"/>
  <c r="AR78" i="199"/>
  <c r="AR36" i="199"/>
  <c r="AR16" i="199"/>
  <c r="AR57" i="199"/>
  <c r="AR60" i="199"/>
  <c r="AR82" i="199"/>
  <c r="AR86" i="199"/>
  <c r="AR200" i="199"/>
  <c r="AR210" i="199"/>
  <c r="AR230" i="199"/>
  <c r="AR238" i="199"/>
  <c r="AR246" i="199"/>
  <c r="BN96" i="199"/>
  <c r="BN47" i="199"/>
  <c r="BN216" i="199"/>
  <c r="BN235" i="199"/>
  <c r="BN193" i="199"/>
  <c r="BN144" i="199"/>
  <c r="BN153" i="199"/>
  <c r="BN26" i="199"/>
  <c r="BN37" i="199"/>
  <c r="BN9" i="199"/>
  <c r="BN11" i="199"/>
  <c r="BN8" i="199"/>
  <c r="BN51" i="199"/>
  <c r="BN91" i="199"/>
  <c r="BN103" i="199"/>
  <c r="BN156" i="199"/>
  <c r="BN187" i="199"/>
  <c r="AR259" i="199"/>
  <c r="AR215" i="199"/>
  <c r="AR168" i="199"/>
  <c r="AR143" i="199"/>
  <c r="AR100" i="199"/>
  <c r="AR6" i="199"/>
  <c r="AR71" i="199"/>
  <c r="AR69" i="199"/>
  <c r="AR159" i="199"/>
  <c r="AR176" i="199"/>
  <c r="AR232" i="199"/>
  <c r="AR241" i="199"/>
  <c r="BN188" i="199"/>
  <c r="BN213" i="199"/>
  <c r="BN233" i="199"/>
  <c r="BN183" i="199"/>
  <c r="BN184" i="199"/>
  <c r="AR245" i="199"/>
  <c r="AR199" i="199"/>
  <c r="AR139" i="199"/>
  <c r="AR134" i="199"/>
  <c r="AR114" i="199"/>
  <c r="AR24" i="199"/>
  <c r="AR51" i="199"/>
  <c r="AR43" i="199"/>
  <c r="AR112" i="199"/>
  <c r="AR169" i="199"/>
  <c r="AR177" i="199"/>
  <c r="AR233" i="199"/>
  <c r="AR239" i="199"/>
  <c r="AR252" i="199"/>
  <c r="BN119" i="199"/>
  <c r="BN34" i="199"/>
  <c r="BN234" i="199"/>
  <c r="BN205" i="199"/>
  <c r="BN176" i="199"/>
  <c r="BN161" i="199"/>
  <c r="BN168" i="199"/>
  <c r="BN145" i="199"/>
  <c r="BN138" i="199"/>
  <c r="BN131" i="199"/>
  <c r="BN19" i="199"/>
  <c r="AR256" i="199"/>
  <c r="AR224" i="199"/>
  <c r="AR220" i="199"/>
  <c r="AR185" i="199"/>
  <c r="AR138" i="199"/>
  <c r="AR111" i="199"/>
  <c r="AR8" i="199"/>
  <c r="AR20" i="199"/>
  <c r="AR48" i="199"/>
  <c r="AR98" i="199"/>
  <c r="AR229" i="199"/>
  <c r="BN46" i="199"/>
  <c r="BN117" i="199"/>
  <c r="BN148" i="199"/>
  <c r="BN223" i="199"/>
  <c r="BN206" i="199"/>
  <c r="BN178" i="199"/>
  <c r="BN180" i="199"/>
  <c r="BN177" i="199"/>
  <c r="BN159" i="199"/>
  <c r="BN129" i="199"/>
  <c r="BN69" i="199"/>
  <c r="BN22" i="199"/>
  <c r="BN44" i="199"/>
  <c r="BN4" i="199"/>
  <c r="BN27" i="199"/>
  <c r="BN60" i="199"/>
  <c r="BN86" i="199"/>
  <c r="BN97" i="199"/>
  <c r="BN100" i="199"/>
  <c r="BN98" i="199"/>
  <c r="BN112" i="199"/>
  <c r="BN114" i="199"/>
  <c r="BN140" i="199"/>
  <c r="BN169" i="199"/>
  <c r="BN173" i="199"/>
  <c r="BN189" i="199"/>
  <c r="BN200" i="199"/>
  <c r="BN215" i="199"/>
  <c r="AR184" i="199"/>
  <c r="AR121" i="199"/>
  <c r="AR29" i="199"/>
  <c r="AR11" i="199"/>
  <c r="AR56" i="199"/>
  <c r="AR145" i="199"/>
  <c r="AR144" i="199"/>
  <c r="AR181" i="199"/>
  <c r="AR189" i="199"/>
  <c r="AR206" i="199"/>
  <c r="AR247" i="199"/>
  <c r="BN179" i="199"/>
  <c r="BN222" i="199"/>
  <c r="BN186" i="199"/>
  <c r="BN172" i="199"/>
  <c r="BN155" i="199"/>
  <c r="BN154" i="199"/>
  <c r="BN135" i="199"/>
  <c r="BN63" i="199"/>
  <c r="BN68" i="199"/>
  <c r="BN29" i="199"/>
  <c r="BN17" i="199"/>
  <c r="BN15" i="199"/>
  <c r="BN14" i="199"/>
  <c r="BN28" i="199"/>
  <c r="BN48" i="199"/>
  <c r="BN72" i="199"/>
  <c r="BN89" i="199"/>
  <c r="BN102" i="199"/>
  <c r="BN108" i="199"/>
  <c r="BN133" i="199"/>
  <c r="BN143" i="199"/>
  <c r="BN157" i="199"/>
  <c r="BN170" i="199"/>
  <c r="BN202" i="199"/>
  <c r="BN203" i="199"/>
  <c r="BN220" i="199"/>
  <c r="BN229" i="199"/>
  <c r="BN226" i="199"/>
  <c r="BN49" i="199"/>
  <c r="AR261" i="199"/>
  <c r="AR171" i="199"/>
  <c r="AR120" i="199"/>
  <c r="AR113" i="199"/>
  <c r="AR101" i="199"/>
  <c r="AR35" i="199"/>
  <c r="AR68" i="199"/>
  <c r="AR89" i="199"/>
  <c r="AR142" i="199"/>
  <c r="AR147" i="199"/>
  <c r="AR182" i="199"/>
  <c r="AR191" i="199"/>
  <c r="AR208" i="199"/>
  <c r="AR213" i="199"/>
  <c r="AR242" i="199"/>
  <c r="BN124" i="199"/>
  <c r="BN33" i="199"/>
  <c r="BN228" i="199"/>
  <c r="BN232" i="199"/>
  <c r="BN182" i="199"/>
  <c r="BN175" i="199"/>
  <c r="BN192" i="199"/>
  <c r="BN164" i="199"/>
  <c r="BN152" i="199"/>
  <c r="BN130" i="199"/>
  <c r="BN70" i="199"/>
  <c r="BN25" i="199"/>
  <c r="BN41" i="199"/>
  <c r="BN18" i="199"/>
  <c r="BN30" i="199"/>
  <c r="BN50" i="199"/>
  <c r="BN71" i="199"/>
  <c r="BN78" i="199"/>
  <c r="BN82" i="199"/>
  <c r="BN90" i="199"/>
  <c r="BN99" i="199"/>
  <c r="BN128" i="199"/>
  <c r="BN122" i="199"/>
  <c r="BN139" i="199"/>
  <c r="BN165" i="199"/>
  <c r="AR55" i="199"/>
  <c r="AR222" i="199"/>
  <c r="AR18" i="199"/>
  <c r="AR204" i="199"/>
  <c r="AR50" i="199"/>
  <c r="AR81" i="199"/>
  <c r="AR207" i="199"/>
  <c r="AR227" i="199"/>
  <c r="AR253" i="199"/>
  <c r="AR21" i="199"/>
  <c r="AR80" i="199"/>
  <c r="AR221" i="199"/>
  <c r="AR170" i="199"/>
  <c r="AR93" i="199"/>
  <c r="L70" i="199"/>
  <c r="Q123" i="199"/>
  <c r="Q245" i="199"/>
  <c r="L65" i="199"/>
  <c r="L168" i="200"/>
  <c r="L104" i="199"/>
  <c r="AR156" i="199"/>
  <c r="BN185" i="199"/>
  <c r="BN204" i="199"/>
  <c r="BN207" i="199"/>
  <c r="BN221" i="199"/>
  <c r="BN231" i="199"/>
  <c r="AR95" i="199"/>
  <c r="AR88" i="199"/>
  <c r="AR116" i="199"/>
  <c r="AR196" i="199"/>
  <c r="L184" i="200"/>
  <c r="BF34" i="199"/>
  <c r="Q122" i="199"/>
  <c r="Q194" i="199"/>
  <c r="AR26" i="199"/>
  <c r="L144" i="199"/>
  <c r="L176" i="200"/>
  <c r="L35" i="200"/>
  <c r="Q175" i="199"/>
  <c r="AR218" i="199"/>
  <c r="AR180" i="199"/>
  <c r="L178" i="200"/>
  <c r="L100" i="200"/>
  <c r="L47" i="200"/>
  <c r="Q38" i="199"/>
  <c r="Q56" i="199"/>
  <c r="Q128" i="199"/>
  <c r="AR178" i="199"/>
  <c r="AR165" i="199"/>
  <c r="AR97" i="199"/>
  <c r="L9" i="200"/>
  <c r="Q171" i="199"/>
  <c r="L137" i="199"/>
  <c r="L170" i="200"/>
  <c r="Q197" i="199"/>
  <c r="AR251" i="199"/>
  <c r="AR9" i="199"/>
  <c r="Q140" i="199"/>
  <c r="Q5" i="199"/>
  <c r="Q229" i="199"/>
  <c r="L91" i="199"/>
  <c r="L136" i="200"/>
  <c r="AR22" i="199"/>
  <c r="L40" i="200"/>
  <c r="AR255" i="199"/>
  <c r="AR127" i="199"/>
  <c r="Q182" i="199"/>
  <c r="L175" i="199"/>
  <c r="AR172" i="199"/>
  <c r="AR45" i="199"/>
  <c r="AR30" i="199"/>
  <c r="Q252" i="199"/>
  <c r="L171" i="199"/>
  <c r="L86" i="200"/>
  <c r="L98" i="199"/>
  <c r="L197" i="199"/>
  <c r="AR123" i="199"/>
  <c r="Q109" i="199"/>
  <c r="BN147" i="199"/>
  <c r="BN127" i="199"/>
  <c r="BN116" i="199"/>
  <c r="BN80" i="199"/>
  <c r="BN76" i="199"/>
  <c r="BN59" i="199"/>
  <c r="BN32" i="199"/>
  <c r="BN43" i="199"/>
  <c r="BN7" i="199"/>
  <c r="BN35" i="199"/>
  <c r="BN81" i="199"/>
  <c r="BN95" i="199"/>
  <c r="BN121" i="199"/>
  <c r="BN120" i="199"/>
  <c r="BN132" i="199"/>
  <c r="BN137" i="199"/>
  <c r="BN136" i="199"/>
  <c r="BN198" i="199"/>
  <c r="BN201" i="199"/>
  <c r="BN211" i="199"/>
  <c r="BN219" i="199"/>
  <c r="Q68" i="199"/>
  <c r="L223" i="199"/>
  <c r="AR211" i="199"/>
  <c r="AR146" i="199"/>
  <c r="AR72" i="199"/>
  <c r="AR79" i="199"/>
  <c r="AR125" i="199"/>
  <c r="AR216" i="199"/>
  <c r="BF151" i="200"/>
  <c r="L142" i="199"/>
  <c r="L79" i="200"/>
  <c r="L113" i="200"/>
  <c r="L154" i="200"/>
  <c r="AR15" i="199"/>
  <c r="AR137" i="199"/>
  <c r="L54" i="200"/>
  <c r="L227" i="199"/>
  <c r="L114" i="200"/>
  <c r="L182" i="199"/>
  <c r="AR219" i="199"/>
  <c r="AR197" i="199"/>
  <c r="AR149" i="199"/>
  <c r="AR94" i="199"/>
  <c r="AR192" i="199"/>
  <c r="AR209" i="199"/>
  <c r="L207" i="200"/>
  <c r="L139" i="199"/>
  <c r="L125" i="199"/>
  <c r="Q190" i="199"/>
  <c r="AR28" i="199"/>
  <c r="AR70" i="199"/>
  <c r="L16" i="200"/>
  <c r="L58" i="200"/>
  <c r="AR99" i="199"/>
  <c r="L197" i="200"/>
  <c r="Q8" i="200"/>
  <c r="Q33" i="199"/>
  <c r="AR201" i="199"/>
  <c r="AR52" i="199"/>
  <c r="AR25" i="199"/>
  <c r="AR136" i="199"/>
  <c r="AR212" i="199"/>
  <c r="AR163" i="199"/>
  <c r="AR59" i="199"/>
  <c r="AR130" i="199"/>
  <c r="AR203" i="199"/>
  <c r="Q12" i="199"/>
  <c r="Q110" i="199"/>
  <c r="L147" i="199"/>
  <c r="Q181" i="199"/>
  <c r="AR39" i="199"/>
  <c r="L142" i="200"/>
  <c r="Q8" i="199"/>
  <c r="AR228" i="199"/>
  <c r="L153" i="199"/>
  <c r="AR236" i="199"/>
  <c r="Q71" i="199"/>
  <c r="L210" i="199"/>
  <c r="AR202" i="199"/>
  <c r="AR84" i="199"/>
  <c r="L5" i="200"/>
  <c r="AR235" i="199"/>
  <c r="L43" i="199"/>
  <c r="Q92" i="199"/>
  <c r="L130" i="199"/>
  <c r="AR126" i="199"/>
  <c r="AR160" i="199"/>
  <c r="BN151" i="199"/>
  <c r="BN52" i="199"/>
  <c r="BN66" i="199"/>
  <c r="BN23" i="199"/>
  <c r="BN39" i="199"/>
  <c r="BN5" i="199"/>
  <c r="BN40" i="199"/>
  <c r="BN56" i="199"/>
  <c r="BN53" i="199"/>
  <c r="BN85" i="199"/>
  <c r="BN84" i="199"/>
  <c r="BN93" i="199"/>
  <c r="BN105" i="199"/>
  <c r="BN109" i="199"/>
  <c r="BN125" i="199"/>
  <c r="BN67" i="199"/>
  <c r="BN146" i="199"/>
  <c r="BN160" i="199"/>
  <c r="BN158" i="199"/>
  <c r="BN210" i="199"/>
  <c r="BN218" i="199"/>
  <c r="BN236" i="199"/>
  <c r="L34" i="199"/>
  <c r="BF99" i="200"/>
  <c r="Q132" i="199"/>
  <c r="Q30" i="199"/>
  <c r="L45" i="199"/>
  <c r="AR132" i="199"/>
  <c r="AR244" i="199"/>
  <c r="L122" i="199"/>
  <c r="AR128" i="199"/>
  <c r="AR14" i="199"/>
  <c r="L50" i="200"/>
  <c r="L110" i="199"/>
  <c r="Q147" i="199"/>
  <c r="L181" i="199"/>
  <c r="AR62" i="199"/>
  <c r="L41" i="200"/>
  <c r="L246" i="199"/>
  <c r="L200" i="199"/>
  <c r="L135" i="200"/>
  <c r="L115" i="200"/>
  <c r="L185" i="200"/>
  <c r="L243" i="199"/>
  <c r="Q138" i="199"/>
  <c r="AR38" i="199"/>
  <c r="AR53" i="199"/>
  <c r="Q235" i="199"/>
  <c r="L84" i="199"/>
  <c r="L160" i="199"/>
  <c r="AR106" i="199"/>
  <c r="BF195" i="199"/>
  <c r="Q102" i="199"/>
  <c r="BN75" i="199"/>
  <c r="BN62" i="199"/>
  <c r="BN36" i="199"/>
  <c r="BN24" i="199"/>
  <c r="BN6" i="199"/>
  <c r="BN57" i="199"/>
  <c r="BN45" i="199"/>
  <c r="BN65" i="199"/>
  <c r="BN54" i="199"/>
  <c r="BN88" i="199"/>
  <c r="BN79" i="199"/>
  <c r="BN94" i="199"/>
  <c r="BN106" i="199"/>
  <c r="BN111" i="199"/>
  <c r="BN115" i="199"/>
  <c r="BN142" i="199"/>
  <c r="BN141" i="199"/>
  <c r="BN149" i="199"/>
  <c r="BN166" i="199"/>
  <c r="BN162" i="199"/>
  <c r="BN191" i="199"/>
  <c r="BN194" i="199"/>
  <c r="BN197" i="199"/>
  <c r="BN209" i="199"/>
  <c r="BN225" i="199"/>
  <c r="L173" i="200"/>
  <c r="BF119" i="199"/>
  <c r="Q198" i="199"/>
  <c r="L165" i="200"/>
  <c r="AR257" i="199"/>
  <c r="AR67" i="199"/>
  <c r="AR158" i="199"/>
  <c r="L7" i="199"/>
  <c r="L76" i="199"/>
  <c r="L97" i="200"/>
  <c r="BF19" i="199"/>
  <c r="Q120" i="199"/>
  <c r="AR205" i="199"/>
  <c r="AR115" i="199"/>
  <c r="AR17" i="199"/>
  <c r="AR129" i="199"/>
  <c r="L132" i="200"/>
  <c r="L80" i="200"/>
  <c r="L17" i="200"/>
  <c r="L181" i="200"/>
  <c r="AR254" i="199"/>
  <c r="AR77" i="199"/>
  <c r="Q105" i="199"/>
  <c r="Q246" i="199"/>
  <c r="Q243" i="199"/>
  <c r="L138" i="199"/>
  <c r="Q22" i="199"/>
  <c r="L40" i="199"/>
  <c r="L121" i="199"/>
  <c r="L122" i="200"/>
  <c r="L220" i="199"/>
  <c r="L202" i="200"/>
  <c r="AR44" i="199"/>
  <c r="AR103" i="199"/>
  <c r="AR102" i="199"/>
  <c r="AR249" i="199"/>
  <c r="Q212" i="199"/>
  <c r="Q259" i="199"/>
  <c r="L126" i="200"/>
  <c r="Q168" i="199"/>
  <c r="AR166" i="199"/>
  <c r="AR122" i="199"/>
  <c r="AR65" i="199"/>
  <c r="AR190" i="199"/>
  <c r="AR260" i="199"/>
  <c r="L195" i="200"/>
  <c r="AR150" i="199"/>
  <c r="AR164" i="199"/>
  <c r="Q101" i="199"/>
  <c r="L106" i="200"/>
  <c r="AR41" i="199"/>
  <c r="L6" i="199"/>
  <c r="AR187" i="199"/>
  <c r="AR58" i="199"/>
  <c r="AR154" i="199"/>
  <c r="Q170" i="199"/>
  <c r="BF10" i="199"/>
  <c r="Q189" i="199"/>
  <c r="AR240" i="199"/>
  <c r="L129" i="200"/>
  <c r="AR27" i="199"/>
  <c r="L251" i="199"/>
  <c r="Q26" i="199"/>
  <c r="L110" i="200"/>
  <c r="L217" i="199"/>
  <c r="BF85" i="200"/>
  <c r="AR98" i="200"/>
  <c r="BN260" i="199"/>
  <c r="BN180" i="200"/>
  <c r="BN60" i="200"/>
  <c r="BN39" i="200"/>
  <c r="BN90" i="200"/>
  <c r="BN239" i="199"/>
  <c r="BN247" i="199"/>
  <c r="L111" i="200"/>
  <c r="BF36" i="200"/>
  <c r="L195" i="199"/>
  <c r="Q119" i="199"/>
  <c r="L75" i="199"/>
  <c r="BF63" i="200"/>
  <c r="Q9" i="200"/>
  <c r="L179" i="199"/>
  <c r="D208" i="200"/>
  <c r="D86" i="199"/>
  <c r="D159" i="200"/>
  <c r="Y104" i="199"/>
  <c r="BN259" i="199"/>
  <c r="BN100" i="200"/>
  <c r="BN107" i="200"/>
  <c r="BN43" i="200"/>
  <c r="BN45" i="200"/>
  <c r="BN42" i="200"/>
  <c r="BN51" i="200"/>
  <c r="BN55" i="200"/>
  <c r="BN75" i="200"/>
  <c r="BN108" i="200"/>
  <c r="BN129" i="200"/>
  <c r="BN187" i="200"/>
  <c r="BN241" i="199"/>
  <c r="D109" i="199"/>
  <c r="L46" i="199"/>
  <c r="Q188" i="199"/>
  <c r="L85" i="200"/>
  <c r="BF135" i="199"/>
  <c r="L47" i="199"/>
  <c r="BF52" i="200"/>
  <c r="Q66" i="199"/>
  <c r="Q135" i="199"/>
  <c r="L19" i="199"/>
  <c r="L135" i="199"/>
  <c r="BF42" i="199"/>
  <c r="Q167" i="199"/>
  <c r="L10" i="199"/>
  <c r="Q63" i="199"/>
  <c r="BF89" i="200"/>
  <c r="BF40" i="200"/>
  <c r="BF76" i="199"/>
  <c r="Q10" i="199"/>
  <c r="BF105" i="199"/>
  <c r="Q226" i="199"/>
  <c r="Y246" i="199"/>
  <c r="D231" i="199"/>
  <c r="D113" i="200"/>
  <c r="D36" i="199"/>
  <c r="D22" i="199"/>
  <c r="D56" i="199"/>
  <c r="D160" i="200"/>
  <c r="D256" i="199"/>
  <c r="AR32" i="200"/>
  <c r="AR179" i="200"/>
  <c r="AR69" i="200"/>
  <c r="AR46" i="200"/>
  <c r="AR198" i="200"/>
  <c r="AR51" i="200"/>
  <c r="AR135" i="200"/>
  <c r="BI206" i="199"/>
  <c r="BI200" i="199"/>
  <c r="Y238" i="199"/>
  <c r="Y56" i="199"/>
  <c r="Y166" i="199"/>
  <c r="Y190" i="199"/>
  <c r="Y123" i="199"/>
  <c r="Y113" i="199"/>
  <c r="Y193" i="199"/>
  <c r="Y209" i="199"/>
  <c r="BN257" i="199"/>
  <c r="BN212" i="200"/>
  <c r="BN197" i="200"/>
  <c r="BN238" i="199"/>
  <c r="BN155" i="200"/>
  <c r="BN102" i="200"/>
  <c r="BN25" i="200"/>
  <c r="BN13" i="200"/>
  <c r="BN10" i="200"/>
  <c r="BN35" i="200"/>
  <c r="BN61" i="200"/>
  <c r="BN96" i="200"/>
  <c r="BN154" i="200"/>
  <c r="BN240" i="199"/>
  <c r="D195" i="199"/>
  <c r="L105" i="199"/>
  <c r="Q91" i="199"/>
  <c r="Q32" i="199"/>
  <c r="BF63" i="199"/>
  <c r="Q74" i="199"/>
  <c r="Q87" i="199"/>
  <c r="Q225" i="199"/>
  <c r="L151" i="200"/>
  <c r="BF109" i="199"/>
  <c r="BF46" i="199"/>
  <c r="Q195" i="199"/>
  <c r="Q61" i="199"/>
  <c r="L87" i="200"/>
  <c r="Q183" i="199"/>
  <c r="Q11" i="200"/>
  <c r="D199" i="200"/>
  <c r="D142" i="199"/>
  <c r="D133" i="199"/>
  <c r="D37" i="199"/>
  <c r="Y37" i="199"/>
  <c r="Y54" i="199"/>
  <c r="D159" i="199"/>
  <c r="Y159" i="199"/>
  <c r="D247" i="199"/>
  <c r="Y247" i="199"/>
  <c r="AR210" i="200"/>
  <c r="AR101" i="200"/>
  <c r="AR92" i="200"/>
  <c r="AR83" i="200"/>
  <c r="BI215" i="199"/>
  <c r="AG215" i="199"/>
  <c r="AG131" i="199"/>
  <c r="Y122" i="199"/>
  <c r="Y48" i="199"/>
  <c r="Y208" i="199"/>
  <c r="Y234" i="199"/>
  <c r="Y138" i="199"/>
  <c r="Y120" i="199"/>
  <c r="Y68" i="199"/>
  <c r="D87" i="199"/>
  <c r="D72" i="200"/>
  <c r="Y110" i="199"/>
  <c r="Y126" i="199"/>
  <c r="Y176" i="199"/>
  <c r="Y248" i="199"/>
  <c r="BN210" i="200"/>
  <c r="BN131" i="200"/>
  <c r="BN114" i="200"/>
  <c r="BN23" i="200"/>
  <c r="BN20" i="200"/>
  <c r="BN5" i="200"/>
  <c r="BN84" i="200"/>
  <c r="BN93" i="200"/>
  <c r="BN133" i="200"/>
  <c r="BN161" i="200"/>
  <c r="BN172" i="200"/>
  <c r="BN204" i="200"/>
  <c r="Q162" i="199"/>
  <c r="D109" i="200"/>
  <c r="L36" i="200"/>
  <c r="L138" i="200"/>
  <c r="L11" i="200"/>
  <c r="L183" i="199"/>
  <c r="BF27" i="200"/>
  <c r="Q250" i="199"/>
  <c r="L107" i="199"/>
  <c r="L104" i="200"/>
  <c r="Q49" i="199"/>
  <c r="AR138" i="200"/>
  <c r="Y245" i="199"/>
  <c r="D245" i="199"/>
  <c r="D202" i="199"/>
  <c r="D226" i="199"/>
  <c r="D183" i="200"/>
  <c r="D194" i="200"/>
  <c r="Y168" i="199"/>
  <c r="D168" i="199"/>
  <c r="D118" i="200"/>
  <c r="D148" i="199"/>
  <c r="D123" i="200"/>
  <c r="D72" i="199"/>
  <c r="D79" i="199"/>
  <c r="D10" i="200"/>
  <c r="D15" i="199"/>
  <c r="Y15" i="199"/>
  <c r="D49" i="200"/>
  <c r="D81" i="199"/>
  <c r="D78" i="200"/>
  <c r="D200" i="199"/>
  <c r="D214" i="199"/>
  <c r="AR66" i="200"/>
  <c r="AR173" i="200"/>
  <c r="AR128" i="200"/>
  <c r="AR24" i="200"/>
  <c r="AR6" i="200"/>
  <c r="AR60" i="200"/>
  <c r="AG260" i="199"/>
  <c r="BI223" i="199"/>
  <c r="BI185" i="199"/>
  <c r="BI180" i="199"/>
  <c r="AG149" i="199"/>
  <c r="BI138" i="199"/>
  <c r="Y224" i="199"/>
  <c r="Y29" i="199"/>
  <c r="Y231" i="199"/>
  <c r="AR250" i="199"/>
  <c r="Y252" i="199"/>
  <c r="Y204" i="199"/>
  <c r="Y242" i="199"/>
  <c r="D55" i="200"/>
  <c r="D66" i="199"/>
  <c r="D54" i="200"/>
  <c r="Y35" i="199"/>
  <c r="Y24" i="199"/>
  <c r="Y44" i="199"/>
  <c r="Y106" i="199"/>
  <c r="Y201" i="199"/>
  <c r="Y237" i="199"/>
  <c r="BN208" i="200"/>
  <c r="BN252" i="199"/>
  <c r="BN186" i="200"/>
  <c r="BN195" i="200"/>
  <c r="BN119" i="200"/>
  <c r="BN21" i="200"/>
  <c r="BN110" i="200"/>
  <c r="BN137" i="200"/>
  <c r="BN158" i="200"/>
  <c r="BN245" i="199"/>
  <c r="BN251" i="199"/>
  <c r="BF147" i="200"/>
  <c r="L43" i="200"/>
  <c r="L183" i="200"/>
  <c r="L153" i="200"/>
  <c r="Q47" i="199"/>
  <c r="L61" i="200"/>
  <c r="L143" i="200"/>
  <c r="L42" i="199"/>
  <c r="L167" i="199"/>
  <c r="BF74" i="199"/>
  <c r="Q133" i="199"/>
  <c r="L12" i="199"/>
  <c r="D61" i="199"/>
  <c r="BF31" i="199"/>
  <c r="Q179" i="199"/>
  <c r="Q42" i="199"/>
  <c r="L29" i="200"/>
  <c r="L72" i="200"/>
  <c r="L124" i="199"/>
  <c r="L203" i="200"/>
  <c r="L88" i="200"/>
  <c r="D211" i="200"/>
  <c r="Y229" i="199"/>
  <c r="D229" i="199"/>
  <c r="Y169" i="199"/>
  <c r="D169" i="199"/>
  <c r="D199" i="199"/>
  <c r="D124" i="200"/>
  <c r="D161" i="199"/>
  <c r="D103" i="200"/>
  <c r="D124" i="199"/>
  <c r="Y141" i="199"/>
  <c r="D141" i="199"/>
  <c r="Y43" i="199"/>
  <c r="D43" i="199"/>
  <c r="D74" i="199"/>
  <c r="D61" i="200"/>
  <c r="Y18" i="199"/>
  <c r="D18" i="199"/>
  <c r="D8" i="199"/>
  <c r="Y8" i="199"/>
  <c r="D35" i="200"/>
  <c r="D70" i="199"/>
  <c r="D69" i="199"/>
  <c r="D73" i="200"/>
  <c r="D69" i="200"/>
  <c r="D122" i="200"/>
  <c r="D130" i="200"/>
  <c r="D172" i="199"/>
  <c r="D203" i="199"/>
  <c r="Y203" i="199"/>
  <c r="D171" i="200"/>
  <c r="D173" i="200"/>
  <c r="D187" i="200"/>
  <c r="D202" i="200"/>
  <c r="AR7" i="199"/>
  <c r="AR7" i="200"/>
  <c r="AR127" i="200"/>
  <c r="AR94" i="200"/>
  <c r="AR77" i="200"/>
  <c r="AR75" i="200"/>
  <c r="AR96" i="200"/>
  <c r="AR125" i="200"/>
  <c r="AR158" i="200"/>
  <c r="AR193" i="200"/>
  <c r="AR42" i="199"/>
  <c r="Y48" i="200"/>
  <c r="BI202" i="199"/>
  <c r="BI197" i="200"/>
  <c r="AG144" i="200"/>
  <c r="BI24" i="200"/>
  <c r="AG14" i="199"/>
  <c r="BI14" i="199"/>
  <c r="BI66" i="200"/>
  <c r="BI89" i="199"/>
  <c r="BI100" i="199"/>
  <c r="BI111" i="199"/>
  <c r="AG98" i="200"/>
  <c r="BI141" i="199"/>
  <c r="BI165" i="199"/>
  <c r="AG238" i="199"/>
  <c r="Y211" i="199"/>
  <c r="Y191" i="199"/>
  <c r="Y160" i="199"/>
  <c r="Y4" i="199"/>
  <c r="Y9" i="199"/>
  <c r="Y36" i="199"/>
  <c r="Y41" i="199"/>
  <c r="Y108" i="199"/>
  <c r="Y147" i="199"/>
  <c r="AR135" i="199"/>
  <c r="AR209" i="200"/>
  <c r="Y222" i="199"/>
  <c r="Y164" i="199"/>
  <c r="D138" i="200"/>
  <c r="Y139" i="199"/>
  <c r="Y64" i="199"/>
  <c r="D31" i="199"/>
  <c r="D27" i="200"/>
  <c r="Y6" i="199"/>
  <c r="Y15" i="200"/>
  <c r="D107" i="199"/>
  <c r="Y98" i="199"/>
  <c r="Y118" i="199"/>
  <c r="BN261" i="199"/>
  <c r="BN255" i="199"/>
  <c r="BN249" i="199"/>
  <c r="BN169" i="200"/>
  <c r="BN244" i="199"/>
  <c r="BN138" i="200"/>
  <c r="BN160" i="200"/>
  <c r="BN63" i="200"/>
  <c r="BN31" i="200"/>
  <c r="BN16" i="200"/>
  <c r="BN7" i="200"/>
  <c r="BN33" i="200"/>
  <c r="BN37" i="200"/>
  <c r="BN44" i="200"/>
  <c r="BN77" i="200"/>
  <c r="BN86" i="200"/>
  <c r="BN105" i="200"/>
  <c r="BN139" i="200"/>
  <c r="BN142" i="200"/>
  <c r="BN156" i="200"/>
  <c r="BN163" i="200"/>
  <c r="BN175" i="200"/>
  <c r="BN193" i="200"/>
  <c r="BN242" i="199"/>
  <c r="BN206" i="200"/>
  <c r="L49" i="199"/>
  <c r="L61" i="199"/>
  <c r="L226" i="199"/>
  <c r="D96" i="199"/>
  <c r="L186" i="199"/>
  <c r="L163" i="200"/>
  <c r="D13" i="199"/>
  <c r="BF182" i="200"/>
  <c r="Q107" i="199"/>
  <c r="L74" i="199"/>
  <c r="L174" i="199"/>
  <c r="AR13" i="199"/>
  <c r="L49" i="200"/>
  <c r="BF68" i="200"/>
  <c r="BF104" i="200"/>
  <c r="L27" i="200"/>
  <c r="L33" i="199"/>
  <c r="L87" i="199"/>
  <c r="L250" i="199"/>
  <c r="BF54" i="200"/>
  <c r="Q124" i="199"/>
  <c r="Y162" i="200"/>
  <c r="Y254" i="199"/>
  <c r="D254" i="199"/>
  <c r="D223" i="199"/>
  <c r="Y223" i="199"/>
  <c r="Y197" i="200"/>
  <c r="D197" i="200"/>
  <c r="D185" i="200"/>
  <c r="D155" i="200"/>
  <c r="D186" i="199"/>
  <c r="D153" i="200"/>
  <c r="D194" i="199"/>
  <c r="D116" i="200"/>
  <c r="D101" i="200"/>
  <c r="D115" i="200"/>
  <c r="D102" i="200"/>
  <c r="D125" i="199"/>
  <c r="Y125" i="199"/>
  <c r="D116" i="199"/>
  <c r="Y116" i="199"/>
  <c r="D73" i="199"/>
  <c r="D39" i="199"/>
  <c r="D51" i="200"/>
  <c r="Y40" i="199"/>
  <c r="D40" i="199"/>
  <c r="Y11" i="199"/>
  <c r="D11" i="199"/>
  <c r="Y30" i="199"/>
  <c r="D64" i="200"/>
  <c r="D80" i="200"/>
  <c r="D111" i="199"/>
  <c r="D153" i="199"/>
  <c r="D158" i="199"/>
  <c r="Y158" i="199"/>
  <c r="Y157" i="199"/>
  <c r="D157" i="199"/>
  <c r="D142" i="200"/>
  <c r="Y192" i="199"/>
  <c r="Y215" i="199"/>
  <c r="D215" i="199"/>
  <c r="D235" i="199"/>
  <c r="Y235" i="199"/>
  <c r="AR91" i="199"/>
  <c r="AR174" i="199"/>
  <c r="AR177" i="200"/>
  <c r="AR172" i="200"/>
  <c r="AR93" i="200"/>
  <c r="AR84" i="200"/>
  <c r="AR10" i="200"/>
  <c r="AR147" i="200"/>
  <c r="AR185" i="200"/>
  <c r="AR190" i="200"/>
  <c r="AR46" i="199"/>
  <c r="AR139" i="200"/>
  <c r="Y131" i="200"/>
  <c r="AG261" i="199"/>
  <c r="BI261" i="199"/>
  <c r="BI219" i="199"/>
  <c r="BI187" i="200"/>
  <c r="BI178" i="200"/>
  <c r="AG178" i="200"/>
  <c r="BI128" i="199"/>
  <c r="AG133" i="199"/>
  <c r="BI133" i="199"/>
  <c r="BI62" i="199"/>
  <c r="BI30" i="199"/>
  <c r="BI18" i="200"/>
  <c r="BI108" i="200"/>
  <c r="BI139" i="200"/>
  <c r="AG202" i="200"/>
  <c r="Y200" i="199"/>
  <c r="Y199" i="199"/>
  <c r="Y189" i="199"/>
  <c r="Y10" i="199"/>
  <c r="Y27" i="199"/>
  <c r="Y59" i="199"/>
  <c r="Y51" i="199"/>
  <c r="Y57" i="199"/>
  <c r="Y85" i="199"/>
  <c r="Y78" i="199"/>
  <c r="Y73" i="200"/>
  <c r="Y97" i="199"/>
  <c r="Y86" i="200"/>
  <c r="Y230" i="199"/>
  <c r="Y253" i="199"/>
  <c r="AR61" i="199"/>
  <c r="AR49" i="200"/>
  <c r="AR74" i="199"/>
  <c r="Y259" i="199"/>
  <c r="Y207" i="199"/>
  <c r="Y178" i="199"/>
  <c r="Y145" i="199"/>
  <c r="D119" i="199"/>
  <c r="Y136" i="199"/>
  <c r="Y82" i="199"/>
  <c r="D33" i="199"/>
  <c r="Y5" i="199"/>
  <c r="Y21" i="199"/>
  <c r="Y154" i="199"/>
  <c r="Y187" i="199"/>
  <c r="Y218" i="199"/>
  <c r="Y227" i="199"/>
  <c r="BN253" i="199"/>
  <c r="BN200" i="200"/>
  <c r="BN207" i="200"/>
  <c r="BN196" i="200"/>
  <c r="BN246" i="199"/>
  <c r="BN130" i="200"/>
  <c r="BN122" i="200"/>
  <c r="BN101" i="200"/>
  <c r="BN104" i="200"/>
  <c r="BN30" i="200"/>
  <c r="BN34" i="200"/>
  <c r="BN56" i="200"/>
  <c r="BN41" i="200"/>
  <c r="BN68" i="200"/>
  <c r="BN72" i="200"/>
  <c r="BN74" i="200"/>
  <c r="BN87" i="200"/>
  <c r="BN91" i="200"/>
  <c r="BN88" i="200"/>
  <c r="BN97" i="200"/>
  <c r="BN113" i="200"/>
  <c r="BN125" i="200"/>
  <c r="BN170" i="200"/>
  <c r="BN171" i="200"/>
  <c r="BN177" i="200"/>
  <c r="BN192" i="200"/>
  <c r="BN243" i="199"/>
  <c r="BN254" i="199"/>
  <c r="D7" i="200"/>
  <c r="D16" i="200"/>
  <c r="L109" i="200"/>
  <c r="D9" i="200"/>
  <c r="D163" i="200"/>
  <c r="Q174" i="199"/>
  <c r="AR19" i="199"/>
  <c r="L66" i="199"/>
  <c r="L99" i="200"/>
  <c r="L198" i="199"/>
  <c r="D151" i="200"/>
  <c r="BF225" i="199"/>
  <c r="Q19" i="199"/>
  <c r="Q258" i="199"/>
  <c r="D111" i="200"/>
  <c r="Q96" i="199"/>
  <c r="Q12" i="200"/>
  <c r="Q117" i="199"/>
  <c r="BF62" i="200"/>
  <c r="BF163" i="200"/>
  <c r="Q186" i="199"/>
  <c r="L12" i="200"/>
  <c r="L172" i="200"/>
  <c r="BF138" i="200"/>
  <c r="D32" i="199"/>
  <c r="D209" i="200"/>
  <c r="BF83" i="199"/>
  <c r="BF124" i="199"/>
  <c r="BF209" i="200"/>
  <c r="L134" i="200"/>
  <c r="L31" i="199"/>
  <c r="BF66" i="199"/>
  <c r="BF183" i="200"/>
  <c r="Q34" i="199"/>
  <c r="Y211" i="200"/>
  <c r="Y124" i="200"/>
  <c r="Y130" i="200"/>
  <c r="Y14" i="200"/>
  <c r="Y125" i="200"/>
  <c r="Y244" i="199"/>
  <c r="D244" i="199"/>
  <c r="Y255" i="199"/>
  <c r="D255" i="199"/>
  <c r="D179" i="200"/>
  <c r="Y206" i="199"/>
  <c r="D206" i="199"/>
  <c r="D225" i="199"/>
  <c r="D182" i="200"/>
  <c r="D161" i="200"/>
  <c r="Y177" i="199"/>
  <c r="D177" i="199"/>
  <c r="D147" i="200"/>
  <c r="D197" i="199"/>
  <c r="Y197" i="199"/>
  <c r="D117" i="200"/>
  <c r="D100" i="200"/>
  <c r="D121" i="199"/>
  <c r="Y121" i="199"/>
  <c r="D128" i="199"/>
  <c r="Y115" i="199"/>
  <c r="D53" i="200"/>
  <c r="Y53" i="200"/>
  <c r="Y77" i="199"/>
  <c r="D77" i="199"/>
  <c r="D46" i="199"/>
  <c r="D31" i="200"/>
  <c r="Y58" i="199"/>
  <c r="D58" i="199"/>
  <c r="Y25" i="199"/>
  <c r="D17" i="200"/>
  <c r="D4" i="200"/>
  <c r="D25" i="200"/>
  <c r="D34" i="200"/>
  <c r="D67" i="200"/>
  <c r="D66" i="200"/>
  <c r="D95" i="199"/>
  <c r="Y95" i="199"/>
  <c r="D84" i="200"/>
  <c r="D103" i="199"/>
  <c r="Y103" i="199"/>
  <c r="D92" i="200"/>
  <c r="Y88" i="200"/>
  <c r="D132" i="199"/>
  <c r="Y132" i="199"/>
  <c r="Y146" i="199"/>
  <c r="D146" i="199"/>
  <c r="D162" i="199"/>
  <c r="D134" i="200"/>
  <c r="D174" i="199"/>
  <c r="D143" i="200"/>
  <c r="D196" i="199"/>
  <c r="Y196" i="199"/>
  <c r="D176" i="200"/>
  <c r="D232" i="199"/>
  <c r="Y232" i="199"/>
  <c r="Y192" i="200"/>
  <c r="D192" i="200"/>
  <c r="AR225" i="199"/>
  <c r="AR146" i="200"/>
  <c r="AR133" i="199"/>
  <c r="AR194" i="200"/>
  <c r="AR137" i="200"/>
  <c r="AR186" i="199"/>
  <c r="AR109" i="199"/>
  <c r="AR18" i="200"/>
  <c r="AR23" i="200"/>
  <c r="AR65" i="200"/>
  <c r="AR191" i="200"/>
  <c r="AR117" i="199"/>
  <c r="Y208" i="200"/>
  <c r="Y159" i="200"/>
  <c r="Y187" i="200"/>
  <c r="BI213" i="200"/>
  <c r="AG257" i="199"/>
  <c r="BI257" i="199"/>
  <c r="BI179" i="200"/>
  <c r="BI190" i="200"/>
  <c r="AG190" i="200"/>
  <c r="BI148" i="199"/>
  <c r="BI156" i="200"/>
  <c r="BI133" i="200"/>
  <c r="AG140" i="200"/>
  <c r="BI140" i="200"/>
  <c r="AG186" i="199"/>
  <c r="BI153" i="200"/>
  <c r="BI118" i="200"/>
  <c r="BI102" i="200"/>
  <c r="AG81" i="199"/>
  <c r="BI81" i="199"/>
  <c r="BI60" i="199"/>
  <c r="BI42" i="200"/>
  <c r="AG42" i="200"/>
  <c r="AG28" i="199"/>
  <c r="BI28" i="199"/>
  <c r="BI35" i="199"/>
  <c r="BI45" i="199"/>
  <c r="AG45" i="199"/>
  <c r="AG94" i="199"/>
  <c r="BI94" i="199"/>
  <c r="AG102" i="199"/>
  <c r="BI95" i="200"/>
  <c r="AG108" i="199"/>
  <c r="BI108" i="199"/>
  <c r="BI134" i="199"/>
  <c r="AG134" i="199"/>
  <c r="BI145" i="199"/>
  <c r="BI180" i="200"/>
  <c r="BI194" i="200"/>
  <c r="Y257" i="199"/>
  <c r="Y207" i="200"/>
  <c r="Y251" i="199"/>
  <c r="Y205" i="199"/>
  <c r="Y233" i="199"/>
  <c r="Y236" i="199"/>
  <c r="Y185" i="199"/>
  <c r="Y139" i="200"/>
  <c r="Y194" i="199"/>
  <c r="Y144" i="199"/>
  <c r="Y129" i="199"/>
  <c r="Y105" i="200"/>
  <c r="Y130" i="199"/>
  <c r="Y22" i="199"/>
  <c r="Y20" i="199"/>
  <c r="Y71" i="199"/>
  <c r="Y61" i="199"/>
  <c r="Y94" i="199"/>
  <c r="Y111" i="199"/>
  <c r="Y127" i="199"/>
  <c r="Y142" i="199"/>
  <c r="Y220" i="199"/>
  <c r="Y261" i="199"/>
  <c r="Y219" i="199"/>
  <c r="Y241" i="199"/>
  <c r="Y216" i="199"/>
  <c r="Y180" i="199"/>
  <c r="Y152" i="199"/>
  <c r="Y67" i="199"/>
  <c r="Y131" i="199"/>
  <c r="Y62" i="199"/>
  <c r="Y60" i="199"/>
  <c r="D75" i="199"/>
  <c r="D62" i="200"/>
  <c r="Y23" i="199"/>
  <c r="Y93" i="199"/>
  <c r="Y114" i="199"/>
  <c r="Y163" i="199"/>
  <c r="Y217" i="199"/>
  <c r="BN256" i="199"/>
  <c r="BN248" i="199"/>
  <c r="BN237" i="199"/>
  <c r="BN183" i="200"/>
  <c r="BN151" i="200"/>
  <c r="BN164" i="200"/>
  <c r="BN120" i="200"/>
  <c r="BN103" i="200"/>
  <c r="BN54" i="200"/>
  <c r="BN48" i="200"/>
  <c r="BN26" i="200"/>
  <c r="BN46" i="200"/>
  <c r="BN38" i="200"/>
  <c r="BN73" i="200"/>
  <c r="BN85" i="200"/>
  <c r="BN94" i="200"/>
  <c r="BN89" i="200"/>
  <c r="BN143" i="200"/>
  <c r="BN157" i="200"/>
  <c r="BN162" i="200"/>
  <c r="BN167" i="200"/>
  <c r="BN184" i="200"/>
  <c r="BN199" i="200"/>
  <c r="BN211" i="200"/>
  <c r="D7" i="199"/>
  <c r="D19" i="199"/>
  <c r="Q31" i="199"/>
  <c r="L133" i="199"/>
  <c r="D167" i="199"/>
  <c r="D10" i="199"/>
  <c r="D198" i="199"/>
  <c r="Q148" i="199"/>
  <c r="AR29" i="200"/>
  <c r="L119" i="199"/>
  <c r="D183" i="199"/>
  <c r="BF30" i="200"/>
  <c r="Q76" i="199"/>
  <c r="AR12" i="199"/>
  <c r="D104" i="200"/>
  <c r="D135" i="199"/>
  <c r="Q13" i="199"/>
  <c r="Q46" i="199"/>
  <c r="AR41" i="200"/>
  <c r="AR76" i="199"/>
  <c r="BF9" i="200"/>
  <c r="BF75" i="199"/>
  <c r="BF198" i="199"/>
  <c r="L13" i="199"/>
  <c r="L160" i="200"/>
  <c r="L214" i="199"/>
  <c r="BF167" i="199"/>
  <c r="L62" i="200"/>
  <c r="D105" i="199"/>
  <c r="D258" i="199"/>
  <c r="BF160" i="200"/>
  <c r="BF258" i="199"/>
  <c r="Q214" i="199"/>
  <c r="L162" i="199"/>
  <c r="L147" i="200"/>
  <c r="D172" i="200"/>
  <c r="BF226" i="199"/>
  <c r="Q75" i="199"/>
  <c r="AR179" i="199"/>
  <c r="AG145" i="199" l="1"/>
  <c r="BI132" i="200"/>
  <c r="Y9" i="200"/>
  <c r="D54" i="199"/>
  <c r="Y57" i="200"/>
  <c r="Y86" i="199"/>
  <c r="D189" i="200"/>
  <c r="AR59" i="200"/>
  <c r="Y154" i="200"/>
  <c r="D74" i="200"/>
  <c r="BI247" i="199"/>
  <c r="Y16" i="199"/>
  <c r="Y165" i="199"/>
  <c r="Y256" i="199"/>
  <c r="BI136" i="200"/>
  <c r="AR63" i="199"/>
  <c r="Y101" i="199"/>
  <c r="D83" i="199"/>
  <c r="BN13" i="199"/>
  <c r="D129" i="199"/>
  <c r="BN174" i="199"/>
  <c r="AG200" i="200"/>
  <c r="Y210" i="199"/>
  <c r="Y135" i="200"/>
  <c r="AR11" i="200"/>
  <c r="Y171" i="200"/>
  <c r="Y88" i="199"/>
  <c r="AR10" i="199"/>
  <c r="Y37" i="200"/>
  <c r="BI202" i="200"/>
  <c r="Y73" i="199"/>
  <c r="Y94" i="200"/>
  <c r="BI144" i="200"/>
  <c r="BI232" i="199"/>
  <c r="BI22" i="200"/>
  <c r="D12" i="200"/>
  <c r="AR167" i="199"/>
  <c r="Y239" i="199"/>
  <c r="BN153" i="200"/>
  <c r="BI105" i="200"/>
  <c r="D25" i="199"/>
  <c r="BI175" i="199"/>
  <c r="AR226" i="199"/>
  <c r="Y156" i="200"/>
  <c r="AG65" i="199"/>
  <c r="AG232" i="199"/>
  <c r="AR124" i="199"/>
  <c r="AR49" i="199"/>
  <c r="AG156" i="200"/>
  <c r="AG235" i="199"/>
  <c r="D88" i="200"/>
  <c r="D115" i="199"/>
  <c r="Y186" i="199"/>
  <c r="BI205" i="200"/>
  <c r="AR111" i="200"/>
  <c r="BI65" i="199"/>
  <c r="Y69" i="199"/>
  <c r="Y161" i="199"/>
  <c r="BN27" i="200"/>
  <c r="BI59" i="200"/>
  <c r="Y81" i="199"/>
  <c r="D257" i="199"/>
  <c r="BN62" i="200"/>
  <c r="AG60" i="199"/>
  <c r="BI141" i="200"/>
  <c r="D203" i="200"/>
  <c r="Y128" i="199"/>
  <c r="AG109" i="200"/>
  <c r="D188" i="199"/>
  <c r="Y70" i="199"/>
  <c r="AG59" i="200"/>
  <c r="BI100" i="200"/>
  <c r="AG35" i="199"/>
  <c r="BI32" i="200"/>
  <c r="AG175" i="200"/>
  <c r="BI102" i="199"/>
  <c r="AG153" i="200"/>
  <c r="D250" i="199"/>
  <c r="AG62" i="199"/>
  <c r="AR214" i="199"/>
  <c r="Y110" i="200"/>
  <c r="AR34" i="200"/>
  <c r="Y172" i="199"/>
  <c r="BN121" i="200"/>
  <c r="AG148" i="199"/>
  <c r="D179" i="199"/>
  <c r="BI92" i="199"/>
  <c r="AR118" i="200"/>
  <c r="D15" i="200"/>
  <c r="AG66" i="200"/>
  <c r="AG197" i="200"/>
  <c r="D33" i="200"/>
  <c r="AR183" i="199"/>
  <c r="BI140" i="199"/>
  <c r="AR33" i="199"/>
  <c r="Y115" i="200"/>
  <c r="Y32" i="200"/>
  <c r="AR148" i="199"/>
  <c r="BI50" i="200"/>
  <c r="D91" i="199"/>
  <c r="BN167" i="199"/>
  <c r="AR71" i="200"/>
  <c r="D89" i="200"/>
  <c r="AR63" i="200"/>
  <c r="Y178" i="200"/>
  <c r="AR12" i="200"/>
  <c r="BI4" i="199"/>
  <c r="Y195" i="199"/>
  <c r="BN12" i="199"/>
  <c r="BN74" i="199"/>
  <c r="AG64" i="199"/>
  <c r="Y134" i="199"/>
  <c r="Y99" i="199"/>
  <c r="BN214" i="199"/>
  <c r="Y153" i="199"/>
  <c r="AR119" i="199"/>
  <c r="BN106" i="200"/>
  <c r="Y149" i="199"/>
  <c r="AG83" i="199"/>
  <c r="D45" i="200"/>
  <c r="Y194" i="200"/>
  <c r="D87" i="200"/>
  <c r="BI238" i="199"/>
  <c r="AG62" i="200"/>
  <c r="D188" i="200"/>
  <c r="Y196" i="200"/>
  <c r="D155" i="199"/>
  <c r="D68" i="200"/>
  <c r="D251" i="199"/>
  <c r="Y33" i="200"/>
  <c r="Y120" i="200"/>
  <c r="AR154" i="200"/>
  <c r="Y141" i="200"/>
  <c r="Y91" i="200"/>
  <c r="Y71" i="200"/>
  <c r="AR27" i="200"/>
  <c r="BN126" i="200"/>
  <c r="AG4" i="199"/>
  <c r="BI117" i="199"/>
  <c r="D192" i="199"/>
  <c r="Y52" i="199"/>
  <c r="BI98" i="200"/>
  <c r="AR36" i="200"/>
  <c r="AR198" i="199"/>
  <c r="AG75" i="199"/>
  <c r="BI149" i="199"/>
  <c r="Y190" i="200"/>
  <c r="AR163" i="200"/>
  <c r="Y79" i="199"/>
  <c r="BI131" i="199"/>
  <c r="Y114" i="200"/>
  <c r="Y191" i="200"/>
  <c r="AR176" i="200"/>
  <c r="AR85" i="200"/>
  <c r="D126" i="200"/>
  <c r="D239" i="199"/>
  <c r="D28" i="200"/>
  <c r="Y127" i="200"/>
  <c r="Y116" i="200"/>
  <c r="Y158" i="200"/>
  <c r="D85" i="200"/>
  <c r="Y10" i="200"/>
  <c r="BI139" i="199"/>
  <c r="Y249" i="199"/>
  <c r="Y84" i="199"/>
  <c r="AG180" i="199"/>
  <c r="Y72" i="199"/>
  <c r="BI156" i="199"/>
  <c r="Y4" i="200"/>
  <c r="BN159" i="200"/>
  <c r="AR123" i="200"/>
  <c r="AR78" i="200"/>
  <c r="AG175" i="199"/>
  <c r="D30" i="199"/>
  <c r="BI114" i="200"/>
  <c r="D236" i="199"/>
  <c r="Y202" i="199"/>
  <c r="BI54" i="199"/>
  <c r="Y39" i="199"/>
  <c r="AG121" i="200"/>
  <c r="BI148" i="200"/>
  <c r="AG223" i="199"/>
  <c r="BI260" i="199"/>
  <c r="BI24" i="199"/>
  <c r="AG54" i="199"/>
  <c r="D58" i="200"/>
  <c r="BI68" i="200"/>
  <c r="Y17" i="200"/>
  <c r="D108" i="200"/>
  <c r="Y185" i="200"/>
  <c r="Y31" i="199"/>
  <c r="Y122" i="200"/>
  <c r="BI23" i="200"/>
  <c r="AG224" i="199"/>
  <c r="BN135" i="200"/>
  <c r="D154" i="200"/>
  <c r="Y38" i="199"/>
  <c r="Y173" i="199"/>
  <c r="D131" i="200"/>
  <c r="D238" i="199"/>
  <c r="BI34" i="200"/>
  <c r="AG97" i="200"/>
  <c r="D210" i="199"/>
  <c r="AG30" i="199"/>
  <c r="AG247" i="199"/>
  <c r="BN28" i="200"/>
  <c r="D144" i="199"/>
  <c r="BI176" i="200"/>
  <c r="BI142" i="199"/>
  <c r="AG49" i="199"/>
  <c r="Y155" i="199"/>
  <c r="D34" i="199"/>
  <c r="D59" i="199"/>
  <c r="D246" i="199"/>
  <c r="BN144" i="200"/>
  <c r="Y170" i="200"/>
  <c r="BN136" i="200"/>
  <c r="BN36" i="200"/>
  <c r="BN50" i="200"/>
  <c r="BN40" i="200"/>
  <c r="BI21" i="200"/>
  <c r="AG148" i="200"/>
  <c r="BN123" i="200"/>
  <c r="AR80" i="200"/>
  <c r="AR103" i="200"/>
  <c r="D141" i="200"/>
  <c r="BI81" i="200"/>
  <c r="BN182" i="200"/>
  <c r="BN12" i="200"/>
  <c r="Y157" i="200"/>
  <c r="Y46" i="200"/>
  <c r="D40" i="200"/>
  <c r="BI8" i="200"/>
  <c r="Y13" i="200"/>
  <c r="AG105" i="200"/>
  <c r="AG86" i="200"/>
  <c r="AR97" i="200"/>
  <c r="AR153" i="200"/>
  <c r="D46" i="200"/>
  <c r="BN49" i="200"/>
  <c r="Y107" i="200"/>
  <c r="Y27" i="200"/>
  <c r="AR162" i="200"/>
  <c r="AR74" i="200"/>
  <c r="BI208" i="200"/>
  <c r="AR44" i="200"/>
  <c r="BN15" i="200"/>
  <c r="BN127" i="200"/>
  <c r="AR203" i="200"/>
  <c r="AG22" i="200"/>
  <c r="AR189" i="200"/>
  <c r="D128" i="200"/>
  <c r="D162" i="200"/>
  <c r="AR140" i="200"/>
  <c r="D71" i="200"/>
  <c r="D148" i="200"/>
  <c r="AG213" i="200"/>
  <c r="BN17" i="200"/>
  <c r="AR61" i="200"/>
  <c r="BN79" i="200"/>
  <c r="BI86" i="200"/>
  <c r="AG69" i="200"/>
  <c r="BI195" i="200"/>
  <c r="Y153" i="200"/>
  <c r="BI121" i="200"/>
  <c r="BN67" i="200"/>
  <c r="D37" i="200"/>
  <c r="BN64" i="200"/>
  <c r="D70" i="200"/>
  <c r="BN168" i="200"/>
  <c r="AR58" i="200"/>
  <c r="D169" i="200"/>
  <c r="Y142" i="200"/>
  <c r="BI129" i="200"/>
  <c r="BI109" i="200"/>
  <c r="BN191" i="200"/>
  <c r="BN147" i="200"/>
  <c r="AG179" i="200"/>
  <c r="Y167" i="200"/>
  <c r="BN19" i="200"/>
  <c r="AG180" i="200"/>
  <c r="BI69" i="200"/>
  <c r="AG123" i="200"/>
  <c r="BI188" i="200"/>
  <c r="Y55" i="200"/>
  <c r="AG139" i="200"/>
  <c r="BI83" i="200"/>
  <c r="AR151" i="200"/>
  <c r="AR202" i="200"/>
  <c r="Y51" i="200"/>
  <c r="Y5" i="200"/>
  <c r="Y188" i="200"/>
  <c r="BI158" i="200"/>
  <c r="BI96" i="200"/>
  <c r="BI55" i="200"/>
  <c r="D145" i="200"/>
  <c r="BN145" i="200"/>
  <c r="AG32" i="200"/>
  <c r="Y118" i="200"/>
  <c r="AR169" i="200"/>
  <c r="D50" i="200"/>
  <c r="AR89" i="200"/>
  <c r="AG21" i="200"/>
  <c r="Y44" i="200"/>
  <c r="AR43" i="200"/>
  <c r="BI123" i="200"/>
  <c r="AG188" i="200"/>
  <c r="AG168" i="200"/>
  <c r="Y200" i="200"/>
  <c r="Y83" i="200"/>
  <c r="Y145" i="200"/>
  <c r="Y45" i="200"/>
  <c r="BN124" i="200"/>
  <c r="BN70" i="200"/>
  <c r="D29" i="200"/>
  <c r="AG83" i="200"/>
  <c r="BI165" i="200"/>
  <c r="AR143" i="200"/>
  <c r="D212" i="200"/>
  <c r="Y189" i="200"/>
  <c r="AG43" i="200"/>
  <c r="D30" i="200"/>
  <c r="BN4" i="200"/>
  <c r="BN201" i="200"/>
  <c r="BI175" i="200"/>
  <c r="AG68" i="200"/>
  <c r="AG133" i="200"/>
  <c r="BI168" i="200"/>
  <c r="Y84" i="200"/>
  <c r="AR124" i="200"/>
  <c r="AR109" i="200"/>
  <c r="Y66" i="200"/>
  <c r="Y70" i="200"/>
  <c r="Y113" i="200"/>
  <c r="BN29" i="200"/>
  <c r="AG18" i="200"/>
  <c r="BI33" i="200"/>
  <c r="AR102" i="200"/>
  <c r="Y212" i="200"/>
  <c r="BN83" i="200"/>
  <c r="Y173" i="200"/>
  <c r="Y199" i="200"/>
  <c r="BI161" i="200"/>
  <c r="AR188" i="200"/>
  <c r="AR184" i="200"/>
  <c r="Y12" i="199"/>
  <c r="AR26" i="200"/>
  <c r="Y69" i="200"/>
  <c r="Y100" i="200"/>
  <c r="Y136" i="200"/>
  <c r="Y174" i="200"/>
  <c r="BN24" i="200"/>
  <c r="AR136" i="200"/>
  <c r="AG156" i="199"/>
  <c r="Y164" i="200"/>
  <c r="Y60" i="200"/>
  <c r="BN166" i="200"/>
  <c r="BN58" i="200"/>
  <c r="AR54" i="200"/>
  <c r="BI224" i="199"/>
  <c r="AR16" i="200"/>
  <c r="AG176" i="200"/>
  <c r="Y133" i="200"/>
  <c r="AR52" i="200"/>
  <c r="BN61" i="199"/>
  <c r="BN107" i="199"/>
  <c r="AG219" i="199"/>
  <c r="D56" i="200"/>
  <c r="AR195" i="199"/>
  <c r="AR75" i="199"/>
  <c r="Y184" i="200"/>
  <c r="Y28" i="200"/>
  <c r="AR100" i="200"/>
  <c r="AR9" i="200"/>
  <c r="AG177" i="199"/>
  <c r="BI97" i="200"/>
  <c r="BI126" i="199"/>
  <c r="AG8" i="200"/>
  <c r="Y20" i="200"/>
  <c r="AR99" i="200"/>
  <c r="D204" i="200"/>
  <c r="D12" i="199"/>
  <c r="AR258" i="199"/>
  <c r="Y132" i="200"/>
  <c r="AR56" i="200"/>
  <c r="Y240" i="199"/>
  <c r="Y6" i="200"/>
  <c r="Y65" i="200"/>
  <c r="Y108" i="200"/>
  <c r="AR96" i="199"/>
  <c r="Y186" i="200"/>
  <c r="Y90" i="199"/>
  <c r="Y75" i="200"/>
  <c r="AR134" i="200"/>
  <c r="AR183" i="200"/>
  <c r="Y148" i="200"/>
  <c r="AR15" i="200"/>
  <c r="D90" i="200"/>
  <c r="Y137" i="199"/>
  <c r="Y59" i="200"/>
  <c r="Y25" i="200"/>
  <c r="Y96" i="200"/>
  <c r="Y165" i="200"/>
  <c r="AR83" i="199"/>
  <c r="AR67" i="200"/>
  <c r="AR40" i="200"/>
  <c r="AR204" i="200"/>
  <c r="Y228" i="199"/>
  <c r="Y24" i="200"/>
  <c r="AR161" i="200"/>
  <c r="AR5" i="200"/>
  <c r="AR141" i="200"/>
  <c r="AR47" i="199"/>
  <c r="AR211" i="200"/>
  <c r="AR76" i="200"/>
  <c r="AR197" i="200"/>
  <c r="AR31" i="199"/>
  <c r="D207" i="200"/>
  <c r="D59" i="200"/>
  <c r="D125" i="200"/>
  <c r="Y170" i="199"/>
  <c r="AR212" i="200"/>
  <c r="BF215" i="200"/>
  <c r="D174" i="200"/>
  <c r="D52" i="200"/>
  <c r="Y45" i="199"/>
  <c r="Y175" i="200"/>
  <c r="BN99" i="200"/>
  <c r="AR155" i="200"/>
  <c r="AG132" i="199"/>
  <c r="AG33" i="200"/>
  <c r="Y181" i="200"/>
  <c r="AR170" i="200"/>
  <c r="D95" i="200"/>
  <c r="D81" i="200"/>
  <c r="Y101" i="200"/>
  <c r="BN128" i="200"/>
  <c r="AR162" i="199"/>
  <c r="BI104" i="199"/>
  <c r="Y201" i="200"/>
  <c r="D41" i="200"/>
  <c r="Y152" i="200"/>
  <c r="D184" i="200"/>
  <c r="Y103" i="200"/>
  <c r="AR175" i="200"/>
  <c r="AR33" i="200"/>
  <c r="AR39" i="200"/>
  <c r="AR121" i="200"/>
  <c r="AR130" i="200"/>
  <c r="Y143" i="199"/>
  <c r="D83" i="200"/>
  <c r="Y80" i="199"/>
  <c r="D98" i="200"/>
  <c r="AR149" i="200"/>
  <c r="D42" i="199"/>
  <c r="Y206" i="200"/>
  <c r="Y195" i="200"/>
  <c r="Y65" i="199"/>
  <c r="BN179" i="200"/>
  <c r="AR160" i="200"/>
  <c r="AR112" i="200"/>
  <c r="AR90" i="200"/>
  <c r="AR144" i="200"/>
  <c r="AR115" i="200"/>
  <c r="AR156" i="200"/>
  <c r="D149" i="200"/>
  <c r="D48" i="200"/>
  <c r="BI177" i="199"/>
  <c r="Y80" i="200"/>
  <c r="Y19" i="200"/>
  <c r="Y205" i="200"/>
  <c r="D63" i="199"/>
  <c r="D117" i="199"/>
  <c r="Y121" i="200"/>
  <c r="AR188" i="199"/>
  <c r="BI132" i="199"/>
  <c r="BI164" i="199"/>
  <c r="AR199" i="200"/>
  <c r="Y17" i="199"/>
  <c r="Y212" i="199"/>
  <c r="Y179" i="200"/>
  <c r="AR17" i="200"/>
  <c r="AR108" i="200"/>
  <c r="D43" i="200"/>
  <c r="Y21" i="200"/>
  <c r="Y50" i="200"/>
  <c r="Y198" i="200"/>
  <c r="Y210" i="200"/>
  <c r="AR95" i="200"/>
  <c r="AR50" i="200"/>
  <c r="D150" i="200"/>
  <c r="Y47" i="200"/>
  <c r="L217" i="200"/>
  <c r="AR104" i="200"/>
  <c r="AR120" i="200"/>
  <c r="Y171" i="199"/>
  <c r="Y112" i="199"/>
  <c r="AR150" i="200"/>
  <c r="AR35" i="200"/>
  <c r="AR42" i="200"/>
  <c r="AR181" i="200"/>
  <c r="AR206" i="200"/>
  <c r="D75" i="200"/>
  <c r="D106" i="200"/>
  <c r="D107" i="200"/>
  <c r="AR200" i="200"/>
  <c r="AR192" i="200"/>
  <c r="Y89" i="199"/>
  <c r="Y50" i="199"/>
  <c r="D32" i="200"/>
  <c r="Y213" i="199"/>
  <c r="AR201" i="200"/>
  <c r="AR55" i="200"/>
  <c r="D206" i="200"/>
  <c r="Y98" i="200"/>
  <c r="AR14" i="200"/>
  <c r="AR114" i="200"/>
  <c r="Y204" i="200"/>
  <c r="Y23" i="200"/>
  <c r="Y129" i="200"/>
  <c r="D47" i="199"/>
  <c r="Y117" i="200"/>
  <c r="Y119" i="200"/>
  <c r="AR28" i="200"/>
  <c r="AR64" i="200"/>
  <c r="AR110" i="200"/>
  <c r="AR180" i="200"/>
  <c r="Y175" i="199"/>
  <c r="Y34" i="200"/>
  <c r="AR205" i="200"/>
  <c r="AR142" i="200"/>
  <c r="AR8" i="200"/>
  <c r="Y243" i="199"/>
  <c r="Q217" i="200"/>
  <c r="AR133" i="200"/>
  <c r="D156" i="200"/>
  <c r="Q265" i="199"/>
  <c r="L264" i="199"/>
  <c r="AR79" i="200"/>
  <c r="AR70" i="200"/>
  <c r="AR106" i="200"/>
  <c r="Y182" i="199"/>
  <c r="AR57" i="200"/>
  <c r="AR31" i="200"/>
  <c r="AR145" i="200"/>
  <c r="D175" i="200"/>
  <c r="D39" i="200"/>
  <c r="D167" i="200"/>
  <c r="Y31" i="200"/>
  <c r="Y144" i="200"/>
  <c r="AR182" i="200"/>
  <c r="AR126" i="200"/>
  <c r="Y151" i="199"/>
  <c r="D49" i="199"/>
  <c r="Y193" i="200"/>
  <c r="Y77" i="200"/>
  <c r="AR32" i="199"/>
  <c r="AR86" i="200"/>
  <c r="D201" i="200"/>
  <c r="Y100" i="199"/>
  <c r="Y67" i="200"/>
  <c r="AR48" i="200"/>
  <c r="AR87" i="200"/>
  <c r="AR165" i="200"/>
  <c r="AR132" i="200"/>
  <c r="Y92" i="199"/>
  <c r="D22" i="200"/>
  <c r="Y79" i="200"/>
  <c r="Y35" i="200"/>
  <c r="Y56" i="200"/>
  <c r="AR21" i="200"/>
  <c r="AR117" i="200"/>
  <c r="AR178" i="200"/>
  <c r="D120" i="200"/>
  <c r="AR174" i="200"/>
  <c r="AR53" i="200"/>
  <c r="AR213" i="200"/>
  <c r="AR164" i="200"/>
  <c r="D44" i="200"/>
  <c r="D170" i="200"/>
  <c r="AR187" i="200"/>
  <c r="AR119" i="200"/>
  <c r="AR47" i="200"/>
  <c r="D196" i="200"/>
  <c r="D57" i="200"/>
  <c r="Y169" i="200"/>
  <c r="BF265" i="199"/>
  <c r="Y81" i="200"/>
  <c r="Y42" i="200"/>
  <c r="Y166" i="200"/>
  <c r="Y146" i="200"/>
  <c r="AR195" i="200"/>
  <c r="Y137" i="200"/>
  <c r="AR30" i="200"/>
  <c r="Y38" i="200"/>
  <c r="AR20" i="200"/>
  <c r="AR148" i="200"/>
  <c r="AR171" i="200"/>
  <c r="D190" i="200"/>
  <c r="D93" i="200"/>
  <c r="D63" i="200"/>
  <c r="Y93" i="200"/>
  <c r="AR107" i="199"/>
  <c r="D82" i="200"/>
  <c r="AR105" i="199"/>
  <c r="D14" i="200"/>
  <c r="D110" i="200"/>
  <c r="Y213" i="200"/>
  <c r="AR113" i="200"/>
  <c r="Y221" i="199"/>
  <c r="Y184" i="199"/>
  <c r="D114" i="200"/>
  <c r="AR88" i="200"/>
  <c r="AR91" i="200"/>
  <c r="AR157" i="200"/>
  <c r="AR186" i="200"/>
  <c r="D132" i="200"/>
  <c r="D105" i="200"/>
  <c r="D198" i="200"/>
  <c r="BI200" i="200"/>
  <c r="BI83" i="199"/>
  <c r="BI64" i="199"/>
  <c r="BI186" i="199"/>
  <c r="D76" i="200"/>
  <c r="AR66" i="199"/>
  <c r="AG50" i="200"/>
  <c r="Y161" i="200"/>
  <c r="D166" i="200"/>
  <c r="D11" i="200"/>
  <c r="D42" i="200"/>
  <c r="Y156" i="199"/>
  <c r="Y180" i="200"/>
  <c r="Y202" i="200"/>
  <c r="Y260" i="199"/>
  <c r="AR72" i="200"/>
  <c r="AR152" i="200"/>
  <c r="AR167" i="200"/>
  <c r="Y102" i="199"/>
  <c r="D195" i="200"/>
  <c r="Y176" i="200"/>
  <c r="AR34" i="199"/>
  <c r="Y163" i="200"/>
  <c r="AR4" i="200"/>
  <c r="D99" i="200"/>
  <c r="Y64" i="200"/>
  <c r="Y168" i="200"/>
  <c r="AR25" i="200"/>
  <c r="AR168" i="200"/>
  <c r="AR62" i="200"/>
  <c r="AR37" i="200"/>
  <c r="Y106" i="200"/>
  <c r="AR81" i="200"/>
  <c r="AR38" i="200"/>
  <c r="AR19" i="200"/>
  <c r="D165" i="200"/>
  <c r="AR45" i="200"/>
  <c r="AR208" i="200"/>
  <c r="Y26" i="199"/>
  <c r="AR82" i="200"/>
  <c r="AR13" i="200"/>
  <c r="AR122" i="200"/>
  <c r="Y49" i="200"/>
  <c r="AG117" i="199"/>
  <c r="Y14" i="199"/>
  <c r="D97" i="200"/>
  <c r="Y150" i="199"/>
  <c r="Y11" i="200"/>
  <c r="AR22" i="200"/>
  <c r="AR107" i="200"/>
  <c r="Y53" i="199"/>
  <c r="Y149" i="200"/>
  <c r="Y128" i="200"/>
  <c r="Y112" i="200"/>
  <c r="Y82" i="200"/>
  <c r="AR87" i="199"/>
  <c r="Y28" i="199"/>
  <c r="AR68" i="200"/>
  <c r="AR196" i="200"/>
  <c r="AR73" i="200"/>
  <c r="D76" i="199"/>
  <c r="D24" i="200"/>
  <c r="Y55" i="199"/>
  <c r="Y181" i="199"/>
  <c r="D213" i="200"/>
  <c r="Y150" i="200"/>
  <c r="Y90" i="200"/>
  <c r="Y95" i="200"/>
  <c r="AR159" i="200"/>
  <c r="AR207" i="200"/>
  <c r="Y140" i="199"/>
  <c r="D36" i="200"/>
  <c r="D210" i="200"/>
  <c r="Y177" i="200"/>
  <c r="D13" i="200"/>
  <c r="D65" i="200"/>
  <c r="AR105" i="200"/>
  <c r="AR129" i="200"/>
  <c r="Q216" i="200"/>
  <c r="AR116" i="200"/>
  <c r="AR131" i="200"/>
  <c r="AR166" i="200"/>
  <c r="AG141" i="200"/>
  <c r="AG208" i="199"/>
  <c r="D14" i="199"/>
  <c r="D150" i="199"/>
  <c r="AG192" i="200"/>
  <c r="AG159" i="200"/>
  <c r="AG129" i="200"/>
  <c r="AG126" i="199"/>
  <c r="BI85" i="200"/>
  <c r="AG75" i="200"/>
  <c r="AG29" i="199"/>
  <c r="AG32" i="199"/>
  <c r="BI61" i="199"/>
  <c r="AG151" i="199"/>
  <c r="AG193" i="199"/>
  <c r="AG164" i="199"/>
  <c r="AG236" i="199"/>
  <c r="AG205" i="200"/>
  <c r="Y183" i="200"/>
  <c r="AG132" i="200"/>
  <c r="BI42" i="199"/>
  <c r="AG11" i="199"/>
  <c r="BI34" i="199"/>
  <c r="BI130" i="199"/>
  <c r="BI138" i="200"/>
  <c r="BI179" i="199"/>
  <c r="BI166" i="199"/>
  <c r="AG186" i="200"/>
  <c r="D88" i="199"/>
  <c r="D77" i="200"/>
  <c r="D137" i="199"/>
  <c r="D260" i="199"/>
  <c r="AG243" i="199"/>
  <c r="AG204" i="199"/>
  <c r="AG157" i="199"/>
  <c r="AG99" i="200"/>
  <c r="BI91" i="200"/>
  <c r="BI53" i="199"/>
  <c r="BI27" i="200"/>
  <c r="AG114" i="200"/>
  <c r="BI119" i="200"/>
  <c r="AG199" i="199"/>
  <c r="BI191" i="200"/>
  <c r="AG245" i="199"/>
  <c r="D164" i="200"/>
  <c r="L215" i="200"/>
  <c r="Y40" i="200"/>
  <c r="AG254" i="199"/>
  <c r="AG134" i="200"/>
  <c r="BI90" i="200"/>
  <c r="AG72" i="200"/>
  <c r="BI26" i="199"/>
  <c r="BI15" i="200"/>
  <c r="BI40" i="200"/>
  <c r="BI56" i="200"/>
  <c r="BI66" i="199"/>
  <c r="BI110" i="200"/>
  <c r="BI157" i="200"/>
  <c r="BI145" i="200"/>
  <c r="BI237" i="199"/>
  <c r="BI182" i="200"/>
  <c r="AG193" i="200"/>
  <c r="BI206" i="200"/>
  <c r="D211" i="199"/>
  <c r="D62" i="199"/>
  <c r="D38" i="200"/>
  <c r="D146" i="200"/>
  <c r="D243" i="199"/>
  <c r="D261" i="199"/>
  <c r="BN150" i="200"/>
  <c r="BN53" i="200"/>
  <c r="BN52" i="200"/>
  <c r="Y102" i="200"/>
  <c r="Y58" i="200"/>
  <c r="BI229" i="199"/>
  <c r="BI154" i="200"/>
  <c r="BI115" i="200"/>
  <c r="BI80" i="200"/>
  <c r="AG96" i="199"/>
  <c r="AG82" i="199"/>
  <c r="AG20" i="200"/>
  <c r="AG14" i="200"/>
  <c r="BI18" i="199"/>
  <c r="AG69" i="199"/>
  <c r="BI135" i="199"/>
  <c r="AG172" i="199"/>
  <c r="AG183" i="199"/>
  <c r="BI240" i="199"/>
  <c r="AG211" i="200"/>
  <c r="D227" i="199"/>
  <c r="D98" i="199"/>
  <c r="BN202" i="200"/>
  <c r="BN140" i="200"/>
  <c r="BN188" i="200"/>
  <c r="Y30" i="200"/>
  <c r="AG241" i="199"/>
  <c r="AG166" i="200"/>
  <c r="AG120" i="199"/>
  <c r="AG76" i="200"/>
  <c r="BI85" i="199"/>
  <c r="AG35" i="200"/>
  <c r="AG10" i="199"/>
  <c r="BI37" i="199"/>
  <c r="BI52" i="199"/>
  <c r="BI58" i="200"/>
  <c r="AG152" i="199"/>
  <c r="BI178" i="199"/>
  <c r="BI164" i="200"/>
  <c r="AG218" i="199"/>
  <c r="BI198" i="200"/>
  <c r="AG259" i="199"/>
  <c r="D241" i="199"/>
  <c r="D209" i="199"/>
  <c r="D163" i="199"/>
  <c r="D178" i="199"/>
  <c r="Q215" i="200"/>
  <c r="BN185" i="200"/>
  <c r="BN18" i="200"/>
  <c r="Y109" i="199"/>
  <c r="Y74" i="199"/>
  <c r="BI203" i="200"/>
  <c r="BI183" i="200"/>
  <c r="AG194" i="199"/>
  <c r="BI128" i="200"/>
  <c r="AG129" i="199"/>
  <c r="AG106" i="199"/>
  <c r="BI88" i="199"/>
  <c r="BI19" i="200"/>
  <c r="AG12" i="199"/>
  <c r="BI36" i="199"/>
  <c r="AG58" i="199"/>
  <c r="AG53" i="200"/>
  <c r="AG104" i="200"/>
  <c r="BI136" i="199"/>
  <c r="BI161" i="199"/>
  <c r="BI160" i="200"/>
  <c r="BI198" i="199"/>
  <c r="AG171" i="200"/>
  <c r="AG172" i="200"/>
  <c r="AG256" i="199"/>
  <c r="D137" i="200"/>
  <c r="D82" i="199"/>
  <c r="D64" i="199"/>
  <c r="D48" i="199"/>
  <c r="Q263" i="199"/>
  <c r="AG67" i="199"/>
  <c r="AG118" i="200"/>
  <c r="BI235" i="199"/>
  <c r="BI192" i="200"/>
  <c r="AG85" i="200"/>
  <c r="BI75" i="200"/>
  <c r="AG77" i="199"/>
  <c r="BI151" i="199"/>
  <c r="BI193" i="199"/>
  <c r="AG136" i="200"/>
  <c r="BI236" i="199"/>
  <c r="D114" i="199"/>
  <c r="D60" i="200"/>
  <c r="Y12" i="200"/>
  <c r="Y226" i="199"/>
  <c r="BI177" i="200"/>
  <c r="AG141" i="199"/>
  <c r="AG100" i="199"/>
  <c r="AG42" i="199"/>
  <c r="AG24" i="200"/>
  <c r="AG34" i="199"/>
  <c r="AG70" i="199"/>
  <c r="AG125" i="199"/>
  <c r="AG167" i="199"/>
  <c r="BI186" i="200"/>
  <c r="AG248" i="199"/>
  <c r="D79" i="200"/>
  <c r="D4" i="199"/>
  <c r="Y87" i="200"/>
  <c r="Y99" i="200"/>
  <c r="BI243" i="199"/>
  <c r="BI204" i="199"/>
  <c r="BI157" i="199"/>
  <c r="AG119" i="199"/>
  <c r="AG91" i="200"/>
  <c r="AG71" i="200"/>
  <c r="BI40" i="199"/>
  <c r="BI44" i="199"/>
  <c r="BI31" i="199"/>
  <c r="BI51" i="199"/>
  <c r="AG119" i="200"/>
  <c r="AG142" i="200"/>
  <c r="AG185" i="199"/>
  <c r="BI245" i="199"/>
  <c r="D94" i="200"/>
  <c r="D55" i="199"/>
  <c r="D181" i="199"/>
  <c r="BF217" i="200"/>
  <c r="BN65" i="200"/>
  <c r="BN194" i="200"/>
  <c r="BN174" i="200"/>
  <c r="BN258" i="199"/>
  <c r="Y46" i="199"/>
  <c r="BI134" i="200"/>
  <c r="BI113" i="200"/>
  <c r="AG93" i="200"/>
  <c r="AG99" i="199"/>
  <c r="BI87" i="199"/>
  <c r="AG26" i="199"/>
  <c r="AG15" i="200"/>
  <c r="AG40" i="200"/>
  <c r="BI49" i="199"/>
  <c r="AG56" i="200"/>
  <c r="AG66" i="199"/>
  <c r="AG145" i="200"/>
  <c r="AG237" i="199"/>
  <c r="AG182" i="200"/>
  <c r="AG206" i="200"/>
  <c r="D233" i="199"/>
  <c r="D51" i="199"/>
  <c r="BN98" i="200"/>
  <c r="BN190" i="200"/>
  <c r="Y68" i="200"/>
  <c r="Y8" i="200"/>
  <c r="Y123" i="200"/>
  <c r="AG229" i="199"/>
  <c r="AG154" i="200"/>
  <c r="AG115" i="200"/>
  <c r="BI122" i="199"/>
  <c r="BI82" i="199"/>
  <c r="AG18" i="199"/>
  <c r="BI57" i="199"/>
  <c r="AG57" i="200"/>
  <c r="BI172" i="199"/>
  <c r="BI183" i="199"/>
  <c r="BI169" i="199"/>
  <c r="BI246" i="199"/>
  <c r="BI227" i="199"/>
  <c r="BI211" i="200"/>
  <c r="D129" i="200"/>
  <c r="D94" i="199"/>
  <c r="D168" i="200"/>
  <c r="Y34" i="199"/>
  <c r="Y36" i="200"/>
  <c r="BI241" i="199"/>
  <c r="BI189" i="199"/>
  <c r="BI120" i="199"/>
  <c r="BI98" i="199"/>
  <c r="BI79" i="199"/>
  <c r="BI35" i="200"/>
  <c r="AG7" i="200"/>
  <c r="AG37" i="199"/>
  <c r="AG52" i="199"/>
  <c r="BI152" i="199"/>
  <c r="AG178" i="199"/>
  <c r="AG150" i="200"/>
  <c r="AG220" i="199"/>
  <c r="AG198" i="200"/>
  <c r="D191" i="200"/>
  <c r="D154" i="199"/>
  <c r="D106" i="199"/>
  <c r="D136" i="199"/>
  <c r="D127" i="199"/>
  <c r="BN81" i="200"/>
  <c r="Y62" i="200"/>
  <c r="AG203" i="200"/>
  <c r="AG183" i="200"/>
  <c r="AG128" i="200"/>
  <c r="BI106" i="199"/>
  <c r="AG88" i="199"/>
  <c r="AG84" i="199"/>
  <c r="BI15" i="199"/>
  <c r="BI12" i="199"/>
  <c r="AG36" i="199"/>
  <c r="BI58" i="199"/>
  <c r="BI53" i="200"/>
  <c r="AG124" i="199"/>
  <c r="AG160" i="200"/>
  <c r="BI171" i="200"/>
  <c r="BI172" i="200"/>
  <c r="BI256" i="199"/>
  <c r="D120" i="199"/>
  <c r="D160" i="199"/>
  <c r="D173" i="199"/>
  <c r="D222" i="199"/>
  <c r="BI67" i="199"/>
  <c r="BI26" i="200"/>
  <c r="AG195" i="200"/>
  <c r="D45" i="199"/>
  <c r="BN152" i="200"/>
  <c r="Y52" i="200"/>
  <c r="BI222" i="199"/>
  <c r="AG160" i="199"/>
  <c r="BI88" i="200"/>
  <c r="AG105" i="199"/>
  <c r="BI77" i="199"/>
  <c r="AG68" i="199"/>
  <c r="D156" i="199"/>
  <c r="D180" i="200"/>
  <c r="Y134" i="200"/>
  <c r="Y13" i="199"/>
  <c r="AG177" i="200"/>
  <c r="BI70" i="199"/>
  <c r="BI125" i="199"/>
  <c r="BI167" i="199"/>
  <c r="AG143" i="200"/>
  <c r="BI248" i="199"/>
  <c r="D181" i="200"/>
  <c r="BN14" i="200"/>
  <c r="Y107" i="199"/>
  <c r="Y43" i="200"/>
  <c r="Y119" i="199"/>
  <c r="BI146" i="199"/>
  <c r="BI119" i="199"/>
  <c r="BI71" i="200"/>
  <c r="AG40" i="199"/>
  <c r="AG44" i="199"/>
  <c r="AG31" i="199"/>
  <c r="AG51" i="199"/>
  <c r="BI124" i="200"/>
  <c r="BI142" i="200"/>
  <c r="BI189" i="200"/>
  <c r="D219" i="199"/>
  <c r="D47" i="200"/>
  <c r="D20" i="199"/>
  <c r="D187" i="199"/>
  <c r="D205" i="200"/>
  <c r="BF216" i="200"/>
  <c r="BN116" i="200"/>
  <c r="BN11" i="200"/>
  <c r="BN117" i="200"/>
  <c r="Y63" i="200"/>
  <c r="Y155" i="200"/>
  <c r="BI244" i="199"/>
  <c r="AG203" i="199"/>
  <c r="BI162" i="199"/>
  <c r="AG113" i="200"/>
  <c r="BI93" i="200"/>
  <c r="BI99" i="199"/>
  <c r="AG87" i="199"/>
  <c r="BI29" i="200"/>
  <c r="BI46" i="199"/>
  <c r="AG55" i="199"/>
  <c r="AG147" i="199"/>
  <c r="BI182" i="199"/>
  <c r="BI225" i="199"/>
  <c r="BI207" i="200"/>
  <c r="D205" i="199"/>
  <c r="D6" i="199"/>
  <c r="D189" i="199"/>
  <c r="D164" i="199"/>
  <c r="BN203" i="200"/>
  <c r="BN115" i="200"/>
  <c r="BN146" i="200"/>
  <c r="BN132" i="200"/>
  <c r="Y92" i="200"/>
  <c r="Y83" i="199"/>
  <c r="Y148" i="199"/>
  <c r="Y203" i="200"/>
  <c r="AG251" i="199"/>
  <c r="BI173" i="200"/>
  <c r="BI158" i="199"/>
  <c r="AG122" i="199"/>
  <c r="AG93" i="199"/>
  <c r="AG48" i="199"/>
  <c r="AG16" i="200"/>
  <c r="AG9" i="199"/>
  <c r="AG57" i="199"/>
  <c r="BI57" i="200"/>
  <c r="BI103" i="200"/>
  <c r="AG155" i="199"/>
  <c r="AG169" i="199"/>
  <c r="AG246" i="199"/>
  <c r="AG227" i="199"/>
  <c r="BI255" i="199"/>
  <c r="D185" i="199"/>
  <c r="D134" i="199"/>
  <c r="D99" i="199"/>
  <c r="D84" i="199"/>
  <c r="D18" i="200"/>
  <c r="D133" i="200"/>
  <c r="D249" i="199"/>
  <c r="BN8" i="200"/>
  <c r="Y42" i="199"/>
  <c r="AG230" i="199"/>
  <c r="AG189" i="199"/>
  <c r="AG98" i="199"/>
  <c r="AG74" i="200"/>
  <c r="AG79" i="199"/>
  <c r="AG12" i="200"/>
  <c r="BI7" i="200"/>
  <c r="BI48" i="200"/>
  <c r="BI80" i="199"/>
  <c r="BI118" i="199"/>
  <c r="BI150" i="200"/>
  <c r="BI220" i="199"/>
  <c r="AG185" i="200"/>
  <c r="AG209" i="200"/>
  <c r="D23" i="199"/>
  <c r="D21" i="199"/>
  <c r="D182" i="199"/>
  <c r="BN6" i="200"/>
  <c r="BN165" i="200"/>
  <c r="Y85" i="200"/>
  <c r="Y75" i="199"/>
  <c r="BI250" i="199"/>
  <c r="BI226" i="199"/>
  <c r="AG191" i="199"/>
  <c r="AG116" i="200"/>
  <c r="BI89" i="200"/>
  <c r="BI84" i="199"/>
  <c r="AG15" i="199"/>
  <c r="BI60" i="200"/>
  <c r="BI124" i="199"/>
  <c r="AG196" i="199"/>
  <c r="BI195" i="199"/>
  <c r="BI167" i="200"/>
  <c r="BI234" i="199"/>
  <c r="AG214" i="199"/>
  <c r="AG212" i="200"/>
  <c r="D104" i="199"/>
  <c r="D68" i="199"/>
  <c r="D24" i="199"/>
  <c r="D67" i="199"/>
  <c r="L265" i="199"/>
  <c r="AG26" i="200"/>
  <c r="AG46" i="200"/>
  <c r="AG102" i="200"/>
  <c r="AG106" i="200"/>
  <c r="Y63" i="199"/>
  <c r="Y147" i="200"/>
  <c r="AG222" i="199"/>
  <c r="BI160" i="199"/>
  <c r="AG88" i="200"/>
  <c r="BI105" i="199"/>
  <c r="BI68" i="199"/>
  <c r="AG128" i="199"/>
  <c r="AG149" i="200"/>
  <c r="BI184" i="200"/>
  <c r="BF264" i="199"/>
  <c r="BN69" i="200"/>
  <c r="Y162" i="199"/>
  <c r="BI210" i="199"/>
  <c r="AG165" i="199"/>
  <c r="AG140" i="199"/>
  <c r="AG111" i="199"/>
  <c r="BI70" i="200"/>
  <c r="BI17" i="199"/>
  <c r="BI31" i="200"/>
  <c r="AG51" i="200"/>
  <c r="BI143" i="200"/>
  <c r="AG202" i="199"/>
  <c r="D158" i="200"/>
  <c r="D230" i="199"/>
  <c r="BN66" i="200"/>
  <c r="BN181" i="200"/>
  <c r="Y74" i="200"/>
  <c r="Y49" i="199"/>
  <c r="Y198" i="199"/>
  <c r="AG239" i="199"/>
  <c r="AG161" i="200"/>
  <c r="AG146" i="199"/>
  <c r="BI110" i="199"/>
  <c r="BI103" i="199"/>
  <c r="BI73" i="200"/>
  <c r="BI21" i="199"/>
  <c r="AG52" i="200"/>
  <c r="AG100" i="200"/>
  <c r="AG124" i="200"/>
  <c r="AG189" i="200"/>
  <c r="D143" i="199"/>
  <c r="D80" i="199"/>
  <c r="Y76" i="199"/>
  <c r="Y188" i="199"/>
  <c r="AG244" i="199"/>
  <c r="BI203" i="199"/>
  <c r="AG162" i="199"/>
  <c r="AG29" i="200"/>
  <c r="AG20" i="199"/>
  <c r="AG46" i="199"/>
  <c r="BI55" i="199"/>
  <c r="BI64" i="200"/>
  <c r="BI147" i="199"/>
  <c r="AG182" i="199"/>
  <c r="AG168" i="199"/>
  <c r="AG169" i="200"/>
  <c r="AG225" i="199"/>
  <c r="AG207" i="200"/>
  <c r="D228" i="199"/>
  <c r="D180" i="199"/>
  <c r="D52" i="199"/>
  <c r="BN76" i="200"/>
  <c r="Y109" i="200"/>
  <c r="Y250" i="199"/>
  <c r="BI251" i="199"/>
  <c r="AG173" i="200"/>
  <c r="AG158" i="199"/>
  <c r="AG137" i="199"/>
  <c r="AG81" i="200"/>
  <c r="BI93" i="199"/>
  <c r="BI48" i="199"/>
  <c r="BI16" i="200"/>
  <c r="BI9" i="199"/>
  <c r="BI39" i="199"/>
  <c r="AG103" i="200"/>
  <c r="BI155" i="199"/>
  <c r="BI192" i="199"/>
  <c r="AG187" i="199"/>
  <c r="AG213" i="199"/>
  <c r="AG255" i="199"/>
  <c r="D218" i="199"/>
  <c r="D127" i="200"/>
  <c r="BN22" i="200"/>
  <c r="BN213" i="200"/>
  <c r="Y41" i="200"/>
  <c r="BI230" i="199"/>
  <c r="BI114" i="199"/>
  <c r="BI74" i="200"/>
  <c r="AG41" i="200"/>
  <c r="BI16" i="199"/>
  <c r="BI12" i="200"/>
  <c r="BI7" i="199"/>
  <c r="AG48" i="200"/>
  <c r="AG80" i="199"/>
  <c r="AG118" i="199"/>
  <c r="AG153" i="199"/>
  <c r="BI152" i="200"/>
  <c r="BI185" i="200"/>
  <c r="BI209" i="200"/>
  <c r="D86" i="200"/>
  <c r="D9" i="199"/>
  <c r="D26" i="199"/>
  <c r="D144" i="200"/>
  <c r="D201" i="199"/>
  <c r="BN134" i="200"/>
  <c r="BN148" i="200"/>
  <c r="BN189" i="200"/>
  <c r="Y209" i="200"/>
  <c r="Y105" i="199"/>
  <c r="AG250" i="199"/>
  <c r="AG226" i="199"/>
  <c r="BI191" i="199"/>
  <c r="BI116" i="200"/>
  <c r="AG89" i="200"/>
  <c r="AG87" i="200"/>
  <c r="BI90" i="199"/>
  <c r="AG27" i="199"/>
  <c r="AG5" i="199"/>
  <c r="BI59" i="199"/>
  <c r="AG50" i="199"/>
  <c r="AG60" i="200"/>
  <c r="BI196" i="199"/>
  <c r="AG195" i="199"/>
  <c r="AG167" i="200"/>
  <c r="AG234" i="199"/>
  <c r="BI214" i="199"/>
  <c r="BI212" i="200"/>
  <c r="D204" i="199"/>
  <c r="D176" i="199"/>
  <c r="D252" i="199"/>
  <c r="L263" i="199"/>
  <c r="AG23" i="199"/>
  <c r="BI46" i="200"/>
  <c r="BI106" i="200"/>
  <c r="D140" i="200"/>
  <c r="Y179" i="199"/>
  <c r="AG205" i="199"/>
  <c r="AG108" i="200"/>
  <c r="AG92" i="199"/>
  <c r="BI38" i="200"/>
  <c r="BI17" i="200"/>
  <c r="BI43" i="199"/>
  <c r="BI149" i="200"/>
  <c r="AG122" i="200"/>
  <c r="AG187" i="200"/>
  <c r="AG184" i="200"/>
  <c r="D186" i="200"/>
  <c r="D90" i="199"/>
  <c r="D149" i="199"/>
  <c r="BF263" i="199"/>
  <c r="Y72" i="200"/>
  <c r="Y172" i="200"/>
  <c r="AG201" i="200"/>
  <c r="AG210" i="199"/>
  <c r="AG70" i="200"/>
  <c r="BI65" i="200"/>
  <c r="AG17" i="199"/>
  <c r="AG8" i="199"/>
  <c r="AG31" i="200"/>
  <c r="BI51" i="200"/>
  <c r="AG174" i="199"/>
  <c r="D151" i="199"/>
  <c r="D131" i="199"/>
  <c r="Y97" i="200"/>
  <c r="Y91" i="199"/>
  <c r="BI239" i="199"/>
  <c r="AG110" i="199"/>
  <c r="AG103" i="199"/>
  <c r="AG73" i="200"/>
  <c r="AG10" i="200"/>
  <c r="AG21" i="199"/>
  <c r="AG38" i="199"/>
  <c r="BI63" i="200"/>
  <c r="BI62" i="200"/>
  <c r="BI52" i="200"/>
  <c r="BI171" i="199"/>
  <c r="AG173" i="199"/>
  <c r="BI228" i="199"/>
  <c r="D112" i="200"/>
  <c r="D100" i="199"/>
  <c r="D27" i="199"/>
  <c r="BI231" i="199"/>
  <c r="AG123" i="199"/>
  <c r="BI82" i="200"/>
  <c r="AG95" i="199"/>
  <c r="AG86" i="199"/>
  <c r="BI33" i="199"/>
  <c r="BI20" i="199"/>
  <c r="AG25" i="200"/>
  <c r="AG64" i="200"/>
  <c r="BI168" i="199"/>
  <c r="BI169" i="200"/>
  <c r="D140" i="199"/>
  <c r="D101" i="199"/>
  <c r="D8" i="200"/>
  <c r="BN109" i="200"/>
  <c r="Y133" i="199"/>
  <c r="Y140" i="200"/>
  <c r="BI137" i="199"/>
  <c r="BI115" i="199"/>
  <c r="BI19" i="199"/>
  <c r="AG39" i="199"/>
  <c r="BI61" i="200"/>
  <c r="AG72" i="199"/>
  <c r="AG192" i="199"/>
  <c r="BI187" i="199"/>
  <c r="AG155" i="200"/>
  <c r="BI213" i="199"/>
  <c r="AG206" i="199"/>
  <c r="D200" i="200"/>
  <c r="D207" i="199"/>
  <c r="D5" i="199"/>
  <c r="D65" i="199"/>
  <c r="BN95" i="200"/>
  <c r="BN57" i="200"/>
  <c r="Y7" i="200"/>
  <c r="Y47" i="199"/>
  <c r="BI174" i="200"/>
  <c r="AG131" i="200"/>
  <c r="AG114" i="199"/>
  <c r="BI79" i="200"/>
  <c r="BI91" i="199"/>
  <c r="BI41" i="200"/>
  <c r="AG16" i="199"/>
  <c r="AG13" i="199"/>
  <c r="AG7" i="199"/>
  <c r="AG73" i="199"/>
  <c r="BI153" i="199"/>
  <c r="AG152" i="200"/>
  <c r="BI146" i="200"/>
  <c r="AG207" i="199"/>
  <c r="AG258" i="199"/>
  <c r="D221" i="199"/>
  <c r="D184" i="199"/>
  <c r="D145" i="199"/>
  <c r="D123" i="199"/>
  <c r="D166" i="199"/>
  <c r="Y258" i="199"/>
  <c r="Y29" i="200"/>
  <c r="AG216" i="199"/>
  <c r="AG143" i="199"/>
  <c r="AG109" i="199"/>
  <c r="BI87" i="200"/>
  <c r="AG90" i="199"/>
  <c r="BI37" i="200"/>
  <c r="BI27" i="199"/>
  <c r="BI5" i="199"/>
  <c r="AG59" i="199"/>
  <c r="BI50" i="199"/>
  <c r="BI150" i="199"/>
  <c r="D234" i="199"/>
  <c r="D193" i="199"/>
  <c r="D113" i="199"/>
  <c r="D93" i="199"/>
  <c r="D20" i="200"/>
  <c r="D139" i="199"/>
  <c r="D259" i="199"/>
  <c r="BI23" i="199"/>
  <c r="BN149" i="200"/>
  <c r="BI205" i="199"/>
  <c r="AG94" i="200"/>
  <c r="AG38" i="200"/>
  <c r="AG17" i="200"/>
  <c r="AG43" i="199"/>
  <c r="BI28" i="200"/>
  <c r="BI49" i="200"/>
  <c r="AG56" i="199"/>
  <c r="BI107" i="200"/>
  <c r="AG139" i="199"/>
  <c r="BI122" i="200"/>
  <c r="D53" i="199"/>
  <c r="D21" i="200"/>
  <c r="Y87" i="199"/>
  <c r="Y214" i="199"/>
  <c r="BI201" i="200"/>
  <c r="AG158" i="200"/>
  <c r="BI144" i="199"/>
  <c r="AG96" i="200"/>
  <c r="AG65" i="200"/>
  <c r="BI8" i="199"/>
  <c r="BI147" i="200"/>
  <c r="BI174" i="199"/>
  <c r="AG170" i="200"/>
  <c r="AG208" i="200"/>
  <c r="D28" i="199"/>
  <c r="BN112" i="200"/>
  <c r="Y117" i="199"/>
  <c r="Y78" i="200"/>
  <c r="BI135" i="200"/>
  <c r="AG138" i="199"/>
  <c r="AG113" i="199"/>
  <c r="AG77" i="200"/>
  <c r="BI10" i="200"/>
  <c r="BI38" i="199"/>
  <c r="AG63" i="200"/>
  <c r="AG63" i="199"/>
  <c r="AG171" i="199"/>
  <c r="BI173" i="199"/>
  <c r="AG228" i="199"/>
  <c r="BI211" i="199"/>
  <c r="BI252" i="199"/>
  <c r="D175" i="199"/>
  <c r="BN80" i="200"/>
  <c r="BN209" i="200"/>
  <c r="AG231" i="199"/>
  <c r="BI190" i="199"/>
  <c r="BI130" i="200"/>
  <c r="BI123" i="199"/>
  <c r="AG82" i="200"/>
  <c r="BI95" i="199"/>
  <c r="BI86" i="199"/>
  <c r="AG33" i="199"/>
  <c r="AG5" i="200"/>
  <c r="BI25" i="200"/>
  <c r="BI116" i="199"/>
  <c r="AG159" i="199"/>
  <c r="AG184" i="199"/>
  <c r="AG201" i="199"/>
  <c r="AG199" i="200"/>
  <c r="D217" i="199"/>
  <c r="D171" i="199"/>
  <c r="D112" i="199"/>
  <c r="D85" i="199"/>
  <c r="D5" i="200"/>
  <c r="D130" i="199"/>
  <c r="BN178" i="200"/>
  <c r="Y104" i="200"/>
  <c r="Y26" i="200"/>
  <c r="Y22" i="200"/>
  <c r="AG196" i="200"/>
  <c r="BI154" i="199"/>
  <c r="AG115" i="199"/>
  <c r="AG78" i="200"/>
  <c r="AG97" i="199"/>
  <c r="AG22" i="199"/>
  <c r="AG19" i="199"/>
  <c r="BI4" i="200"/>
  <c r="AG61" i="200"/>
  <c r="BI72" i="199"/>
  <c r="AG111" i="200"/>
  <c r="AG117" i="200"/>
  <c r="BI155" i="200"/>
  <c r="BI210" i="200"/>
  <c r="D139" i="200"/>
  <c r="D110" i="199"/>
  <c r="D121" i="200"/>
  <c r="D242" i="199"/>
  <c r="D253" i="199"/>
  <c r="Y151" i="200"/>
  <c r="Y7" i="199"/>
  <c r="AG174" i="200"/>
  <c r="BI131" i="200"/>
  <c r="AG112" i="200"/>
  <c r="AG79" i="200"/>
  <c r="AG91" i="199"/>
  <c r="BI47" i="199"/>
  <c r="BI9" i="200"/>
  <c r="BI13" i="199"/>
  <c r="AG41" i="199"/>
  <c r="BI47" i="200"/>
  <c r="BI73" i="199"/>
  <c r="BI127" i="199"/>
  <c r="AG146" i="200"/>
  <c r="BI207" i="199"/>
  <c r="AG212" i="199"/>
  <c r="BI258" i="199"/>
  <c r="D91" i="200"/>
  <c r="D44" i="199"/>
  <c r="D170" i="199"/>
  <c r="D208" i="199"/>
  <c r="Y54" i="200"/>
  <c r="Y33" i="199"/>
  <c r="AG242" i="199"/>
  <c r="BI216" i="199"/>
  <c r="AG137" i="200"/>
  <c r="BI143" i="199"/>
  <c r="BI109" i="199"/>
  <c r="AG107" i="199"/>
  <c r="AG37" i="200"/>
  <c r="AG13" i="200"/>
  <c r="BI45" i="200"/>
  <c r="AG71" i="199"/>
  <c r="BI101" i="200"/>
  <c r="AG150" i="199"/>
  <c r="AG127" i="200"/>
  <c r="AG163" i="200"/>
  <c r="AG221" i="199"/>
  <c r="AG233" i="199"/>
  <c r="BI209" i="199"/>
  <c r="D152" i="199"/>
  <c r="D29" i="199"/>
  <c r="D71" i="199"/>
  <c r="D191" i="199"/>
  <c r="D237" i="199"/>
  <c r="AG162" i="200"/>
  <c r="AG95" i="200"/>
  <c r="BI25" i="199"/>
  <c r="AG120" i="200"/>
  <c r="BI94" i="200"/>
  <c r="AG67" i="200"/>
  <c r="AG28" i="200"/>
  <c r="AG49" i="200"/>
  <c r="BI56" i="199"/>
  <c r="AG107" i="200"/>
  <c r="D17" i="199"/>
  <c r="D157" i="200"/>
  <c r="D212" i="199"/>
  <c r="AG144" i="199"/>
  <c r="AG104" i="199"/>
  <c r="AG36" i="200"/>
  <c r="AG23" i="200"/>
  <c r="BI30" i="200"/>
  <c r="BI126" i="200"/>
  <c r="AG147" i="200"/>
  <c r="BI170" i="200"/>
  <c r="BI249" i="199"/>
  <c r="D102" i="199"/>
  <c r="D6" i="200"/>
  <c r="BN78" i="200"/>
  <c r="Y96" i="199"/>
  <c r="Y32" i="199"/>
  <c r="Y111" i="200"/>
  <c r="BI253" i="199"/>
  <c r="BI181" i="200"/>
  <c r="AG135" i="200"/>
  <c r="BI113" i="199"/>
  <c r="AG101" i="199"/>
  <c r="BI77" i="200"/>
  <c r="BI6" i="199"/>
  <c r="AG76" i="199"/>
  <c r="BI63" i="199"/>
  <c r="AG181" i="199"/>
  <c r="AG211" i="199"/>
  <c r="AG252" i="199"/>
  <c r="L216" i="200"/>
  <c r="BN198" i="200"/>
  <c r="Y16" i="200"/>
  <c r="Y138" i="200"/>
  <c r="AG190" i="199"/>
  <c r="AG130" i="200"/>
  <c r="BI84" i="200"/>
  <c r="AG44" i="200"/>
  <c r="BI5" i="200"/>
  <c r="BI43" i="200"/>
  <c r="BI54" i="200"/>
  <c r="AG116" i="199"/>
  <c r="BI159" i="199"/>
  <c r="BI184" i="199"/>
  <c r="BI163" i="199"/>
  <c r="BI201" i="199"/>
  <c r="BI199" i="200"/>
  <c r="D19" i="200"/>
  <c r="D147" i="199"/>
  <c r="D224" i="199"/>
  <c r="BN250" i="199"/>
  <c r="BN82" i="200"/>
  <c r="Y124" i="199"/>
  <c r="Y76" i="200"/>
  <c r="Y39" i="200"/>
  <c r="Y126" i="200"/>
  <c r="BI196" i="200"/>
  <c r="AG200" i="199"/>
  <c r="AG154" i="199"/>
  <c r="AG121" i="199"/>
  <c r="BI78" i="200"/>
  <c r="BI97" i="199"/>
  <c r="BI22" i="199"/>
  <c r="AG4" i="200"/>
  <c r="BI39" i="200"/>
  <c r="BI74" i="199"/>
  <c r="BI111" i="200"/>
  <c r="BI117" i="200"/>
  <c r="AG151" i="200"/>
  <c r="BI176" i="199"/>
  <c r="AG188" i="199"/>
  <c r="AG217" i="199"/>
  <c r="AG210" i="200"/>
  <c r="D193" i="200"/>
  <c r="D136" i="200"/>
  <c r="D126" i="199"/>
  <c r="BN59" i="200"/>
  <c r="BN173" i="200"/>
  <c r="Y183" i="199"/>
  <c r="Y143" i="200"/>
  <c r="Y182" i="200"/>
  <c r="AG204" i="200"/>
  <c r="BI125" i="200"/>
  <c r="BI112" i="200"/>
  <c r="AG92" i="200"/>
  <c r="AG47" i="199"/>
  <c r="AG9" i="200"/>
  <c r="AG6" i="200"/>
  <c r="BI41" i="199"/>
  <c r="AG47" i="200"/>
  <c r="AG127" i="199"/>
  <c r="BI170" i="199"/>
  <c r="AG197" i="199"/>
  <c r="BI212" i="199"/>
  <c r="D177" i="200"/>
  <c r="D78" i="199"/>
  <c r="BN71" i="200"/>
  <c r="BN9" i="200"/>
  <c r="BN118" i="200"/>
  <c r="Y66" i="199"/>
  <c r="BI242" i="199"/>
  <c r="BI137" i="200"/>
  <c r="AG112" i="199"/>
  <c r="BI107" i="199"/>
  <c r="BI78" i="199"/>
  <c r="AG11" i="200"/>
  <c r="BI13" i="200"/>
  <c r="AG45" i="200"/>
  <c r="BI71" i="199"/>
  <c r="AG101" i="200"/>
  <c r="BI127" i="200"/>
  <c r="BI163" i="200"/>
  <c r="BI221" i="199"/>
  <c r="BI233" i="199"/>
  <c r="AG209" i="199"/>
  <c r="D220" i="199"/>
  <c r="D138" i="199"/>
  <c r="D97" i="199"/>
  <c r="D35" i="199"/>
  <c r="D57" i="199"/>
  <c r="D122" i="199"/>
  <c r="D178" i="200"/>
  <c r="Q264" i="199"/>
  <c r="AG194" i="200"/>
  <c r="BI162" i="200"/>
  <c r="AG25" i="199"/>
  <c r="AG34" i="200"/>
  <c r="BI120" i="200"/>
  <c r="BI208" i="199"/>
  <c r="D240" i="199"/>
  <c r="BI159" i="200"/>
  <c r="BI67" i="200"/>
  <c r="BI29" i="199"/>
  <c r="BI32" i="199"/>
  <c r="AG61" i="199"/>
  <c r="AG165" i="200"/>
  <c r="D216" i="199"/>
  <c r="D26" i="200"/>
  <c r="Y160" i="200"/>
  <c r="AG89" i="199"/>
  <c r="BI36" i="200"/>
  <c r="BI11" i="199"/>
  <c r="AG30" i="200"/>
  <c r="AG55" i="200"/>
  <c r="AG130" i="199"/>
  <c r="AG126" i="200"/>
  <c r="AG138" i="200"/>
  <c r="AG179" i="199"/>
  <c r="AG166" i="199"/>
  <c r="AG249" i="199"/>
  <c r="D60" i="199"/>
  <c r="D152" i="200"/>
  <c r="Y135" i="199"/>
  <c r="AG253" i="199"/>
  <c r="AG181" i="200"/>
  <c r="BI99" i="200"/>
  <c r="BI101" i="199"/>
  <c r="AG53" i="199"/>
  <c r="AG6" i="199"/>
  <c r="AG27" i="200"/>
  <c r="BI76" i="199"/>
  <c r="BI75" i="199"/>
  <c r="BI181" i="199"/>
  <c r="BI199" i="199"/>
  <c r="AG191" i="200"/>
  <c r="D23" i="200"/>
  <c r="BN47" i="200"/>
  <c r="BN32" i="200"/>
  <c r="Y19" i="199"/>
  <c r="Y167" i="199"/>
  <c r="BI254" i="199"/>
  <c r="AG142" i="199"/>
  <c r="AG90" i="200"/>
  <c r="AG84" i="200"/>
  <c r="BI72" i="200"/>
  <c r="BI44" i="200"/>
  <c r="AG24" i="199"/>
  <c r="AG54" i="200"/>
  <c r="AG110" i="200"/>
  <c r="AG157" i="200"/>
  <c r="AG163" i="199"/>
  <c r="BI193" i="200"/>
  <c r="D108" i="199"/>
  <c r="D92" i="199"/>
  <c r="D135" i="200"/>
  <c r="BN92" i="200"/>
  <c r="BN111" i="200"/>
  <c r="Y18" i="200"/>
  <c r="BI121" i="199"/>
  <c r="AG80" i="200"/>
  <c r="BI96" i="199"/>
  <c r="BI20" i="200"/>
  <c r="BI14" i="200"/>
  <c r="AG39" i="200"/>
  <c r="AG74" i="199"/>
  <c r="BI69" i="199"/>
  <c r="AG135" i="199"/>
  <c r="BI151" i="200"/>
  <c r="AG176" i="199"/>
  <c r="BI188" i="199"/>
  <c r="BI217" i="199"/>
  <c r="AG240" i="199"/>
  <c r="D16" i="199"/>
  <c r="D38" i="199"/>
  <c r="D165" i="199"/>
  <c r="BN176" i="200"/>
  <c r="BN141" i="200"/>
  <c r="Y174" i="199"/>
  <c r="Y225" i="199"/>
  <c r="BI204" i="200"/>
  <c r="BI166" i="200"/>
  <c r="AG125" i="200"/>
  <c r="BI92" i="200"/>
  <c r="BI76" i="200"/>
  <c r="AG85" i="199"/>
  <c r="BI10" i="199"/>
  <c r="BI6" i="200"/>
  <c r="AG58" i="200"/>
  <c r="AG170" i="199"/>
  <c r="BI197" i="199"/>
  <c r="AG164" i="200"/>
  <c r="BI218" i="199"/>
  <c r="BI259" i="199"/>
  <c r="D96" i="200"/>
  <c r="D89" i="199"/>
  <c r="D50" i="199"/>
  <c r="D41" i="199"/>
  <c r="D119" i="200"/>
  <c r="D213" i="199"/>
  <c r="D248" i="199"/>
  <c r="BN205" i="200"/>
  <c r="Y89" i="200"/>
  <c r="Y61" i="200"/>
  <c r="BI194" i="199"/>
  <c r="BI129" i="199"/>
  <c r="BI112" i="199"/>
  <c r="AG78" i="199"/>
  <c r="AG19" i="200"/>
  <c r="BI11" i="200"/>
  <c r="BI104" i="200"/>
  <c r="AG136" i="199"/>
  <c r="AG161" i="199"/>
  <c r="AG198" i="199"/>
  <c r="D118" i="199"/>
  <c r="D190" i="199"/>
  <c r="AR265" i="199" l="1"/>
  <c r="BN265" i="199"/>
  <c r="AR264" i="199"/>
  <c r="AR217" i="200"/>
  <c r="AR215" i="200"/>
  <c r="AR216" i="200"/>
  <c r="Y265" i="199"/>
  <c r="AR263" i="199"/>
  <c r="AG265" i="199"/>
  <c r="BN217" i="200"/>
  <c r="D216" i="200"/>
  <c r="BI263" i="199"/>
  <c r="Y215" i="200"/>
  <c r="Y264" i="199"/>
  <c r="BI264" i="199"/>
  <c r="BI215" i="200"/>
  <c r="BI216" i="200"/>
  <c r="BI217" i="200"/>
  <c r="Y263" i="199"/>
  <c r="BI265" i="199"/>
  <c r="AG263" i="199"/>
  <c r="AG264" i="199"/>
  <c r="D265" i="199"/>
  <c r="D264" i="199"/>
  <c r="D263" i="199"/>
  <c r="Y216" i="200"/>
  <c r="BN264" i="199"/>
  <c r="Y217" i="200"/>
  <c r="BN215" i="200"/>
  <c r="BN263" i="199"/>
  <c r="BN216" i="200"/>
  <c r="D217" i="200"/>
  <c r="D215" i="200"/>
  <c r="AG217" i="200"/>
  <c r="AG216" i="200"/>
  <c r="AG215" i="200"/>
</calcChain>
</file>

<file path=xl/sharedStrings.xml><?xml version="1.0" encoding="utf-8"?>
<sst xmlns="http://schemas.openxmlformats.org/spreadsheetml/2006/main" count="3717" uniqueCount="863">
  <si>
    <t>LH0279</t>
  </si>
  <si>
    <t>LH0280</t>
  </si>
  <si>
    <t>LH0459</t>
  </si>
  <si>
    <t>Habinteg Housing Association Limited</t>
  </si>
  <si>
    <t>LH0495</t>
  </si>
  <si>
    <t>Croydon Churches Housing Association Limited</t>
  </si>
  <si>
    <t>LH0676</t>
  </si>
  <si>
    <t>LH0989</t>
  </si>
  <si>
    <t>Leeds Federated Housing Association Limited</t>
  </si>
  <si>
    <t>LH1651</t>
  </si>
  <si>
    <t>Colne Housing Society Limited</t>
  </si>
  <si>
    <t>LH1662</t>
  </si>
  <si>
    <t>LH2162</t>
  </si>
  <si>
    <t>LH2429</t>
  </si>
  <si>
    <t>Salvation Army Housing Association</t>
  </si>
  <si>
    <t>LH3737</t>
  </si>
  <si>
    <t>Unity Housing Association Limited</t>
  </si>
  <si>
    <t>LH3887</t>
  </si>
  <si>
    <t>LH3902</t>
  </si>
  <si>
    <t>Accord Housing Association Limited</t>
  </si>
  <si>
    <t>LH3926</t>
  </si>
  <si>
    <t>Yorkshire Housing Limited</t>
  </si>
  <si>
    <t>LH3943</t>
  </si>
  <si>
    <t>Southern Housing Group Limited</t>
  </si>
  <si>
    <t>LH4014</t>
  </si>
  <si>
    <t>Broadacres Housing Association Limited</t>
  </si>
  <si>
    <t>LH4026</t>
  </si>
  <si>
    <t>Rosebery Housing Association Limited</t>
  </si>
  <si>
    <t>LH4027</t>
  </si>
  <si>
    <t>LH4032</t>
  </si>
  <si>
    <t>LH4083</t>
  </si>
  <si>
    <t>Westlea Housing Association Limited</t>
  </si>
  <si>
    <t>LH4090</t>
  </si>
  <si>
    <t>Drum Housing Association Limited</t>
  </si>
  <si>
    <t>LH4095</t>
  </si>
  <si>
    <t>LH4097</t>
  </si>
  <si>
    <t>LH4121</t>
  </si>
  <si>
    <t>South Staffordshire Housing Association Limited</t>
  </si>
  <si>
    <t>LH4149</t>
  </si>
  <si>
    <t>LH4165</t>
  </si>
  <si>
    <t>LH4200</t>
  </si>
  <si>
    <t>LH4208</t>
  </si>
  <si>
    <t>LH4209</t>
  </si>
  <si>
    <t>Black Country Housing Group Limited</t>
  </si>
  <si>
    <t>Orbit South Housing Association Limited</t>
  </si>
  <si>
    <t>Two Rivers Housing</t>
  </si>
  <si>
    <t>Sanctuary Housing Association</t>
  </si>
  <si>
    <t>Eden Housing Association Limited</t>
  </si>
  <si>
    <t>Swan Housing Association Limited</t>
  </si>
  <si>
    <t>Paradigm Housing Group Limited</t>
  </si>
  <si>
    <t>Willow Park Housing Trust Limited</t>
  </si>
  <si>
    <t>L4450</t>
  </si>
  <si>
    <t>Bromford Home Ownership Limited</t>
  </si>
  <si>
    <t>Victory Housing Trust</t>
  </si>
  <si>
    <t>L4485</t>
  </si>
  <si>
    <t>L4486</t>
  </si>
  <si>
    <t>L4487</t>
  </si>
  <si>
    <t>L4493</t>
  </si>
  <si>
    <t>L4495</t>
  </si>
  <si>
    <t>L4498</t>
  </si>
  <si>
    <t>L4499</t>
  </si>
  <si>
    <t>L4505</t>
  </si>
  <si>
    <t>L4507</t>
  </si>
  <si>
    <t>L4509</t>
  </si>
  <si>
    <t>West Kent Housing Association</t>
  </si>
  <si>
    <t>Selwood Housing Society Limited</t>
  </si>
  <si>
    <t>Worthing Homes Limited</t>
  </si>
  <si>
    <t>LH4454</t>
  </si>
  <si>
    <t>LH4220</t>
  </si>
  <si>
    <t>LH4249</t>
  </si>
  <si>
    <t>LH4253</t>
  </si>
  <si>
    <t>LH4266</t>
  </si>
  <si>
    <t>LH4325</t>
  </si>
  <si>
    <t>Severnside Housing</t>
  </si>
  <si>
    <t>LH4339</t>
  </si>
  <si>
    <t>The Havebury Housing Partnership</t>
  </si>
  <si>
    <t>LH4343</t>
  </si>
  <si>
    <t>LH4353</t>
  </si>
  <si>
    <t>LH4401</t>
  </si>
  <si>
    <t>LH4402</t>
  </si>
  <si>
    <t>LH4403</t>
  </si>
  <si>
    <t>Teign Housing</t>
  </si>
  <si>
    <t>LH4412</t>
  </si>
  <si>
    <t>LH4415</t>
  </si>
  <si>
    <t>LH4428</t>
  </si>
  <si>
    <t>Cross Keys Homes Limited</t>
  </si>
  <si>
    <t>SL3463</t>
  </si>
  <si>
    <t>Beech Housing Association Limited</t>
  </si>
  <si>
    <t>LH0391</t>
  </si>
  <si>
    <t>L0028</t>
  </si>
  <si>
    <t>Orwell Housing Association Limited</t>
  </si>
  <si>
    <t>L0057</t>
  </si>
  <si>
    <t>The Joseph Rowntree Housing Trust</t>
  </si>
  <si>
    <t>L0284</t>
  </si>
  <si>
    <t>Cotman Housing Association Limited</t>
  </si>
  <si>
    <t>L0702</t>
  </si>
  <si>
    <t>Bournville Village Trust</t>
  </si>
  <si>
    <t>L0715</t>
  </si>
  <si>
    <t>Derwent Housing Association Limited</t>
  </si>
  <si>
    <t>LH0269</t>
  </si>
  <si>
    <t>Brunelcare</t>
  </si>
  <si>
    <t>LH0704</t>
  </si>
  <si>
    <t>LH3827</t>
  </si>
  <si>
    <t>Orbit Group Limited</t>
  </si>
  <si>
    <t>L4389</t>
  </si>
  <si>
    <t>Walsall Housing Group Limited</t>
  </si>
  <si>
    <t>Merlin Housing Society Limited</t>
  </si>
  <si>
    <t>L4517</t>
  </si>
  <si>
    <t>L4520</t>
  </si>
  <si>
    <t>L4521</t>
  </si>
  <si>
    <t>L4526</t>
  </si>
  <si>
    <t>L4528</t>
  </si>
  <si>
    <t>L4532</t>
  </si>
  <si>
    <t>Yarlington Housing Group</t>
  </si>
  <si>
    <t>SL3447</t>
  </si>
  <si>
    <t>L4497</t>
  </si>
  <si>
    <t>L4513</t>
  </si>
  <si>
    <t>LH1722</t>
  </si>
  <si>
    <t/>
  </si>
  <si>
    <t>Home Group Limited</t>
  </si>
  <si>
    <t>L4434</t>
  </si>
  <si>
    <t>L4435</t>
  </si>
  <si>
    <t>L4440</t>
  </si>
  <si>
    <t>Trafford Housing Trust Limited</t>
  </si>
  <si>
    <t>Moat Homes Limited</t>
  </si>
  <si>
    <t>L4455</t>
  </si>
  <si>
    <t>L4457</t>
  </si>
  <si>
    <t>Community Gateway Association Limited</t>
  </si>
  <si>
    <t>L4458</t>
  </si>
  <si>
    <t>L4460</t>
  </si>
  <si>
    <t>L4463</t>
  </si>
  <si>
    <t>Freebridge Community Housing Limited</t>
  </si>
  <si>
    <t>L4466</t>
  </si>
  <si>
    <t>Midland Heart Limited</t>
  </si>
  <si>
    <t>L4472</t>
  </si>
  <si>
    <t>Cheshire Peaks &amp; Plains Housing Trust</t>
  </si>
  <si>
    <t>L4473</t>
  </si>
  <si>
    <t>L4476</t>
  </si>
  <si>
    <t>L4478</t>
  </si>
  <si>
    <t>Parkway Green Housing Trust</t>
  </si>
  <si>
    <t>A1855</t>
  </si>
  <si>
    <t>Railway Housing Association and Benefit Fund</t>
  </si>
  <si>
    <t>A3213</t>
  </si>
  <si>
    <t>Durham Aged Mineworkers' Homes Association</t>
  </si>
  <si>
    <t>A4020</t>
  </si>
  <si>
    <t>H1528</t>
  </si>
  <si>
    <t>Central and Cecil Housing Trust</t>
  </si>
  <si>
    <t>L0006</t>
  </si>
  <si>
    <t>Newlon Housing Trust</t>
  </si>
  <si>
    <t>Peabody Trust</t>
  </si>
  <si>
    <t>L0018</t>
  </si>
  <si>
    <t>Hastoe Housing Association Limited</t>
  </si>
  <si>
    <t>L0026</t>
  </si>
  <si>
    <t>Broadland Housing Association Limited</t>
  </si>
  <si>
    <t>L0055</t>
  </si>
  <si>
    <t>L0061</t>
  </si>
  <si>
    <t>Pickering and Ferens Homes</t>
  </si>
  <si>
    <t>Great Places Housing Association</t>
  </si>
  <si>
    <t>L0042</t>
  </si>
  <si>
    <t>Mount Green Housing Association Limited</t>
  </si>
  <si>
    <t>L0718</t>
  </si>
  <si>
    <t>Origin Housing Limited</t>
  </si>
  <si>
    <t>Calico Homes Limited</t>
  </si>
  <si>
    <t>East End Homes Limited</t>
  </si>
  <si>
    <t>L4556</t>
  </si>
  <si>
    <t>L4628</t>
  </si>
  <si>
    <t>One Housing Group Limited</t>
  </si>
  <si>
    <t>A2Dominion Homes Limited</t>
  </si>
  <si>
    <t>L3758</t>
  </si>
  <si>
    <t>L3808</t>
  </si>
  <si>
    <t>Chorley Community Housing Limited</t>
  </si>
  <si>
    <t>Watford Community Housing Trust</t>
  </si>
  <si>
    <t>Thrive Homes Limited</t>
  </si>
  <si>
    <t>L4538</t>
  </si>
  <si>
    <t>L4543</t>
  </si>
  <si>
    <t>L4552</t>
  </si>
  <si>
    <t>The Riverside Group Limited</t>
  </si>
  <si>
    <t>LH3728</t>
  </si>
  <si>
    <t>New Charter Homes Limited</t>
  </si>
  <si>
    <t>Coastline Housing Limited</t>
  </si>
  <si>
    <t>Saffron Housing Trust Limited</t>
  </si>
  <si>
    <t>Places for People Homes Limited</t>
  </si>
  <si>
    <t>Connect Housing Association Limited</t>
  </si>
  <si>
    <t>Raven Housing Trust Limited</t>
  </si>
  <si>
    <t>L4447</t>
  </si>
  <si>
    <t>Hillside Housing Trust Limited</t>
  </si>
  <si>
    <t>L4456</t>
  </si>
  <si>
    <t>L4459</t>
  </si>
  <si>
    <t>Plumlife Homes Limited</t>
  </si>
  <si>
    <t>Octavia Housing</t>
  </si>
  <si>
    <t>Irwell Valley Housing Association Limited</t>
  </si>
  <si>
    <t>L0078</t>
  </si>
  <si>
    <t>South Yorkshire Housing Association Limited</t>
  </si>
  <si>
    <t>L0125</t>
  </si>
  <si>
    <t>Solon South West Housing Association Limited</t>
  </si>
  <si>
    <t>L0173</t>
  </si>
  <si>
    <t>L0247</t>
  </si>
  <si>
    <t>L0249</t>
  </si>
  <si>
    <t>Arcon Housing Association Limited</t>
  </si>
  <si>
    <t>L0266</t>
  </si>
  <si>
    <t>L0277</t>
  </si>
  <si>
    <t>Wandle Housing Association Limited</t>
  </si>
  <si>
    <t>L0288</t>
  </si>
  <si>
    <t>L0386</t>
  </si>
  <si>
    <t>L0514</t>
  </si>
  <si>
    <t>Thames Valley Housing Association Limited</t>
  </si>
  <si>
    <t>L0517</t>
  </si>
  <si>
    <t>L0518</t>
  </si>
  <si>
    <t>Warrington Housing Association Limited</t>
  </si>
  <si>
    <t>L0659</t>
  </si>
  <si>
    <t>L0699</t>
  </si>
  <si>
    <t>L0717</t>
  </si>
  <si>
    <t>L0726</t>
  </si>
  <si>
    <t>Metropolitan Housing Trust Limited</t>
  </si>
  <si>
    <t>L0871</t>
  </si>
  <si>
    <t>L0877</t>
  </si>
  <si>
    <t>L0992</t>
  </si>
  <si>
    <t>The Cambridge Housing Society Limited</t>
  </si>
  <si>
    <t>L1001</t>
  </si>
  <si>
    <t>Pierhead Housing Association Limited</t>
  </si>
  <si>
    <t>L1229</t>
  </si>
  <si>
    <t>L1230</t>
  </si>
  <si>
    <t>L1231</t>
  </si>
  <si>
    <t>L1556</t>
  </si>
  <si>
    <t>L1668</t>
  </si>
  <si>
    <t>L2179</t>
  </si>
  <si>
    <t>L2194</t>
  </si>
  <si>
    <t>Muir Group Housing Association Limited</t>
  </si>
  <si>
    <t>L2285</t>
  </si>
  <si>
    <t>L3076</t>
  </si>
  <si>
    <t>L3261</t>
  </si>
  <si>
    <t>Contour Homes Limited</t>
  </si>
  <si>
    <t>L3535</t>
  </si>
  <si>
    <t>Estuary Housing Association Limited</t>
  </si>
  <si>
    <t>L3736</t>
  </si>
  <si>
    <t>Manningham Housing Association Limited</t>
  </si>
  <si>
    <t>L3807</t>
  </si>
  <si>
    <t>Sovereign Housing Association Limited</t>
  </si>
  <si>
    <t>L4060</t>
  </si>
  <si>
    <t>L4118</t>
  </si>
  <si>
    <t>L4123</t>
  </si>
  <si>
    <t>L4130</t>
  </si>
  <si>
    <t>Soha Housing Limited</t>
  </si>
  <si>
    <t>L4140</t>
  </si>
  <si>
    <t>L4145</t>
  </si>
  <si>
    <t>L4160</t>
  </si>
  <si>
    <t>L4170</t>
  </si>
  <si>
    <t>L4204</t>
  </si>
  <si>
    <t>Frontis Homes Limited</t>
  </si>
  <si>
    <t>L4219</t>
  </si>
  <si>
    <t>L4223</t>
  </si>
  <si>
    <t>Hyde Southbank Homes Limited</t>
  </si>
  <si>
    <t>L4229</t>
  </si>
  <si>
    <t>Acis Group Limited</t>
  </si>
  <si>
    <t>L4230</t>
  </si>
  <si>
    <t>L4238</t>
  </si>
  <si>
    <t>Aspire Housing Limited</t>
  </si>
  <si>
    <t>L4251</t>
  </si>
  <si>
    <t>L4254</t>
  </si>
  <si>
    <t>L4260</t>
  </si>
  <si>
    <t>L4279</t>
  </si>
  <si>
    <t>Richmond Housing Partnership Limited</t>
  </si>
  <si>
    <t>L4299</t>
  </si>
  <si>
    <t>L4303</t>
  </si>
  <si>
    <t>Martlet Homes Limited</t>
  </si>
  <si>
    <t>L4311</t>
  </si>
  <si>
    <t>Trent &amp; Dove Housing Limited</t>
  </si>
  <si>
    <t>L4312</t>
  </si>
  <si>
    <t>Cottsway Housing Association Limited</t>
  </si>
  <si>
    <t>L0457</t>
  </si>
  <si>
    <t>L0689</t>
  </si>
  <si>
    <t>The Swaythling Housing Society Limited</t>
  </si>
  <si>
    <t>L0979</t>
  </si>
  <si>
    <t>Trident Housing Association Limited</t>
  </si>
  <si>
    <t>L1538</t>
  </si>
  <si>
    <t>Hexagon Housing Association Limited</t>
  </si>
  <si>
    <t>L1700</t>
  </si>
  <si>
    <t>L4073</t>
  </si>
  <si>
    <t>Rooftop Housing Group Limited</t>
  </si>
  <si>
    <t>London &amp; Quadrant Housing Trust</t>
  </si>
  <si>
    <t>LH0171</t>
  </si>
  <si>
    <t>LH4050</t>
  </si>
  <si>
    <t>LH4138</t>
  </si>
  <si>
    <t>LH4248</t>
  </si>
  <si>
    <t>Ocean Housing Limited</t>
  </si>
  <si>
    <t>LH4264</t>
  </si>
  <si>
    <t>A2Dominion Housing Group Limited</t>
  </si>
  <si>
    <t>One Vision Housing Limited</t>
  </si>
  <si>
    <t>A2Dominion South Limited</t>
  </si>
  <si>
    <t>Incommunities Limited</t>
  </si>
  <si>
    <t>SL3119</t>
  </si>
  <si>
    <t>Notting Hill Home Ownership Limited</t>
  </si>
  <si>
    <t>SL3224</t>
  </si>
  <si>
    <t>L4331</t>
  </si>
  <si>
    <t>Chelmer Housing Partnership Limited</t>
  </si>
  <si>
    <t>L4334</t>
  </si>
  <si>
    <t>L4341</t>
  </si>
  <si>
    <t>Weaver Vale Housing Trust Limited</t>
  </si>
  <si>
    <t>L4361</t>
  </si>
  <si>
    <t>Cobalt Housing Limited</t>
  </si>
  <si>
    <t>L4370</t>
  </si>
  <si>
    <t>L4372</t>
  </si>
  <si>
    <t>L4383</t>
  </si>
  <si>
    <t>WATMOS Community Homes</t>
  </si>
  <si>
    <t>L4385</t>
  </si>
  <si>
    <t>L4441</t>
  </si>
  <si>
    <t>Wakefield And District Housing Limited</t>
  </si>
  <si>
    <t>LH0013</t>
  </si>
  <si>
    <t>LH0032</t>
  </si>
  <si>
    <t>Hyde Housing Association Limited</t>
  </si>
  <si>
    <t>LH0050</t>
  </si>
  <si>
    <t>Shepherds Bush Housing Association Limited</t>
  </si>
  <si>
    <t>LH0084</t>
  </si>
  <si>
    <t>LH0131</t>
  </si>
  <si>
    <t>Mossbank Homes Limited</t>
  </si>
  <si>
    <t>Adactus Housing Association Limited</t>
  </si>
  <si>
    <t>LH0155</t>
  </si>
  <si>
    <t>Bournemouth Churches Housing Association Limited</t>
  </si>
  <si>
    <t>LH0250</t>
  </si>
  <si>
    <t>RP_Code</t>
  </si>
  <si>
    <t>Aster Communities</t>
  </si>
  <si>
    <t>4691</t>
  </si>
  <si>
    <t>B3 Living Limited</t>
  </si>
  <si>
    <t>4568</t>
  </si>
  <si>
    <t>Bromford Housing Association Limited</t>
  </si>
  <si>
    <t>Bromsgrove District Housing Trust Limited</t>
  </si>
  <si>
    <t>Catalyst Housing Limited</t>
  </si>
  <si>
    <t>Equity Housing Group Limited</t>
  </si>
  <si>
    <t>First Choice Homes Oldham Limited</t>
  </si>
  <si>
    <t>4582</t>
  </si>
  <si>
    <t>Flagship Housing Group Limited</t>
  </si>
  <si>
    <t>4651</t>
  </si>
  <si>
    <t>Futures Homescape Limited</t>
  </si>
  <si>
    <t>Guinness Care and Support Limited</t>
  </si>
  <si>
    <t>Heart Of England Housing Association Limited</t>
  </si>
  <si>
    <t>Hundred Houses Society Limited</t>
  </si>
  <si>
    <t>Inquilab Housing Association Limited</t>
  </si>
  <si>
    <t>'Johnnie' Johnson Housing Trust Limited</t>
  </si>
  <si>
    <t>Nottingham Community Housing Association Limited</t>
  </si>
  <si>
    <t>Paradigm Homes Charitable Housing Association Limited</t>
  </si>
  <si>
    <t>Phoenix Community Housing Association (Bellingham and Downham) Limited</t>
  </si>
  <si>
    <t>Red Kite Community Housing Limited</t>
  </si>
  <si>
    <t>4682</t>
  </si>
  <si>
    <t>Regenda Limited</t>
  </si>
  <si>
    <t>4653</t>
  </si>
  <si>
    <t>Synergy Housing Limited</t>
  </si>
  <si>
    <t>4680</t>
  </si>
  <si>
    <t>Tuntum Housing Association Limited</t>
  </si>
  <si>
    <t>Advance Housing and Support Limited</t>
  </si>
  <si>
    <t>Livin Housing Limited</t>
  </si>
  <si>
    <t>South Liverpool Homes Limited</t>
  </si>
  <si>
    <t>The Abbeyfield Society</t>
  </si>
  <si>
    <t>H1046</t>
  </si>
  <si>
    <t>Arches Housing Limited</t>
  </si>
  <si>
    <t>LH0884</t>
  </si>
  <si>
    <t>Byker Community Trust Limited</t>
  </si>
  <si>
    <t>Curo Places Limited</t>
  </si>
  <si>
    <t>English Rural Housing Association Limited</t>
  </si>
  <si>
    <t>L4004</t>
  </si>
  <si>
    <t>Portal Housing Association Limited</t>
  </si>
  <si>
    <t>LH4163</t>
  </si>
  <si>
    <t>South Lakes Housing</t>
  </si>
  <si>
    <t>Southern Home Ownership Limited</t>
  </si>
  <si>
    <t>The Guinness Partnership Limited</t>
  </si>
  <si>
    <t>4714</t>
  </si>
  <si>
    <t>4607</t>
  </si>
  <si>
    <t>4686</t>
  </si>
  <si>
    <t>4729</t>
  </si>
  <si>
    <t>bpha Limited</t>
  </si>
  <si>
    <t>Rochdale Boroughwide Housing Limited</t>
  </si>
  <si>
    <t>St Mungo Community Housing Association</t>
  </si>
  <si>
    <t>Rooftop Housing Association Limited</t>
  </si>
  <si>
    <t>4775</t>
  </si>
  <si>
    <t>L2441</t>
  </si>
  <si>
    <t>Guinness Housing Association Limited</t>
  </si>
  <si>
    <t>Hightown Housing Association Limited</t>
  </si>
  <si>
    <t>4804</t>
  </si>
  <si>
    <t>Redwing Living Limited</t>
  </si>
  <si>
    <t>Stonewater (2) Limited</t>
  </si>
  <si>
    <t>Stonewater (3) Limited</t>
  </si>
  <si>
    <t>Stonewater (4) Limited</t>
  </si>
  <si>
    <t>Stonewater Limited</t>
  </si>
  <si>
    <t>The Pioneer Housing and Community Group Limited</t>
  </si>
  <si>
    <t>GL4435</t>
  </si>
  <si>
    <t>GL4240</t>
  </si>
  <si>
    <t>Accent Group Limited</t>
  </si>
  <si>
    <t>GL4511</t>
  </si>
  <si>
    <t>Accent Housing Limited</t>
  </si>
  <si>
    <t>GL4229</t>
  </si>
  <si>
    <t>GLH4345</t>
  </si>
  <si>
    <t>GLH4087</t>
  </si>
  <si>
    <t>GLH4095</t>
  </si>
  <si>
    <t>Arawak Walton Housing Association Limited</t>
  </si>
  <si>
    <t>L3713</t>
  </si>
  <si>
    <t>Aster Group Limited</t>
  </si>
  <si>
    <t>GL4393</t>
  </si>
  <si>
    <t>GL1668</t>
  </si>
  <si>
    <t>GLH0155</t>
  </si>
  <si>
    <t>GL0702</t>
  </si>
  <si>
    <t>GLH3887</t>
  </si>
  <si>
    <t>GL4513</t>
  </si>
  <si>
    <t>GLH4014</t>
  </si>
  <si>
    <t>GL0026</t>
  </si>
  <si>
    <t>4819</t>
  </si>
  <si>
    <t>Bromford Housing Group Limited</t>
  </si>
  <si>
    <t>GL4449</t>
  </si>
  <si>
    <t>GL0699</t>
  </si>
  <si>
    <t>GH1528</t>
  </si>
  <si>
    <t>GL4331</t>
  </si>
  <si>
    <t>GLH4165</t>
  </si>
  <si>
    <t>GL4312</t>
  </si>
  <si>
    <t>GLH4428</t>
  </si>
  <si>
    <t>Curo Group (Albion) Limited</t>
  </si>
  <si>
    <t>GLH4336</t>
  </si>
  <si>
    <t>GL4434</t>
  </si>
  <si>
    <t>GL4530</t>
  </si>
  <si>
    <t>GL4140</t>
  </si>
  <si>
    <t>Empowering People Inspiring Communities Limited</t>
  </si>
  <si>
    <t>L4167</t>
  </si>
  <si>
    <t>GL1229</t>
  </si>
  <si>
    <t>GL3535</t>
  </si>
  <si>
    <t>G4651</t>
  </si>
  <si>
    <t>G4789</t>
  </si>
  <si>
    <t>Futures Homeway Limited</t>
  </si>
  <si>
    <t>Futures Housing Group Limited</t>
  </si>
  <si>
    <t>GL4502</t>
  </si>
  <si>
    <t>GL0517</t>
  </si>
  <si>
    <t>Gentoo Group Limited</t>
  </si>
  <si>
    <t>GL4313</t>
  </si>
  <si>
    <t>Gloucester City Homes Limited</t>
  </si>
  <si>
    <t>4584</t>
  </si>
  <si>
    <t>Golden Lane Housing Ltd</t>
  </si>
  <si>
    <t>4803</t>
  </si>
  <si>
    <t>GLH4402</t>
  </si>
  <si>
    <t>Great Places Housing Group Limited</t>
  </si>
  <si>
    <t>GL4465</t>
  </si>
  <si>
    <t>GreenSquare Group Limited</t>
  </si>
  <si>
    <t>GL4456</t>
  </si>
  <si>
    <t>GL0018</t>
  </si>
  <si>
    <t>GL1538</t>
  </si>
  <si>
    <t>GL3076</t>
  </si>
  <si>
    <t>GL0055</t>
  </si>
  <si>
    <t>GL4073</t>
  </si>
  <si>
    <t>GLH0032</t>
  </si>
  <si>
    <t>Incommunities Group Limited</t>
  </si>
  <si>
    <t>GL4363</t>
  </si>
  <si>
    <t>GL0061</t>
  </si>
  <si>
    <t>GL1231</t>
  </si>
  <si>
    <t>GLH4343</t>
  </si>
  <si>
    <t>GLH0989</t>
  </si>
  <si>
    <t>GL4517</t>
  </si>
  <si>
    <t>Longhurst Group Limited</t>
  </si>
  <si>
    <t>GL4277</t>
  </si>
  <si>
    <t>Look Ahead Care and Support Limited</t>
  </si>
  <si>
    <t>GLH0013</t>
  </si>
  <si>
    <t>GL3736</t>
  </si>
  <si>
    <t>GL4466</t>
  </si>
  <si>
    <t>GL0386</t>
  </si>
  <si>
    <t>GL2194</t>
  </si>
  <si>
    <t>L3833</t>
  </si>
  <si>
    <t>GL0006</t>
  </si>
  <si>
    <t>GLH4249</t>
  </si>
  <si>
    <t>GL4370</t>
  </si>
  <si>
    <t>GL4468</t>
  </si>
  <si>
    <t>G4817</t>
  </si>
  <si>
    <t>4817</t>
  </si>
  <si>
    <t>NSAH (Alliance Homes) Limited</t>
  </si>
  <si>
    <t>GL4459</t>
  </si>
  <si>
    <t>Ocean Housing Group Limited</t>
  </si>
  <si>
    <t>GL4422</t>
  </si>
  <si>
    <t>GL0717</t>
  </si>
  <si>
    <t>One housing Group Limited</t>
  </si>
  <si>
    <t>GLH0171</t>
  </si>
  <si>
    <t>One Manchester Limited</t>
  </si>
  <si>
    <t>G4808</t>
  </si>
  <si>
    <t>Ongo Homes Limited</t>
  </si>
  <si>
    <t>GL4486</t>
  </si>
  <si>
    <t>GL4123</t>
  </si>
  <si>
    <t>GL0871</t>
  </si>
  <si>
    <t>GL0028</t>
  </si>
  <si>
    <t>GL4215</t>
  </si>
  <si>
    <t>GL4505</t>
  </si>
  <si>
    <t>Places for People Group Limited</t>
  </si>
  <si>
    <t>GL4236</t>
  </si>
  <si>
    <t>Places for People Living+ Limited</t>
  </si>
  <si>
    <t>GL4543</t>
  </si>
  <si>
    <t>GL4170</t>
  </si>
  <si>
    <t>Progress Housing Group Limited</t>
  </si>
  <si>
    <t>GLH4189</t>
  </si>
  <si>
    <t>GL4172</t>
  </si>
  <si>
    <t>GL4334</t>
  </si>
  <si>
    <t>G4653</t>
  </si>
  <si>
    <t>GL4279</t>
  </si>
  <si>
    <t>G4607</t>
  </si>
  <si>
    <t>GL4404</t>
  </si>
  <si>
    <t>Sadeh Lok Limited</t>
  </si>
  <si>
    <t>GLH4412</t>
  </si>
  <si>
    <t>Salix Homes Limited</t>
  </si>
  <si>
    <t>4609</t>
  </si>
  <si>
    <t>Sanctuary Affordable Housing Limited</t>
  </si>
  <si>
    <t>4684</t>
  </si>
  <si>
    <t>GL0247</t>
  </si>
  <si>
    <t>GL4299</t>
  </si>
  <si>
    <t>GLH4097</t>
  </si>
  <si>
    <t>GL4494</t>
  </si>
  <si>
    <t>GL4130</t>
  </si>
  <si>
    <t>GL4230</t>
  </si>
  <si>
    <t>GL0078</t>
  </si>
  <si>
    <t>GL4628</t>
  </si>
  <si>
    <t>Southway Housing Trust (Manchester) Limited</t>
  </si>
  <si>
    <t>GLH0279</t>
  </si>
  <si>
    <t>GLH2162</t>
  </si>
  <si>
    <t>GL1556</t>
  </si>
  <si>
    <t>GL4145</t>
  </si>
  <si>
    <t>G4649</t>
  </si>
  <si>
    <t>GL0514</t>
  </si>
  <si>
    <t>GH1046</t>
  </si>
  <si>
    <t>GL0992</t>
  </si>
  <si>
    <t>The Community Housing Group Limited</t>
  </si>
  <si>
    <t>G4729</t>
  </si>
  <si>
    <t>The Housing Plus Group Limited</t>
  </si>
  <si>
    <t>GL4491</t>
  </si>
  <si>
    <t>GL4118</t>
  </si>
  <si>
    <t>GL4552</t>
  </si>
  <si>
    <t>The Wrekin Housing Group Limited</t>
  </si>
  <si>
    <t>GL4522</t>
  </si>
  <si>
    <t>GL4520</t>
  </si>
  <si>
    <t>Together Housing Association Limited</t>
  </si>
  <si>
    <t>Together Housing Group Limited</t>
  </si>
  <si>
    <t>GL4464</t>
  </si>
  <si>
    <t>Torus62 Limited</t>
  </si>
  <si>
    <t>GL4260</t>
  </si>
  <si>
    <t>GL4311</t>
  </si>
  <si>
    <t>GL0979</t>
  </si>
  <si>
    <t>GL3808</t>
  </si>
  <si>
    <t>GL4385</t>
  </si>
  <si>
    <t>GLH3737</t>
  </si>
  <si>
    <t>GL4441</t>
  </si>
  <si>
    <t>GL4389</t>
  </si>
  <si>
    <t>GL0277</t>
  </si>
  <si>
    <t>GL4495</t>
  </si>
  <si>
    <t>GL4383</t>
  </si>
  <si>
    <t>GL4341</t>
  </si>
  <si>
    <t>GLH3827</t>
  </si>
  <si>
    <t>Wythenshawe Community Housing Group Limited</t>
  </si>
  <si>
    <t>G4755</t>
  </si>
  <si>
    <t>GL4521</t>
  </si>
  <si>
    <t>Your Housing Group Limited</t>
  </si>
  <si>
    <t>GL4203</t>
  </si>
  <si>
    <t>Inclusion Housing Community Interest Company</t>
  </si>
  <si>
    <t>4662</t>
  </si>
  <si>
    <t>G4837</t>
  </si>
  <si>
    <t>Sustain (UK) Ltd</t>
  </si>
  <si>
    <t>4687</t>
  </si>
  <si>
    <t>Stonewater (5) Limited</t>
  </si>
  <si>
    <t>4717</t>
  </si>
  <si>
    <t>Reside Housing Association Limited</t>
  </si>
  <si>
    <t>4745</t>
  </si>
  <si>
    <t>EMH Housing and Regeneration Limited</t>
  </si>
  <si>
    <t>Network Homes Limited</t>
  </si>
  <si>
    <t>4825</t>
  </si>
  <si>
    <t>Westward Housing Group Limited</t>
  </si>
  <si>
    <t>4826</t>
  </si>
  <si>
    <t>4833</t>
  </si>
  <si>
    <t>4837</t>
  </si>
  <si>
    <t>Magna Housing Limited</t>
  </si>
  <si>
    <t>4844</t>
  </si>
  <si>
    <t>G4568</t>
  </si>
  <si>
    <t>G4609</t>
  </si>
  <si>
    <t>Onward Homes Limited</t>
  </si>
  <si>
    <t>G4825</t>
  </si>
  <si>
    <t>G4826</t>
  </si>
  <si>
    <t>G4833</t>
  </si>
  <si>
    <t>GL4238</t>
  </si>
  <si>
    <t>Connexus Housing Limited</t>
  </si>
  <si>
    <t>Grand Union Housing Group Limited</t>
  </si>
  <si>
    <t>Thirteen Housing Group Limited</t>
  </si>
  <si>
    <t>Clarion Housing Group Limited</t>
  </si>
  <si>
    <t>Golding Homes Limited</t>
  </si>
  <si>
    <t>4757</t>
  </si>
  <si>
    <t>Plexus UK (First Project) Limited</t>
  </si>
  <si>
    <t>L4313</t>
  </si>
  <si>
    <t>GL0718</t>
  </si>
  <si>
    <t>GLH4401</t>
  </si>
  <si>
    <t xml:space="preserve">Housing Solutions </t>
  </si>
  <si>
    <t>RP_Name</t>
  </si>
  <si>
    <t>GL4455</t>
  </si>
  <si>
    <t>4868</t>
  </si>
  <si>
    <t>Bernicia Group</t>
  </si>
  <si>
    <t>G4868</t>
  </si>
  <si>
    <t>Bolton at Home Limited</t>
  </si>
  <si>
    <t>G4858</t>
  </si>
  <si>
    <t>Castles &amp; Coasts Housing Association Limited</t>
  </si>
  <si>
    <t>4858</t>
  </si>
  <si>
    <t>Christian Action (Enfield) Housing Association Limited</t>
  </si>
  <si>
    <t>4865</t>
  </si>
  <si>
    <t>Clarion Housing Association Limited</t>
  </si>
  <si>
    <t>G4582</t>
  </si>
  <si>
    <t>LH4184</t>
  </si>
  <si>
    <t>Framework Housing Association</t>
  </si>
  <si>
    <t>Gateway Housing Association Limited</t>
  </si>
  <si>
    <t>Islington and Shoreditch Housing Association Limited</t>
  </si>
  <si>
    <t>Jigsaw Homes Group Limited</t>
  </si>
  <si>
    <t>4846</t>
  </si>
  <si>
    <t>Karbon Homes Limited</t>
  </si>
  <si>
    <t>G4846</t>
  </si>
  <si>
    <t>Leeds and Yorkshire Housing Association Limited</t>
  </si>
  <si>
    <t>4873</t>
  </si>
  <si>
    <t>G4873</t>
  </si>
  <si>
    <t>4857</t>
  </si>
  <si>
    <t>Mosscare St. Vincent's Housing Group Limited</t>
  </si>
  <si>
    <t>G4857</t>
  </si>
  <si>
    <t>Nehemiah United Churches Housing Association Limited</t>
  </si>
  <si>
    <t>4851</t>
  </si>
  <si>
    <t>Optivo</t>
  </si>
  <si>
    <t>G4851</t>
  </si>
  <si>
    <t>G4849</t>
  </si>
  <si>
    <t>Paragon Asra Housing Limited</t>
  </si>
  <si>
    <t>4849</t>
  </si>
  <si>
    <t>4869</t>
  </si>
  <si>
    <t>Peabody South East Limited</t>
  </si>
  <si>
    <t>4878</t>
  </si>
  <si>
    <t>G4878</t>
  </si>
  <si>
    <t>GL1001</t>
  </si>
  <si>
    <t>GL4556</t>
  </si>
  <si>
    <t>Plus Dane Housing Limited</t>
  </si>
  <si>
    <t>Plymouth Community Homes Limited</t>
  </si>
  <si>
    <t>Poplar Housing And Regeneration Community Association Limited</t>
  </si>
  <si>
    <t>Poplar Housing And Regeneration Community Limited</t>
  </si>
  <si>
    <t>Progress Housing Association Limited</t>
  </si>
  <si>
    <t>G4682</t>
  </si>
  <si>
    <t>Silva Homes Limited</t>
  </si>
  <si>
    <t>G4686</t>
  </si>
  <si>
    <t>GL4507</t>
  </si>
  <si>
    <t>GLH4403</t>
  </si>
  <si>
    <t xml:space="preserve">Teign Housing </t>
  </si>
  <si>
    <t>GLH4264</t>
  </si>
  <si>
    <t>The Industrial Dwellings Society (1885) Limited</t>
  </si>
  <si>
    <t>L4522</t>
  </si>
  <si>
    <t xml:space="preserve">Tower Hamlets Community Housing </t>
  </si>
  <si>
    <t>United Communities Limited</t>
  </si>
  <si>
    <t>GL3758</t>
  </si>
  <si>
    <t>4850</t>
  </si>
  <si>
    <t>Vivid Housing Limited</t>
  </si>
  <si>
    <t>G4850</t>
  </si>
  <si>
    <t>Your Housing Limited</t>
  </si>
  <si>
    <t>GLH0704</t>
  </si>
  <si>
    <t>LiveWest Homes Limited</t>
  </si>
  <si>
    <t>L4469</t>
  </si>
  <si>
    <t>Teesdale Housing Association Limited</t>
  </si>
  <si>
    <t>Beyond Housing Limited</t>
  </si>
  <si>
    <t>Onward Group Limited</t>
  </si>
  <si>
    <t>Settle Group</t>
  </si>
  <si>
    <t>Platform Housing Group Limited</t>
  </si>
  <si>
    <t>Anchor Hanover Group</t>
  </si>
  <si>
    <t>Chorus Homes Limited</t>
  </si>
  <si>
    <t>GLH0495</t>
  </si>
  <si>
    <t>East Midlands Housing Group Limited</t>
  </si>
  <si>
    <t>GL4004</t>
  </si>
  <si>
    <t>ForHousing Limited</t>
  </si>
  <si>
    <t>5060</t>
  </si>
  <si>
    <t>G5060</t>
  </si>
  <si>
    <t>Greatwell Homes Limited</t>
  </si>
  <si>
    <t>Halton Housing</t>
  </si>
  <si>
    <t>Honeycomb Group Limited</t>
  </si>
  <si>
    <t>Housing 21</t>
  </si>
  <si>
    <t>4877</t>
  </si>
  <si>
    <t>Lincolnshire Housing Partnership Limited</t>
  </si>
  <si>
    <t>G4877</t>
  </si>
  <si>
    <t>Magenta Living</t>
  </si>
  <si>
    <t>North Devon Homes</t>
  </si>
  <si>
    <t>4880</t>
  </si>
  <si>
    <t>Notting Hill Genesis</t>
  </si>
  <si>
    <t>G4880</t>
  </si>
  <si>
    <t>31/12/2019</t>
  </si>
  <si>
    <t xml:space="preserve">Saxon Weald </t>
  </si>
  <si>
    <t>Stafford &amp; Rural Homes</t>
  </si>
  <si>
    <t>GLH4339</t>
  </si>
  <si>
    <t>GLH4220</t>
  </si>
  <si>
    <t>5065</t>
  </si>
  <si>
    <t>G5065</t>
  </si>
  <si>
    <t>Town and Country Housing</t>
  </si>
  <si>
    <t>Vale of Aylesbury Housing Trust Limited</t>
  </si>
  <si>
    <t>GLH4078</t>
  </si>
  <si>
    <t>4808</t>
  </si>
  <si>
    <t>L4277</t>
  </si>
  <si>
    <t>31/03/2020</t>
  </si>
  <si>
    <t>Abri Group Limited</t>
  </si>
  <si>
    <t>Believe Housing Limited</t>
  </si>
  <si>
    <t>5071</t>
  </si>
  <si>
    <t>GL4472</t>
  </si>
  <si>
    <t>Cheshire Peaks &amp; Plains Housing Trust Limited</t>
  </si>
  <si>
    <t>Citizen Housing Group Limited</t>
  </si>
  <si>
    <t>G5075</t>
  </si>
  <si>
    <t>5075</t>
  </si>
  <si>
    <t>GL4457</t>
  </si>
  <si>
    <t>Connexus Housing One Limited</t>
  </si>
  <si>
    <t>Connexus Housing Three Limited</t>
  </si>
  <si>
    <t>Connexus Housing Two Limited</t>
  </si>
  <si>
    <t>Eastlight Community Homes Limited</t>
  </si>
  <si>
    <t>First Garden Cities Homes Limited</t>
  </si>
  <si>
    <t>5090</t>
  </si>
  <si>
    <t>G5090</t>
  </si>
  <si>
    <t>G4584</t>
  </si>
  <si>
    <t>Housing Solutions</t>
  </si>
  <si>
    <t>Jigsaw Homes Midlands</t>
  </si>
  <si>
    <t>Livv Housing Group</t>
  </si>
  <si>
    <t>Local Space</t>
  </si>
  <si>
    <t>Platform Housing Limited</t>
  </si>
  <si>
    <t>5084</t>
  </si>
  <si>
    <t>Sage Housing Limited</t>
  </si>
  <si>
    <t>4636</t>
  </si>
  <si>
    <t>Saxon Weald</t>
  </si>
  <si>
    <t>GL4473</t>
  </si>
  <si>
    <t>Tower Hamlets Community Housing</t>
  </si>
  <si>
    <t>L4502</t>
  </si>
  <si>
    <t>L4240</t>
  </si>
  <si>
    <t>L4404</t>
  </si>
  <si>
    <t>L4465</t>
  </si>
  <si>
    <t>L4468</t>
  </si>
  <si>
    <t>L4491</t>
  </si>
  <si>
    <t>LH4336</t>
  </si>
  <si>
    <t>L4172</t>
  </si>
  <si>
    <t>L4511</t>
  </si>
  <si>
    <t>L4393</t>
  </si>
  <si>
    <t>L4449</t>
  </si>
  <si>
    <t>LH4087</t>
  </si>
  <si>
    <t>L4494</t>
  </si>
  <si>
    <t>L4530</t>
  </si>
  <si>
    <t>L4363</t>
  </si>
  <si>
    <t>LH4345</t>
  </si>
  <si>
    <t>L4422</t>
  </si>
  <si>
    <t>L4215</t>
  </si>
  <si>
    <t>L4236</t>
  </si>
  <si>
    <t>LH4189</t>
  </si>
  <si>
    <t>L4464</t>
  </si>
  <si>
    <t>L4203</t>
  </si>
  <si>
    <t>NSHG 2020 Limited</t>
  </si>
  <si>
    <t>Reinvestment</t>
  </si>
  <si>
    <t>Gearing</t>
  </si>
  <si>
    <t>ROCE</t>
  </si>
  <si>
    <t>Sources and notes on supplementary Value for Money (VfM) Metric data</t>
  </si>
  <si>
    <t>VfM Metrics</t>
  </si>
  <si>
    <t>All the metrics have been derived using FVA data as per the VfM Metrics Technical Note (Annex A)</t>
  </si>
  <si>
    <t>Supplementary information</t>
  </si>
  <si>
    <t>Supplementary information has been detailed in areas which have been shown to be key contextual factors.</t>
  </si>
  <si>
    <t>Tenure</t>
  </si>
  <si>
    <t>Large-scale voluntary transfer (LSVT)</t>
  </si>
  <si>
    <r>
      <t xml:space="preserve">Type: </t>
    </r>
    <r>
      <rPr>
        <sz val="10"/>
        <rFont val="Arial"/>
      </rPr>
      <t xml:space="preserve">A provider has been defined as an LSVT if the total number of units transferred into the entity accounts for over 50% of their current social stock; otherwise they have been defined as Traditional. </t>
    </r>
  </si>
  <si>
    <r>
      <rPr>
        <b/>
        <sz val="10"/>
        <color theme="1"/>
        <rFont val="Arial"/>
        <family val="2"/>
      </rPr>
      <t>Date of Largest Transfer</t>
    </r>
    <r>
      <rPr>
        <sz val="10"/>
        <rFont val="Arial"/>
      </rPr>
      <t>: For providers defined as LSVT. Where there has been more than one transfer into an entity it gives the date of the largest transfer, by tenanted stock, following RSH records of stock transfers.</t>
    </r>
  </si>
  <si>
    <r>
      <rPr>
        <b/>
        <sz val="10"/>
        <color theme="1"/>
        <rFont val="Arial"/>
        <family val="2"/>
      </rPr>
      <t>LSVT Age</t>
    </r>
    <r>
      <rPr>
        <sz val="10"/>
        <rFont val="Arial"/>
      </rPr>
      <t>: Uses the date of the largest transfer to band LSVT entities by age. The three bands used are &lt; 7 years, 7-12 years &amp; &gt; 12 years</t>
    </r>
  </si>
  <si>
    <t>Region</t>
  </si>
  <si>
    <t>The raw data taken from the Global Accounts Entity Data tab is contained in columns with light blue headers below. To view the raw cost data either select the '+' signs above or select "2" in the top left hand corner (above cell A1), to hide the raw data select the minus signs or "1" in the top left hand corner.</t>
  </si>
  <si>
    <t>Entity Data</t>
  </si>
  <si>
    <t>Value for Money metrics</t>
  </si>
  <si>
    <t>% social housing owned or managed by type (SDR)</t>
  </si>
  <si>
    <t>Provider type</t>
  </si>
  <si>
    <t>Region of operation (SDR)</t>
  </si>
  <si>
    <t>Group reference (SDR)</t>
  </si>
  <si>
    <t>FYE</t>
  </si>
  <si>
    <t>Development of new properties (Total housing properties)</t>
  </si>
  <si>
    <t>Newly built properties acquired (Total housing properties)</t>
  </si>
  <si>
    <t xml:space="preserve"> Works to Existing (Total housing properties)</t>
  </si>
  <si>
    <t>Capitalised Interest (Total housing properties)</t>
  </si>
  <si>
    <t>Schemes completed (Total housing properties)</t>
  </si>
  <si>
    <t>Tangible fixed assets: Housing properties at cost (Current period)</t>
  </si>
  <si>
    <t>Tangible fixed assets Housing properties at valuation (Current period)</t>
  </si>
  <si>
    <t>New Supply (Social)</t>
  </si>
  <si>
    <t>Total social units developed or newly built units acquired in-year (owned)</t>
  </si>
  <si>
    <t>Total social leasehold units developed or newly built units acquired in-year (owned)</t>
  </si>
  <si>
    <t>Total social housing units owned (Period end)</t>
  </si>
  <si>
    <t>Total social leasehold units owned (Period end)</t>
  </si>
  <si>
    <t>New Supply (Non-Social)</t>
  </si>
  <si>
    <t>Total non-social units developed or newly built units acquired in-year (owned)</t>
  </si>
  <si>
    <t>Total non-social leasehold units developed or newly built units acquired in-year (owned)</t>
  </si>
  <si>
    <t>New outright sale units developed or acquired (owned)</t>
  </si>
  <si>
    <t>Total social housing units owned (Period end)2</t>
  </si>
  <si>
    <t>Total social leasehold units owned (Period end)2</t>
  </si>
  <si>
    <t>Total non-social rental housing units owned (Period end)</t>
  </si>
  <si>
    <t>Total non-social leasehold units owned (Period end)</t>
  </si>
  <si>
    <t>Short-term loans</t>
  </si>
  <si>
    <t>Long-term loans</t>
  </si>
  <si>
    <t xml:space="preserve">Cash and cash equivalents </t>
  </si>
  <si>
    <t>Amounts owed to group undertakings</t>
  </si>
  <si>
    <t>Finance lease obligations</t>
  </si>
  <si>
    <t>Tangible fixed assets: Housing properties at cost (Current period)2</t>
  </si>
  <si>
    <t>Tangible fixed assets Housing properties at valuation (Current period)2</t>
  </si>
  <si>
    <t>EBITDA MRI Interest Rate Cover</t>
  </si>
  <si>
    <t>Operating surplus/(deficit) (overall)</t>
  </si>
  <si>
    <t>Gain/(loss) on disposal of fixed assets (housing properties)</t>
  </si>
  <si>
    <t>Amortised government grant</t>
  </si>
  <si>
    <t>Government grants taken to income</t>
  </si>
  <si>
    <t>Interest receivable</t>
  </si>
  <si>
    <t>Capitalised major repairs expenditure for period</t>
  </si>
  <si>
    <t>Total depreciation charge for period</t>
  </si>
  <si>
    <t>Interest capitalised</t>
  </si>
  <si>
    <t>Interest payable and financing costs</t>
  </si>
  <si>
    <t>Headline Social Housing Cost per unit</t>
  </si>
  <si>
    <t>Management costs</t>
  </si>
  <si>
    <t>Service charge costs</t>
  </si>
  <si>
    <t>Routine maintenance costs</t>
  </si>
  <si>
    <t>Planned maintenance costs</t>
  </si>
  <si>
    <t>Major repairs expenditure</t>
  </si>
  <si>
    <t>Lease costs</t>
  </si>
  <si>
    <t>Capitalised major repairs expenditure for period2</t>
  </si>
  <si>
    <t>Other (social housing letting) costs</t>
  </si>
  <si>
    <t>Development services</t>
  </si>
  <si>
    <t>Community/neighbourhood services</t>
  </si>
  <si>
    <t>Other social housing activities: Other</t>
  </si>
  <si>
    <t>Other social housing activities: charges for support services]</t>
  </si>
  <si>
    <t>Total social housing units owned and/or managed at period end</t>
  </si>
  <si>
    <t>Operating Margin (SHL)</t>
  </si>
  <si>
    <t>Operating surplus/(deficit) (social housing lettings)</t>
  </si>
  <si>
    <t>Turnover from social housing lettings</t>
  </si>
  <si>
    <t>Operating Margin (Overall)</t>
  </si>
  <si>
    <t>Operating surplus/(deficit) (overall)2</t>
  </si>
  <si>
    <t>Gain/(loss) on disposal of fixed assets (housing properties)2</t>
  </si>
  <si>
    <t>Turnover (overall)</t>
  </si>
  <si>
    <t>Operating surplus/(deficit) (overall)3</t>
  </si>
  <si>
    <t>Share of operating surplus/(deficit) in joint ventures or associates</t>
  </si>
  <si>
    <t>Total assets less current liabilities</t>
  </si>
  <si>
    <t>% Supported housing (excl. HOP)</t>
  </si>
  <si>
    <t>% Housing for older people</t>
  </si>
  <si>
    <t xml:space="preserve">Type </t>
  </si>
  <si>
    <t>Date of largest transfer</t>
  </si>
  <si>
    <t>LSVT age</t>
  </si>
  <si>
    <t>Region with 50%+ of social stock owned</t>
  </si>
  <si>
    <t>ASHE regional wage index (England = 1)</t>
  </si>
  <si>
    <t>Group code</t>
  </si>
  <si>
    <t>Group name</t>
  </si>
  <si>
    <t>Lower Quartile</t>
  </si>
  <si>
    <t>Median</t>
  </si>
  <si>
    <t>Upper Quartile</t>
  </si>
  <si>
    <t>The raw data taken from the Global Accounts Consolidated Group Data tab is contained in columns with light purple headers below. To view the raw cost data either select the '+' signs above or select "2" in the top left hand corner (above cell A1), to hide the raw data select the minus signs or "1" in the top left hand corner.</t>
  </si>
  <si>
    <t>Group Data</t>
  </si>
  <si>
    <t>Other social housing activities: charges for support services</t>
  </si>
  <si>
    <r>
      <rPr>
        <b/>
        <sz val="10"/>
        <color theme="1"/>
        <rFont val="Arial"/>
        <family val="2"/>
      </rPr>
      <t>% Supported Housing (Excl HOP)</t>
    </r>
    <r>
      <rPr>
        <sz val="10"/>
        <rFont val="Arial"/>
      </rPr>
      <t>: Number of Supported Housing, excluding HOP, units owned divided by the Total Number of Social Housing units owned, as reported in the 2020 SDR.</t>
    </r>
  </si>
  <si>
    <r>
      <rPr>
        <b/>
        <sz val="10"/>
        <color theme="1"/>
        <rFont val="Arial"/>
        <family val="2"/>
      </rPr>
      <t>% Housing for Older People (HOP):</t>
    </r>
    <r>
      <rPr>
        <sz val="10"/>
        <rFont val="Arial"/>
      </rPr>
      <t xml:space="preserve"> Number of Housing for Older People, including Care Home, units owned divided by the Total Number of Social Housing units owned, as reported in the 2020 SDR.</t>
    </r>
  </si>
  <si>
    <r>
      <rPr>
        <b/>
        <sz val="10"/>
        <color theme="1"/>
        <rFont val="Arial"/>
        <family val="2"/>
      </rPr>
      <t>Region with 50%+ of social stock owned:</t>
    </r>
    <r>
      <rPr>
        <sz val="10"/>
        <rFont val="Arial"/>
      </rPr>
      <t xml:space="preserve"> Defined as the region where the provider holds more than 50% of its owned Social Housing stock as reported in the 2020 Statistical Data Return (SDR); if no such region exists then the provider is defined as "Mixed". </t>
    </r>
  </si>
  <si>
    <t xml:space="preserve">Annual Survey of Hours and Earnings (ASHE) Regional Wage Index (England = 1): An index calculated using data on relative regional administrative and construction sector earnings ASHE for 2020 and information on Social Housing units owned by region as reported in the SDR. The England average is 1. </t>
  </si>
  <si>
    <t>VFM Metrics 2020</t>
  </si>
  <si>
    <t>Gain/(loss) on disposal of fixed assets (other)</t>
  </si>
  <si>
    <t>Gain/(loss) on disposal of fixed assets (other)2</t>
  </si>
  <si>
    <t>Value for Money Metrics 2020</t>
  </si>
  <si>
    <t>Total social stock owned</t>
  </si>
  <si>
    <t>Traditional</t>
  </si>
  <si>
    <t>London</t>
  </si>
  <si>
    <t>South East</t>
  </si>
  <si>
    <t>Mixed</t>
  </si>
  <si>
    <t>West Midlands</t>
  </si>
  <si>
    <t>LSVT</t>
  </si>
  <si>
    <t>&gt;12 Years</t>
  </si>
  <si>
    <t>East Midlands</t>
  </si>
  <si>
    <t>North West</t>
  </si>
  <si>
    <t>Yorkshire &amp; the Humber</t>
  </si>
  <si>
    <t>South West</t>
  </si>
  <si>
    <t>East of England</t>
  </si>
  <si>
    <t>&lt;7 Years</t>
  </si>
  <si>
    <t>North East</t>
  </si>
  <si>
    <t>7-12 Years</t>
  </si>
  <si>
    <t>None Owned</t>
  </si>
  <si>
    <t>Endeavour Housing Association Limited</t>
  </si>
  <si>
    <t>YMCA St Paul's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</si>
</sst>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0;[Red]\(#,##0\)"/>
    <numFmt numFmtId="168" formatCode="#,##0.0%;[Red]\(#,##0.0%\)"/>
    <numFmt numFmtId="169" formatCode="#,##0.00%;[Red]\(#,##0.00%\)"/>
    <numFmt numFmtId="170" formatCode="yyyy"/>
    <numFmt numFmtId="171" formatCode="#,##0;[Red]#,##0"/>
  </numFmts>
  <fonts count="24" x14ac:knownFonts="1">
    <font>
      <sz val="10"/>
      <name val="Arial"/>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sz val="10"/>
      <name val="Verdana"/>
      <family val="2"/>
    </font>
    <font>
      <sz val="10"/>
      <color theme="1"/>
      <name val="Arial"/>
      <family val="2"/>
    </font>
    <font>
      <sz val="11"/>
      <color indexed="8"/>
      <name val="Calibri"/>
      <family val="2"/>
    </font>
    <font>
      <sz val="11"/>
      <color theme="1"/>
      <name val="Calibri"/>
      <family val="2"/>
      <scheme val="minor"/>
    </font>
    <font>
      <b/>
      <sz val="12"/>
      <color theme="1"/>
      <name val="Arial"/>
      <family val="2"/>
    </font>
    <font>
      <u/>
      <sz val="11"/>
      <color theme="10"/>
      <name val="Calibri"/>
      <family val="2"/>
      <scheme val="minor"/>
    </font>
    <font>
      <b/>
      <sz val="10"/>
      <color theme="1"/>
      <name val="Arial"/>
      <family val="2"/>
    </font>
    <font>
      <b/>
      <sz val="14"/>
      <color theme="1"/>
      <name val="Arial"/>
      <family val="2"/>
    </font>
    <font>
      <sz val="10"/>
      <color theme="0"/>
      <name val="Arial"/>
      <family val="2"/>
    </font>
    <font>
      <b/>
      <sz val="10"/>
      <color theme="0"/>
      <name val="Arial"/>
      <family val="2"/>
    </font>
    <font>
      <u/>
      <sz val="10"/>
      <color theme="10"/>
      <name val="Arial"/>
      <family val="2"/>
    </font>
    <font>
      <sz val="8"/>
      <name val="Arial"/>
      <family val="2"/>
    </font>
    <font>
      <b/>
      <sz val="18"/>
      <color theme="1"/>
      <name val="Arial"/>
      <family val="2"/>
    </font>
    <font>
      <b/>
      <sz val="22"/>
      <color rgb="FF000000"/>
      <name val="Arial"/>
      <family val="2"/>
    </font>
    <font>
      <sz val="11"/>
      <color theme="1"/>
      <name val="Arial"/>
      <family val="2"/>
    </font>
    <font>
      <b/>
      <sz val="16"/>
      <color rgb="FF000000"/>
      <name val="Arial"/>
      <family val="2"/>
    </font>
  </fonts>
  <fills count="10">
    <fill>
      <patternFill patternType="none"/>
    </fill>
    <fill>
      <patternFill patternType="gray125"/>
    </fill>
    <fill>
      <patternFill patternType="solid">
        <fgColor rgb="FF3C8A8A"/>
        <bgColor theme="4"/>
      </patternFill>
    </fill>
    <fill>
      <patternFill patternType="solid">
        <fgColor rgb="FF77ADAD"/>
        <bgColor indexed="64"/>
      </patternFill>
    </fill>
    <fill>
      <patternFill patternType="solid">
        <fgColor rgb="FFECF3F3"/>
        <bgColor theme="7" tint="0.79995117038483843"/>
      </patternFill>
    </fill>
    <fill>
      <patternFill patternType="solid">
        <fgColor rgb="FF59468D"/>
        <bgColor theme="4"/>
      </patternFill>
    </fill>
    <fill>
      <patternFill patternType="solid">
        <fgColor rgb="FFACA3C6"/>
        <bgColor indexed="64"/>
      </patternFill>
    </fill>
    <fill>
      <patternFill patternType="solid">
        <fgColor rgb="FFEEEDF4"/>
        <bgColor theme="7" tint="0.79995117038483843"/>
      </patternFill>
    </fill>
    <fill>
      <patternFill patternType="solid">
        <fgColor rgb="FF59468D"/>
        <bgColor theme="7"/>
      </patternFill>
    </fill>
    <fill>
      <patternFill patternType="solid">
        <fgColor rgb="FF3C8A8A"/>
        <bgColor theme="7"/>
      </patternFill>
    </fill>
  </fills>
  <borders count="15">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bottom style="hair">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thin">
        <color indexed="64"/>
      </left>
      <right/>
      <top/>
      <bottom/>
      <diagonal/>
    </border>
  </borders>
  <cellStyleXfs count="47">
    <xf numFmtId="0" fontId="0" fillId="0" borderId="0"/>
    <xf numFmtId="0" fontId="9" fillId="0" borderId="0"/>
    <xf numFmtId="0" fontId="11" fillId="0" borderId="0"/>
    <xf numFmtId="0" fontId="7" fillId="0" borderId="0"/>
    <xf numFmtId="0" fontId="6" fillId="0" borderId="0"/>
    <xf numFmtId="165" fontId="10" fillId="0" borderId="0" applyFont="0" applyFill="0" applyBorder="0" applyAlignment="0" applyProtection="0"/>
    <xf numFmtId="165" fontId="8"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3" fillId="0" borderId="0" applyNumberFormat="0" applyFill="0" applyBorder="0" applyAlignment="0" applyProtection="0"/>
    <xf numFmtId="0" fontId="11" fillId="0" borderId="0"/>
    <xf numFmtId="0" fontId="8" fillId="0" borderId="0"/>
    <xf numFmtId="0" fontId="7" fillId="0" borderId="0"/>
    <xf numFmtId="0" fontId="7" fillId="0" borderId="0"/>
    <xf numFmtId="0" fontId="8" fillId="0" borderId="0"/>
    <xf numFmtId="0" fontId="11"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165" fontId="5" fillId="0" borderId="0" applyFont="0" applyFill="0" applyBorder="0" applyAlignment="0" applyProtection="0"/>
    <xf numFmtId="0" fontId="11" fillId="0" borderId="0"/>
    <xf numFmtId="0" fontId="5" fillId="0" borderId="0"/>
    <xf numFmtId="0" fontId="5" fillId="0" borderId="0"/>
    <xf numFmtId="0" fontId="11" fillId="0" borderId="0"/>
    <xf numFmtId="0" fontId="4" fillId="0" borderId="0"/>
    <xf numFmtId="0" fontId="3" fillId="0" borderId="0"/>
    <xf numFmtId="43" fontId="7" fillId="0" borderId="0" applyFont="0" applyFill="0" applyBorder="0" applyAlignment="0" applyProtection="0"/>
    <xf numFmtId="0" fontId="3" fillId="0" borderId="0"/>
    <xf numFmtId="0" fontId="2" fillId="0" borderId="0"/>
    <xf numFmtId="0" fontId="3" fillId="0" borderId="0"/>
    <xf numFmtId="43" fontId="1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 fillId="0" borderId="0"/>
    <xf numFmtId="0" fontId="2" fillId="0" borderId="0"/>
    <xf numFmtId="0" fontId="3" fillId="0" borderId="0"/>
    <xf numFmtId="43" fontId="3" fillId="0" borderId="0" applyFont="0" applyFill="0" applyBorder="0" applyAlignment="0" applyProtection="0"/>
    <xf numFmtId="0" fontId="2" fillId="0" borderId="0"/>
    <xf numFmtId="0" fontId="3" fillId="0" borderId="0"/>
    <xf numFmtId="0" fontId="3" fillId="0" borderId="0"/>
    <xf numFmtId="0" fontId="2" fillId="0" borderId="0"/>
    <xf numFmtId="0" fontId="18" fillId="0" borderId="0" applyNumberFormat="0" applyFill="0" applyBorder="0" applyAlignment="0" applyProtection="0"/>
    <xf numFmtId="0" fontId="1" fillId="0" borderId="0"/>
    <xf numFmtId="0" fontId="18" fillId="0" borderId="0" applyNumberFormat="0" applyFill="0" applyBorder="0" applyAlignment="0" applyProtection="0"/>
  </cellStyleXfs>
  <cellXfs count="79">
    <xf numFmtId="0" fontId="0" fillId="0" borderId="0" xfId="0"/>
    <xf numFmtId="0" fontId="1" fillId="0" borderId="0" xfId="45"/>
    <xf numFmtId="0" fontId="20" fillId="0" borderId="5" xfId="45" applyFont="1" applyBorder="1" applyAlignment="1">
      <alignment horizontal="center" vertical="center"/>
    </xf>
    <xf numFmtId="0" fontId="15" fillId="0" borderId="5" xfId="45" applyFont="1" applyBorder="1" applyAlignment="1">
      <alignment horizontal="center" vertical="center" wrapText="1"/>
    </xf>
    <xf numFmtId="0" fontId="15" fillId="0" borderId="6" xfId="45" applyFont="1" applyBorder="1" applyAlignment="1">
      <alignment horizontal="center" vertical="center"/>
    </xf>
    <xf numFmtId="0" fontId="18" fillId="0" borderId="6" xfId="44" applyBorder="1" applyAlignment="1">
      <alignment horizontal="center" vertical="center" wrapText="1"/>
    </xf>
    <xf numFmtId="0" fontId="1" fillId="0" borderId="6" xfId="45" applyBorder="1" applyAlignment="1">
      <alignment horizontal="center" vertical="center"/>
    </xf>
    <xf numFmtId="0" fontId="15" fillId="0" borderId="5" xfId="45" applyFont="1" applyBorder="1" applyAlignment="1">
      <alignment horizontal="center" vertical="center"/>
    </xf>
    <xf numFmtId="0" fontId="12" fillId="0" borderId="6" xfId="45" applyFont="1" applyBorder="1" applyAlignment="1">
      <alignment horizontal="center" vertical="center"/>
    </xf>
    <xf numFmtId="0" fontId="1" fillId="0" borderId="6" xfId="45" applyBorder="1" applyAlignment="1">
      <alignment horizontal="center" vertical="center" wrapText="1"/>
    </xf>
    <xf numFmtId="0" fontId="14" fillId="0" borderId="6" xfId="46" applyFont="1" applyBorder="1" applyAlignment="1">
      <alignment horizontal="center" vertical="center" wrapText="1"/>
    </xf>
    <xf numFmtId="0" fontId="12" fillId="0" borderId="6" xfId="45" applyFont="1" applyBorder="1" applyAlignment="1">
      <alignment horizontal="center" vertical="center" wrapText="1"/>
    </xf>
    <xf numFmtId="0" fontId="1" fillId="0" borderId="4" xfId="45" applyBorder="1" applyAlignment="1">
      <alignment horizontal="center" vertical="center"/>
    </xf>
    <xf numFmtId="0" fontId="1" fillId="0" borderId="0" xfId="45" applyAlignment="1">
      <alignment vertical="center"/>
    </xf>
    <xf numFmtId="0" fontId="21" fillId="0" borderId="0" xfId="45" applyFont="1" applyAlignment="1">
      <alignment vertical="center"/>
    </xf>
    <xf numFmtId="0" fontId="22" fillId="0" borderId="0" xfId="45" applyFont="1"/>
    <xf numFmtId="0" fontId="23" fillId="0" borderId="8" xfId="45" applyFont="1" applyBorder="1" applyAlignment="1">
      <alignment vertical="top"/>
    </xf>
    <xf numFmtId="0" fontId="17" fillId="2" borderId="2" xfId="45" applyFont="1" applyFill="1" applyBorder="1" applyAlignment="1">
      <alignment horizontal="centerContinuous" vertical="center" wrapText="1"/>
    </xf>
    <xf numFmtId="0" fontId="17" fillId="2" borderId="9" xfId="45" applyFont="1" applyFill="1" applyBorder="1" applyAlignment="1">
      <alignment horizontal="centerContinuous" vertical="center" wrapText="1"/>
    </xf>
    <xf numFmtId="0" fontId="17" fillId="2" borderId="9" xfId="45" applyFont="1" applyFill="1" applyBorder="1" applyAlignment="1">
      <alignment vertical="center" wrapText="1"/>
    </xf>
    <xf numFmtId="0" fontId="17" fillId="2" borderId="3" xfId="45" applyFont="1" applyFill="1" applyBorder="1" applyAlignment="1">
      <alignment vertical="center" wrapText="1"/>
    </xf>
    <xf numFmtId="0" fontId="17" fillId="2" borderId="3" xfId="45" applyFont="1" applyFill="1" applyBorder="1" applyAlignment="1">
      <alignment horizontal="centerContinuous" vertical="center" wrapText="1"/>
    </xf>
    <xf numFmtId="0" fontId="1" fillId="0" borderId="0" xfId="45" applyAlignment="1">
      <alignment wrapText="1"/>
    </xf>
    <xf numFmtId="0" fontId="3" fillId="0" borderId="1" xfId="45" applyFont="1" applyBorder="1" applyAlignment="1">
      <alignment horizontal="left"/>
    </xf>
    <xf numFmtId="0" fontId="3" fillId="0" borderId="1" xfId="45" applyFont="1" applyBorder="1"/>
    <xf numFmtId="0" fontId="3" fillId="0" borderId="0" xfId="28" applyAlignment="1">
      <alignment horizontal="center"/>
    </xf>
    <xf numFmtId="168" fontId="3" fillId="0" borderId="1" xfId="45" applyNumberFormat="1" applyFont="1" applyBorder="1" applyAlignment="1">
      <alignment horizontal="center"/>
    </xf>
    <xf numFmtId="167" fontId="3" fillId="0" borderId="0" xfId="45" applyNumberFormat="1" applyFont="1" applyAlignment="1">
      <alignment horizontal="center" vertical="center"/>
    </xf>
    <xf numFmtId="169" fontId="3" fillId="0" borderId="1" xfId="45" applyNumberFormat="1" applyFont="1" applyBorder="1" applyAlignment="1">
      <alignment horizontal="center"/>
    </xf>
    <xf numFmtId="2" fontId="3" fillId="0" borderId="1" xfId="45" applyNumberFormat="1" applyFont="1" applyBorder="1" applyAlignment="1">
      <alignment horizontal="center"/>
    </xf>
    <xf numFmtId="0" fontId="3" fillId="0" borderId="1" xfId="45" applyFont="1" applyBorder="1" applyAlignment="1">
      <alignment horizontal="center"/>
    </xf>
    <xf numFmtId="170" fontId="3" fillId="0" borderId="1" xfId="45" applyNumberFormat="1" applyFont="1" applyBorder="1" applyAlignment="1">
      <alignment horizontal="center"/>
    </xf>
    <xf numFmtId="2" fontId="3" fillId="0" borderId="1" xfId="45" applyNumberFormat="1" applyFont="1" applyBorder="1" applyAlignment="1">
      <alignment horizontal="left"/>
    </xf>
    <xf numFmtId="0" fontId="14" fillId="4" borderId="1" xfId="45" applyFont="1" applyFill="1" applyBorder="1" applyAlignment="1">
      <alignment horizontal="center"/>
    </xf>
    <xf numFmtId="0" fontId="14" fillId="4" borderId="1" xfId="45" applyFont="1" applyFill="1" applyBorder="1"/>
    <xf numFmtId="166" fontId="14" fillId="4" borderId="1" xfId="45" applyNumberFormat="1" applyFont="1" applyFill="1" applyBorder="1" applyAlignment="1">
      <alignment horizontal="center"/>
    </xf>
    <xf numFmtId="10" fontId="14" fillId="4" borderId="1" xfId="45" applyNumberFormat="1" applyFont="1" applyFill="1" applyBorder="1" applyAlignment="1">
      <alignment horizontal="center"/>
    </xf>
    <xf numFmtId="9" fontId="14" fillId="4" borderId="1" xfId="45" applyNumberFormat="1" applyFont="1" applyFill="1" applyBorder="1" applyAlignment="1">
      <alignment horizontal="center"/>
    </xf>
    <xf numFmtId="2" fontId="14" fillId="4" borderId="1" xfId="45" applyNumberFormat="1" applyFont="1" applyFill="1" applyBorder="1" applyAlignment="1">
      <alignment horizontal="center"/>
    </xf>
    <xf numFmtId="0" fontId="14" fillId="0" borderId="0" xfId="45" applyFont="1"/>
    <xf numFmtId="0" fontId="14" fillId="0" borderId="1" xfId="45" applyFont="1" applyBorder="1" applyAlignment="1">
      <alignment horizontal="center"/>
    </xf>
    <xf numFmtId="0" fontId="14" fillId="0" borderId="1" xfId="45" applyFont="1" applyBorder="1"/>
    <xf numFmtId="166" fontId="14" fillId="0" borderId="1" xfId="45" applyNumberFormat="1" applyFont="1" applyBorder="1" applyAlignment="1">
      <alignment horizontal="center"/>
    </xf>
    <xf numFmtId="10" fontId="14" fillId="0" borderId="1" xfId="45" applyNumberFormat="1" applyFont="1" applyBorder="1" applyAlignment="1">
      <alignment horizontal="center"/>
    </xf>
    <xf numFmtId="9" fontId="14" fillId="0" borderId="1" xfId="45" applyNumberFormat="1" applyFont="1" applyBorder="1" applyAlignment="1">
      <alignment horizontal="center"/>
    </xf>
    <xf numFmtId="2" fontId="14" fillId="0" borderId="1" xfId="45" applyNumberFormat="1" applyFont="1" applyBorder="1" applyAlignment="1">
      <alignment horizontal="center"/>
    </xf>
    <xf numFmtId="10" fontId="1" fillId="0" borderId="0" xfId="45" applyNumberFormat="1"/>
    <xf numFmtId="0" fontId="17" fillId="5" borderId="2" xfId="45" applyFont="1" applyFill="1" applyBorder="1" applyAlignment="1">
      <alignment horizontal="centerContinuous" vertical="center" wrapText="1"/>
    </xf>
    <xf numFmtId="0" fontId="17" fillId="5" borderId="9" xfId="45" applyFont="1" applyFill="1" applyBorder="1" applyAlignment="1">
      <alignment horizontal="centerContinuous" vertical="center" wrapText="1"/>
    </xf>
    <xf numFmtId="0" fontId="17" fillId="5" borderId="3" xfId="45" applyFont="1" applyFill="1" applyBorder="1" applyAlignment="1">
      <alignment horizontal="centerContinuous" vertical="center" wrapText="1"/>
    </xf>
    <xf numFmtId="0" fontId="14" fillId="7" borderId="1" xfId="45" applyFont="1" applyFill="1" applyBorder="1" applyAlignment="1">
      <alignment horizontal="center"/>
    </xf>
    <xf numFmtId="0" fontId="14" fillId="7" borderId="1" xfId="45" applyFont="1" applyFill="1" applyBorder="1"/>
    <xf numFmtId="166" fontId="14" fillId="7" borderId="1" xfId="45" applyNumberFormat="1" applyFont="1" applyFill="1" applyBorder="1" applyAlignment="1">
      <alignment horizontal="center"/>
    </xf>
    <xf numFmtId="10" fontId="14" fillId="7" borderId="1" xfId="45" applyNumberFormat="1" applyFont="1" applyFill="1" applyBorder="1" applyAlignment="1">
      <alignment horizontal="center"/>
    </xf>
    <xf numFmtId="9" fontId="14" fillId="7" borderId="1" xfId="45" applyNumberFormat="1" applyFont="1" applyFill="1" applyBorder="1" applyAlignment="1">
      <alignment horizontal="center"/>
    </xf>
    <xf numFmtId="2" fontId="14" fillId="7" borderId="1" xfId="45" applyNumberFormat="1" applyFont="1" applyFill="1" applyBorder="1" applyAlignment="1">
      <alignment horizontal="center"/>
    </xf>
    <xf numFmtId="0" fontId="16" fillId="0" borderId="1" xfId="45" applyFont="1" applyBorder="1" applyAlignment="1">
      <alignment horizontal="center" vertical="center"/>
    </xf>
    <xf numFmtId="0" fontId="16" fillId="0" borderId="1" xfId="45" applyFont="1" applyBorder="1" applyAlignment="1">
      <alignment horizontal="left" vertical="center"/>
    </xf>
    <xf numFmtId="0" fontId="16" fillId="0" borderId="1" xfId="45" applyFont="1" applyBorder="1" applyAlignment="1">
      <alignment horizontal="center" vertical="center" wrapText="1"/>
    </xf>
    <xf numFmtId="0" fontId="16" fillId="6" borderId="1" xfId="45" applyFont="1" applyFill="1" applyBorder="1" applyAlignment="1">
      <alignment horizontal="center" vertical="center" wrapText="1"/>
    </xf>
    <xf numFmtId="168" fontId="16" fillId="0" borderId="1" xfId="45" applyNumberFormat="1" applyFont="1" applyBorder="1" applyAlignment="1">
      <alignment horizontal="center" vertical="center" wrapText="1"/>
    </xf>
    <xf numFmtId="0" fontId="16" fillId="3" borderId="1" xfId="45" applyFont="1" applyFill="1" applyBorder="1" applyAlignment="1">
      <alignment horizontal="center" vertical="center" wrapText="1"/>
    </xf>
    <xf numFmtId="0" fontId="7" fillId="0" borderId="6" xfId="45" applyFont="1" applyBorder="1" applyAlignment="1">
      <alignment horizontal="center" vertical="center" wrapText="1"/>
    </xf>
    <xf numFmtId="0" fontId="7" fillId="0" borderId="6" xfId="45" applyFont="1" applyBorder="1" applyAlignment="1">
      <alignment horizontal="center" vertical="top" wrapText="1"/>
    </xf>
    <xf numFmtId="1" fontId="3" fillId="0" borderId="1" xfId="45" applyNumberFormat="1" applyFont="1" applyBorder="1" applyAlignment="1">
      <alignment horizontal="center"/>
    </xf>
    <xf numFmtId="171" fontId="3" fillId="0" borderId="1" xfId="45" applyNumberFormat="1" applyFont="1" applyBorder="1" applyAlignment="1">
      <alignment horizontal="center"/>
    </xf>
    <xf numFmtId="0" fontId="17" fillId="5" borderId="11" xfId="45" applyFont="1" applyFill="1" applyBorder="1" applyAlignment="1">
      <alignment horizontal="centerContinuous" vertical="center" wrapText="1"/>
    </xf>
    <xf numFmtId="0" fontId="17" fillId="5" borderId="8" xfId="45" applyFont="1" applyFill="1" applyBorder="1" applyAlignment="1">
      <alignment horizontal="centerContinuous" vertical="center" wrapText="1"/>
    </xf>
    <xf numFmtId="0" fontId="17" fillId="5" borderId="8" xfId="45" applyFont="1" applyFill="1" applyBorder="1" applyAlignment="1">
      <alignment vertical="center" wrapText="1"/>
    </xf>
    <xf numFmtId="0" fontId="17" fillId="5" borderId="12" xfId="45" applyFont="1" applyFill="1" applyBorder="1" applyAlignment="1">
      <alignment vertical="center" wrapText="1"/>
    </xf>
    <xf numFmtId="0" fontId="1" fillId="0" borderId="8" xfId="45" applyBorder="1"/>
    <xf numFmtId="168" fontId="17" fillId="8" borderId="13" xfId="45" applyNumberFormat="1" applyFont="1" applyFill="1" applyBorder="1" applyAlignment="1">
      <alignment horizontal="center" vertical="center" wrapText="1"/>
    </xf>
    <xf numFmtId="0" fontId="22" fillId="0" borderId="14" xfId="45" applyFont="1" applyBorder="1" applyAlignment="1">
      <alignment horizontal="center" vertical="center" wrapText="1"/>
    </xf>
    <xf numFmtId="0" fontId="22" fillId="0" borderId="8" xfId="45" applyFont="1" applyBorder="1"/>
    <xf numFmtId="0" fontId="3" fillId="0" borderId="14" xfId="45" applyFont="1" applyBorder="1" applyAlignment="1">
      <alignment horizontal="center" vertical="center" wrapText="1"/>
    </xf>
    <xf numFmtId="0" fontId="17" fillId="9" borderId="1" xfId="45" applyNumberFormat="1" applyFont="1" applyFill="1" applyBorder="1" applyAlignment="1">
      <alignment horizontal="center" vertical="center" wrapText="1"/>
    </xf>
    <xf numFmtId="0" fontId="3" fillId="0" borderId="7" xfId="45" applyFont="1" applyBorder="1" applyAlignment="1">
      <alignment horizontal="center" vertical="center" wrapText="1"/>
    </xf>
    <xf numFmtId="0" fontId="3" fillId="0" borderId="8" xfId="45" applyFont="1" applyBorder="1" applyAlignment="1">
      <alignment horizontal="center" vertical="center" wrapText="1"/>
    </xf>
    <xf numFmtId="0" fontId="22" fillId="0" borderId="10" xfId="45" applyFont="1" applyBorder="1" applyAlignment="1">
      <alignment horizontal="center" vertical="center" wrapText="1"/>
    </xf>
  </cellXfs>
  <cellStyles count="47">
    <cellStyle name="Comma 2" xfId="5" xr:uid="{00000000-0005-0000-0000-000001000000}"/>
    <cellStyle name="Comma 2 2" xfId="31" xr:uid="{00000000-0005-0000-0000-000002000000}"/>
    <cellStyle name="Comma 3" xfId="6" xr:uid="{00000000-0005-0000-0000-000003000000}"/>
    <cellStyle name="Comma 3 2" xfId="32" xr:uid="{00000000-0005-0000-0000-000004000000}"/>
    <cellStyle name="Comma 4" xfId="7" xr:uid="{00000000-0005-0000-0000-000005000000}"/>
    <cellStyle name="Comma 4 2" xfId="33" xr:uid="{00000000-0005-0000-0000-000006000000}"/>
    <cellStyle name="Comma 5" xfId="20" xr:uid="{00000000-0005-0000-0000-000007000000}"/>
    <cellStyle name="Comma 5 2" xfId="39" xr:uid="{00000000-0005-0000-0000-000008000000}"/>
    <cellStyle name="Comma 6" xfId="27" xr:uid="{00000000-0005-0000-0000-000009000000}"/>
    <cellStyle name="Currency 2" xfId="8" xr:uid="{00000000-0005-0000-0000-00000A000000}"/>
    <cellStyle name="Currency 2 2" xfId="34" xr:uid="{00000000-0005-0000-0000-00000B000000}"/>
    <cellStyle name="Currency 3" xfId="9" xr:uid="{00000000-0005-0000-0000-00000C000000}"/>
    <cellStyle name="Currency 3 2" xfId="35" xr:uid="{00000000-0005-0000-0000-00000D000000}"/>
    <cellStyle name="Hyperlink" xfId="44" builtinId="8"/>
    <cellStyle name="Hyperlink 2" xfId="10" xr:uid="{00000000-0005-0000-0000-00000E000000}"/>
    <cellStyle name="Hyperlink 4" xfId="46" xr:uid="{B285B1A6-749E-4519-8F7E-CAC423E49C28}"/>
    <cellStyle name="Normal" xfId="0" builtinId="0"/>
    <cellStyle name="Normal 18" xfId="11" xr:uid="{00000000-0005-0000-0000-000011000000}"/>
    <cellStyle name="Normal 18 2" xfId="36" xr:uid="{00000000-0005-0000-0000-000012000000}"/>
    <cellStyle name="Normal 18 3" xfId="45" xr:uid="{4B6B6425-343E-42B9-8BD3-FEFB2DF2D00B}"/>
    <cellStyle name="Normal 2" xfId="1" xr:uid="{00000000-0005-0000-0000-000013000000}"/>
    <cellStyle name="Normal 2 2" xfId="12" xr:uid="{00000000-0005-0000-0000-000014000000}"/>
    <cellStyle name="Normal 2 3" xfId="13" xr:uid="{00000000-0005-0000-0000-000015000000}"/>
    <cellStyle name="Normal 2 4" xfId="21" xr:uid="{00000000-0005-0000-0000-000016000000}"/>
    <cellStyle name="Normal 2 4 2" xfId="40" xr:uid="{00000000-0005-0000-0000-000017000000}"/>
    <cellStyle name="Normal 2 5" xfId="28" xr:uid="{00000000-0005-0000-0000-000018000000}"/>
    <cellStyle name="Normal 3" xfId="2" xr:uid="{00000000-0005-0000-0000-000019000000}"/>
    <cellStyle name="Normal 3 2" xfId="14" xr:uid="{00000000-0005-0000-0000-00001A000000}"/>
    <cellStyle name="Normal 3 3" xfId="15" xr:uid="{00000000-0005-0000-0000-00001B000000}"/>
    <cellStyle name="Normal 3 4" xfId="22" xr:uid="{00000000-0005-0000-0000-00001C000000}"/>
    <cellStyle name="Normal 3 4 2" xfId="41" xr:uid="{00000000-0005-0000-0000-00001D000000}"/>
    <cellStyle name="Normal 3 5" xfId="29" xr:uid="{00000000-0005-0000-0000-00001E000000}"/>
    <cellStyle name="Normal 4" xfId="3" xr:uid="{00000000-0005-0000-0000-00001F000000}"/>
    <cellStyle name="Normal 4 2" xfId="23" xr:uid="{00000000-0005-0000-0000-000020000000}"/>
    <cellStyle name="Normal 4 2 2" xfId="42" xr:uid="{00000000-0005-0000-0000-000021000000}"/>
    <cellStyle name="Normal 5" xfId="4" xr:uid="{00000000-0005-0000-0000-000022000000}"/>
    <cellStyle name="Normal 5 2" xfId="24" xr:uid="{00000000-0005-0000-0000-000023000000}"/>
    <cellStyle name="Normal 5 2 2" xfId="43" xr:uid="{00000000-0005-0000-0000-000024000000}"/>
    <cellStyle name="Normal 5 3" xfId="30" xr:uid="{00000000-0005-0000-0000-000025000000}"/>
    <cellStyle name="Normal 6" xfId="16" xr:uid="{00000000-0005-0000-0000-000026000000}"/>
    <cellStyle name="Normal 6 2" xfId="37" xr:uid="{00000000-0005-0000-0000-000027000000}"/>
    <cellStyle name="Normal 7" xfId="19" xr:uid="{00000000-0005-0000-0000-000028000000}"/>
    <cellStyle name="Normal 7 2" xfId="38" xr:uid="{00000000-0005-0000-0000-000029000000}"/>
    <cellStyle name="Normal 8" xfId="25" xr:uid="{00000000-0005-0000-0000-00002A000000}"/>
    <cellStyle name="Normal 9" xfId="26" xr:uid="{00000000-0005-0000-0000-00002B000000}"/>
    <cellStyle name="Percent 2" xfId="17" xr:uid="{00000000-0005-0000-0000-00002E000000}"/>
    <cellStyle name="Percent 3" xfId="18" xr:uid="{00000000-0005-0000-0000-00002F000000}"/>
  </cellStyles>
  <dxfs count="209">
    <dxf>
      <font>
        <strike val="0"/>
        <outline val="0"/>
        <shadow val="0"/>
        <u val="none"/>
        <vertAlign val="baseline"/>
        <sz val="10"/>
        <color theme="1"/>
        <name val="Arial"/>
        <scheme val="none"/>
      </font>
      <numFmt numFmtId="2" formatCode="0.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0" formatCode="Genera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0" formatCode="Genera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 formatCode="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0" formatCode="Genera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family val="2"/>
        <scheme val="none"/>
      </font>
      <numFmt numFmtId="168"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vertical/>
        <horizontal/>
      </border>
    </dxf>
    <dxf>
      <font>
        <b val="0"/>
        <i val="0"/>
        <strike val="0"/>
        <condense val="0"/>
        <extend val="0"/>
        <outline val="0"/>
        <shadow val="0"/>
        <u val="none"/>
        <vertAlign val="baseline"/>
        <sz val="10"/>
        <color theme="1"/>
        <name val="Arial"/>
        <family val="2"/>
        <scheme val="none"/>
      </font>
      <numFmt numFmtId="171" formatCode="#,##0;[Red]#,##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vertical/>
        <horizontal/>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b val="0"/>
        <i val="0"/>
        <strike val="0"/>
        <condense val="0"/>
        <extend val="0"/>
        <outline val="0"/>
        <shadow val="0"/>
        <u val="none"/>
        <vertAlign val="baseline"/>
        <sz val="10"/>
        <color theme="1"/>
        <name val="Arial"/>
        <family val="2"/>
        <scheme val="none"/>
      </font>
      <numFmt numFmtId="167" formatCode="#,##0;[Red]\(#,##0\)"/>
      <alignment horizontal="center" vertical="center" textRotation="0" wrapText="0" indent="0" justifyLastLine="0" shrinkToFit="0" readingOrder="0"/>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b val="0"/>
        <i val="0"/>
        <strike val="0"/>
        <condense val="0"/>
        <extend val="0"/>
        <outline val="0"/>
        <shadow val="0"/>
        <u val="none"/>
        <vertAlign val="baseline"/>
        <sz val="10"/>
        <color theme="1"/>
        <name val="Arial"/>
        <scheme val="none"/>
      </font>
      <numFmt numFmtId="167" formatCode="#,##0;[Red]\(#,##0\)"/>
      <alignment horizontal="center" vertical="center" textRotation="0" wrapText="0" indent="0" justifyLastLine="0" shrinkToFit="0" readingOrder="0"/>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2" formatCode="0.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b val="0"/>
        <i val="0"/>
        <strike val="0"/>
        <condense val="0"/>
        <extend val="0"/>
        <outline val="0"/>
        <shadow val="0"/>
        <u val="none"/>
        <vertAlign val="baseline"/>
        <sz val="10"/>
        <color theme="1"/>
        <name val="Arial"/>
        <family val="2"/>
        <scheme val="none"/>
      </font>
      <numFmt numFmtId="167" formatCode="#,##0;[Red]\(#,##0\)"/>
      <alignment horizontal="center" vertical="center" textRotation="0" wrapText="0" indent="0" justifyLastLine="0" shrinkToFit="0" readingOrder="0"/>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indexed="64"/>
        </left>
        <right style="hair">
          <color auto="1"/>
        </right>
        <top style="hair">
          <color auto="1"/>
        </top>
        <bottom style="hair">
          <color auto="1"/>
        </bottom>
      </border>
    </dxf>
    <dxf>
      <font>
        <strike val="0"/>
        <outline val="0"/>
        <shadow val="0"/>
        <u val="none"/>
        <vertAlign val="baseline"/>
        <sz val="10"/>
        <color theme="1"/>
        <name val="Arial"/>
        <scheme val="none"/>
      </font>
      <numFmt numFmtId="169" formatCode="#,##0.00%;[Red]\(#,##0.00%\)"/>
      <alignment horizontal="center" vertical="bottom"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indexed="64"/>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auto="1"/>
        </left>
        <right/>
        <top style="hair">
          <color auto="1"/>
        </top>
        <bottom style="hair">
          <color auto="1"/>
        </bottom>
      </border>
    </dxf>
    <dxf>
      <font>
        <strike val="0"/>
        <outline val="0"/>
        <shadow val="0"/>
        <u val="none"/>
        <vertAlign val="baseline"/>
        <sz val="10"/>
        <color theme="1"/>
        <name val="Arial"/>
        <scheme val="none"/>
      </font>
      <numFmt numFmtId="0" formatCode="General"/>
      <border diagonalUp="0" diagonalDown="0">
        <left style="hair">
          <color indexed="64"/>
        </left>
        <right style="hair">
          <color indexed="64"/>
        </right>
        <top style="hair">
          <color indexed="64"/>
        </top>
        <bottom style="hair">
          <color indexed="64"/>
        </bottom>
      </border>
    </dxf>
    <dxf>
      <font>
        <strike val="0"/>
        <outline val="0"/>
        <shadow val="0"/>
        <u val="none"/>
        <vertAlign val="baseline"/>
        <sz val="10"/>
        <color theme="1"/>
        <name val="Arial"/>
        <scheme val="none"/>
      </font>
      <border diagonalUp="0" diagonalDown="0" outline="0">
        <left style="hair">
          <color indexed="64"/>
        </left>
        <right/>
        <top style="hair">
          <color indexed="64"/>
        </top>
        <bottom style="hair">
          <color indexed="64"/>
        </bottom>
      </border>
    </dxf>
    <dxf>
      <font>
        <strike val="0"/>
        <outline val="0"/>
        <shadow val="0"/>
        <u val="none"/>
        <vertAlign val="baseline"/>
        <sz val="10"/>
        <color theme="1"/>
        <name val="Arial"/>
        <scheme val="none"/>
      </font>
      <alignment horizontal="left" vertical="bottom"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strike val="0"/>
        <outline val="0"/>
        <shadow val="0"/>
        <u val="none"/>
        <vertAlign val="baseline"/>
        <sz val="10"/>
        <color theme="1"/>
        <name val="Arial"/>
        <scheme val="none"/>
      </font>
    </dxf>
    <dxf>
      <font>
        <strike val="0"/>
        <outline val="0"/>
        <shadow val="0"/>
        <u val="none"/>
        <vertAlign val="baseline"/>
        <sz val="10"/>
        <color theme="0"/>
        <name val="Arial"/>
        <family val="2"/>
        <scheme val="none"/>
      </font>
      <alignment horizontal="center" vertical="center" textRotation="0" wrapText="1" indent="0" justifyLastLine="0" shrinkToFit="0" readingOrder="0"/>
    </dxf>
    <dxf>
      <font>
        <b/>
        <i/>
        <color rgb="FFC00000"/>
      </font>
      <fill>
        <patternFill>
          <bgColor theme="8" tint="0.79998168889431442"/>
        </patternFill>
      </fill>
    </dxf>
    <dxf>
      <font>
        <strike val="0"/>
        <outline val="0"/>
        <shadow val="0"/>
        <u val="none"/>
        <vertAlign val="baseline"/>
        <sz val="10"/>
        <color theme="1"/>
        <name val="Arial"/>
        <scheme val="none"/>
      </font>
      <numFmt numFmtId="0" formatCode="General"/>
      <alignment horizontal="left" vertical="bottom" textRotation="0" wrapText="0" indent="0" justifyLastLine="0" shrinkToFit="0" readingOrder="0"/>
      <border diagonalUp="0" diagonalDown="0">
        <left style="hair">
          <color indexed="64"/>
        </left>
        <right style="hair">
          <color auto="1"/>
        </right>
        <top style="hair">
          <color auto="1"/>
        </top>
        <bottom style="hair">
          <color auto="1"/>
        </bottom>
      </border>
    </dxf>
    <dxf>
      <font>
        <strike val="0"/>
        <outline val="0"/>
        <shadow val="0"/>
        <u val="none"/>
        <vertAlign val="baseline"/>
        <sz val="10"/>
        <color theme="1"/>
        <name val="Arial"/>
        <scheme val="none"/>
      </font>
      <numFmt numFmtId="0" formatCode="General"/>
      <alignment horizontal="left"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2" formatCode="0.00"/>
      <alignment horizontal="center" vertical="bottom" textRotation="0" wrapText="0" indent="0" justifyLastLine="0" shrinkToFit="0" readingOrder="0"/>
      <border diagonalUp="0" diagonalDown="0">
        <left style="hair">
          <color auto="1"/>
        </left>
        <right style="hair">
          <color indexed="64"/>
        </right>
        <top style="hair">
          <color auto="1"/>
        </top>
        <bottom style="hair">
          <color auto="1"/>
        </bottom>
      </border>
    </dxf>
    <dxf>
      <font>
        <strike val="0"/>
        <outline val="0"/>
        <shadow val="0"/>
        <u val="none"/>
        <vertAlign val="baseline"/>
        <sz val="10"/>
        <color theme="1"/>
        <name val="Arial"/>
        <scheme val="none"/>
      </font>
      <numFmt numFmtId="0" formatCode="Genera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0" formatCode="Genera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 formatCode="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0" formatCode="Genera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family val="2"/>
        <scheme val="none"/>
      </font>
      <numFmt numFmtId="168"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vertical/>
        <horizontal/>
      </border>
    </dxf>
    <dxf>
      <font>
        <b val="0"/>
        <i val="0"/>
        <strike val="0"/>
        <condense val="0"/>
        <extend val="0"/>
        <outline val="0"/>
        <shadow val="0"/>
        <u val="none"/>
        <vertAlign val="baseline"/>
        <sz val="10"/>
        <color theme="1"/>
        <name val="Arial"/>
        <family val="2"/>
        <scheme val="none"/>
      </font>
      <numFmt numFmtId="171" formatCode="#,##0;[Red]#,##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vertical/>
        <horizontal/>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b val="0"/>
        <i val="0"/>
        <strike val="0"/>
        <condense val="0"/>
        <extend val="0"/>
        <outline val="0"/>
        <shadow val="0"/>
        <u val="none"/>
        <vertAlign val="baseline"/>
        <sz val="10"/>
        <color theme="1"/>
        <name val="Arial"/>
        <family val="2"/>
        <scheme val="none"/>
      </font>
      <numFmt numFmtId="167" formatCode="#,##0;[Red]\(#,##0\)"/>
      <alignment horizontal="center" vertical="center" textRotation="0" wrapText="0" indent="0" justifyLastLine="0" shrinkToFit="0" readingOrder="0"/>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b val="0"/>
        <i val="0"/>
        <strike val="0"/>
        <condense val="0"/>
        <extend val="0"/>
        <outline val="0"/>
        <shadow val="0"/>
        <u val="none"/>
        <vertAlign val="baseline"/>
        <sz val="10"/>
        <color theme="1"/>
        <name val="Arial"/>
        <scheme val="none"/>
      </font>
      <numFmt numFmtId="167" formatCode="#,##0;[Red]\(#,##0\)"/>
      <alignment horizontal="center" vertical="center" textRotation="0" wrapText="0" indent="0" justifyLastLine="0" shrinkToFit="0" readingOrder="0"/>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2" formatCode="0.00"/>
      <alignment horizontal="center" vertical="bottom"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b val="0"/>
        <i val="0"/>
        <strike val="0"/>
        <condense val="0"/>
        <extend val="0"/>
        <outline val="0"/>
        <shadow val="0"/>
        <u val="none"/>
        <vertAlign val="baseline"/>
        <sz val="10"/>
        <color theme="1"/>
        <name val="Arial"/>
        <family val="2"/>
        <scheme val="none"/>
      </font>
      <numFmt numFmtId="167" formatCode="#,##0;[Red]\(#,##0\)"/>
      <alignment horizontal="center" vertical="center" textRotation="0" wrapText="0" indent="0" justifyLastLine="0" shrinkToFit="0" readingOrder="0"/>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indexed="64"/>
        </left>
        <right style="hair">
          <color indexed="64"/>
        </right>
        <top style="hair">
          <color indexed="64"/>
        </top>
        <bottom style="hair">
          <color indexed="64"/>
        </bottom>
        <vertical/>
        <horizontal/>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indexed="64"/>
        </left>
        <right style="hair">
          <color auto="1"/>
        </right>
        <top style="hair">
          <color auto="1"/>
        </top>
        <bottom style="hair">
          <color auto="1"/>
        </bottom>
      </border>
    </dxf>
    <dxf>
      <font>
        <strike val="0"/>
        <outline val="0"/>
        <shadow val="0"/>
        <u val="none"/>
        <vertAlign val="baseline"/>
        <sz val="10"/>
        <color theme="1"/>
        <name val="Arial"/>
        <scheme val="none"/>
      </font>
      <numFmt numFmtId="169" formatCode="#,##0.00%;[Red]\(#,##0.00%\)"/>
      <alignment horizontal="center" vertical="bottom"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indexed="64"/>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7" formatCode="#,##0;[Red]\(#,##0\)"/>
      <alignment horizontal="center" vertical="center" textRotation="0" wrapText="0" indent="0" justifyLastLine="0" shrinkToFit="0" readingOrder="0"/>
      <border diagonalUp="0" diagonalDown="0" outline="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168" formatCode="#,##0.0%;[Red]\(#,##0.0%\)"/>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border>
    </dxf>
    <dxf>
      <font>
        <strike val="0"/>
        <outline val="0"/>
        <shadow val="0"/>
        <u val="none"/>
        <vertAlign val="baseline"/>
        <sz val="10"/>
        <color theme="1"/>
        <name val="Arial"/>
        <scheme val="none"/>
      </font>
      <numFmt numFmtId="0" formatCode="General"/>
      <alignment horizontal="center" vertical="bottom"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strike val="0"/>
        <outline val="0"/>
        <shadow val="0"/>
        <u val="none"/>
        <vertAlign val="baseline"/>
        <sz val="10"/>
        <color theme="1"/>
        <name val="Arial"/>
        <scheme val="none"/>
      </font>
      <border diagonalUp="0" diagonalDown="0" outline="0">
        <left style="hair">
          <color indexed="64"/>
        </left>
        <right/>
        <top style="hair">
          <color indexed="64"/>
        </top>
        <bottom style="hair">
          <color indexed="64"/>
        </bottom>
      </border>
    </dxf>
    <dxf>
      <font>
        <strike val="0"/>
        <outline val="0"/>
        <shadow val="0"/>
        <u val="none"/>
        <vertAlign val="baseline"/>
        <sz val="10"/>
        <color theme="1"/>
        <name val="Arial"/>
        <scheme val="none"/>
      </font>
      <alignment horizontal="left" vertical="bottom"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font>
        <strike val="0"/>
        <outline val="0"/>
        <shadow val="0"/>
        <u val="none"/>
        <vertAlign val="baseline"/>
        <sz val="10"/>
        <color theme="1"/>
        <name val="Arial"/>
        <scheme val="none"/>
      </font>
    </dxf>
    <dxf>
      <font>
        <strike val="0"/>
        <outline val="0"/>
        <shadow val="0"/>
        <u val="none"/>
        <vertAlign val="baseline"/>
        <sz val="10"/>
        <color theme="0"/>
        <name val="Arial"/>
        <family val="2"/>
        <scheme val="none"/>
      </font>
      <alignment horizontal="center" vertical="center" textRotation="0" wrapText="1" indent="0" justifyLastLine="0" shrinkToFit="0" readingOrder="0"/>
    </dxf>
    <dxf>
      <font>
        <b/>
        <i/>
        <color rgb="FFC00000"/>
      </font>
      <fill>
        <patternFill>
          <bgColor theme="8" tint="0.79998168889431442"/>
        </patternFill>
      </fill>
    </dxf>
    <dxf>
      <fill>
        <patternFill patternType="solid">
          <fgColor theme="7" tint="0.79998168889431442"/>
          <bgColor theme="7" tint="0.79998168889431442"/>
        </patternFill>
      </fill>
    </dxf>
    <dxf>
      <fill>
        <patternFill>
          <bgColor rgb="FFECF3F3"/>
        </patternFill>
      </fill>
    </dxf>
    <dxf>
      <font>
        <b/>
        <color theme="1"/>
      </font>
    </dxf>
    <dxf>
      <font>
        <b/>
        <color theme="1"/>
      </font>
    </dxf>
    <dxf>
      <font>
        <color theme="0"/>
      </font>
      <fill>
        <patternFill>
          <bgColor rgb="FF3C8A8A"/>
        </patternFill>
      </fill>
      <border>
        <top style="double">
          <color theme="7"/>
        </top>
      </border>
    </dxf>
    <dxf>
      <font>
        <b/>
        <color theme="0"/>
      </font>
      <fill>
        <patternFill patternType="solid">
          <fgColor theme="7"/>
          <bgColor rgb="FF3C8A8A"/>
        </patternFill>
      </fill>
    </dxf>
    <dxf>
      <font>
        <color theme="1"/>
      </font>
      <border>
        <left style="thin">
          <color theme="7" tint="0.39997558519241921"/>
        </left>
        <right style="thin">
          <color theme="7" tint="0.39997558519241921"/>
        </right>
        <top style="thin">
          <color theme="7" tint="0.39997558519241921"/>
        </top>
        <bottom style="thin">
          <color theme="7" tint="0.39997558519241921"/>
        </bottom>
        <horizontal style="thin">
          <color theme="7" tint="0.39997558519241921"/>
        </horizontal>
      </border>
    </dxf>
    <dxf>
      <fill>
        <patternFill patternType="solid">
          <fgColor theme="7" tint="0.79998168889431442"/>
          <bgColor theme="7" tint="0.79998168889431442"/>
        </patternFill>
      </fill>
    </dxf>
    <dxf>
      <fill>
        <patternFill>
          <bgColor rgb="FFEEEDF4"/>
        </patternFill>
      </fill>
    </dxf>
    <dxf>
      <font>
        <b/>
        <color theme="1"/>
      </font>
    </dxf>
    <dxf>
      <font>
        <b/>
        <color theme="1"/>
      </font>
    </dxf>
    <dxf>
      <font>
        <color theme="0"/>
      </font>
      <fill>
        <patternFill>
          <bgColor rgb="FF59468D"/>
        </patternFill>
      </fill>
      <border>
        <top style="double">
          <color theme="7"/>
        </top>
      </border>
    </dxf>
    <dxf>
      <font>
        <b/>
        <color theme="0"/>
      </font>
      <fill>
        <patternFill patternType="solid">
          <fgColor theme="7"/>
          <bgColor rgb="FF59468D"/>
        </patternFill>
      </fill>
    </dxf>
    <dxf>
      <font>
        <color theme="1"/>
      </font>
      <border>
        <left style="thin">
          <color theme="7" tint="0.39997558519241921"/>
        </left>
        <right style="thin">
          <color theme="7" tint="0.39997558519241921"/>
        </right>
        <top style="thin">
          <color theme="7" tint="0.39997558519241921"/>
        </top>
        <bottom style="thin">
          <color theme="7" tint="0.39997558519241921"/>
        </bottom>
        <horizontal style="thin">
          <color theme="7" tint="0.39997558519241921"/>
        </horizontal>
      </border>
    </dxf>
    <dxf>
      <fill>
        <patternFill>
          <bgColor rgb="FFF8F8F8"/>
        </patternFill>
      </fill>
      <border>
        <left style="dashed">
          <color auto="1"/>
        </left>
        <right style="dashed">
          <color auto="1"/>
        </right>
        <top style="dashed">
          <color auto="1"/>
        </top>
        <bottom style="dashed">
          <color auto="1"/>
        </bottom>
        <vertical style="dashed">
          <color auto="1"/>
        </vertical>
        <horizontal style="dashed">
          <color auto="1"/>
        </horizontal>
      </border>
    </dxf>
    <dxf>
      <font>
        <b/>
        <i val="0"/>
      </font>
      <fill>
        <patternFill>
          <bgColor theme="8" tint="0.79998168889431442"/>
        </patternFill>
      </fill>
    </dxf>
    <dxf>
      <border>
        <left style="dotted">
          <color auto="1"/>
        </left>
        <right style="dotted">
          <color auto="1"/>
        </right>
        <top style="dotted">
          <color auto="1"/>
        </top>
        <bottom style="dotted">
          <color auto="1"/>
        </bottom>
        <vertical style="dotted">
          <color auto="1"/>
        </vertical>
        <horizontal style="dotted">
          <color auto="1"/>
        </horizontal>
      </border>
    </dxf>
    <dxf>
      <fill>
        <patternFill patternType="mediumGray">
          <fgColor theme="0" tint="-4.9989318521683403E-2"/>
          <bgColor auto="1"/>
        </patternFill>
      </fill>
    </dxf>
    <dxf>
      <font>
        <b/>
        <i val="0"/>
      </font>
      <fill>
        <patternFill patternType="mediumGray">
          <fgColor theme="0" tint="-4.9989318521683403E-2"/>
        </patternFill>
      </fill>
    </dxf>
    <dxf>
      <font>
        <b/>
        <i val="0"/>
      </font>
      <fill>
        <patternFill patternType="mediumGray">
          <fgColor theme="9" tint="0.79998168889431442"/>
          <bgColor auto="1"/>
        </patternFill>
      </fill>
      <border>
        <top style="dashed">
          <color auto="1"/>
        </top>
        <bottom style="dashed">
          <color auto="1"/>
        </bottom>
      </border>
    </dxf>
    <dxf>
      <font>
        <b/>
        <i val="0"/>
      </font>
      <fill>
        <patternFill patternType="mediumGray">
          <fgColor theme="9" tint="0.79998168889431442"/>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mediumGray">
          <fgColor theme="0" tint="-4.9989318521683403E-2"/>
          <bgColor auto="1"/>
        </patternFill>
      </fill>
    </dxf>
    <dxf>
      <font>
        <b/>
        <i val="0"/>
      </font>
      <fill>
        <patternFill patternType="mediumGray">
          <fgColor theme="0" tint="-4.9989318521683403E-2"/>
        </patternFill>
      </fill>
    </dxf>
    <dxf>
      <font>
        <b/>
        <i val="0"/>
      </font>
      <fill>
        <patternFill patternType="mediumGray">
          <fgColor theme="7" tint="0.79998168889431442"/>
          <bgColor auto="1"/>
        </patternFill>
      </fill>
      <border>
        <top style="dashed">
          <color auto="1"/>
        </top>
        <bottom style="dashed">
          <color auto="1"/>
        </bottom>
      </border>
    </dxf>
    <dxf>
      <font>
        <b/>
        <i val="0"/>
      </font>
      <fill>
        <patternFill patternType="mediumGray">
          <fgColor theme="7" tint="0.79998168889431442"/>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mediumGray">
          <fgColor theme="0" tint="-4.9989318521683403E-2"/>
          <bgColor auto="1"/>
        </patternFill>
      </fill>
    </dxf>
    <dxf>
      <font>
        <b/>
        <i val="0"/>
      </font>
      <fill>
        <patternFill patternType="mediumGray">
          <fgColor theme="0" tint="-4.9989318521683403E-2"/>
        </patternFill>
      </fill>
    </dxf>
    <dxf>
      <font>
        <b/>
        <i val="0"/>
      </font>
      <fill>
        <patternFill patternType="mediumGray">
          <fgColor theme="6" tint="0.79998168889431442"/>
          <bgColor auto="1"/>
        </patternFill>
      </fill>
      <border>
        <top style="dashed">
          <color auto="1"/>
        </top>
        <bottom style="dashed">
          <color auto="1"/>
        </bottom>
      </border>
    </dxf>
    <dxf>
      <font>
        <b/>
        <i val="0"/>
      </font>
      <fill>
        <patternFill patternType="mediumGray">
          <fgColor theme="6" tint="0.79998168889431442"/>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mediumGray">
          <fgColor theme="0" tint="-4.9989318521683403E-2"/>
          <bgColor auto="1"/>
        </patternFill>
      </fill>
    </dxf>
    <dxf>
      <font>
        <b/>
        <i val="0"/>
      </font>
      <fill>
        <patternFill patternType="mediumGray">
          <fgColor theme="0" tint="-4.9989318521683403E-2"/>
        </patternFill>
      </fill>
    </dxf>
    <dxf>
      <font>
        <b/>
        <i val="0"/>
      </font>
      <fill>
        <patternFill patternType="mediumGray">
          <fgColor theme="2" tint="-9.9948118533890809E-2"/>
          <bgColor auto="1"/>
        </patternFill>
      </fill>
      <border>
        <top style="dashed">
          <color auto="1"/>
        </top>
        <bottom style="dashed">
          <color auto="1"/>
        </bottom>
      </border>
    </dxf>
    <dxf>
      <font>
        <b/>
        <i val="0"/>
      </font>
      <fill>
        <patternFill patternType="mediumGray">
          <fgColor theme="2" tint="-9.9948118533890809E-2"/>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mediumGray">
          <fgColor theme="0" tint="-4.9989318521683403E-2"/>
          <bgColor auto="1"/>
        </patternFill>
      </fill>
    </dxf>
    <dxf>
      <font>
        <b/>
        <i val="0"/>
      </font>
      <fill>
        <patternFill patternType="mediumGray">
          <fgColor theme="0" tint="-4.9989318521683403E-2"/>
        </patternFill>
      </fill>
    </dxf>
    <dxf>
      <font>
        <b/>
        <i val="0"/>
      </font>
      <fill>
        <patternFill patternType="mediumGray">
          <fgColor theme="5" tint="0.79998168889431442"/>
          <bgColor auto="1"/>
        </patternFill>
      </fill>
      <border>
        <top style="dashed">
          <color auto="1"/>
        </top>
        <bottom style="dashed">
          <color auto="1"/>
        </bottom>
      </border>
    </dxf>
    <dxf>
      <font>
        <b/>
        <i val="0"/>
      </font>
      <fill>
        <patternFill patternType="mediumGray">
          <fgColor theme="5" tint="0.79998168889431442"/>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mediumGray">
          <fgColor theme="0" tint="-4.9989318521683403E-2"/>
          <bgColor auto="1"/>
        </patternFill>
      </fill>
    </dxf>
    <dxf>
      <font>
        <b/>
        <i val="0"/>
      </font>
      <fill>
        <patternFill patternType="mediumGray">
          <fgColor theme="0" tint="-4.9989318521683403E-2"/>
        </patternFill>
      </fill>
    </dxf>
    <dxf>
      <font>
        <b/>
        <i val="0"/>
      </font>
      <fill>
        <patternFill patternType="mediumGray">
          <fgColor theme="3" tint="0.79995117038483843"/>
          <bgColor auto="1"/>
        </patternFill>
      </fill>
      <border>
        <top style="dashed">
          <color auto="1"/>
        </top>
        <bottom style="dashed">
          <color auto="1"/>
        </bottom>
      </border>
    </dxf>
    <dxf>
      <font>
        <b/>
        <i val="0"/>
      </font>
      <fill>
        <patternFill patternType="mediumGray">
          <fgColor theme="3" tint="0.79998168889431442"/>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s>
  <tableStyles count="9" defaultTableStyle="TableStyleMedium2" defaultPivotStyle="PivotStyleLight16">
    <tableStyle name="Rob 1" pivot="0" count="5" xr9:uid="{00000000-0011-0000-FFFF-FFFF00000000}">
      <tableStyleElement type="wholeTable" dxfId="208"/>
      <tableStyleElement type="headerRow" dxfId="207"/>
      <tableStyleElement type="totalRow" dxfId="206"/>
      <tableStyleElement type="firstColumn" dxfId="205"/>
      <tableStyleElement type="secondRowStripe" dxfId="204"/>
    </tableStyle>
    <tableStyle name="Rob 3" pivot="0" count="5" xr9:uid="{00000000-0011-0000-FFFF-FFFF01000000}">
      <tableStyleElement type="wholeTable" dxfId="203"/>
      <tableStyleElement type="headerRow" dxfId="202"/>
      <tableStyleElement type="totalRow" dxfId="201"/>
      <tableStyleElement type="firstColumn" dxfId="200"/>
      <tableStyleElement type="secondRowStripe" dxfId="199"/>
    </tableStyle>
    <tableStyle name="Rob 2" pivot="0" count="5" xr9:uid="{00000000-0011-0000-FFFF-FFFF02000000}">
      <tableStyleElement type="wholeTable" dxfId="198"/>
      <tableStyleElement type="headerRow" dxfId="197"/>
      <tableStyleElement type="totalRow" dxfId="196"/>
      <tableStyleElement type="firstColumn" dxfId="195"/>
      <tableStyleElement type="secondRowStripe" dxfId="194"/>
    </tableStyle>
    <tableStyle name="Rob 4" pivot="0" count="5" xr9:uid="{00000000-0011-0000-FFFF-FFFF03000000}">
      <tableStyleElement type="wholeTable" dxfId="193"/>
      <tableStyleElement type="headerRow" dxfId="192"/>
      <tableStyleElement type="totalRow" dxfId="191"/>
      <tableStyleElement type="firstColumn" dxfId="190"/>
      <tableStyleElement type="secondRowStripe" dxfId="189"/>
    </tableStyle>
    <tableStyle name="Rob 5" pivot="0" count="5" xr9:uid="{00000000-0011-0000-FFFF-FFFF04000000}">
      <tableStyleElement type="wholeTable" dxfId="188"/>
      <tableStyleElement type="headerRow" dxfId="187"/>
      <tableStyleElement type="totalRow" dxfId="186"/>
      <tableStyleElement type="firstColumn" dxfId="185"/>
      <tableStyleElement type="secondRowStripe" dxfId="184"/>
    </tableStyle>
    <tableStyle name="Rob 6" pivot="0" count="5" xr9:uid="{00000000-0011-0000-FFFF-FFFF05000000}">
      <tableStyleElement type="wholeTable" dxfId="183"/>
      <tableStyleElement type="headerRow" dxfId="182"/>
      <tableStyleElement type="totalRow" dxfId="181"/>
      <tableStyleElement type="firstColumn" dxfId="180"/>
      <tableStyleElement type="secondRowStripe" dxfId="179"/>
    </tableStyle>
    <tableStyle name="Table Style 1" pivot="0" count="3" xr9:uid="{00000000-0011-0000-FFFF-FFFF06000000}">
      <tableStyleElement type="wholeTable" dxfId="178"/>
      <tableStyleElement type="headerRow" dxfId="177"/>
      <tableStyleElement type="secondRowStripe" dxfId="176"/>
    </tableStyle>
    <tableStyle name="TableStyleMedium5 2" pivot="0" count="7" xr9:uid="{9436791B-CCC4-4118-9A3A-1C28EA48979B}">
      <tableStyleElement type="wholeTable" dxfId="175"/>
      <tableStyleElement type="headerRow" dxfId="174"/>
      <tableStyleElement type="totalRow" dxfId="173"/>
      <tableStyleElement type="firstColumn" dxfId="172"/>
      <tableStyleElement type="lastColumn" dxfId="171"/>
      <tableStyleElement type="secondRowStripe" dxfId="170"/>
      <tableStyleElement type="firstColumnStripe" dxfId="169"/>
    </tableStyle>
    <tableStyle name="TableStyleMedium5 2 2" pivot="0" count="7" xr9:uid="{D53A0662-0A73-4B6F-B863-FA009EBCDC7A}">
      <tableStyleElement type="wholeTable" dxfId="168"/>
      <tableStyleElement type="headerRow" dxfId="167"/>
      <tableStyleElement type="totalRow" dxfId="166"/>
      <tableStyleElement type="firstColumn" dxfId="165"/>
      <tableStyleElement type="lastColumn" dxfId="164"/>
      <tableStyleElement type="secondRowStripe" dxfId="163"/>
      <tableStyleElement type="firstColumnStripe" dxfId="162"/>
    </tableStyle>
  </tableStyles>
  <colors>
    <mruColors>
      <color rgb="FF59468D"/>
      <color rgb="FF868686"/>
      <color rgb="FFCC0000"/>
      <color rgb="FF99CC00"/>
      <color rgb="FFFFFFCC"/>
      <color rgb="FF669900"/>
      <color rgb="FF0066CC"/>
      <color rgb="FF6699FF"/>
      <color rgb="FF3399FF"/>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 Type="http://schemas.openxmlformats.org/officeDocument/2006/relationships/worksheet" Target="worksheets/sheet3.xml"/><Relationship Id="rId21" Type="http://schemas.openxmlformats.org/officeDocument/2006/relationships/externalLink" Target="externalLinks/externalLink18.xml"/><Relationship Id="rId34" Type="http://schemas.openxmlformats.org/officeDocument/2006/relationships/sharedStrings" Target="sharedStrings.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customXml" Target="../customXml/item1.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ca.local\wa\NREG\Sector%20Analysis\Financial%20Analysis\Global%20Accounts\2019\GA2019_WRKPAP_v1.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Declan.Rusdale\Downloads\FVA2019_VfM_Metrics_Release%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ca.local\wa\NREG\Sector%20Analysis\Live%20work%20streams\Unit%20Cost%20&amp;%20VfM%20Analysis\GA%20Data%20Utility%2020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National\Regulation\All%20Staff\TSA%20Assessments\Backup\HCA%20control%20list%2002.01.08%2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ca.local\NREG\Sector%20Analysis\Risk%20Segmentation%20Models\RSM_Update_October2016%20Vrs4.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ca.local\NREG\Sector%20Analysis\Financial%20Analysis\FFR%20Analysis\2016\FFR%202016%20Data%20&amp;%20Statements%203%2002-11-16.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ca.local\wa\NREG\VFM\2017%2018\VfM%20-%20Operational\Internal%20Analysis%20&amp;%20Development\Model%20Development\VfM%20Metrics%20Tool%202018%20v0.9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ca.local\wa\NREG\VFM\Analysis\Tools\VFM%20Metrics\Metrics\201819\Final\FVA2018_Metrics_Calculations%20FINAL.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groups\Documents%20and%20research\Economic%20and%20Fiscal%20Outlook\Autumn%202015\Charts%20and%20Tables\Chapter%203\NED%20AS1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ca.local\NREG\Sector%20Analysis\Financial%20Analysis\Stability%20Check\2019%20Stability%20Check\Other\FVA2019_Provider_View.xlsb"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NREG\Data\NROSH+\Draft%20Work%20and%20Analysis\Statistical%20Release\Statistical%20Release%202017\Submission%20tracking\SDR%202017%20Submission%20checking%20-%20Paul%20-%20Tool.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ca.local\NREG\Data\Projects\Other\MFF%20Masterfile%202015091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ca.local\NREG\VFM\2015%2016\Internal%20Analysis%20&amp;%20Development\Model%20Development\VfM%20Metrics%20Tool%202017%20v1.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declan.rusdale\AppData\Local\Microsoft\Windows\Temporary%20Internet%20Files\Low\Content.IE5\UMY09N1W\Chapter%202.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Brendan%20Conlon\AppData\Local\Microsoft\Windows\Temporary%20Internet%20Files\Content.Outlook\J83NN7D1\Bid%20list.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ca.local\NREG\Sector%20Analysis\MFF\MFF%201208201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ca.local\NREG\Investment%20Programmes\AHP%202015-18%20CME\CME%20and%20rent%20to%20buy%20log%20-%20FINAL.xlsx"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orecast\hist20\CHSPD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forecast\hist20\HIS19FI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rnover_Entity"/>
      <sheetName val="Group - headline"/>
      <sheetName val="Group - turnover"/>
      <sheetName val="Group - operating costs"/>
      <sheetName val="Group - Cost of sales"/>
      <sheetName val="Group"/>
      <sheetName val="Entity"/>
      <sheetName val="Group to Entity"/>
      <sheetName val="FVA19_Dataset"/>
      <sheetName val="FVA18_Dataset"/>
      <sheetName val="FVA19_FRONT"/>
      <sheetName val="FVA19_GROUP"/>
      <sheetName val="FVA19_SOCI"/>
      <sheetName val="FVA19_SOFP"/>
      <sheetName val="FVA19_SHL"/>
      <sheetName val="FVA19_NOTES1_1"/>
      <sheetName val="FVA19_NOTES1_2"/>
      <sheetName val="FVA19_NOTES1_3"/>
      <sheetName val="FVA19_NOTES2"/>
      <sheetName val="Connections"/>
      <sheetName val="Field_Names"/>
      <sheetName val="Return_Mapp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B3" t="str">
            <v>~ Select Field ~</v>
          </cell>
          <cell r="E3" t="str">
            <v>~ Select Field ~</v>
          </cell>
          <cell r="I3" t="str">
            <v>~ Select Field ~</v>
          </cell>
          <cell r="L3" t="str">
            <v>~ Select Field ~</v>
          </cell>
        </row>
        <row r="4">
          <cell r="B4" t="str">
            <v>~ SOCI ~</v>
          </cell>
          <cell r="E4" t="str">
            <v>~ SOCI ~</v>
          </cell>
          <cell r="I4" t="str">
            <v>~ SOCI ~</v>
          </cell>
          <cell r="L4" t="str">
            <v>~ SOCI ~</v>
          </cell>
        </row>
        <row r="5">
          <cell r="B5" t="str">
            <v>FVA041_Turnover</v>
          </cell>
          <cell r="E5" t="str">
            <v>FVA041P_Turnover_PRIOR</v>
          </cell>
          <cell r="I5" t="str">
            <v>FVA041_Turnover</v>
          </cell>
          <cell r="L5" t="str">
            <v>FVA041P_Turnover_PRIOR</v>
          </cell>
        </row>
        <row r="6">
          <cell r="B6" t="str">
            <v>FVA043_Cost_Of_Sales</v>
          </cell>
          <cell r="E6" t="str">
            <v>FVA043P_Cost_Of_Sales_PRIOR</v>
          </cell>
          <cell r="I6" t="str">
            <v>FVA042_Op_Expend</v>
          </cell>
          <cell r="L6" t="str">
            <v>FVA042P_Op_Expend_PRIOR</v>
          </cell>
        </row>
        <row r="7">
          <cell r="B7" t="str">
            <v>FVA042_Op_Expend</v>
          </cell>
          <cell r="E7" t="str">
            <v>FVA042P_Op_Expend_PRIOR</v>
          </cell>
          <cell r="I7" t="str">
            <v>FVA043_Cost_Of_Sales</v>
          </cell>
          <cell r="L7" t="str">
            <v>FVA043P_Cost_Of_Sales_PRIOR</v>
          </cell>
        </row>
        <row r="8">
          <cell r="B8" t="str">
            <v>FVA642_Gn/Lss_Disp_Fix_Asset</v>
          </cell>
          <cell r="E8" t="str">
            <v>FVA642P_Gn/Lss_Disp_Fix_Asset_PRIOR</v>
          </cell>
          <cell r="I8" t="str">
            <v>FVA642_Gn/Lss_Disp_Fix_Asset</v>
          </cell>
          <cell r="L8" t="str">
            <v>FVA642P_Gn/Lss_Disp_Fix_Asset_PRIOR</v>
          </cell>
        </row>
        <row r="9">
          <cell r="B9" t="str">
            <v>FVA045_Op_Surplus/(Deficit)</v>
          </cell>
          <cell r="E9" t="str">
            <v>FVA045P_Op_Surplus/(Deficit)_PRIOR</v>
          </cell>
          <cell r="I9" t="str">
            <v>FVA045_Op_Surplus/(Deficit)</v>
          </cell>
          <cell r="L9" t="str">
            <v>FVA045P_Op_Surplus/(Deficit)_PRIOR</v>
          </cell>
        </row>
        <row r="10">
          <cell r="B10" t="str">
            <v>FVA046_Gain/(Loss)_On_Disp_Fixed_Assets</v>
          </cell>
          <cell r="E10" t="str">
            <v>FVA046P_Gain/(Loss)_On_Disp_Fixed_Assets_PRIOR</v>
          </cell>
          <cell r="I10" t="str">
            <v>FVA046_Gain/(Loss)_On_Disp_Fixed_Assets</v>
          </cell>
          <cell r="L10" t="str">
            <v>FVA046P_Gain/(Loss)_On_Disp_Fixed_Assets_PRIOR</v>
          </cell>
        </row>
        <row r="11">
          <cell r="B11" t="str">
            <v>FVA047_Gift_Aid</v>
          </cell>
          <cell r="E11" t="str">
            <v>FVA047P_Gift_Aid_PRIOR</v>
          </cell>
          <cell r="I11" t="str">
            <v>FVA047_Gift_Aid</v>
          </cell>
          <cell r="L11" t="str">
            <v>FVA047P_Gift_Aid_PRIOR</v>
          </cell>
        </row>
        <row r="12">
          <cell r="B12" t="str">
            <v>FVA643_Gain_Business_Com</v>
          </cell>
          <cell r="E12" t="str">
            <v>FVA643P_Gain_Business_Com_PRIOR</v>
          </cell>
          <cell r="I12" t="str">
            <v>FVA643_Gain_Business_Com</v>
          </cell>
          <cell r="L12" t="str">
            <v>FVA643P_Gain_Business_Com_PRIOR</v>
          </cell>
        </row>
        <row r="13">
          <cell r="B13" t="str">
            <v>FVA048_Othr</v>
          </cell>
          <cell r="E13" t="str">
            <v>FVA048P_Othr_PRIOR</v>
          </cell>
          <cell r="I13" t="str">
            <v>FVA048_Othr</v>
          </cell>
          <cell r="L13" t="str">
            <v>FVA048P_Othr_PRIOR</v>
          </cell>
        </row>
        <row r="14">
          <cell r="B14" t="str">
            <v>FVA292_Shr_Surplus/(Deficit)_in_JV_or_Assoc</v>
          </cell>
          <cell r="E14" t="str">
            <v>FVA292P_Shr_Surplus/(Deficit)_in_JV_or_Assoc_PRIOR</v>
          </cell>
          <cell r="I14" t="str">
            <v>FVA292_Shr_Surplus/(Deficit)_in_JV_or_Assoc</v>
          </cell>
          <cell r="L14" t="str">
            <v>FVA292P_Shr_Surplus/(Deficit)_in_JV_or_Assoc_PRIOR</v>
          </cell>
        </row>
        <row r="15">
          <cell r="B15" t="str">
            <v>FVA049_Interest_Receivable</v>
          </cell>
          <cell r="E15" t="str">
            <v>FVA049P_Interest_Receivable_PRIOR</v>
          </cell>
          <cell r="I15" t="str">
            <v>FVA049_Interest_Receivable</v>
          </cell>
          <cell r="L15" t="str">
            <v>FVA049P_Interest_Receivable_PRIOR</v>
          </cell>
        </row>
        <row r="16">
          <cell r="B16" t="str">
            <v>FVA050_Interest_Payable_And_Financing</v>
          </cell>
          <cell r="E16" t="str">
            <v>FVA050P_Interest_Payable_And_Financing_PRIOR</v>
          </cell>
          <cell r="I16" t="str">
            <v>FVA050_Interest_Payable_And_Financing</v>
          </cell>
          <cell r="L16" t="str">
            <v>FVA050P_Interest_Payable_And_Financing_PRIOR</v>
          </cell>
        </row>
        <row r="17">
          <cell r="B17" t="str">
            <v>FVA555_Mov_Fair_Value_Inv_Prop</v>
          </cell>
          <cell r="E17" t="str">
            <v>FVA555P_Mov_Fair_Value_Inv_Prop_PRIOR</v>
          </cell>
          <cell r="I17" t="str">
            <v>FVA555_Mov_Fair_Value_Inv_Prop</v>
          </cell>
          <cell r="L17" t="str">
            <v>FVA555P_Mov_Fair_Value_Inv_Prop_PRIOR</v>
          </cell>
        </row>
        <row r="18">
          <cell r="B18" t="str">
            <v>FVA293_Move_Fair_Value</v>
          </cell>
          <cell r="E18" t="str">
            <v>FVA293P_Move_Fair_Value_PRIOR</v>
          </cell>
          <cell r="I18" t="str">
            <v>FVA293_Move_Fair_Value</v>
          </cell>
          <cell r="L18" t="str">
            <v>FVA293P_Move_Fair_Value_PRIOR</v>
          </cell>
        </row>
        <row r="19">
          <cell r="B19" t="str">
            <v>FVA294_Dec_Valuat_Hous_Propt</v>
          </cell>
          <cell r="E19" t="str">
            <v>FVA294P_Dec_Valuat_Hous_Propt_PRIOR</v>
          </cell>
          <cell r="I19" t="str">
            <v>FVA294_Dec_Valuat_Hous_Propt</v>
          </cell>
          <cell r="L19" t="str">
            <v>FVA294P_Dec_Valuat_Hous_Propt_PRIOR</v>
          </cell>
        </row>
        <row r="20">
          <cell r="B20" t="str">
            <v>FVA295_Rev_Prev_Dec_Valuat_Hous_Propts</v>
          </cell>
          <cell r="E20" t="str">
            <v>FVA295P_Rev_Prev_Dec_Valuat_Hous_Propts_PRIOR</v>
          </cell>
          <cell r="I20" t="str">
            <v>FVA295_Rev_Prev_Dec_Valuat_Hous_Propts</v>
          </cell>
          <cell r="L20" t="str">
            <v>FVA295P_Rev_Prev_Dec_Valuat_Hous_Propts_PRIOR</v>
          </cell>
        </row>
        <row r="21">
          <cell r="B21" t="str">
            <v>FVA052_Surplus/(Deficit)_Before_Tax</v>
          </cell>
          <cell r="E21" t="str">
            <v>FVA052P_Surplus/(Deficit)_Before_Tax_PRIOR</v>
          </cell>
          <cell r="I21" t="str">
            <v>FVA052_Surplus/(Deficit)_Before_Tax</v>
          </cell>
          <cell r="L21" t="str">
            <v>FVA052P_Surplus/(Deficit)_Before_Tax_PRIOR</v>
          </cell>
        </row>
        <row r="22">
          <cell r="B22" t="str">
            <v>FVA053_Taxation</v>
          </cell>
          <cell r="E22" t="str">
            <v>FVA053P_Taxation_PRIOR</v>
          </cell>
          <cell r="I22" t="str">
            <v>FVA053_Taxation</v>
          </cell>
          <cell r="L22" t="str">
            <v>FVA053P_Taxation_PRIOR</v>
          </cell>
        </row>
        <row r="23">
          <cell r="B23" t="str">
            <v>FVA054_Surplus/(Deficit)_For_The_Period</v>
          </cell>
          <cell r="E23" t="str">
            <v>FVA054P_Surplus/(Deficit)_For_The_Period_PRIOR</v>
          </cell>
          <cell r="I23" t="str">
            <v>FVA054_Surplus/(Deficit)_For_The_Period</v>
          </cell>
          <cell r="L23" t="str">
            <v>FVA054P_Surplus/(Deficit)_For_The_Period_PRIOR</v>
          </cell>
        </row>
        <row r="24">
          <cell r="B24" t="str">
            <v>FVA296_Unreal_Sur/(Def)_Revaluat_Hous_Propts</v>
          </cell>
          <cell r="E24" t="str">
            <v>FVA296P_Unreal_Sur/(Def)_Revaluat_Hous_Propts_PRIOR</v>
          </cell>
          <cell r="I24" t="str">
            <v>FVA296_Unreal_Sur/(Def)_Revaluat_Hous_Propts</v>
          </cell>
          <cell r="L24" t="str">
            <v>FVA296P_Unreal_Sur/(Def)_Revaluat_Hous_Propts_PRIOR</v>
          </cell>
        </row>
        <row r="25">
          <cell r="B25" t="str">
            <v>FVA297_Act_Gain/(Loss)_Pension_Scheme</v>
          </cell>
          <cell r="E25" t="str">
            <v>FVA297P_Act_Gain/(Loss)_Pension_Scheme_PRIOR</v>
          </cell>
          <cell r="I25" t="str">
            <v>FVA297_Act_Gain/(Loss)_Pension_Scheme</v>
          </cell>
          <cell r="L25" t="str">
            <v>FVA297P_Act_Gain/(Loss)_Pension_Scheme_PRIOR</v>
          </cell>
        </row>
        <row r="26">
          <cell r="B26" t="str">
            <v>FVA722_Ini_Meas_Def_Ben_Pen_Lia_Current</v>
          </cell>
          <cell r="E26" t="str">
            <v>FVA722P_Ini_Meas_Def_Ben_Pen_Lia_Prior</v>
          </cell>
          <cell r="I26" t="str">
            <v>FVA298_Chg_Fair_Value_Hedged_Inst</v>
          </cell>
          <cell r="L26" t="str">
            <v>FVA298P_Chg_Fair_Value_Hedged_Inst_PRIOR</v>
          </cell>
        </row>
        <row r="27">
          <cell r="B27" t="str">
            <v>FVA298_Chg_Fair_Value_Hedged_Inst</v>
          </cell>
          <cell r="E27" t="str">
            <v>FVA298P_Chg_Fair_Value_Hedged_Inst_PRIOR</v>
          </cell>
          <cell r="I27" t="str">
            <v>FVA556_Othr_Remeasure</v>
          </cell>
          <cell r="L27" t="str">
            <v>FVA556P_Othr_Remeasure_PRIOR</v>
          </cell>
        </row>
        <row r="28">
          <cell r="B28" t="str">
            <v>FVA556_Othr_Remeasure</v>
          </cell>
          <cell r="E28" t="str">
            <v>FVA556P_Othr_Remeasure_PRIOR</v>
          </cell>
          <cell r="I28" t="str">
            <v>FVA299_Tot_Comp_Inc</v>
          </cell>
          <cell r="L28" t="str">
            <v>FVA299P_Tot_Comp_Inc_PRIOR</v>
          </cell>
        </row>
        <row r="29">
          <cell r="B29" t="str">
            <v>FVA299_Tot_Comp_Inc</v>
          </cell>
          <cell r="E29" t="str">
            <v>FVA299P_Tot_Comp_Inc_PRIOR</v>
          </cell>
          <cell r="I29" t="str">
            <v>FVA300_Bal_St_Period_Inc_&amp;_Exp_Res</v>
          </cell>
          <cell r="L29" t="str">
            <v>~ SOFP ~</v>
          </cell>
        </row>
        <row r="30">
          <cell r="B30" t="str">
            <v>FVA300_Bal_St_Period_Inc_&amp;_Exp_Res</v>
          </cell>
          <cell r="E30" t="str">
            <v>~ SOFP ~</v>
          </cell>
          <cell r="I30" t="str">
            <v>FVA301_Bal_St_Period_Rest_Res</v>
          </cell>
          <cell r="L30" t="str">
            <v>FVA011P_Intan_Fixed_Assets_Goodwill_PRIOR</v>
          </cell>
        </row>
        <row r="31">
          <cell r="B31" t="str">
            <v>FVA301_Bal_St_Period_Rest_Res</v>
          </cell>
          <cell r="E31" t="str">
            <v>FVA011P_Intan_Fixed_Assets_Goodwill_PRIOR</v>
          </cell>
          <cell r="I31" t="str">
            <v>FVA302_Bal_St_Period_Revalu_Res</v>
          </cell>
          <cell r="L31" t="str">
            <v>FVA004P_Tan_FA_Hous_Propts_At_Cst_PRIOR</v>
          </cell>
        </row>
        <row r="32">
          <cell r="B32" t="str">
            <v>FVA302_Bal_St_Period_Revalu_Res</v>
          </cell>
          <cell r="E32" t="str">
            <v>FVA004P_Tan_FA_Hous_Propts_At_Cst_PRIOR</v>
          </cell>
          <cell r="I32" t="str">
            <v>FVA557_Bal_St_Period_CFHedge_Res</v>
          </cell>
          <cell r="L32" t="str">
            <v>FVA005P_Tan_FA_Hous_Propts_At_Val_PRIOR</v>
          </cell>
        </row>
        <row r="33">
          <cell r="B33" t="str">
            <v>FVA557_Bal_St_Period_CFHedge_Res</v>
          </cell>
          <cell r="E33" t="str">
            <v>FVA005P_Tan_FA_Hous_Propts_At_Val_PRIOR</v>
          </cell>
          <cell r="I33" t="str">
            <v>FVA303_Bal_St_Period_Other_Res</v>
          </cell>
          <cell r="L33" t="str">
            <v>FVA010P_Tan_FA_Other_PRIOR</v>
          </cell>
        </row>
        <row r="34">
          <cell r="B34" t="str">
            <v>FVA303_Bal_St_Period_Other_Res</v>
          </cell>
          <cell r="E34" t="str">
            <v>FVA010P_Tan_FA_Other_PRIOR</v>
          </cell>
          <cell r="I34" t="str">
            <v>FVA304_Bal_St_Period_Total</v>
          </cell>
          <cell r="L34" t="str">
            <v>FVA012P_Invests_Propts_PRIOR</v>
          </cell>
        </row>
        <row r="35">
          <cell r="B35" t="str">
            <v>FVA304_Bal_St_Period_Total</v>
          </cell>
          <cell r="E35" t="str">
            <v>FVA012P_Invests_Propts_PRIOR</v>
          </cell>
          <cell r="I35" t="str">
            <v>FVA305_Tot_Comp_Inc_Inc_Exp_Res</v>
          </cell>
          <cell r="L35" t="str">
            <v>FVA013P_HomeBuy_Loan_Rec_PRIOR</v>
          </cell>
        </row>
        <row r="36">
          <cell r="B36" t="str">
            <v>FVA305_Tot_Comp_Inc_Inc_Exp_Res</v>
          </cell>
          <cell r="E36" t="str">
            <v>FVA013P_HomeBuy_Loan_Rec_PRIOR</v>
          </cell>
          <cell r="I36" t="str">
            <v>FVA306_Tot_Comp_Inc_Tot</v>
          </cell>
          <cell r="L36" t="str">
            <v>FVA328P_Invest_Jvent_PRIOR</v>
          </cell>
        </row>
        <row r="37">
          <cell r="B37" t="str">
            <v>FVA306_Tot_Comp_Inc_Tot</v>
          </cell>
          <cell r="E37" t="str">
            <v>FVA328P_Invest_Jvent_PRIOR</v>
          </cell>
          <cell r="I37" t="str">
            <v>FVA558_Othr_Comp_Inc_Inc_Exp</v>
          </cell>
          <cell r="L37" t="str">
            <v>FVA329P_Invest_Assoc_PRIOR</v>
          </cell>
        </row>
        <row r="38">
          <cell r="B38" t="str">
            <v>FVA558_Othr_Comp_Inc_Inc_Exp</v>
          </cell>
          <cell r="E38" t="str">
            <v>FVA329P_Invest_Assoc_PRIOR</v>
          </cell>
          <cell r="I38" t="str">
            <v>FVA559_Othr_Comp_Inc_Rest_Res</v>
          </cell>
          <cell r="L38" t="str">
            <v>FVA568P_Amount_Owed_Gp_Undertaking_PRIOR</v>
          </cell>
        </row>
        <row r="39">
          <cell r="B39" t="str">
            <v>FVA559_Othr_Comp_Inc_Rest_Res</v>
          </cell>
          <cell r="E39" t="str">
            <v>FVA723P_Invest_In_Subsids_Prior</v>
          </cell>
          <cell r="I39" t="str">
            <v>FVA560_Othr_Comp_Inc_Reval_Res</v>
          </cell>
          <cell r="L39" t="str">
            <v>FVA330P_Invest_Other_PRIOR</v>
          </cell>
        </row>
        <row r="40">
          <cell r="B40" t="str">
            <v>FVA560_Othr_Comp_Inc_Reval_Res</v>
          </cell>
          <cell r="E40" t="str">
            <v>FVA568P_Amount_Owed_Gp_Undertaking_PRIOR</v>
          </cell>
          <cell r="I40" t="str">
            <v>FVA561_Othr_Comp_Inc_CFHedge_Res</v>
          </cell>
          <cell r="L40" t="str">
            <v>FVA015P_Tot_Fixed_Assets_PRIOR</v>
          </cell>
        </row>
        <row r="41">
          <cell r="B41" t="str">
            <v>FVA561_Othr_Comp_Inc_CFHedge_Res</v>
          </cell>
          <cell r="E41" t="str">
            <v>FVA330P_Invest_Other_PRIOR</v>
          </cell>
          <cell r="I41" t="str">
            <v>FVA562_Othr_Comp_Inc_Other_Res</v>
          </cell>
          <cell r="L41" t="str">
            <v>FVA016P_Propts_Held_For_Sale_PRIOR</v>
          </cell>
        </row>
        <row r="42">
          <cell r="B42" t="str">
            <v>FVA562_Othr_Comp_Inc_Other_Res</v>
          </cell>
          <cell r="E42" t="str">
            <v>FVA015P_Tot_Fixed_Assets_PRIOR</v>
          </cell>
          <cell r="I42" t="str">
            <v>FVA563_Othr_Comp_Inc_Res_Tot</v>
          </cell>
          <cell r="L42" t="str">
            <v>FVA017P_Trade_Other_Debtors_PRIOR</v>
          </cell>
        </row>
        <row r="43">
          <cell r="B43" t="str">
            <v>FVA563_Othr_Comp_Inc_Res_Tot</v>
          </cell>
          <cell r="E43" t="str">
            <v>FVA016P_Propts_Held_For_Sale_PRIOR</v>
          </cell>
          <cell r="I43" t="str">
            <v>FVA307_Trans_Rev_Res_to_Inc_Exp_Res_Inc_Exp</v>
          </cell>
          <cell r="L43" t="str">
            <v>FVA018P_Cash_And_Cash_Equiv_PRIOR</v>
          </cell>
        </row>
        <row r="44">
          <cell r="B44" t="str">
            <v>FVA307_Trans_Rev_Res_to_Inc_Exp_Res_Inc_Exp</v>
          </cell>
          <cell r="E44" t="str">
            <v>FVA017P_Trade_Other_Debtors_PRIOR</v>
          </cell>
          <cell r="I44" t="str">
            <v>FVA308_Trans_Rev_Res_to_Inc_Exp_Res_Rest_Res</v>
          </cell>
          <cell r="L44" t="str">
            <v>FVA019P_Short_Term_Investments_PRIOR</v>
          </cell>
        </row>
        <row r="45">
          <cell r="B45" t="str">
            <v>FVA308_Trans_Rev_Res_to_Inc_Exp_Res_Rest_Res</v>
          </cell>
          <cell r="E45" t="str">
            <v>FVA018P_Cash_And_Cash_Equiv_PRIOR</v>
          </cell>
          <cell r="I45" t="str">
            <v>FVA309_Trans_Rev_Res_to_Inc_Exp_Res_Reval_Res</v>
          </cell>
          <cell r="L45" t="str">
            <v>FVA020P_Othr_Current_Assets_PRIOR</v>
          </cell>
        </row>
        <row r="46">
          <cell r="B46" t="str">
            <v>FVA309_Trans_Rev_Res_to_Inc_Exp_Res_Reval_Res</v>
          </cell>
          <cell r="E46" t="str">
            <v>FVA019P_Short_Term_Investments_PRIOR</v>
          </cell>
          <cell r="I46" t="str">
            <v>FVA564_Trans_Rev_Res_to_Inc_Exp_Res_CFHedge_Res</v>
          </cell>
          <cell r="L46" t="str">
            <v>FVA021P_Tot_Current_Assets_PRIOR</v>
          </cell>
        </row>
        <row r="47">
          <cell r="B47" t="str">
            <v>FVA564_Trans_Rev_Res_to_Inc_Exp_Res_CFHedge_Res</v>
          </cell>
          <cell r="E47" t="str">
            <v>FVA020P_Othr_Current_Assets_PRIOR</v>
          </cell>
          <cell r="I47" t="str">
            <v>FVA310_Trans_Rev_Res_to_Inc_Exp_Res_Other_Res</v>
          </cell>
          <cell r="L47" t="str">
            <v>FVA022P_Short_Term_Loans_PRIOR</v>
          </cell>
        </row>
        <row r="48">
          <cell r="B48" t="str">
            <v>FVA310_Trans_Rev_Res_to_Inc_Exp_Res_Other_Res</v>
          </cell>
          <cell r="E48" t="str">
            <v>FVA021P_Tot_Current_Assets_PRIOR</v>
          </cell>
          <cell r="I48" t="str">
            <v>FVA311_Trans_Rev_Res_to_Inc_Exp_Res_Tot</v>
          </cell>
          <cell r="L48" t="str">
            <v>FVA023P_Bank_Overdrafts_PRIOR</v>
          </cell>
        </row>
        <row r="49">
          <cell r="B49" t="str">
            <v>FVA311_Trans_Rev_Res_to_Inc_Exp_Res_Tot</v>
          </cell>
          <cell r="E49" t="str">
            <v>FVA022P_Short_Term_debt_PRIOR</v>
          </cell>
          <cell r="I49" t="str">
            <v>FVA312_Oth_Trans_Res_Inc_Exp_Res</v>
          </cell>
          <cell r="L49" t="str">
            <v>FVA331P_Def_Cap_Grant_Within_Year_PRIOR</v>
          </cell>
        </row>
        <row r="50">
          <cell r="B50" t="str">
            <v>FVA312_Oth_Trans_Res_Inc_Exp_Res</v>
          </cell>
          <cell r="E50" t="str">
            <v>FVA023P_Bank_Overdrafts_PRIOR</v>
          </cell>
          <cell r="I50" t="str">
            <v>FVA313_Oth_Trans_Res_Rest_Res</v>
          </cell>
          <cell r="L50" t="str">
            <v>FVA024P_Othr_Creditor_fall_within_1yr_PRIOR</v>
          </cell>
        </row>
        <row r="51">
          <cell r="B51" t="str">
            <v>FVA313_Oth_Trans_Res_Rest_Res</v>
          </cell>
          <cell r="E51" t="str">
            <v>FVA331P_Def_Cap_Grant_Within_Year_PRIOR</v>
          </cell>
          <cell r="I51" t="str">
            <v>FVA314_Oth_Trans_Res_Reval_Res</v>
          </cell>
          <cell r="L51" t="str">
            <v>FVA025P_Tot_Creditors_Due_Within_Yr_PRIOR</v>
          </cell>
        </row>
        <row r="52">
          <cell r="B52" t="str">
            <v>FVA314_Oth_Trans_Res_Reval_Res</v>
          </cell>
          <cell r="E52" t="str">
            <v>FVA024P_Othr_Creditor_fall_within_1yr_PRIOR</v>
          </cell>
          <cell r="I52" t="str">
            <v>FVA565_Oth_Trans_Res_CFHedge_Res</v>
          </cell>
          <cell r="L52" t="str">
            <v>FVA026P_Net_Current_Assets/Liabilities_PRIOR</v>
          </cell>
        </row>
        <row r="53">
          <cell r="B53" t="str">
            <v>FVA565_Oth_Trans_Res_CFHedge_Res</v>
          </cell>
          <cell r="E53" t="str">
            <v>FVA025P_Tot_Creditors_Due_Within_Yr_PRIOR</v>
          </cell>
          <cell r="I53" t="str">
            <v>FVA315_Oth_Trans_Res_Other_Res</v>
          </cell>
          <cell r="L53" t="str">
            <v>FVA029P_Tot_Assets_Less_Current_Liabilities_PRIOR</v>
          </cell>
        </row>
        <row r="54">
          <cell r="B54" t="str">
            <v>FVA315_Oth_Trans_Res_Other_Res</v>
          </cell>
          <cell r="E54" t="str">
            <v>FVA026P_Net_Current_Assets/Liabilities_PRIOR</v>
          </cell>
          <cell r="I54" t="str">
            <v>FVA316_Oth_Trans_Res_Tot</v>
          </cell>
          <cell r="L54" t="str">
            <v>FVA030P_Long_Term_Loans_PRIOR</v>
          </cell>
        </row>
        <row r="55">
          <cell r="B55" t="str">
            <v>FVA316_Oth_Trans_Res_Tot</v>
          </cell>
          <cell r="E55" t="str">
            <v>FVA029P_Tot_Assets_Less_Current_Liabilities_PRIOR</v>
          </cell>
          <cell r="I55" t="str">
            <v>FVA317_Prior_Period_Adj_Inc_Exp_Res</v>
          </cell>
          <cell r="L55" t="str">
            <v>FVA031P_Amounts_owed_group_PRIOR</v>
          </cell>
        </row>
        <row r="56">
          <cell r="B56" t="str">
            <v>FVA317_Prior_Period_Adj_Inc_Exp_Res</v>
          </cell>
          <cell r="E56" t="str">
            <v>FVA030P_Long_Term_debt_PRIOR</v>
          </cell>
          <cell r="I56" t="str">
            <v>FVA318_Prior_Period_Adj_Rest_Res</v>
          </cell>
          <cell r="L56" t="str">
            <v>FVA032P_Finance_lease_obligations_PRIOR</v>
          </cell>
        </row>
        <row r="57">
          <cell r="B57" t="str">
            <v>FVA318_Prior_Period_Adj_Rest_Res</v>
          </cell>
          <cell r="E57" t="str">
            <v>FVA031P_Amounts_owed_group_PRIOR</v>
          </cell>
          <cell r="I57" t="str">
            <v>FVA319_Prior_Period_Adj_Reval_Res</v>
          </cell>
          <cell r="L57" t="str">
            <v>FVA332P_Def_Cap_Grant_After_Year_PRIOR</v>
          </cell>
        </row>
        <row r="58">
          <cell r="B58" t="str">
            <v>FVA319_Prior_Period_Adj_Reval_Res</v>
          </cell>
          <cell r="E58" t="str">
            <v>FVA032P_Finance_lease_obligations_PRIOR</v>
          </cell>
          <cell r="I58" t="str">
            <v>FVA566_Prior_Period_Adj_CFHedge_Res</v>
          </cell>
          <cell r="L58" t="str">
            <v>FVA014P_HomeBuy_Grant_Def_Inc_PRIOR</v>
          </cell>
        </row>
        <row r="59">
          <cell r="B59" t="str">
            <v>FVA566_Prior_Period_Adj_CFHedge_Res</v>
          </cell>
          <cell r="E59" t="str">
            <v>FVA332P_Def_Cap_Grant_After_Year_PRIOR</v>
          </cell>
          <cell r="I59" t="str">
            <v>FVA320_Prior_Period_Adj_Other_Res</v>
          </cell>
          <cell r="L59" t="str">
            <v>FVA569P_Fr_Val_Der_Fin_Inst_PRIOR</v>
          </cell>
        </row>
        <row r="60">
          <cell r="B60" t="str">
            <v>FVA320_Prior_Period_Adj_Other_Res</v>
          </cell>
          <cell r="E60" t="str">
            <v>FVA014P_HomeBuy_Grant_Def_Inc_PRIOR</v>
          </cell>
          <cell r="I60" t="str">
            <v>FVA321_Prior_Period_Adj_Tot</v>
          </cell>
          <cell r="L60" t="str">
            <v>FVA033P_Othr_Long_Term_Creditors_PRIOR</v>
          </cell>
        </row>
        <row r="61">
          <cell r="B61" t="str">
            <v>FVA321_Prior_Period_Adj_Tot</v>
          </cell>
          <cell r="E61" t="str">
            <v>FVA569P_Fr_Val_Der_Fin_Inst_PRIOR</v>
          </cell>
          <cell r="I61" t="str">
            <v>FVA322_Bal_End_Period_Inc_Exp_Res</v>
          </cell>
          <cell r="L61" t="str">
            <v>FVA333P_Tot_Creditors_Due_After_Yr_PRIOR</v>
          </cell>
        </row>
        <row r="62">
          <cell r="B62" t="str">
            <v>FVA322_Bal_End_Period_Inc_Exp_Res</v>
          </cell>
          <cell r="E62" t="str">
            <v>FVA033P_Othr_Long_Term_Creditors_PRIOR</v>
          </cell>
          <cell r="I62" t="str">
            <v>FVA323_Bal_End_Period_Rest_Res</v>
          </cell>
          <cell r="L62" t="str">
            <v>FVA334P_Pension_Prov_PRIOR</v>
          </cell>
        </row>
        <row r="63">
          <cell r="B63" t="str">
            <v>FVA323_Bal_End_Period_Rest_Res</v>
          </cell>
          <cell r="E63" t="str">
            <v>FVA333P_Tot_Creditors_Due_After_Yr_PRIOR</v>
          </cell>
          <cell r="I63" t="str">
            <v>FVA324_Bal_End_Period_Reval_Res</v>
          </cell>
          <cell r="L63" t="str">
            <v>FVA335P_Other_Prov_PRIOR</v>
          </cell>
        </row>
        <row r="64">
          <cell r="B64" t="str">
            <v>FVA324_Bal_End_Period_Reval_Res</v>
          </cell>
          <cell r="E64" t="str">
            <v>FVA334P_Pension_Prov_PRIOR</v>
          </cell>
          <cell r="I64" t="str">
            <v>FVA567_Bal_End_Period_CFHedge_Res</v>
          </cell>
          <cell r="L64" t="str">
            <v>FVA336P_Tot_Net_Provs_PRIOR</v>
          </cell>
        </row>
        <row r="65">
          <cell r="B65" t="str">
            <v>FVA567_Bal_End_Period_CFHedge_Res</v>
          </cell>
          <cell r="E65" t="str">
            <v>FVA335P_Other_Prov_PRIOR</v>
          </cell>
          <cell r="I65" t="str">
            <v>FVA325_Bal_End_Period_Other_Res</v>
          </cell>
          <cell r="L65" t="str">
            <v>FVA337P_Inc_And_Exp_Res_PRIOR</v>
          </cell>
        </row>
        <row r="66">
          <cell r="B66" t="str">
            <v>FVA325_Bal_End_Period_Other_Res</v>
          </cell>
          <cell r="E66" t="str">
            <v>FVA336P_Tot_Net_Provs_PRIOR</v>
          </cell>
          <cell r="I66" t="str">
            <v>FVA326_Bal_End_Period_Tot</v>
          </cell>
          <cell r="L66" t="str">
            <v>FVA038P_Revaluation_Reserves_PRIOR</v>
          </cell>
        </row>
        <row r="67">
          <cell r="B67" t="str">
            <v>FVA326_Bal_End_Period_Tot</v>
          </cell>
          <cell r="E67" t="str">
            <v>FVA337P_Inc_And_Exp_Res_PRIOR</v>
          </cell>
          <cell r="I67" t="str">
            <v>~ SOFP ~</v>
          </cell>
          <cell r="L67" t="str">
            <v>FVA037P_Restricted_Reserves_PRIOR</v>
          </cell>
        </row>
        <row r="68">
          <cell r="B68" t="str">
            <v>~ SOFP ~</v>
          </cell>
          <cell r="E68" t="str">
            <v>FVA038P_Revaluation_Reserves_PRIOR</v>
          </cell>
          <cell r="I68" t="str">
            <v>FVA011_Intan_Fixed_Assets_Goodwill</v>
          </cell>
          <cell r="L68" t="str">
            <v>FVA570P_CFHedge_Reserve_PRIOR</v>
          </cell>
        </row>
        <row r="69">
          <cell r="B69" t="str">
            <v>FVA011_Intan_Fixed_Assets_Goodwill</v>
          </cell>
          <cell r="E69" t="str">
            <v>FVA037P_Restricted_Reserves_PRIOR</v>
          </cell>
          <cell r="I69" t="str">
            <v>FVA004_Tan_FA_Hous_Propts_At_Cst</v>
          </cell>
          <cell r="L69" t="str">
            <v>FVA554P_Othr_Res_PRIOR</v>
          </cell>
        </row>
        <row r="70">
          <cell r="B70" t="str">
            <v>FVA004_Tan_FA_Hous_Propts_At_Cst</v>
          </cell>
          <cell r="E70" t="str">
            <v>FVA570P_CFHedge_Reserve_PRIOR</v>
          </cell>
          <cell r="I70" t="str">
            <v>FVA005_Tan_FA_Hous_Propts_At_Val</v>
          </cell>
          <cell r="L70" t="str">
            <v>FVA040P_Tot_Reserves_PRIOR</v>
          </cell>
        </row>
        <row r="71">
          <cell r="B71" t="str">
            <v>FVA005_Tan_FA_Hous_Propts_At_Val</v>
          </cell>
          <cell r="E71" t="str">
            <v>FVA554P_Othr_Res_PRIOR</v>
          </cell>
          <cell r="I71" t="str">
            <v>FVA010_Tan_FA_Other</v>
          </cell>
          <cell r="L71" t="str">
            <v>~ SHL ~</v>
          </cell>
        </row>
        <row r="72">
          <cell r="B72" t="str">
            <v>FVA010_Tan_FA_Other</v>
          </cell>
          <cell r="E72" t="str">
            <v>FVA040P_Tot_Reserves_PRIOR</v>
          </cell>
          <cell r="I72" t="str">
            <v>FVA012_Invests_Propts</v>
          </cell>
          <cell r="L72" t="str">
            <v>FVA063P_Net_Rents_-_Prior_Tot</v>
          </cell>
        </row>
        <row r="73">
          <cell r="B73" t="str">
            <v>FVA012_Invests_Propts</v>
          </cell>
          <cell r="E73" t="str">
            <v>~ SHL Note ~</v>
          </cell>
          <cell r="I73" t="str">
            <v>FVA013_HomeBuy_Loan_Rec</v>
          </cell>
          <cell r="L73" t="str">
            <v>FVA067P_Ser_Charges_Income_-_Prior_Tot</v>
          </cell>
        </row>
        <row r="74">
          <cell r="B74" t="str">
            <v>FVA013_HomeBuy_Loan_Rec</v>
          </cell>
          <cell r="E74" t="str">
            <v>FVA063P_Net_Rents_-_Prior_Tot</v>
          </cell>
          <cell r="I74" t="str">
            <v>FVA328_Invest_Jvent</v>
          </cell>
          <cell r="L74" t="str">
            <v>FVA071P_Net_Rental_Income_-_Prior_Tot</v>
          </cell>
        </row>
        <row r="75">
          <cell r="B75" t="str">
            <v>FVA328_Invest_Jvent</v>
          </cell>
          <cell r="E75" t="str">
            <v>FVA067P_Ser_Charges_Income_-_Prior_Tot</v>
          </cell>
          <cell r="I75" t="str">
            <v>FVA329_Invest_Assoc</v>
          </cell>
          <cell r="L75" t="str">
            <v>FVA341P_Amor_Gov_Grant_-_Prior_Tot</v>
          </cell>
        </row>
        <row r="76">
          <cell r="B76" t="str">
            <v>FVA329_Invest_Assoc</v>
          </cell>
          <cell r="E76" t="str">
            <v>FVA071P_Net_Rental_Income_-_Prior_Tot</v>
          </cell>
          <cell r="I76" t="str">
            <v>FVA568_Amount_Owed_Gp_Undertaking</v>
          </cell>
          <cell r="L76" t="str">
            <v>FVA345P_Gov_Grant_take_to_inc_-_Prior_Tot</v>
          </cell>
        </row>
        <row r="77">
          <cell r="B77" t="str">
            <v>FVA723_Invest_In_Subsids_Current</v>
          </cell>
          <cell r="E77" t="str">
            <v>FVA341P_Amor_Gov_Grant_-_Prior_Tot</v>
          </cell>
          <cell r="I77" t="str">
            <v>FVA330_Invest_Other</v>
          </cell>
          <cell r="L77" t="str">
            <v>FVA075P_Other_Grants_-_Prior_Tot</v>
          </cell>
        </row>
        <row r="78">
          <cell r="B78" t="str">
            <v>FVA568_Amount_Owed_Gp_Undertaking</v>
          </cell>
          <cell r="E78" t="str">
            <v>FVA345P_Gov_Grant_take_to_inc_-_Prior_Tot</v>
          </cell>
          <cell r="I78" t="str">
            <v>FVA015_Tot_Fixed_Assets</v>
          </cell>
          <cell r="L78" t="str">
            <v>FVA079P_Other_Income_-_Prior_Tot</v>
          </cell>
        </row>
        <row r="79">
          <cell r="B79" t="str">
            <v>FVA330_Invest_Other</v>
          </cell>
          <cell r="E79" t="str">
            <v>FVA075P_Other_Grants_-_Prior_Tot</v>
          </cell>
          <cell r="I79" t="str">
            <v>FVA016_Propts_Held_For_Sale</v>
          </cell>
          <cell r="L79" t="str">
            <v>FVA083P_Turnover_From_Social_Housing_Lets_-_Prior_Tot</v>
          </cell>
        </row>
        <row r="80">
          <cell r="B80" t="str">
            <v>FVA015_Tot_Fixed_Assets</v>
          </cell>
          <cell r="E80" t="str">
            <v>FVA079P_Other_Income_-_Prior_Tot</v>
          </cell>
          <cell r="I80" t="str">
            <v>FVA017_Trade_Other_Debtors</v>
          </cell>
          <cell r="L80" t="str">
            <v>FVA087P_Mgmt_-_Prior_Tot</v>
          </cell>
        </row>
        <row r="81">
          <cell r="B81" t="str">
            <v>FVA016_Propts_Held_For_Sale</v>
          </cell>
          <cell r="E81" t="str">
            <v>FVA083P_Turnover_From_Social_Housing_Lets_-_Prior_Tot</v>
          </cell>
          <cell r="I81" t="str">
            <v>FVA018_Cash_And_Cash_Equiv</v>
          </cell>
          <cell r="L81" t="str">
            <v>FVA091P_Service_Charge_Costs_-_Prior_Tot</v>
          </cell>
        </row>
        <row r="82">
          <cell r="B82" t="str">
            <v>FVA017_Trade_Other_Debtors</v>
          </cell>
          <cell r="E82" t="str">
            <v>FVA087P_Mgmt_-_Prior_Tot</v>
          </cell>
          <cell r="I82" t="str">
            <v>FVA019_Short_Term_Investments</v>
          </cell>
          <cell r="L82" t="str">
            <v>FVA095P_Routine_Maint_-_Prior_Tot</v>
          </cell>
        </row>
        <row r="83">
          <cell r="B83" t="str">
            <v>FVA018_Cash_And_Cash_Equiv</v>
          </cell>
          <cell r="E83" t="str">
            <v>FVA091P_Service_Charge_Costs_-_Prior_Tot</v>
          </cell>
          <cell r="I83" t="str">
            <v>FVA020_Othr_Current_Assets</v>
          </cell>
          <cell r="L83" t="str">
            <v>FVA099P_Planned_Maint_-_Prior_Tot</v>
          </cell>
        </row>
        <row r="84">
          <cell r="B84" t="str">
            <v>FVA019_Short_Term_Investments</v>
          </cell>
          <cell r="E84" t="str">
            <v>FVA095P_Routine_Maint_-_Prior_Tot</v>
          </cell>
          <cell r="I84" t="str">
            <v>FVA021_Tot_Current_Assets</v>
          </cell>
          <cell r="L84" t="str">
            <v>FVA103P_Maj_Repairs_Exp_-_Prior_Tot</v>
          </cell>
        </row>
        <row r="85">
          <cell r="B85" t="str">
            <v>FVA020_Othr_Current_Assets</v>
          </cell>
          <cell r="E85" t="str">
            <v>FVA099P_Planned_Maint_-_Prior_Tot</v>
          </cell>
          <cell r="I85" t="str">
            <v>FVA022_Short_Term_Loans</v>
          </cell>
          <cell r="L85" t="str">
            <v>FVA107P_Bad_Debts_-_Prior_Tot</v>
          </cell>
        </row>
        <row r="86">
          <cell r="B86" t="str">
            <v>FVA021_Tot_Current_Assets</v>
          </cell>
          <cell r="E86" t="str">
            <v>FVA103P_Maj_Repairs_Exp_-_Prior_Tot</v>
          </cell>
          <cell r="I86" t="str">
            <v>FVA023_Bank_Overdrafts</v>
          </cell>
          <cell r="L86" t="str">
            <v>FVA111P_Dpn_of_Housing_Propts_-_Prior_Tot</v>
          </cell>
        </row>
        <row r="87">
          <cell r="B87" t="str">
            <v>FVA022_Short_Term_debt</v>
          </cell>
          <cell r="E87" t="str">
            <v>FVA107P_Bad_Debts_-_Prior_Tot</v>
          </cell>
          <cell r="I87" t="str">
            <v>FVA331_Def_Cap_Grant_Within_Year</v>
          </cell>
          <cell r="L87" t="str">
            <v>FVA115P_Impairment_Of_Housing_Propts_-_Prior_Tot</v>
          </cell>
        </row>
        <row r="88">
          <cell r="B88" t="str">
            <v>FVA023_Bank_Overdrafts</v>
          </cell>
          <cell r="E88" t="str">
            <v>FVA742P_Lease_Costs_-_Prior_Tot</v>
          </cell>
          <cell r="I88" t="str">
            <v>FVA024_Othr_Creditor_fall_within_1yr</v>
          </cell>
          <cell r="L88" t="str">
            <v>FVA119P_Other_costs_-_Prior_Tot</v>
          </cell>
        </row>
        <row r="89">
          <cell r="B89" t="str">
            <v>FVA331_Def_Cap_Grant_Within_Year</v>
          </cell>
          <cell r="E89" t="str">
            <v>FVA111P_Dpn_of_Housing_Propts_-_Prior_Tot</v>
          </cell>
          <cell r="I89" t="str">
            <v>FVA025_Tot_Creditors_Due_Within_Yr</v>
          </cell>
          <cell r="L89" t="str">
            <v>FVA123P_Op_costs_On_Social_Housing_Lets-_Prior_Tot</v>
          </cell>
        </row>
        <row r="90">
          <cell r="B90" t="str">
            <v>FVA024_Othr_Creditor_fall_within_1yr</v>
          </cell>
          <cell r="E90" t="str">
            <v>FVA115P_Impairment_Of_Housing_Propts_-_Prior_Tot</v>
          </cell>
          <cell r="I90" t="str">
            <v>FVA026_Net_Current_Assets/Liabilities</v>
          </cell>
          <cell r="L90" t="str">
            <v>FVA127P_Op_Surplus/(Def)_On_Social_Housing_Lets_-_Prior_Tot</v>
          </cell>
        </row>
        <row r="91">
          <cell r="B91" t="str">
            <v>FVA025_Tot_Creditors_Due_Within_Yr</v>
          </cell>
          <cell r="E91" t="str">
            <v>FVA119P_Other_costs_-_Prior_Tot</v>
          </cell>
          <cell r="I91" t="str">
            <v>FVA029_Tot_Assets_Less_Current_Liabilities</v>
          </cell>
          <cell r="L91" t="str">
            <v>FVA135P_Voids_Losses_-_Prior_Tot</v>
          </cell>
        </row>
        <row r="92">
          <cell r="B92" t="str">
            <v>FVA026_Net_Current_Assets/Liabilities</v>
          </cell>
          <cell r="E92" t="str">
            <v>FVA123P_Op_costs_On_Social_Housing_Lets-_Prior_Tot</v>
          </cell>
          <cell r="I92" t="str">
            <v>FVA030_Long_Term_Loans</v>
          </cell>
          <cell r="L92" t="str">
            <v>~ Notes 1 ~</v>
          </cell>
        </row>
        <row r="93">
          <cell r="B93" t="str">
            <v>FVA029_Tot_Assets_Less_Current_Liabilities</v>
          </cell>
          <cell r="E93" t="str">
            <v>FVA127P_Op_Surplus/(Def)_On_Social_Housing_Lets_-_Prior_Tot</v>
          </cell>
          <cell r="I93" t="str">
            <v>FVA031_Amounts_owed_group</v>
          </cell>
          <cell r="L93" t="str">
            <v>FVA346P_Fst_Tranch_LCHO_Sales_Turnover_PRIOR</v>
          </cell>
        </row>
        <row r="94">
          <cell r="B94" t="str">
            <v>FVA030_Long_Term_debt</v>
          </cell>
          <cell r="E94" t="str">
            <v>FVA135P_Voids_Losses_-_Prior_Tot</v>
          </cell>
          <cell r="I94" t="str">
            <v>FVA032_Finance_lease_obligations</v>
          </cell>
          <cell r="L94" t="str">
            <v>FVA347P_Fst_Tranch_LCHO_Sales_Cost_Of_Sales_PRIOR</v>
          </cell>
        </row>
        <row r="95">
          <cell r="B95" t="str">
            <v>FVA031_Amounts_owed_group</v>
          </cell>
          <cell r="E95" t="str">
            <v>~ Notes 1 ~</v>
          </cell>
          <cell r="I95" t="str">
            <v>FVA332_Def_Cap_Grant_After_Year</v>
          </cell>
          <cell r="L95" t="str">
            <v>FVA137P_Fst_Tranch_LCHO_Sales_Op_Exp_PRIOR</v>
          </cell>
        </row>
        <row r="96">
          <cell r="B96" t="str">
            <v>FVA032_Finance_lease_obligations</v>
          </cell>
          <cell r="E96" t="str">
            <v>FVA346P_Fst_Tranch_LCHO_Sales_Turnover_PRIOR</v>
          </cell>
          <cell r="I96" t="str">
            <v>FVA014_HomeBuy_Grant_Def_Inc</v>
          </cell>
          <cell r="L96" t="str">
            <v>FVA138P_Fst_Tranch_LCHO_Sales_Op_Sur/(Def)_PRIOR</v>
          </cell>
        </row>
        <row r="97">
          <cell r="B97" t="str">
            <v>FVA332_Def_Cap_Grant_After_Year</v>
          </cell>
          <cell r="E97" t="str">
            <v>FVA347P_Fst_Tranch_LCHO_Sales_Cost_Of_Sales_PRIOR</v>
          </cell>
          <cell r="I97" t="str">
            <v>FVA569_Fr_Val_Der_Fin_Inst</v>
          </cell>
          <cell r="L97" t="str">
            <v>FVA348P_Chrg_Supp_Serv_Turnover_PRIOR</v>
          </cell>
        </row>
        <row r="98">
          <cell r="B98" t="str">
            <v>FVA014_HomeBuy_Grant_Def_Inc</v>
          </cell>
          <cell r="E98" t="str">
            <v>FVA137P_Fst_Tranch_LCHO_Sales_Op_Exp_PRIOR</v>
          </cell>
          <cell r="I98" t="str">
            <v>FVA033_Othr_Long_Term_Creditors</v>
          </cell>
          <cell r="L98" t="str">
            <v>FVA349P_Chrg_Supp_Serv_Cost_Of_Sales_PRIOR</v>
          </cell>
        </row>
        <row r="99">
          <cell r="B99" t="str">
            <v>FVA569_Fr_Val_Der_Fin_Inst</v>
          </cell>
          <cell r="E99" t="str">
            <v>FVA138P_Fst_Tranch_LCHO_Sales_Op_Sur/(Def)_PRIOR</v>
          </cell>
          <cell r="I99" t="str">
            <v>FVA333_Tot_Creditors_Due_After_Yr</v>
          </cell>
          <cell r="L99" t="str">
            <v>FVA140P_Chrg_Supp_Serv_Op_Exp_PRIOR</v>
          </cell>
        </row>
        <row r="100">
          <cell r="B100" t="str">
            <v>FVA033_Othr_Long_Term_Creditors</v>
          </cell>
          <cell r="E100" t="str">
            <v>FVA348P_Chrg_Supp_Serv_Turnover_PRIOR</v>
          </cell>
          <cell r="I100" t="str">
            <v>FVA334_Pension_Prov</v>
          </cell>
          <cell r="L100" t="str">
            <v>FVA141P_Chrg_Supp_Serv_Op_Sur/(Def)_PRIOR</v>
          </cell>
        </row>
        <row r="101">
          <cell r="B101" t="str">
            <v>FVA333_Tot_Creditors_Due_After_Yr</v>
          </cell>
          <cell r="E101" t="str">
            <v>FVA349P_Chrg_Supp_Serv_Cost_Of_Sales_PRIOR</v>
          </cell>
          <cell r="I101" t="str">
            <v>FVA335_Other_Prov</v>
          </cell>
          <cell r="L101" t="str">
            <v>FVA571P_Dev_Serv_Turnover_PRIOR</v>
          </cell>
        </row>
        <row r="102">
          <cell r="B102" t="str">
            <v>FVA334_Pension_Prov</v>
          </cell>
          <cell r="E102" t="str">
            <v>FVA140P_Chrg_Supp_Serv_Op_Exp_PRIOR</v>
          </cell>
          <cell r="I102" t="str">
            <v>FVA336_Tot_Net_Provs</v>
          </cell>
          <cell r="L102" t="str">
            <v>FVA572P_Dev_Serv_Cost_Of_Sales_PRIOR</v>
          </cell>
        </row>
        <row r="103">
          <cell r="B103" t="str">
            <v>FVA335_Other_Prov</v>
          </cell>
          <cell r="E103" t="str">
            <v>FVA141P_Chrg_Supp_Serv_Op_Sur/(Def)_PRIOR</v>
          </cell>
          <cell r="I103" t="str">
            <v>FVA337_Inc_And_Exp_Res</v>
          </cell>
          <cell r="L103" t="str">
            <v>FVA573P_Dev_Serv_Op_Exp_PRIOR</v>
          </cell>
        </row>
        <row r="104">
          <cell r="B104" t="str">
            <v>FVA336_Tot_Net_Provs</v>
          </cell>
          <cell r="E104" t="str">
            <v>FVA571P_Dev_Serv_Turnover_PRIOR</v>
          </cell>
          <cell r="I104" t="str">
            <v>FVA038_Revaluation_Reserves</v>
          </cell>
          <cell r="L104" t="str">
            <v>FVA574P_Dev_Serv_Op_Sur/(Def)_PRIOR</v>
          </cell>
        </row>
        <row r="105">
          <cell r="B105" t="str">
            <v>FVA337_Inc_And_Exp_Res</v>
          </cell>
          <cell r="E105" t="str">
            <v>FVA572P_Dev_Serv_Cost_Of_Sales_PRIOR</v>
          </cell>
          <cell r="I105" t="str">
            <v>FVA037_Restricted_Reserves</v>
          </cell>
          <cell r="L105" t="str">
            <v>FVA575P_Comm_Neigh_Serv_Turnover_PRIOR</v>
          </cell>
        </row>
        <row r="106">
          <cell r="B106" t="str">
            <v>FVA038_Revaluation_Reserves</v>
          </cell>
          <cell r="E106" t="str">
            <v>FVA573P_Dev_Serv_Op_Exp_PRIOR</v>
          </cell>
          <cell r="I106" t="str">
            <v>FVA570_CFHedge_Reserve</v>
          </cell>
          <cell r="L106" t="str">
            <v>FVA576P_Comm_Neigh_Serv_Cost_Of_Sales_PRIOR</v>
          </cell>
        </row>
        <row r="107">
          <cell r="B107" t="str">
            <v>FVA037_Restricted_Reserves</v>
          </cell>
          <cell r="E107" t="str">
            <v>FVA574P_Dev_Serv_Op_Sur/(Def)_PRIOR</v>
          </cell>
          <cell r="I107" t="str">
            <v>FVA554_Othr_Res</v>
          </cell>
          <cell r="L107" t="str">
            <v>FVA577P_Comm_Neigh_Serv_Op_Exp_PRIOR</v>
          </cell>
        </row>
        <row r="108">
          <cell r="B108" t="str">
            <v>FVA570_CFHedge_Reserve</v>
          </cell>
          <cell r="E108" t="str">
            <v>FVA575P_Comm_Neigh_Serv_Turnover_PRIOR</v>
          </cell>
          <cell r="I108" t="str">
            <v>FVA040_Tot_Reserves</v>
          </cell>
          <cell r="L108" t="str">
            <v>FVA578P_Comm_Neigh_Serv_Op_Sur/(Def)_PRIOR</v>
          </cell>
        </row>
        <row r="109">
          <cell r="B109" t="str">
            <v>FVA554_Othr_Res</v>
          </cell>
          <cell r="E109" t="str">
            <v>FVA576P_Comm_Neigh_Serv_Cost_Of_Sales_PRIOR</v>
          </cell>
          <cell r="I109" t="str">
            <v>~ SHL ~</v>
          </cell>
          <cell r="L109" t="str">
            <v>FVA350P_Oth_Soc_Turnover_PRIOR</v>
          </cell>
        </row>
        <row r="110">
          <cell r="B110" t="str">
            <v>FVA040_Tot_Reserves</v>
          </cell>
          <cell r="E110" t="str">
            <v>FVA577P_Comm_Neigh_Serv_Op_Exp_PRIOR</v>
          </cell>
          <cell r="I110" t="str">
            <v>FVA060_Net_Rents_-_Gn_Housing</v>
          </cell>
          <cell r="L110" t="str">
            <v>FVA351P_Oth_Soc_Cost_Of_Sales_PRIOR</v>
          </cell>
        </row>
        <row r="111">
          <cell r="B111" t="str">
            <v>~ SHL Note ~</v>
          </cell>
          <cell r="E111" t="str">
            <v>FVA578P_Comm_Neigh_Serv_Op_Sur/(Def)_PRIOR</v>
          </cell>
          <cell r="I111" t="str">
            <v>FVA061_Net_Rents_-_Supported</v>
          </cell>
          <cell r="L111" t="str">
            <v>FVA143P_Oth_Soc_Cost_Op_Exp_PRIOR</v>
          </cell>
        </row>
        <row r="112">
          <cell r="B112" t="str">
            <v>FVA060_Net_Rents_-_Gn_Housing</v>
          </cell>
          <cell r="E112" t="str">
            <v>FVA350P_Oth_Soc_Turnover_PRIOR</v>
          </cell>
          <cell r="I112" t="str">
            <v>FVA062_Net_Rents_-_Othr_Social_Housing</v>
          </cell>
          <cell r="L112" t="str">
            <v>FVA144P_Oth_Soc_Cost_Op_Sur/(Def)_PRIOR</v>
          </cell>
        </row>
        <row r="113">
          <cell r="B113" t="str">
            <v>FVA061_Net_Rents_-_Supported</v>
          </cell>
          <cell r="E113" t="str">
            <v>FVA351P_Oth_Soc_Cost_Of_Sales_PRIOR</v>
          </cell>
          <cell r="I113" t="str">
            <v>FVA063_Net_Rents_-_Current_Tot</v>
          </cell>
          <cell r="L113" t="str">
            <v>FVA352P_Tot_Oth_Soc_Housing_Acts_Turnover_PRIOR</v>
          </cell>
        </row>
        <row r="114">
          <cell r="B114" t="str">
            <v>FVA724_Net_Rents_-_LCHO_Housing</v>
          </cell>
          <cell r="E114" t="str">
            <v>FVA143P_Oth_Soc_Cost_Op_Exp_PRIOR</v>
          </cell>
          <cell r="I114" t="str">
            <v>FVA064_Ser_Charges_Income_-_Gn_Housing</v>
          </cell>
          <cell r="L114" t="str">
            <v>FVA353P_Tot_Oth_Soc_Housing_Acts_Cost_Of_Sales_PRIOR</v>
          </cell>
        </row>
        <row r="115">
          <cell r="B115" t="str">
            <v>FVA062_Net_Rents_-_Othr_Social_Housing</v>
          </cell>
          <cell r="E115" t="str">
            <v>FVA144P_Oth_Soc_Cost_Op_Sur/(Def)_PRIOR</v>
          </cell>
          <cell r="I115" t="str">
            <v>FVA065_Ser_Charges_Income_-_Supported</v>
          </cell>
          <cell r="L115" t="str">
            <v>FVA260P_Tot_Oth_Soc_Housing_Acts_Op_Exp_PRIOR</v>
          </cell>
        </row>
        <row r="116">
          <cell r="B116" t="str">
            <v>FVA063_Net_Rents_-_Current_Tot</v>
          </cell>
          <cell r="E116" t="str">
            <v>FVA352P_Tot_Oth_Soc_Housing_Acts_Turnover_PRIOR</v>
          </cell>
          <cell r="I116" t="str">
            <v>FVA066_Ser_Charges_Income_-_Othr_Social_Housing</v>
          </cell>
          <cell r="L116" t="str">
            <v>FVA261P_Tot_Oth_Soc_Housing_Acts_Op_Sur/(Def)_PRIOR</v>
          </cell>
        </row>
        <row r="117">
          <cell r="B117" t="str">
            <v>FVA064_Ser_Charges_Income_-_Gn_Housing</v>
          </cell>
          <cell r="E117" t="str">
            <v>FVA353P_Tot_Oth_Soc_Housing_Acts_Cost_Of_Sales_PRIOR</v>
          </cell>
          <cell r="I117" t="str">
            <v>FVA067_Ser_Charges_Income_-_Current_Tot</v>
          </cell>
          <cell r="L117" t="str">
            <v>FVA354P_Non_Soc_Housing_Prop_Built_Sale_Turnover_PRIOR</v>
          </cell>
        </row>
        <row r="118">
          <cell r="B118" t="str">
            <v>FVA065_Ser_Charges_Income_-_Supported</v>
          </cell>
          <cell r="E118" t="str">
            <v>FVA260P_Tot_Oth_Soc_Housing_Acts_Op_Exp_PRIOR</v>
          </cell>
          <cell r="I118" t="str">
            <v>FVA068_Net_Rental_Income_-_Gn_Housing</v>
          </cell>
          <cell r="L118" t="str">
            <v>FVA355P_Non_Soc_Housing_Prop_Built_Sale_Cost_Of_Sales_PRIOR</v>
          </cell>
        </row>
        <row r="119">
          <cell r="B119" t="str">
            <v>FVA725_Ser_Charges_Income_-_LCHO_Housing</v>
          </cell>
          <cell r="E119" t="str">
            <v>FVA261P_Tot_Oth_Soc_Housing_Acts_Op_Sur/(Def)_PRIOR</v>
          </cell>
          <cell r="I119" t="str">
            <v>FVA069_Net_Rental_Income_-_Supported</v>
          </cell>
          <cell r="L119" t="str">
            <v>FVA262P_Non_Soc_Housing_Prop_Built_Sale_Op_Exp_PRIOR</v>
          </cell>
        </row>
        <row r="120">
          <cell r="B120" t="str">
            <v>FVA066_Ser_Charges_Income_-_Othr_Social_Housing</v>
          </cell>
          <cell r="E120" t="str">
            <v>FVA354P_Non_Soc_Housing_Prop_Built_Sale_Turnover_PRIOR</v>
          </cell>
          <cell r="I120" t="str">
            <v>FVA070_Net_Rental_Income_-_Othr_Social_Housing</v>
          </cell>
          <cell r="L120" t="str">
            <v>FVA263P_Non_Soc_Housing_Prop_Built_Sale_Op_Sur/(Def)_PRIOR</v>
          </cell>
        </row>
        <row r="121">
          <cell r="B121" t="str">
            <v>FVA067_Ser_Charges_Income_-_Current_Tot</v>
          </cell>
          <cell r="E121" t="str">
            <v>FVA355P_Non_Soc_Housing_Prop_Built_Sale_Cost_Of_Sales_PRIOR</v>
          </cell>
          <cell r="I121" t="str">
            <v>FVA071_Net_Rental_Income_-_Current_Tot</v>
          </cell>
          <cell r="L121" t="str">
            <v>FVA356P_Student_Accom_Turnover_PRIOR</v>
          </cell>
        </row>
        <row r="122">
          <cell r="B122" t="str">
            <v>FVA068_Net_Rental_Income_-_Gn_Housing</v>
          </cell>
          <cell r="E122" t="str">
            <v>FVA262P_Non_Soc_Housing_Prop_Built_Sale_Op_Exp_PRIOR</v>
          </cell>
          <cell r="I122" t="str">
            <v>FVA338_Amor_Gov_Grant_-_Gn_Housing</v>
          </cell>
          <cell r="L122" t="str">
            <v>FVA357P_Student_Accom_Cost_Of_Sales_PRIOR</v>
          </cell>
        </row>
        <row r="123">
          <cell r="B123" t="str">
            <v>FVA069_Net_Rental_Income_-_Supported</v>
          </cell>
          <cell r="E123" t="str">
            <v>FVA263P_Non_Soc_Housing_Prop_Built_Sale_Op_Sur/(Def)_PRIOR</v>
          </cell>
          <cell r="I123" t="str">
            <v>FVA339_Amor_Gov_Grant_-_Supported</v>
          </cell>
          <cell r="L123" t="str">
            <v>FVA264P_Student_Accom_Op_Exp_PRIOR</v>
          </cell>
        </row>
        <row r="124">
          <cell r="B124" t="str">
            <v>FVA726_Net_Rental_Income_-_LCHO_Housing</v>
          </cell>
          <cell r="E124" t="str">
            <v>FVA356P_Student_Accom_Turnover_PRIOR</v>
          </cell>
          <cell r="I124" t="str">
            <v>FVA340_Amor_Gov_Grant_-_Othr_Social_Housing</v>
          </cell>
          <cell r="L124" t="str">
            <v>FVA265P_Student_Accom_Op_Sur/(Def)_PRIOR</v>
          </cell>
        </row>
        <row r="125">
          <cell r="B125" t="str">
            <v>FVA070_Net_Rental_Income_-_Othr_Social_Housing</v>
          </cell>
          <cell r="E125" t="str">
            <v>FVA357P_Student_Accom_Cost_Of_Sales_PRIOR</v>
          </cell>
          <cell r="I125" t="str">
            <v>FVA341_Amor_Gov_Grant_-_Current_Tot</v>
          </cell>
          <cell r="L125" t="str">
            <v>FVA358P_Nur_Homes_Turnover_PRIOR</v>
          </cell>
        </row>
        <row r="126">
          <cell r="B126" t="str">
            <v>FVA071_Net_Rental_Income_-_Current_Tot</v>
          </cell>
          <cell r="E126" t="str">
            <v>FVA264P_Student_Accom_Op_Exp_PRIOR</v>
          </cell>
          <cell r="I126" t="str">
            <v>FVA342_Gov_Grant_take_to_inc_-_Gn_Housing</v>
          </cell>
          <cell r="L126" t="str">
            <v>FVA359P_Nur_Homes_Cost_Of_Sales_PRIOR</v>
          </cell>
        </row>
        <row r="127">
          <cell r="B127" t="str">
            <v>FVA338_Amor_Gov_Grant_-_Gn_Housing</v>
          </cell>
          <cell r="E127" t="str">
            <v>FVA265P_Student_Accom_Op_Sur/(Def)_PRIOR</v>
          </cell>
          <cell r="I127" t="str">
            <v>FVA343_Gov_Grant_take_to_inc_-_Supported</v>
          </cell>
          <cell r="L127" t="str">
            <v>FVA266P_Nur_Homes_Op_Exp_PRIOR</v>
          </cell>
        </row>
        <row r="128">
          <cell r="B128" t="str">
            <v>FVA339_Amor_Gov_Grant_-_Supported</v>
          </cell>
          <cell r="E128" t="str">
            <v>FVA358P_Nur_Homes_Turnover_PRIOR</v>
          </cell>
          <cell r="I128" t="str">
            <v>FVA344_Gov_Grant_take_to_inc_-_Othr_Social_Housing</v>
          </cell>
          <cell r="L128" t="str">
            <v>FVA267P_Nur_Homes_Op_Sur/(Def)_PRIOR</v>
          </cell>
        </row>
        <row r="129">
          <cell r="B129" t="str">
            <v>FVA727_Amor_Gov_Grant_-_LCHO_Housing</v>
          </cell>
          <cell r="E129" t="str">
            <v>FVA359P_Nur_Homes_Cost_Of_Sales_PRIOR</v>
          </cell>
          <cell r="I129" t="str">
            <v>FVA345_Gov_Grant_take_to_inc_-_Current_Tot</v>
          </cell>
          <cell r="L129" t="str">
            <v>FVA360P_Market_Rent_Turnover_PRIOR</v>
          </cell>
        </row>
        <row r="130">
          <cell r="B130" t="str">
            <v>FVA340_Amor_Gov_Grant_-_Othr_Social_Housing</v>
          </cell>
          <cell r="E130" t="str">
            <v>FVA266P_Nur_Homes_Op_Exp_PRIOR</v>
          </cell>
          <cell r="I130" t="str">
            <v>FVA072_Other_Grants_-_Gn_Housing</v>
          </cell>
          <cell r="L130" t="str">
            <v>FVA361P_Market_Rent_Cost_Of_Sales_PRIOR</v>
          </cell>
        </row>
        <row r="131">
          <cell r="B131" t="str">
            <v>FVA341_Amor_Gov_Grant_-_Current_Tot</v>
          </cell>
          <cell r="E131" t="str">
            <v>FVA267P_Nur_Homes_Op_Sur/(Def)_PRIOR</v>
          </cell>
          <cell r="I131" t="str">
            <v>FVA073_Other_Grants_-_Supported</v>
          </cell>
          <cell r="L131" t="str">
            <v>FVA268P_Market_Rent_Op_Exp_PRIOR</v>
          </cell>
        </row>
        <row r="132">
          <cell r="B132" t="str">
            <v>FVA342_Gov_Grant_take_to_inc_-_Gn_Housing</v>
          </cell>
          <cell r="E132" t="str">
            <v>FVA360P_Market_Rent_Turnover_PRIOR</v>
          </cell>
          <cell r="I132" t="str">
            <v>FVA074_Other_Grants_-_Othr_Social_Housing</v>
          </cell>
          <cell r="L132" t="str">
            <v>FVA269P_Market_Rent_Op_Sur/(Def)_PRIOR</v>
          </cell>
        </row>
        <row r="133">
          <cell r="B133" t="str">
            <v>FVA343_Gov_Grant_take_to_inc_-_Supported</v>
          </cell>
          <cell r="E133" t="str">
            <v>FVA361P_Market_Rent_Cost_Of_Sales_PRIOR</v>
          </cell>
          <cell r="I133" t="str">
            <v>FVA075_Other_Grants_-_Current_Tot</v>
          </cell>
          <cell r="L133" t="str">
            <v>FVA362P_Non_Soc_Supp_Serv_Chrg_Turnover_PRIOR</v>
          </cell>
        </row>
        <row r="134">
          <cell r="B134" t="str">
            <v>FVA728_Gov_Grant_take_to_inc_-_LCHO_Housing</v>
          </cell>
          <cell r="E134" t="str">
            <v>FVA268P_Market_Rent_Op_Exp_PRIOR</v>
          </cell>
          <cell r="I134" t="str">
            <v>FVA076_Other_Income_-_Gn_Housing</v>
          </cell>
          <cell r="L134" t="str">
            <v>FVA363P_Non_Soc_Supp_Serv_Chrg_Cost_Of_Sales_PRIOR</v>
          </cell>
        </row>
        <row r="135">
          <cell r="B135" t="str">
            <v>FVA344_Gov_Grant_take_to_inc_-_Othr_Social_Housing</v>
          </cell>
          <cell r="E135" t="str">
            <v>FVA269P_Market_Rent_Op_Sur/(Def)_PRIOR</v>
          </cell>
          <cell r="I135" t="str">
            <v>FVA077_Other_Income_-_Supported</v>
          </cell>
          <cell r="L135" t="str">
            <v>FVA270P_Non_Soc_Supp_Serv_Chrg_Op_Exp_PRIOR</v>
          </cell>
        </row>
        <row r="136">
          <cell r="B136" t="str">
            <v>FVA345_Gov_Grant_take_to_inc_-_Current_Tot</v>
          </cell>
          <cell r="E136" t="str">
            <v>FVA362P_Non_Soc_Supp_Serv_Chrg_Turnover_PRIOR</v>
          </cell>
          <cell r="I136" t="str">
            <v>FVA078_Other_Income_-_Othr_Social_Housing</v>
          </cell>
          <cell r="L136" t="str">
            <v>FVA271P_Non_Soc_Supp_Serv_Chrg_Op_Sur/(Def)_PRIOR</v>
          </cell>
        </row>
        <row r="137">
          <cell r="B137" t="str">
            <v>FVA072_Other_Grants_-_Gn_Housing</v>
          </cell>
          <cell r="E137" t="str">
            <v>FVA363P_Non_Soc_Supp_Serv_Chrg_Cost_Of_Sales_PRIOR</v>
          </cell>
          <cell r="I137" t="str">
            <v>FVA079_Other_Income_-_Current_Tot</v>
          </cell>
          <cell r="L137" t="str">
            <v>FVA364P_Othr_Non_Social_Turnover_PRIOR</v>
          </cell>
        </row>
        <row r="138">
          <cell r="B138" t="str">
            <v>FVA073_Other_Grants_-_Supported</v>
          </cell>
          <cell r="E138" t="str">
            <v>FVA270P_Non_Soc_Supp_Serv_Chrg_Op_Exp_PRIOR</v>
          </cell>
          <cell r="I138" t="str">
            <v>FVA080_Turnover_From_Social_Housing_Lets_-_Gn_Housing</v>
          </cell>
          <cell r="L138" t="str">
            <v>FVA365P_Othr_Non_Social_Cost_Of_Sales_PRIOR</v>
          </cell>
        </row>
        <row r="139">
          <cell r="B139" t="str">
            <v>FVA729_Other_Grants_-_LCHO_Housing</v>
          </cell>
          <cell r="E139" t="str">
            <v>FVA271P_Non_Soc_Supp_Serv_Chrg_Op_Sur/(Def)_PRIOR</v>
          </cell>
          <cell r="I139" t="str">
            <v>FVA081_Turnover_From_Social_Housing_Lets_-_Supported</v>
          </cell>
          <cell r="L139" t="str">
            <v>FVA272P_Othr_Non_Social_Op_Exp_PRIOR</v>
          </cell>
        </row>
        <row r="140">
          <cell r="B140" t="str">
            <v>FVA074_Other_Grants_-_Othr_Social_Housing</v>
          </cell>
          <cell r="E140" t="str">
            <v>FVA364P_Othr_Non_Social_Turnover_PRIOR</v>
          </cell>
          <cell r="I140" t="str">
            <v>FVA082_Turnover_From_Social_Housing_Lets_-_Othr_Social_Housing</v>
          </cell>
          <cell r="L140" t="str">
            <v>FVA273P_Othr_Non_Social_Op_Sur/(Def)_PRIOR</v>
          </cell>
        </row>
        <row r="141">
          <cell r="B141" t="str">
            <v>FVA075_Other_Grants_-_Current_Tot</v>
          </cell>
          <cell r="E141" t="str">
            <v>FVA365P_Othr_Non_Social_Cost_Of_Sales_PRIOR</v>
          </cell>
          <cell r="I141" t="str">
            <v>FVA083_Turnover_From_Social_Housing_Lets_-_Current_Tot</v>
          </cell>
          <cell r="L141" t="str">
            <v>FVA366P_Tot_Non_Social_Housing_Act_Turnover_PRIOR</v>
          </cell>
        </row>
        <row r="142">
          <cell r="B142" t="str">
            <v>FVA076_Other_Income_-_Gn_Housing</v>
          </cell>
          <cell r="E142" t="str">
            <v>FVA272P_Othr_Non_Social_Op_Exp_PRIOR</v>
          </cell>
          <cell r="I142" t="str">
            <v>FVA084_Mgmt_-_Gn_Housing</v>
          </cell>
          <cell r="L142" t="str">
            <v>FVA367P_Tot_Non_Social_Housing_Act_Cost_Of_Sales_PRIOR</v>
          </cell>
        </row>
        <row r="143">
          <cell r="B143" t="str">
            <v>FVA077_Other_Income_-_Supported</v>
          </cell>
          <cell r="E143" t="str">
            <v>FVA273P_Othr_Non_Social_Op_Sur/(Def)_PRIOR</v>
          </cell>
          <cell r="I143" t="str">
            <v>FVA085_Mgmt_-_Supported</v>
          </cell>
          <cell r="L143" t="str">
            <v>FVA274P_Tot_Non_Social_Housing_Act_Op_Exp_PRIOR</v>
          </cell>
        </row>
        <row r="144">
          <cell r="B144" t="str">
            <v>FVA730_Other_Income_-_LCHO_Housing</v>
          </cell>
          <cell r="E144" t="str">
            <v>FVA366P_Tot_Non_Social_Housing_Act_Turnover_PRIOR</v>
          </cell>
          <cell r="I144" t="str">
            <v>FVA086_Mgmt_-_Othr_Social_Housing</v>
          </cell>
          <cell r="L144" t="str">
            <v>FVA275P_Tot_Non_Social_Housing_Act_Op_Sur/(Def)_PRIOR</v>
          </cell>
        </row>
        <row r="145">
          <cell r="B145" t="str">
            <v>FVA078_Other_Income_-_Othr_Social_Housing</v>
          </cell>
          <cell r="E145" t="str">
            <v>FVA367P_Tot_Non_Social_Housing_Act_Cost_Of_Sales_PRIOR</v>
          </cell>
          <cell r="I145" t="str">
            <v>FVA087_Mgmt_-_Current_Tot</v>
          </cell>
          <cell r="L145" t="str">
            <v>FVA368P_Tot_Othr_Act_Turnover_PRIOR</v>
          </cell>
        </row>
        <row r="146">
          <cell r="B146" t="str">
            <v>FVA079_Other_Income_-_Current_Tot</v>
          </cell>
          <cell r="E146" t="str">
            <v>FVA274P_Tot_Non_Social_Housing_Act_Op_Exp_PRIOR</v>
          </cell>
          <cell r="I146" t="str">
            <v>FVA088_Service_Charge_Costs_-_Gn_Housing</v>
          </cell>
          <cell r="L146" t="str">
            <v>FVA369P_Tot_Othr_Act_Cost_Of_Sales_PRIOR</v>
          </cell>
        </row>
        <row r="147">
          <cell r="B147" t="str">
            <v>FVA080_Turnover_From_Social_Housing_Lets_-_Gn_Housing</v>
          </cell>
          <cell r="E147" t="str">
            <v>FVA275P_Tot_Non_Social_Housing_Act_Op_Sur/(Def)_PRIOR</v>
          </cell>
          <cell r="I147" t="str">
            <v>FVA089_Service_Charge_Costs_-_Supported</v>
          </cell>
          <cell r="L147" t="str">
            <v>FVA152P_Tot_Othr_Act_Op_Exp_PRIOR</v>
          </cell>
        </row>
        <row r="148">
          <cell r="B148" t="str">
            <v>FVA081_Turnover_From_Social_Housing_Lets_-_Supported</v>
          </cell>
          <cell r="E148" t="str">
            <v>FVA368P_Tot_Othr_Act_Turnover_PRIOR</v>
          </cell>
          <cell r="I148" t="str">
            <v>FVA090_Service_Charge_Costs_-_Othr_Social_Housing</v>
          </cell>
          <cell r="L148" t="str">
            <v>FVA153P_Tot_Othr_Act_Op_Sur/(Def)_PRIOR</v>
          </cell>
        </row>
        <row r="149">
          <cell r="B149" t="str">
            <v>FVA731_Turnover_From_Social_Housing_Lets_-_LCHO_Housing</v>
          </cell>
          <cell r="E149" t="str">
            <v>FVA369P_Tot_Othr_Act_Cost_Of_Sales_PRIOR</v>
          </cell>
          <cell r="I149" t="str">
            <v>FVA091_Service_Charge_Costs_-_Current_Tot</v>
          </cell>
          <cell r="L149" t="str">
            <v>FVA203P_Gross_Arrears_Cur_PRIOR</v>
          </cell>
        </row>
        <row r="150">
          <cell r="B150" t="str">
            <v>FVA082_Turnover_From_Social_Housing_Lets_-_Othr_Social_Housing</v>
          </cell>
          <cell r="E150" t="str">
            <v>FVA152P_Tot_Othr_Act_Op_Exp_PRIOR</v>
          </cell>
          <cell r="I150" t="str">
            <v>FVA092_Routine_Maint_-_Gn_Housing</v>
          </cell>
          <cell r="L150" t="str">
            <v>FVA204P_Gross_Arrears_Former_PRIOR</v>
          </cell>
        </row>
        <row r="151">
          <cell r="B151" t="str">
            <v>FVA083_Turnover_From_Social_Housing_Lets_-_Current_Tot</v>
          </cell>
          <cell r="E151" t="str">
            <v>FVA153P_Tot_Othr_Act_Op_Sur/(Def)_PRIOR</v>
          </cell>
          <cell r="I151" t="str">
            <v>FVA093_Routine_Maint_-_Supported</v>
          </cell>
          <cell r="L151" t="str">
            <v>FVA205P_Gross_Arrears_Tot_PRIOR</v>
          </cell>
        </row>
        <row r="152">
          <cell r="B152" t="str">
            <v>FVA084_Mgmt_-_Gn_Housing</v>
          </cell>
          <cell r="E152" t="str">
            <v>FVA203P_Gross_Arrears_Cur_PRIOR</v>
          </cell>
          <cell r="I152" t="str">
            <v>FVA094_Routine_Maint_-_Othr_Social_Housing</v>
          </cell>
          <cell r="L152" t="str">
            <v>FVA206P_Gn_Gross_Arrears_At_Year_End_Cur_PRIOR</v>
          </cell>
        </row>
        <row r="153">
          <cell r="B153" t="str">
            <v>FVA085_Mgmt_-_Supported</v>
          </cell>
          <cell r="E153" t="str">
            <v>FVA204P_Gross_Arrears_Former_PRIOR</v>
          </cell>
          <cell r="I153" t="str">
            <v>FVA095_Routine_Maint_-_Current_Tot</v>
          </cell>
          <cell r="L153" t="str">
            <v>FVA207P_SH_&amp;_HOP_Gross_Arrears_At_Year_End_Cur_PRIOR</v>
          </cell>
        </row>
        <row r="154">
          <cell r="B154" t="str">
            <v>FVA732_Mgmt_-_LCHO_Housing</v>
          </cell>
          <cell r="E154" t="str">
            <v>FVA205P_Gross_Arrears_Tot_PRIOR</v>
          </cell>
          <cell r="I154" t="str">
            <v>FVA096_Planned_Maint_-_Gn_Housing</v>
          </cell>
          <cell r="L154" t="str">
            <v>FVA208P_Gross_Arrears_Cur2_PRIOR</v>
          </cell>
        </row>
        <row r="155">
          <cell r="B155" t="str">
            <v>FVA086_Mgmt_-_Othr_Social_Housing</v>
          </cell>
          <cell r="E155" t="str">
            <v>FVA206P_Gn_Gross_Arrears_At_Year_End_Cur_PRIOR</v>
          </cell>
          <cell r="I155" t="str">
            <v>FVA097_Planned_Maint_-_Supported</v>
          </cell>
          <cell r="L155" t="str">
            <v>FVA209P_Gross_Arrears_Former2_PRIOR</v>
          </cell>
        </row>
        <row r="156">
          <cell r="B156" t="str">
            <v>FVA087_Mgmt_-_Current_Tot</v>
          </cell>
          <cell r="E156" t="str">
            <v>FVA207P_SH_&amp;_HOP_Gross_Arrears_At_Year_End_Cur_PRIOR</v>
          </cell>
          <cell r="I156" t="str">
            <v>FVA098_Planned_Maint_-_Othr_Social_Housing</v>
          </cell>
          <cell r="L156" t="str">
            <v>FVA210P_Gross_Arrears_Tot2_PRIOR</v>
          </cell>
        </row>
        <row r="157">
          <cell r="B157" t="str">
            <v>FVA088_Service_Charge_Costs_-_Gn_Housing</v>
          </cell>
          <cell r="E157" t="str">
            <v>FVA208P_Gross_Arrears_Cur2_PRIOR</v>
          </cell>
          <cell r="I157" t="str">
            <v>FVA099_Planned_Maint_-_Current_Tot</v>
          </cell>
          <cell r="L157" t="str">
            <v>FVA211P_Provision_For_Bad/Doubtful_Debts_Cur_PRIOR</v>
          </cell>
        </row>
        <row r="158">
          <cell r="B158" t="str">
            <v>FVA089_Service_Charge_Costs_-_Supported</v>
          </cell>
          <cell r="E158" t="str">
            <v>FVA209P_Gross_Arrears_Former2_PRIOR</v>
          </cell>
          <cell r="I158" t="str">
            <v>FVA100_Maj_Repairs_Exp_-_Gn_Housing</v>
          </cell>
          <cell r="L158" t="str">
            <v>FVA212P_Provision_For_Bad/Doubtful_Debts_Former_PRIOR</v>
          </cell>
        </row>
        <row r="159">
          <cell r="B159" t="str">
            <v>FVA733_Service_Charge_Costs_-_LCHO_Housing</v>
          </cell>
          <cell r="E159" t="str">
            <v>FVA210P_Gross_Arrears_Tot2_PRIOR</v>
          </cell>
          <cell r="I159" t="str">
            <v>FVA101_Maj_Repairs_Exp_-_Supported</v>
          </cell>
          <cell r="L159" t="str">
            <v>FVA213P_Provision_For_Bad/Doubtful_Debts_Tot_PRIOR</v>
          </cell>
        </row>
        <row r="160">
          <cell r="B160" t="str">
            <v>FVA090_Service_Charge_Costs_-_Othr_Social_Housing</v>
          </cell>
          <cell r="E160" t="str">
            <v>FVA211P_Provision_For_Bad/Doubtful_Debts_Cur_PRIOR</v>
          </cell>
          <cell r="I160" t="str">
            <v>FVA102_Maj_Repairs_Exp_-_Othr_Social_Housing</v>
          </cell>
          <cell r="L160" t="str">
            <v>FVA214P_Net_Arrears_Cur_PRIOR</v>
          </cell>
        </row>
        <row r="161">
          <cell r="B161" t="str">
            <v>FVA091_Service_Charge_Costs_-_Current_Tot</v>
          </cell>
          <cell r="E161" t="str">
            <v>FVA212P_Provision_For_Bad/Doubtful_Debts_Former_PRIOR</v>
          </cell>
          <cell r="I161" t="str">
            <v>FVA103_Maj_Repairs_Exp_-_Current_Tot</v>
          </cell>
          <cell r="L161" t="str">
            <v>FVA215P_Net_Arrears_Former_PRIOR</v>
          </cell>
        </row>
        <row r="162">
          <cell r="B162" t="str">
            <v>FVA092_Routine_Maint_-_Gn_Housing</v>
          </cell>
          <cell r="E162" t="str">
            <v>FVA213P_Provision_For_Bad/Doubtful_Debts_Tot_PRIOR</v>
          </cell>
          <cell r="I162" t="str">
            <v>FVA104_Bad_Debts_-_Gn_Housing</v>
          </cell>
          <cell r="L162" t="str">
            <v>FVA216P_Net_Arrears_Total_PRIOR</v>
          </cell>
        </row>
        <row r="163">
          <cell r="B163" t="str">
            <v>FVA093_Routine_Maint_-_Supported</v>
          </cell>
          <cell r="E163" t="str">
            <v>FVA214P_Net_Arrears_Cur_PRIOR</v>
          </cell>
          <cell r="I163" t="str">
            <v>FVA105_Bad_Debts_-_Supported</v>
          </cell>
          <cell r="L163" t="str">
            <v>FVA217P_Prof/(Lss)_On_Sal_Of_Fix_As_AHO_LCHO_Stcasing_Proc_PRIOR</v>
          </cell>
        </row>
        <row r="164">
          <cell r="B164" t="str">
            <v>FVA734_Routine_Maint_-_LCHO_Housing</v>
          </cell>
          <cell r="E164" t="str">
            <v>FVA215P_Net_Arrears_Former_PRIOR</v>
          </cell>
          <cell r="I164" t="str">
            <v>FVA106_Bad_Debts_-_Othr_Social_Housing</v>
          </cell>
          <cell r="L164" t="str">
            <v>FVA218P_Prf/(Lss)OnSal_Of_Fix_Ass_AHO_LCHO_Stcs_Cst_Of_Sal_PRIOR</v>
          </cell>
        </row>
        <row r="165">
          <cell r="B165" t="str">
            <v>FVA094_Routine_Maint_-_Othr_Social_Housing</v>
          </cell>
          <cell r="E165" t="str">
            <v>FVA216P_Net_Arrears_Total_PRIOR</v>
          </cell>
          <cell r="I165" t="str">
            <v>FVA107_Bad_Debts_-_Current_Tot</v>
          </cell>
          <cell r="L165" t="str">
            <v>FVA219P_Prf/(Lss)OnSal_Of_Fix_Ass_AHO_LCHO_Stcs_Surplus_PRIOR</v>
          </cell>
        </row>
        <row r="166">
          <cell r="B166" t="str">
            <v>FVA095_Routine_Maint_-_Current_Tot</v>
          </cell>
          <cell r="E166" t="str">
            <v>FVA217P_Prof/(Lss)_On_Sal_Of_Fix_As_AHO_LCHO_Stcasing_Proc_PRIOR</v>
          </cell>
          <cell r="I166" t="str">
            <v>FVA108_Dpn_Of_Housing_Propts_-_Gn_Housing</v>
          </cell>
          <cell r="L166" t="str">
            <v>FVA524P_Profit/(Loss)_On_Sale_Of_Fixed_Assets_RTB_Proceeds_PRIOR</v>
          </cell>
        </row>
        <row r="167">
          <cell r="B167" t="str">
            <v>FVA096_Planned_Maint_-_Gn_Housing</v>
          </cell>
          <cell r="E167" t="str">
            <v>FVA218P_Prf/(Lss)OnSal_Of_Fix_Ass_AHO_LCHO_Stcs_Cst_Of_Sal_PRIOR</v>
          </cell>
          <cell r="I167" t="str">
            <v>FVA109_Dpn_Of_Housing_Propts_-_Supported</v>
          </cell>
          <cell r="L167" t="str">
            <v>FVA525P_Profit/(Loss)_On_Sale_Of_Fix_Ass_RTB_Cost_Of_Sales_PRIOR</v>
          </cell>
        </row>
        <row r="168">
          <cell r="B168" t="str">
            <v>FVA097_Planned_Maint_-_Supported</v>
          </cell>
          <cell r="E168" t="str">
            <v>FVA219P_Prf/(Lss)OnSal_Of_Fix_Ass_AHO_LCHO_Stcs_Surplus_PRIOR</v>
          </cell>
          <cell r="I168" t="str">
            <v>FVA110_Dpn_Of_Housing_Propts_-_Othr_Social_Housing</v>
          </cell>
          <cell r="L168" t="str">
            <v>FVA526P_Profit/(Loss)_On_Sale_Of_Fixed_Assets_RTB_Surplus_PRIOR</v>
          </cell>
        </row>
        <row r="169">
          <cell r="B169" t="str">
            <v>FVA735_Planned_Maint_-_LCHO_Housing</v>
          </cell>
          <cell r="E169" t="str">
            <v>FVA524P_Profit/(Loss)_On_Sale_Of_Fixed_Assets_RTB_Proceeds_PRIOR</v>
          </cell>
          <cell r="I169" t="str">
            <v>FVA111_Dpn_Of_Housing_Propts_-_Current_Tot</v>
          </cell>
          <cell r="L169" t="str">
            <v>FVA527P_Profit/(Loss)_On_Sale_Of_Fixed_Assets_RTA_Proceeds_PRIOR</v>
          </cell>
        </row>
        <row r="170">
          <cell r="B170" t="str">
            <v>FVA098_Planned_Maint_-_Othr_Social_Housing</v>
          </cell>
          <cell r="E170" t="str">
            <v>FVA525P_Profit/(Loss)_On_Sale_Of_Fix_Ass_RTB_Cost_Of_Sales_PRIOR</v>
          </cell>
          <cell r="I170" t="str">
            <v>FVA112_Impairment_Of_Housing_Propts_-_Gn_Housing</v>
          </cell>
          <cell r="L170" t="str">
            <v>FVA528P_Profit/(Loss)_On_Sale_Of_Fix_Ass_RTA_Cost_Of_Sales_PRIOR</v>
          </cell>
        </row>
        <row r="171">
          <cell r="B171" t="str">
            <v>FVA099_Planned_Maint_-_Current_Tot</v>
          </cell>
          <cell r="E171" t="str">
            <v>FVA526P_Profit/(Loss)_On_Sale_Of_Fixed_Assets_RTB_Surplus_PRIOR</v>
          </cell>
          <cell r="I171" t="str">
            <v>FVA113_Impairment_Of_Housing_Propts_-_Supported</v>
          </cell>
          <cell r="L171" t="str">
            <v>FVA529P_Profit/(Loss)_On_Sale_Of_Fixed_Assets_RTA_Surplus_PRIOR</v>
          </cell>
        </row>
        <row r="172">
          <cell r="B172" t="str">
            <v>FVA100_Maj_Repairs_Exp_-_Gn_Housing</v>
          </cell>
          <cell r="E172" t="str">
            <v>FVA527P_Profit/(Loss)_On_Sale_Of_Fixed_Assets_RTA_Proceeds_PRIOR</v>
          </cell>
          <cell r="I172" t="str">
            <v>FVA114_Impairment_Of_Housing_Propts_-_Othr_Social_Housing</v>
          </cell>
          <cell r="L172" t="str">
            <v>FVA223P_Prf/(Lss)_On_Sal_Of_Fix_Ass_Othr_Soc_Hous_Sal_Proc_PRIOR</v>
          </cell>
        </row>
        <row r="173">
          <cell r="B173" t="str">
            <v>FVA101_Maj_Repairs_Exp_-_Supported</v>
          </cell>
          <cell r="E173" t="str">
            <v>FVA528P_Profit/(Loss)_On_Sale_Of_Fix_Ass_RTA_Cost_Of_Sales_PRIOR</v>
          </cell>
          <cell r="I173" t="str">
            <v>FVA115_Impairment_Of_Housing_Propts_-_Current_Tot</v>
          </cell>
          <cell r="L173" t="str">
            <v>FVA224P_Prf/(Lss)OnSalOfFixAssOthrSoc_Hous_Sals_Cst_Of_Sal_PRIOR</v>
          </cell>
        </row>
        <row r="174">
          <cell r="B174" t="str">
            <v>FVA736_Maj_Repairs_Exp_-_LCHO_Housing</v>
          </cell>
          <cell r="E174" t="str">
            <v>FVA529P_Profit/(Loss)_On_Sale_Of_Fixed_Assets_RTA_Surplus_PRIOR</v>
          </cell>
          <cell r="I174" t="str">
            <v>FVA116_Other_costs_-_Gn_Housing</v>
          </cell>
          <cell r="L174" t="str">
            <v>FVA225P_Prof/(Loss)OnSal_Of_Fix_Ass_Othr_Soc_Hous_Sal_Surp_PRIOR</v>
          </cell>
        </row>
        <row r="175">
          <cell r="B175" t="str">
            <v>FVA102_Maj_Repairs_Exp_-_Othr_Social_Housing</v>
          </cell>
          <cell r="E175" t="str">
            <v>FVA220P_Prof/(Loss)_On_Sal_Of_Fix_Ass_Sal_To_Othr_RPs_Proc_PRIOR</v>
          </cell>
          <cell r="I175" t="str">
            <v>FVA117_Other_costs_-_Supported</v>
          </cell>
          <cell r="L175" t="str">
            <v>FVA220P_Prof/(Loss)_On_Sal_Of_Fix_Ass_Sal_To_Othr_RPs_Proc_PRIOR</v>
          </cell>
        </row>
        <row r="176">
          <cell r="B176" t="str">
            <v>FVA103_Maj_Repairs_Exp_-_Current_Tot</v>
          </cell>
          <cell r="E176" t="str">
            <v>FVA221P_Prf/(Lss)OnSalOf_Fix_Ass_Sal_To_Othr_RP_Cst_Of_Sal_PRIOR</v>
          </cell>
          <cell r="I176" t="str">
            <v>FVA118_Other_costs_-_Othr_Social_Housing</v>
          </cell>
          <cell r="L176" t="str">
            <v>FVA221P_Prf/(Lss)OnSalOf_Fix_Ass_Sal_To_Othr_RP_Cst_Of_Sal_PRIOR</v>
          </cell>
        </row>
        <row r="177">
          <cell r="B177" t="str">
            <v>FVA104_Bad_Debts_-_Gn_Housing</v>
          </cell>
          <cell r="E177" t="str">
            <v>FVA222P_Prof/(Loss)_On_Sal_Of_Fix_Ass_Sal_To_Othr_RPs_Surp_PRIOR</v>
          </cell>
          <cell r="I177" t="str">
            <v>FVA119_Other_costs_-_Current_Tot</v>
          </cell>
          <cell r="L177" t="str">
            <v>FVA222P_Prof/(Loss)_On_Sal_Of_Fix_Ass_Sal_To_Othr_RPs_Surp_PRIOR</v>
          </cell>
        </row>
        <row r="178">
          <cell r="B178" t="str">
            <v>FVA105_Bad_Debts_-_Supported</v>
          </cell>
          <cell r="E178" t="str">
            <v>FVA223P_Prf/(Lss)_On_Sal_Of_Fix_Ass_Othr_Soc_Hous_Sal_Proc_PRIOR</v>
          </cell>
          <cell r="I178" t="str">
            <v>FVA120_Op_Costs_On_Social_Housing_Lets_-_Gn_Housing</v>
          </cell>
          <cell r="L178" t="str">
            <v>FVA226P_Prof/(Loss)_On_Sal_Of_Fix_Ass_Sal_Of_Othr_Ass_Proc_PRIOR</v>
          </cell>
        </row>
        <row r="179">
          <cell r="B179" t="str">
            <v>FVA737_Bad_Debts_-_LCHO_Housing</v>
          </cell>
          <cell r="E179" t="str">
            <v>FVA224P_Prf/(Lss)OnSalOfFixAssOthrSoc_Hous_Sals_Cst_Of_Sal_PRIOR</v>
          </cell>
          <cell r="I179" t="str">
            <v>FVA121_Op_Costs_On_Social_Housing_Lets_-_Supported</v>
          </cell>
          <cell r="L179" t="str">
            <v>FVA227P_Prf/(Lss)OnSalOfFixAss_Sal_Of_Othr_Ass_Cost_Of_Sal_PRIOR</v>
          </cell>
        </row>
        <row r="180">
          <cell r="B180" t="str">
            <v>FVA106_Bad_Debts_-_Othr_Social_Housing</v>
          </cell>
          <cell r="E180" t="str">
            <v>FVA225P_Prof/(Loss)OnSal_Of_Fix_Ass_Othr_Soc_Hous_Sal_Surp_PRIOR</v>
          </cell>
          <cell r="I180" t="str">
            <v>FVA122_Op_Costs_On_Social_Housing_Lets_-_Othr_Social_Housing</v>
          </cell>
          <cell r="L180" t="str">
            <v>FVA228P_Prof/(Loss)_On_Sal_Of_Fix_Ass_Sal_Of_Othr_Ass_Surp_PRIOR</v>
          </cell>
        </row>
        <row r="181">
          <cell r="B181" t="str">
            <v>FVA107_Bad_Debts_-_Current_Tot</v>
          </cell>
          <cell r="E181" t="str">
            <v>FVA226P_Prof/(Loss)_On_Sal_Of_Fix_Ass_Sal_Of_Othr_Ass_Proc_PRIOR</v>
          </cell>
          <cell r="I181" t="str">
            <v>FVA123_Op_Costs_On_Social_Housing_Lets_-_Current_Tot</v>
          </cell>
          <cell r="L181" t="str">
            <v>FVA229P_Profit/_(Loss)_On_Sale_Of_Fixed_Assets_-_Proceeds_PRIOR</v>
          </cell>
        </row>
        <row r="182">
          <cell r="B182" t="str">
            <v>FVA738_Lease_Costs_-_Gn_Housing</v>
          </cell>
          <cell r="E182" t="str">
            <v>FVA227P_Prf/(Lss)OnSalOfFixAss_Sal_Of_Othr_Ass_Cost_Of_Sal_PRIOR</v>
          </cell>
          <cell r="I182" t="str">
            <v>FVA124_Op_Surplus/(Def)_On_Social_Housing_Lets_-_Gn_Housing</v>
          </cell>
          <cell r="L182" t="str">
            <v>FVA230P_Prof/_(Loss)_On_Sal_Of_Fix_Ass_-_Cost_Of_Sal_PRIOR</v>
          </cell>
        </row>
        <row r="183">
          <cell r="B183" t="str">
            <v>FVA739_Lease_Costs_-_Supported</v>
          </cell>
          <cell r="E183" t="str">
            <v>FVA228P_Prof/(Loss)_On_Sal_Of_Fix_Ass_Sal_Of_Othr_Ass_Surp_PRIOR</v>
          </cell>
          <cell r="I183" t="str">
            <v>FVA125_Op_Surplus/(Def)_On_Social_Housing_Lets_-_Supported</v>
          </cell>
          <cell r="L183" t="str">
            <v>FVA231P_Profit/_(Loss)_On_Sale_Of_Fixed_Assets_-_Surplus_PRIOR</v>
          </cell>
        </row>
        <row r="184">
          <cell r="B184" t="str">
            <v>FVA740_Lease_Costs_-_LCHO</v>
          </cell>
          <cell r="E184" t="str">
            <v>FVA229P_Profit/_(Loss)_On_Sale_Of_Fixed_Assets_-_Proceeds_PRIOR</v>
          </cell>
          <cell r="I184" t="str">
            <v>FVA126_Op_Surplus/(Def)_On_Soc_Hous_Lets_-_Othr_Soc_Hous</v>
          </cell>
          <cell r="L184" t="str">
            <v>FVA530P_Cnt_Assets_Am_Owed_By_Gp_Undertakings_within_yr_PRIOR</v>
          </cell>
        </row>
        <row r="185">
          <cell r="B185" t="str">
            <v>FVA741_Lease_Costs_-_Othr_Social_Housing</v>
          </cell>
          <cell r="E185" t="str">
            <v>FVA230P_Prof/_(Loss)_On_Sal_Of_Fix_Ass_-_Cost_Of_Sal_PRIOR</v>
          </cell>
          <cell r="I185" t="str">
            <v>FVA127_Op_Surplus/(Def)_On_Social_Housing_Lets_-_Current_Tot</v>
          </cell>
          <cell r="L185" t="str">
            <v>FVA531P_Cnt_Assets_Loans_Employees_PRIOR</v>
          </cell>
        </row>
        <row r="186">
          <cell r="B186" t="str">
            <v>FVA742_Lease_Costs_-_Current_Tot</v>
          </cell>
          <cell r="E186" t="str">
            <v>FVA231P_Profit/_(Loss)_On_Sale_Of_Fixed_Assets_-_Surplus_PRIOR</v>
          </cell>
          <cell r="I186" t="str">
            <v>FVA128_Prior_Period_Op_Sur/(Def)_Soc_Hous_Propts_-_Gn_Hous</v>
          </cell>
          <cell r="L186" t="str">
            <v>FVA532P_Cnt_Assets_Grants_Rec_PRIOR</v>
          </cell>
        </row>
        <row r="187">
          <cell r="B187" t="str">
            <v>FVA108_Dpn_Of_Housing_Propts_-_Gn_Housing</v>
          </cell>
          <cell r="E187" t="str">
            <v>FVA530P_Cnt_Assets_Am_Owed_By_Gp_Undertakings_within_yr_PRIOR</v>
          </cell>
          <cell r="I187" t="str">
            <v>FVA129_Prior_Period_Op_Sur/(Def)_Soc_Housing_Propts_-_Supported</v>
          </cell>
          <cell r="L187" t="str">
            <v>FVA533P_Cnt_Assets_Refurb_Obligations_PRIOR</v>
          </cell>
        </row>
        <row r="188">
          <cell r="B188" t="str">
            <v>FVA109_Dpn_Of_Housing_Propts_-_Supported</v>
          </cell>
          <cell r="E188" t="str">
            <v>FVA531P_Cnt_Assets_Loans_Employees_PRIOR</v>
          </cell>
          <cell r="I188" t="str">
            <v>FVA130_Prior_Per_Op_Sur/(Def)_Soc_Hous_Propts_-_Othr_Soc_Hous</v>
          </cell>
          <cell r="L188" t="str">
            <v>FVA630P_Cnt_Assets_Fr_Val_Deri_Fin_Inst_PRIOR</v>
          </cell>
        </row>
        <row r="189">
          <cell r="B189" t="str">
            <v>FVA743_Dpn_Of_Housing_Propts_-_LCHO_Housing</v>
          </cell>
          <cell r="E189" t="str">
            <v>FVA532P_Cnt_Assets_Grants_Rec_PRIOR</v>
          </cell>
          <cell r="I189" t="str">
            <v>FVA131_Prior_Period_Op_Sur/(Def)_Soc_Hous_Propts_-_Current_Tot</v>
          </cell>
          <cell r="L189" t="str">
            <v>FVA534P_Cnt_Assets_Othr_Debtors_Prepay_PRIOR</v>
          </cell>
        </row>
        <row r="190">
          <cell r="B190" t="str">
            <v>FVA110_Dpn_Of_Housing_Propts_-_Othr_Social_Housing</v>
          </cell>
          <cell r="E190" t="str">
            <v>FVA533P_Cnt_Assets_Refurb_Obligations_PRIOR</v>
          </cell>
          <cell r="I190" t="str">
            <v>FVA132_Void_Losses_-_Gn_Housing</v>
          </cell>
          <cell r="L190" t="str">
            <v>FVA535P_Cnt_Assets_Tot_Othr_Current_Assets_PRIOR</v>
          </cell>
        </row>
        <row r="191">
          <cell r="B191" t="str">
            <v>FVA111_Dpn_Of_Housing_Propts_-_Current_Tot</v>
          </cell>
          <cell r="E191" t="str">
            <v>FVA630P_Cnt_Assets_Fr_Val_Deri_Fin_Inst_PRIOR</v>
          </cell>
          <cell r="I191" t="str">
            <v>FVA133_Voids_Losses_-_Supported</v>
          </cell>
          <cell r="L191" t="str">
            <v>FVA536P_Oth_Cred_1yr_Trade_Credit_PRIOR</v>
          </cell>
        </row>
        <row r="192">
          <cell r="B192" t="str">
            <v>FVA112_Impairment_Of_Housing_Propts_-_Gn_Housing</v>
          </cell>
          <cell r="E192" t="str">
            <v>FVA534P_Cnt_Assets_Othr_Debtors_Prepay_PRIOR</v>
          </cell>
          <cell r="I192" t="str">
            <v>FVA134_Voids_Losses_-_Othr_Social_Housing</v>
          </cell>
          <cell r="L192" t="str">
            <v>FVA537P_Oth_Cred_1yr_Rent_SC_Rec_In_Advance_PRIOR</v>
          </cell>
        </row>
        <row r="193">
          <cell r="B193" t="str">
            <v>FVA113_Impairment_Of_Housing_Propts_-_Supported</v>
          </cell>
          <cell r="E193" t="str">
            <v>FVA535P_Cnt_Assets_Tot_Othr_Current_Assets_PRIOR</v>
          </cell>
          <cell r="I193" t="str">
            <v>FVA135_Voids_Losses_-_Current_Tot</v>
          </cell>
          <cell r="L193" t="str">
            <v>FVA538P_Oth_Cred_1yr_Am_Owed_To_Gp_Undertakings_PRIOR</v>
          </cell>
        </row>
        <row r="194">
          <cell r="B194" t="str">
            <v>FVA744_Impairment_Of_Housing_Propts_-_LCHO_Housing</v>
          </cell>
          <cell r="E194" t="str">
            <v>FVA536P_Oth_Cred_1yr_Trade_Credit_PRIOR</v>
          </cell>
          <cell r="I194" t="str">
            <v>~ Notes 1 ~</v>
          </cell>
          <cell r="L194" t="str">
            <v>FVA539P_Oth_Cred_1yr_Rec_Cap_Gnt_Fund_PRIOR</v>
          </cell>
        </row>
        <row r="195">
          <cell r="B195" t="str">
            <v>FVA114_Impairment_Of_Housing_Propts_-_Othr_Social_Housing</v>
          </cell>
          <cell r="E195" t="str">
            <v>FVA537P_Oth_Cred_1yr_Rent_SC_Rec_In_Advance_PRIOR</v>
          </cell>
          <cell r="I195" t="str">
            <v>FVA346_Fst_Tranch_LCHO_Sales_Turnover</v>
          </cell>
          <cell r="L195" t="str">
            <v>FVA540P_Oth_Cred_1yr_DPF_PRIOR</v>
          </cell>
        </row>
        <row r="196">
          <cell r="B196" t="str">
            <v>FVA115_Impairment_Of_Housing_Propts_-_Current_Tot</v>
          </cell>
          <cell r="E196" t="str">
            <v>FVA538P_Oth_Cred_1yr_Am_Owed_To_Gp_Undertakings_PRIOR</v>
          </cell>
          <cell r="I196" t="str">
            <v>FVA347_Fst_Tranch_LCHO_Sales_Cost_Of_Sales</v>
          </cell>
          <cell r="L196" t="str">
            <v>FVA541P_Oth_Cred_1yr_Acc_Def_Income_PRIOR</v>
          </cell>
        </row>
        <row r="197">
          <cell r="B197" t="str">
            <v>FVA116_Other_costs_-_Gn_Housing</v>
          </cell>
          <cell r="E197" t="str">
            <v>FVA539P_Oth_Cred_1yr_Rec_Cap_Gnt_Fund_PRIOR</v>
          </cell>
          <cell r="I197" t="str">
            <v>FVA137_Fst_Tranch_LCHO_Sales_Op_Exp</v>
          </cell>
          <cell r="L197" t="str">
            <v>FVA542P_Oth_Cred_1yr_Oblig_Under_Fin_Leases_PRIOR</v>
          </cell>
        </row>
        <row r="198">
          <cell r="B198" t="str">
            <v>FVA117_Other_costs_-_Supported</v>
          </cell>
          <cell r="E198" t="str">
            <v>FVA540P_Oth_Cred_1yr_DPF_PRIOR</v>
          </cell>
          <cell r="I198" t="str">
            <v>FVA138_Fst_Tranch_LCHO_Sales_Op_Sur/(Def)</v>
          </cell>
          <cell r="L198" t="str">
            <v>FVA543P_Oth_Cred_1yr_Short_Term_Refurb_Liability_PRIOR</v>
          </cell>
        </row>
        <row r="199">
          <cell r="B199" t="str">
            <v>FVA745_Other_costs_-_LCHO_Housing</v>
          </cell>
          <cell r="E199" t="str">
            <v>FVA541P_Oth_Cred_1yr_Acc_Def_Income_PRIOR</v>
          </cell>
          <cell r="I199" t="str">
            <v>FVA348_Chrg_Supp_Serv_Turnover</v>
          </cell>
          <cell r="L199" t="str">
            <v>FVA631P_Oth_Cred_1yr_Pen_Def_Con_Liability_PRIOR</v>
          </cell>
        </row>
        <row r="200">
          <cell r="B200" t="str">
            <v>FVA118_Other_costs_-_Othr_Social_Housing</v>
          </cell>
          <cell r="E200" t="str">
            <v>FVA542P_Oth_Cred_1yr_Oblig_Under_Fin_Leases_PRIOR</v>
          </cell>
          <cell r="I200" t="str">
            <v>FVA349_Chrg_Supp_Serv_Cost_Of_Sales</v>
          </cell>
          <cell r="L200" t="str">
            <v>FVA632P_Oth_Cred_1yr_Fr_Val_Deri_Fin_Inst_PRIOR</v>
          </cell>
        </row>
        <row r="201">
          <cell r="B201" t="str">
            <v>FVA119_Other_costs_-_Current_Tot</v>
          </cell>
          <cell r="E201" t="str">
            <v>FVA543P_Oth_Cred_1yr_Short_Term_Refurb_Liability_PRIOR</v>
          </cell>
          <cell r="I201" t="str">
            <v>FVA140_Chrg_Supp_Serv_Op_Exp</v>
          </cell>
          <cell r="L201" t="str">
            <v>FVA544P_Oth_Cred_1yr_Othr_Cred_1yr_PRIOR</v>
          </cell>
        </row>
        <row r="202">
          <cell r="B202" t="str">
            <v>FVA120_Op_Costs_On_Social_Housing_Lets_-_Gn_Housing</v>
          </cell>
          <cell r="E202" t="str">
            <v>FVA631P_Oth_Cred_1yr_Pen_Def_Con_Liability_PRIOR</v>
          </cell>
          <cell r="I202" t="str">
            <v>FVA141_Chrg_Supp_Serv_Op_Sur/(Def)</v>
          </cell>
          <cell r="L202" t="str">
            <v>FVA545P_Oth_Cred_1yr_Tot_Othr_Cred_1yr_PRIOR</v>
          </cell>
        </row>
        <row r="203">
          <cell r="B203" t="str">
            <v>FVA121_Op_Costs_On_Social_Housing_Lets_-_Supported</v>
          </cell>
          <cell r="E203" t="str">
            <v>FVA632P_Oth_Cred_1yr_Fr_Val_Deri_Fin_Inst_PRIOR</v>
          </cell>
          <cell r="I203" t="str">
            <v>FVA571_Dev_Serv_Turnover</v>
          </cell>
          <cell r="L203" t="str">
            <v>FVA546P_Lng_Term_Creditors_Rec_Cap_Gnt_Fund_PRIOR</v>
          </cell>
        </row>
        <row r="204">
          <cell r="B204" t="str">
            <v>FVA746_Op_Costs_On_Social_Housing_Lets_-_LCHO_Housing</v>
          </cell>
          <cell r="E204" t="str">
            <v>FVA544P_Oth_Cred_1yr_Othr_Cred_1yr_PRIOR</v>
          </cell>
          <cell r="I204" t="str">
            <v>FVA572_Dev_Serv_Cost_Of_Sales</v>
          </cell>
          <cell r="L204" t="str">
            <v>FVA547P_Lng_Term_Creditors_DPF_PRIOR</v>
          </cell>
        </row>
        <row r="205">
          <cell r="B205" t="str">
            <v>FVA122_Op_Costs_On_Social_Housing_Lets_-_Othr_Social_Housing</v>
          </cell>
          <cell r="E205" t="str">
            <v>FVA545P_Oth_Cred_1yr_Tot_Othr_Cred_1yr_PRIOR</v>
          </cell>
          <cell r="I205" t="str">
            <v>FVA573_Dev_Serv_Op_Exp</v>
          </cell>
          <cell r="L205" t="str">
            <v>FVA633P_Lng_Term_Creditors_Pen_Def_Con_Liability_PRIOR</v>
          </cell>
        </row>
        <row r="206">
          <cell r="B206" t="str">
            <v>FVA123_Op_Costs_On_Social_Housing_Lets_-_Current_Tot</v>
          </cell>
          <cell r="E206" t="str">
            <v>FVA546P_Lng_Term_Creditors_Rec_Cap_Gnt_Fund_PRIOR</v>
          </cell>
          <cell r="I206" t="str">
            <v>FVA574_Dev_Serv_Op_Sur/(Def)</v>
          </cell>
          <cell r="L206" t="str">
            <v>FVA548P_Lng_Term_Creditors_Other_Cred_PRIOR</v>
          </cell>
        </row>
        <row r="207">
          <cell r="B207" t="str">
            <v>FVA124_Op_Surplus/(Def)_On_Social_Housing_Lets_-_Gn_Housing</v>
          </cell>
          <cell r="E207" t="str">
            <v>FVA547P_Lng_Term_Creditors_DPF_PRIOR</v>
          </cell>
          <cell r="I207" t="str">
            <v>FVA575_Comm_Neigh_Serv_Turnover</v>
          </cell>
          <cell r="L207" t="str">
            <v>FVA549P_Lng_Term_Creditors_Othr_Lng_Term_Creditors_PRIOR</v>
          </cell>
        </row>
        <row r="208">
          <cell r="B208" t="str">
            <v>FVA125_Op_Surplus/(Def)_On_Social_Housing_Lets_-_Supported</v>
          </cell>
          <cell r="E208" t="str">
            <v>FVA633P_Lng_Term_Creditors_Pen_Def_Con_Liability_PRIOR</v>
          </cell>
          <cell r="I208" t="str">
            <v>FVA576_Comm_Neigh_Serv_Cost_Of_Sales</v>
          </cell>
          <cell r="L208" t="str">
            <v>FVA550P_Othr_Provs_Refurb_Prov_PRIOR</v>
          </cell>
        </row>
        <row r="209">
          <cell r="B209" t="str">
            <v>FVA747_Op_Surplus/(Def)_On_Social_Housing_Lets_-_LCHO_Housing</v>
          </cell>
          <cell r="E209" t="str">
            <v>FVA548P_Lng_Term_Creditors_Other_Cred_PRIOR</v>
          </cell>
          <cell r="I209" t="str">
            <v>FVA577_Comm_Neigh_Serv_Op_Exp</v>
          </cell>
          <cell r="L209" t="str">
            <v>FVA551P_Othr_Provs_Othr_Provs_PRIOR</v>
          </cell>
        </row>
        <row r="210">
          <cell r="B210" t="str">
            <v>FVA126_Op_Surplus/(Def)_On_Soc_Hous_Lets_-_Othr_Soc_Hous</v>
          </cell>
          <cell r="E210" t="str">
            <v>FVA549P_Lng_Term_Creditors_Othr_Lng_Term_Creditors_PRIOR</v>
          </cell>
          <cell r="I210" t="str">
            <v>FVA578_Comm_Neigh_Serv_Op_Sur/(Def)</v>
          </cell>
          <cell r="L210" t="str">
            <v>FVA552P_Othr_Provs_Othr_Provs_Tot_PRIOR</v>
          </cell>
        </row>
        <row r="211">
          <cell r="B211" t="str">
            <v>FVA127_Op_Surplus/(Def)_On_Social_Housing_Lets_-_Current_Tot</v>
          </cell>
          <cell r="E211" t="str">
            <v>FVA550P_Othr_Provs_Refurb_Prov_PRIOR</v>
          </cell>
          <cell r="I211" t="str">
            <v>FVA350_Oth_Soc_Turnover</v>
          </cell>
          <cell r="L211" t="str">
            <v>FVA634P_Int_Pay_Fin_Cst_Int_Pay_Liabilities_PRIOR</v>
          </cell>
        </row>
        <row r="212">
          <cell r="B212" t="str">
            <v>FVA128_Prior_Period_Op_Sur/(Def)_Soc_Hous_Propts_-_Gn_Hous</v>
          </cell>
          <cell r="E212" t="str">
            <v>FVA551P_Othr_Provs_Othr_Provs_PRIOR</v>
          </cell>
          <cell r="I212" t="str">
            <v>FVA351_Oth_Soc_Cost_Of_Sales</v>
          </cell>
          <cell r="L212" t="str">
            <v>FVA635P_Int_Pay_Fin_Cst_Amor_Ln_Prem_PRIOR</v>
          </cell>
        </row>
        <row r="213">
          <cell r="B213" t="str">
            <v>FVA129_Prior_Period_Op_Sur/(Def)_Soc_Housing_Propts_-_Supported</v>
          </cell>
          <cell r="E213" t="str">
            <v>FVA552P_Othr_Provs_Othr_Provs_Tot_PRIOR</v>
          </cell>
          <cell r="I213" t="str">
            <v>FVA143_Oth_Soc_Cost_Op_Exp</v>
          </cell>
          <cell r="L213" t="str">
            <v>FVA636P_Int_Pay_Fin_Cst_Def_Ben_Pen_Chrg_PRIOR</v>
          </cell>
        </row>
        <row r="214">
          <cell r="B214" t="str">
            <v>FVA748_Prior_Period_Op_Sur/(Def)_Soc_Hous_Propts_-_LCHO_Hous</v>
          </cell>
          <cell r="E214" t="str">
            <v>FVA634P_Int_Pay_Fin_Cst_Int_Pay_Liabilities_PRIOR</v>
          </cell>
          <cell r="I214" t="str">
            <v>FVA144_Oth_Soc_Cost_Op_Sur/(Def)</v>
          </cell>
          <cell r="L214" t="str">
            <v>FVA637P_Int_Pay_Fin_Cst_Acc_DPF/RCGF_PRIOR</v>
          </cell>
        </row>
        <row r="215">
          <cell r="B215" t="str">
            <v>FVA130_Prior_Per_Op_Sur/(Def)_Soc_Hous_Propts_-_Othr_Soc_Hous</v>
          </cell>
          <cell r="E215" t="str">
            <v>FVA635P_Int_Pay_Fin_Cst_Amor_Ln_Prem_PRIOR</v>
          </cell>
          <cell r="I215" t="str">
            <v>FVA352_Tot_Oth_Soc_Housing_Acts_Turnover</v>
          </cell>
          <cell r="L215" t="str">
            <v>FVA638P_Int_Pay_Fin_Cst_Othr_Amount_Payable_PRIOR</v>
          </cell>
        </row>
        <row r="216">
          <cell r="B216" t="str">
            <v>FVA131_Prior_Period_Op_Sur/(Def)_Soc_Hous_Propts_-_Current_Tot</v>
          </cell>
          <cell r="E216" t="str">
            <v>FVA802P_Loan_break_costs_Prior</v>
          </cell>
          <cell r="I216" t="str">
            <v>FVA353_Tot_Oth_Soc_Housing_Acts_Cost_Of_Sales</v>
          </cell>
          <cell r="L216" t="str">
            <v>FVA639P_Int_Pay_Fin_Cst_Less_Int_Cap_PRIOR</v>
          </cell>
        </row>
        <row r="217">
          <cell r="B217" t="str">
            <v>FVA132_Void_Losses_-_Gn_Housing</v>
          </cell>
          <cell r="E217" t="str">
            <v>FVA636P_Int_Pay_Fin_Cst_Def_Ben_Pen_Chrg_PRIOR</v>
          </cell>
          <cell r="I217" t="str">
            <v>FVA260_Tot_Oth_Soc_Housing_Acts_Op_Exp</v>
          </cell>
          <cell r="L217" t="str">
            <v>FVA640P_Int_Pay_Fin_Cst_Tot_Int_Pay_Fin_Cost_PRIOR</v>
          </cell>
        </row>
        <row r="218">
          <cell r="B218" t="str">
            <v>FVA133_Voids_Losses_-_Supported</v>
          </cell>
          <cell r="E218" t="str">
            <v>FVA637P_Int_Pay_Fin_Cst_Acc_DPF/RCGF_PRIOR</v>
          </cell>
          <cell r="I218" t="str">
            <v>FVA261_Tot_Oth_Soc_Housing_Acts_Op_Sur/(Def)</v>
          </cell>
          <cell r="L218" t="str">
            <v>FVA718P_Op_Lease_Amount_Pay_Not_Later_One_Yr_PRIOR</v>
          </cell>
        </row>
        <row r="219">
          <cell r="B219" t="str">
            <v>FVA749_Void_Losses_-_LCHO_Housing</v>
          </cell>
          <cell r="E219" t="str">
            <v>FVA638P_Int_Pay_Fin_Cst_Othr_Amount_Payable_PRIOR</v>
          </cell>
          <cell r="I219" t="str">
            <v>FVA354_Non_Soc_Housing_Prop_Built_Sale_Turnover</v>
          </cell>
          <cell r="L219" t="str">
            <v>FVA719P_Op_Lease_Amount_Pay_One_to_Five_Yr_PRIOR</v>
          </cell>
        </row>
        <row r="220">
          <cell r="B220" t="str">
            <v>FVA134_Voids_Losses_-_Othr_Social_Housing</v>
          </cell>
          <cell r="E220" t="str">
            <v>FVA639P_Int_Pay_Fin_Cst_Less_Int_Cap_PRIOR</v>
          </cell>
          <cell r="I220" t="str">
            <v>FVA355_Non_Soc_Housing_Prop_Built_Sale_Cost_Of_Sales</v>
          </cell>
          <cell r="L220" t="str">
            <v>FVA720P_Op_Lease_Amount_Pay_Later_Than_Five_Yr_PRIOR</v>
          </cell>
        </row>
        <row r="221">
          <cell r="B221" t="str">
            <v>FVA135_Voids_Losses_-_Current_Tot</v>
          </cell>
          <cell r="E221" t="str">
            <v>FVA640P_Int_Pay_Fin_Cst_Tot_Int_Pay_Fin_Cost_PRIOR</v>
          </cell>
          <cell r="I221" t="str">
            <v>FVA262_Non_Soc_Housing_Prop_Built_Sale_Op_Exp</v>
          </cell>
          <cell r="L221" t="str">
            <v>FVA721P_Op_Lease_Total_PRIOR</v>
          </cell>
        </row>
        <row r="222">
          <cell r="B222" t="str">
            <v>~ Notes 1 ~</v>
          </cell>
          <cell r="E222" t="str">
            <v>FVA718P_Op_Lease_Amount_Pay_Not_Later_One_Yr_PRIOR</v>
          </cell>
          <cell r="I222" t="str">
            <v>FVA263_Non_Soc_Housing_Prop_Built_Sale_Op_Sur/(Def)</v>
          </cell>
          <cell r="L222" t="str">
            <v>~ Notes 2 ~</v>
          </cell>
        </row>
        <row r="223">
          <cell r="B223" t="str">
            <v>FVA346_Fst_Tranch_LCHO_Sales_Turnover</v>
          </cell>
          <cell r="E223" t="str">
            <v>FVA719P_Op_Lease_Amount_Pay_One_to_Five_Yr_PRIOR</v>
          </cell>
          <cell r="I223" t="str">
            <v>FVA356_Student_Accom_Turnover</v>
          </cell>
          <cell r="L223" t="str">
            <v>FVA232P_Gross_Soc_Hous_Grant_Exc_Cum_Amortisation_£000_PRIOR</v>
          </cell>
        </row>
        <row r="224">
          <cell r="B224" t="str">
            <v>FVA347_Fst_Tranch_LCHO_Sales_Cost_Of_Sales</v>
          </cell>
          <cell r="E224" t="str">
            <v>FVA720P_Op_Lease_Amount_Pay_Later_Than_Five_Yr_PRIOR</v>
          </cell>
          <cell r="I224" t="str">
            <v>FVA357_Student_Accom_Cost_Of_Sales</v>
          </cell>
          <cell r="L224" t="str">
            <v>FVA234P_Capit_Maj_Reps_Exp_-_£000_PRIOR</v>
          </cell>
        </row>
        <row r="225">
          <cell r="B225" t="str">
            <v>FVA137_Fst_Tranch_LCHO_Sales_Op_Exp</v>
          </cell>
          <cell r="E225" t="str">
            <v>FVA721P_Op_Lease_Total_PRIOR</v>
          </cell>
          <cell r="I225" t="str">
            <v>FVA264_Student_Accom_Op_Exp</v>
          </cell>
          <cell r="L225" t="str">
            <v>FVA235P_Tot_Dpn_Chrg_-_£000_PRIOR</v>
          </cell>
        </row>
        <row r="226">
          <cell r="B226" t="str">
            <v>FVA138_Fst_Tranch_LCHO_Sales_Op_Sur/(Def)</v>
          </cell>
          <cell r="E226" t="str">
            <v>~ Notes 2 ~</v>
          </cell>
          <cell r="I226" t="str">
            <v>FVA265_Student_Accom_Op_Sur/(Def)</v>
          </cell>
          <cell r="L226" t="str">
            <v>FVA236P_Tot_Imp_Chg/(Rel)_-_£000s_PRIOR</v>
          </cell>
        </row>
        <row r="227">
          <cell r="B227" t="str">
            <v>FVA348_Chrg_Supp_Serv_Turnover</v>
          </cell>
          <cell r="E227" t="str">
            <v>FVA234P_Capit_Maj_Reps_Exp_-_£000_PRIOR</v>
          </cell>
          <cell r="I227" t="str">
            <v>FVA358_Nur_Homes_Turnover</v>
          </cell>
          <cell r="L227" t="str">
            <v>FVA237P_No_Fte_Employees_PRIOR</v>
          </cell>
        </row>
        <row r="228">
          <cell r="B228" t="str">
            <v>FVA349_Chrg_Supp_Serv_Cost_Of_Sales</v>
          </cell>
          <cell r="E228" t="str">
            <v>FVA235P_Tot_Dpn_Chrg_-_£000_PRIOR</v>
          </cell>
          <cell r="I228" t="str">
            <v>FVA359_Nur_Homes_Cost_Of_Sales</v>
          </cell>
          <cell r="L228" t="str">
            <v>FVA238P_Tot_Remuneration_Director_£000_PRIOR</v>
          </cell>
        </row>
        <row r="229">
          <cell r="B229" t="str">
            <v>FVA140_Chrg_Supp_Serv_Op_Exp</v>
          </cell>
          <cell r="E229" t="str">
            <v>FVA236P_Tot_Imp_Chg/(Rel)_-_£000s_PRIOR</v>
          </cell>
          <cell r="I229" t="str">
            <v>FVA266_Nur_Homes_Op_Exp</v>
          </cell>
          <cell r="L229" t="str">
            <v>FVA239P_Remun_highest_Director_£000_PRIOR</v>
          </cell>
        </row>
        <row r="230">
          <cell r="B230" t="str">
            <v>FVA141_Chrg_Supp_Serv_Op_Sur/(Def)</v>
          </cell>
          <cell r="E230" t="str">
            <v>FVA237P_No_Fte_Employees_PRIOR</v>
          </cell>
          <cell r="I230" t="str">
            <v>FVA267_Nur_Homes_Op_Sur/(Def)</v>
          </cell>
          <cell r="L230" t="str">
            <v>FVA240P_Accounts_Qualified_PRIOR</v>
          </cell>
        </row>
        <row r="231">
          <cell r="B231" t="str">
            <v>FVA571_Dev_Serv_Turnover</v>
          </cell>
          <cell r="E231" t="str">
            <v>FVA238P_Tot_Remuneration_Director_£000_PRIOR</v>
          </cell>
          <cell r="I231" t="str">
            <v>FVA360_Market_Rent_Turnover</v>
          </cell>
          <cell r="L231" t="str">
            <v>FVA241P_Months_Covered_By_Accounts_PRIOR</v>
          </cell>
        </row>
        <row r="232">
          <cell r="B232" t="str">
            <v>FVA572_Dev_Serv_Cost_Of_Sales</v>
          </cell>
          <cell r="E232" t="str">
            <v>FVA239P_Remun_highest_Director_£000_PRIOR</v>
          </cell>
          <cell r="I232" t="str">
            <v>FVA361_Market_Rent_Cost_Of_Sales</v>
          </cell>
          <cell r="L232" t="str">
            <v>FVA243P_Covenants_Breach_PRIOR</v>
          </cell>
        </row>
        <row r="233">
          <cell r="B233" t="str">
            <v>FVA573_Dev_Serv_Op_Exp</v>
          </cell>
          <cell r="E233" t="str">
            <v>FVA240P_Accounts_Qualified_PRIOR</v>
          </cell>
          <cell r="I233" t="str">
            <v>FVA268_Market_Rent_Op_Exp</v>
          </cell>
          <cell r="L233" t="str">
            <v>FVA244P_Overdraft_Facility_-_£000_PRIOR</v>
          </cell>
        </row>
        <row r="234">
          <cell r="B234" t="str">
            <v>FVA574_Dev_Serv_Op_Sur/(Def)</v>
          </cell>
          <cell r="E234" t="str">
            <v>FVA241P_Months_Covered_By_Accounts_PRIOR</v>
          </cell>
          <cell r="I234" t="str">
            <v>FVA269_Market_Rent_Op_Sur/(Def)</v>
          </cell>
          <cell r="L234" t="str">
            <v>FVA245P_Loan_Facilities_Un-Drawn_-_£000_PRIOR</v>
          </cell>
        </row>
        <row r="235">
          <cell r="B235" t="str">
            <v>FVA575_Comm_Neigh_Serv_Turnover</v>
          </cell>
          <cell r="E235" t="str">
            <v>FVA243P_Covenants_Breach_PRIOR</v>
          </cell>
          <cell r="I235" t="str">
            <v>FVA362_Non_Soc_Supp_Serv_Chrg_Turnover</v>
          </cell>
          <cell r="L235" t="str">
            <v>FVA246P_Loans_Due_Between_1_&amp;_2_Years_-_£000_PRIOR</v>
          </cell>
        </row>
        <row r="236">
          <cell r="B236" t="str">
            <v>FVA576_Comm_Neigh_Serv_Cost_Of_Sales</v>
          </cell>
          <cell r="E236" t="str">
            <v>FVA244P_Overdraft_Facility_-_£000_PRIOR</v>
          </cell>
          <cell r="I236" t="str">
            <v>FVA363_Non_Soc_Supp_Serv_Chrg_Cost_Of_Sales</v>
          </cell>
          <cell r="L236" t="str">
            <v>FVA553P_Shr_JV_Turnover_£000_PRIOR</v>
          </cell>
        </row>
        <row r="237">
          <cell r="B237" t="str">
            <v>FVA577_Comm_Neigh_Serv_Op_Exp</v>
          </cell>
          <cell r="E237" t="str">
            <v>FVA245P_Loan_Facilities_Un-Drawn_-_£000_PRIOR</v>
          </cell>
          <cell r="I237" t="str">
            <v>FVA270_Non_Soc_Supp_Serv_Chrg_Op_Exp</v>
          </cell>
          <cell r="L237" t="str">
            <v>FVA247P_Cap_Exp_Contracted_But_Not_Acctd_For_-_£000_PRIOR</v>
          </cell>
        </row>
        <row r="238">
          <cell r="B238" t="str">
            <v>FVA578_Comm_Neigh_Serv_Op_Sur/(Def)</v>
          </cell>
          <cell r="E238" t="str">
            <v>FVA246P_Loans_Due_Between_1_&amp;_2_Years_-_£000_PRIOR</v>
          </cell>
          <cell r="I238" t="str">
            <v>FVA271_Non_Soc_Supp_Serv_Chrg_Op_Sur/(Def)</v>
          </cell>
          <cell r="L238" t="str">
            <v>FVA248P_Cap_Exp_Appr_But_Not_Contracted_For_-_£000_PRIOR</v>
          </cell>
        </row>
        <row r="239">
          <cell r="B239" t="str">
            <v>FVA350_Oth_Soc_Turnover</v>
          </cell>
          <cell r="E239" t="str">
            <v>FVA553P_Shr_JV_Turnover_£000_PRIOR</v>
          </cell>
          <cell r="I239" t="str">
            <v>FVA364_Othr_Non_Social_Turnover</v>
          </cell>
          <cell r="L239" t="str">
            <v>FVA249P_Total_Csh_Out_To_Non_Reg_Tre_Ent_Of_Gp_For_The_Per_PRIOR</v>
          </cell>
        </row>
        <row r="240">
          <cell r="B240" t="str">
            <v>FVA351_Oth_Soc_Cost_Of_Sales</v>
          </cell>
          <cell r="E240" t="str">
            <v>FVA247P_Cap_Exp_Contracted_But_Not_Acctd_For_-_£000_PRIOR</v>
          </cell>
          <cell r="I240" t="str">
            <v>FVA365_Othr_Non_Social_Cost_Of_Sales</v>
          </cell>
          <cell r="L240" t="str">
            <v>FVA250P_Total_Csh_In_To_Non_Reg_Tre_Ent_Of_Gp_For_The_Per_PRIOR</v>
          </cell>
        </row>
        <row r="241">
          <cell r="B241" t="str">
            <v>FVA143_Oth_Soc_Cost_Op_Exp</v>
          </cell>
          <cell r="E241" t="str">
            <v>FVA248P_Cap_Exp_Appr_But_Not_Contracted_For_-_£000_PRIOR</v>
          </cell>
          <cell r="I241" t="str">
            <v>FVA272_Othr_Non_Social_Op_Exp</v>
          </cell>
          <cell r="L241" t="str">
            <v>FVA251P_Total_Csh_Out_To_Oth_Non_Reg_Ent_Of_Gp_For_The_Per_PRIOR</v>
          </cell>
        </row>
        <row r="242">
          <cell r="B242" t="str">
            <v>FVA144_Oth_Soc_Cost_Op_Sur/(Def)</v>
          </cell>
          <cell r="E242" t="str">
            <v>FVA249P_Total_Csh_Out_To_Non_Reg_Tre_Ent_Of_Gp_For_The_Per_PRIOR</v>
          </cell>
          <cell r="I242" t="str">
            <v>FVA273_Othr_Non_Social_Op_Sur/(Def)</v>
          </cell>
          <cell r="L242" t="str">
            <v>FVA252P_Total_Csh_In_To_Oth_Non_Reg_Ent_Of_The_Gp_For_Per_PRIOR</v>
          </cell>
        </row>
        <row r="243">
          <cell r="B243" t="str">
            <v>FVA352_Tot_Oth_Soc_Housing_Acts_Turnover</v>
          </cell>
          <cell r="E243" t="str">
            <v>FVA250P_Total_Csh_In_To_Non_Reg_Tre_Ent_Of_Gp_For_The_Per_PRIOR</v>
          </cell>
          <cell r="I243" t="str">
            <v>FVA366_Tot_Non_Social_Housing_Act_Turnover</v>
          </cell>
          <cell r="L243" t="str">
            <v>FVA256P_RCGF_Due_Repyt_To_The_HCA/GLA_-_£000_PRIOR</v>
          </cell>
        </row>
        <row r="244">
          <cell r="B244" t="str">
            <v>FVA353_Tot_Oth_Soc_Housing_Acts_Cost_Of_Sales</v>
          </cell>
          <cell r="E244" t="str">
            <v>FVA251P_Total_Csh_Out_To_Oth_Non_Reg_Ent_Of_Gp_For_The_Per_PRIOR</v>
          </cell>
          <cell r="I244" t="str">
            <v>FVA367_Tot_Non_Social_Housing_Act_Cost_Of_Sales</v>
          </cell>
          <cell r="L244" t="str">
            <v>FVA258P_DPF_Due_Repyt_To_The_HCA/GLA_-_£000_PRIOR</v>
          </cell>
        </row>
        <row r="245">
          <cell r="B245" t="str">
            <v>FVA260_Tot_Oth_Soc_Housing_Acts_Op_Exp</v>
          </cell>
          <cell r="E245" t="str">
            <v>FVA252P_Total_Csh_In_To_Oth_Non_Reg_Ent_Of_The_Gp_For_Per_PRIOR</v>
          </cell>
          <cell r="I245" t="str">
            <v>FVA274_Tot_Non_Social_Housing_Act_Op_Exp</v>
          </cell>
        </row>
        <row r="246">
          <cell r="B246" t="str">
            <v>FVA261_Tot_Oth_Soc_Housing_Acts_Op_Sur/(Def)</v>
          </cell>
          <cell r="E246" t="str">
            <v>FVA256P_RCGF_Due_Repyt_To_The_HCA/GLA_-_£000_PRIOR</v>
          </cell>
          <cell r="I246" t="str">
            <v>FVA275_Tot_Non_Social_Housing_Act_Op_Sur/(Def)</v>
          </cell>
        </row>
        <row r="247">
          <cell r="B247" t="str">
            <v>FVA354_Non_Soc_Housing_Prop_Built_Sale_Turnover</v>
          </cell>
          <cell r="E247" t="str">
            <v>FVA258P_DPF_3YR_Or_Older_Repyt_Rec_HCA/GLA_£000_Prior</v>
          </cell>
          <cell r="I247" t="str">
            <v>FVA368_Tot_Othr_Act_Turnover</v>
          </cell>
        </row>
        <row r="248">
          <cell r="B248" t="str">
            <v>FVA355_Non_Soc_Housing_Prop_Built_Sale_Cost_Of_Sales</v>
          </cell>
          <cell r="I248" t="str">
            <v>FVA369_Tot_Othr_Act_Cost_Of_Sales</v>
          </cell>
        </row>
        <row r="249">
          <cell r="B249" t="str">
            <v>FVA262_Non_Soc_Housing_Prop_Built_Sale_Op_Exp</v>
          </cell>
          <cell r="I249" t="str">
            <v>FVA152_Tot_Othr_Act_Op_Exp</v>
          </cell>
        </row>
        <row r="250">
          <cell r="B250" t="str">
            <v>FVA263_Non_Soc_Housing_Prop_Built_Sale_Op_Sur/(Def)</v>
          </cell>
          <cell r="I250" t="str">
            <v>FVA153_Tot_Othr_Act_Op_Sur/(Def)</v>
          </cell>
        </row>
        <row r="251">
          <cell r="B251" t="str">
            <v>FVA356_Student_Accom_Turnover</v>
          </cell>
          <cell r="I251" t="str">
            <v>FVA161_Units_Own/Man_-_Social_Rnt_Gn_Housing_-_Start_Period</v>
          </cell>
        </row>
        <row r="252">
          <cell r="B252" t="str">
            <v>FVA357_Student_Accom_Cost_Of_Sales</v>
          </cell>
          <cell r="I252" t="str">
            <v>FVA162_Units_Own/Man_-_Social_Rnt_Gn_Housing_-_Units_Acq/Dev</v>
          </cell>
        </row>
        <row r="253">
          <cell r="B253" t="str">
            <v>FVA264_Student_Accom_Op_Exp</v>
          </cell>
          <cell r="I253" t="str">
            <v>FVA163_Units_Own/Man_-_Soc_Rnt_Gn_Hous_-_Units_Sold/Demolished</v>
          </cell>
        </row>
        <row r="254">
          <cell r="B254" t="str">
            <v>FVA265_Student_Accom_Op_Sur/(Def)</v>
          </cell>
          <cell r="I254" t="str">
            <v>FVA164_Units_Own/Man_-_Soc_Rnt_Gn_Hous_-_Trans_(To)/Frm_Othr_RP</v>
          </cell>
        </row>
        <row r="255">
          <cell r="B255" t="str">
            <v>FVA358_Nur_Homes_Turnover</v>
          </cell>
          <cell r="I255" t="str">
            <v>FVA165_Units_Own/Man_-_Social_Rnt_Gn_Housing_-_Othr_Movements</v>
          </cell>
        </row>
        <row r="256">
          <cell r="B256" t="str">
            <v>FVA359_Nur_Homes_Cost_Of_Sales</v>
          </cell>
          <cell r="I256" t="str">
            <v>FVA166_Units_Own/Man_-_Social_Rnt_Gn_Housing_-_End_Period</v>
          </cell>
        </row>
        <row r="257">
          <cell r="B257" t="str">
            <v>FVA266_Nur_Homes_Op_Exp</v>
          </cell>
          <cell r="I257" t="str">
            <v>FVA167_Units_Own/Man_-_Ar_Gn_Housing_-_Start_Period</v>
          </cell>
        </row>
        <row r="258">
          <cell r="B258" t="str">
            <v>FVA267_Nur_Homes_Op_Sur/(Def)</v>
          </cell>
          <cell r="I258" t="str">
            <v>FVA168_Units_Own/Man_-_Ar_Gn_Housing_-_Units_Acq/Dev</v>
          </cell>
        </row>
        <row r="259">
          <cell r="B259" t="str">
            <v>FVA360_Market_Rent_Turnover</v>
          </cell>
          <cell r="I259" t="str">
            <v>FVA169_Units_Own/Man_-_Ar_Gn_Housing_-_Units_Sold/Demolished</v>
          </cell>
        </row>
        <row r="260">
          <cell r="B260" t="str">
            <v>FVA361_Market_Rent_Cost_Of_Sales</v>
          </cell>
          <cell r="I260" t="str">
            <v>FVA170_Units_Own/Man_-_Ar_Gn_Hous_-_Trans_(To)/From_Othr_RPs</v>
          </cell>
        </row>
        <row r="261">
          <cell r="B261" t="str">
            <v>FVA268_Market_Rent_Op_Exp</v>
          </cell>
          <cell r="I261" t="str">
            <v>FVA171_Units_Own/Man_-_Ar_Gn_Housing_-_Othr_Movements</v>
          </cell>
        </row>
        <row r="262">
          <cell r="B262" t="str">
            <v>FVA269_Market_Rent_Op_Sur/(Def)</v>
          </cell>
          <cell r="I262" t="str">
            <v>FVA172_Units_Own/Man_-_A_Gn_Housing_-_End_Period</v>
          </cell>
        </row>
        <row r="263">
          <cell r="B263" t="str">
            <v>FVA362_Non_Soc_Supp_Serv_Chrg_Turnover</v>
          </cell>
          <cell r="I263" t="str">
            <v>FVA173_Units_Own/Man_-_Supported_-_Start_Period</v>
          </cell>
        </row>
        <row r="264">
          <cell r="B264" t="str">
            <v>FVA363_Non_Soc_Supp_Serv_Chrg_Cost_Of_Sales</v>
          </cell>
          <cell r="I264" t="str">
            <v>FVA174_Units_Own/Man_-_Supported_-_Units_Acq/Dev</v>
          </cell>
        </row>
        <row r="265">
          <cell r="B265" t="str">
            <v>FVA270_Non_Soc_Supp_Serv_Chrg_Op_Exp</v>
          </cell>
          <cell r="I265" t="str">
            <v>FVA175_Units_Own/Man_-_Supported_-_Units_Sold/Demolished</v>
          </cell>
        </row>
        <row r="266">
          <cell r="B266" t="str">
            <v>FVA271_Non_Soc_Supp_Serv_Chrg_Op_Sur/(Def)</v>
          </cell>
          <cell r="I266" t="str">
            <v>FVA176_Units_Own/Man_-_Supported_-_Transfers_(To)/From_Othr_RPs</v>
          </cell>
        </row>
        <row r="267">
          <cell r="B267" t="str">
            <v>FVA364_Othr_Non_Social_Turnover</v>
          </cell>
          <cell r="I267" t="str">
            <v>FVA177_Units_Own/Man_-_Supported_-_Othr_Movements</v>
          </cell>
        </row>
        <row r="268">
          <cell r="B268" t="str">
            <v>FVA365_Othr_Non_Social_Cost_Of_Sales</v>
          </cell>
          <cell r="I268" t="str">
            <v>FVA178_Units_Own/Man_-_Supported_-_End_Period</v>
          </cell>
        </row>
        <row r="269">
          <cell r="B269" t="str">
            <v>FVA272_Othr_Non_Social_Op_Exp</v>
          </cell>
          <cell r="I269" t="str">
            <v>FVA276_Units_Own/Man_-_Ar_Supported_-_Start_Period</v>
          </cell>
        </row>
        <row r="270">
          <cell r="B270" t="str">
            <v>FVA273_Othr_Non_Social_Op_Sur/(Def)</v>
          </cell>
          <cell r="I270" t="str">
            <v>FVA277_Units_Own/Man_-_Ar_Supported_-_Units_Acq/Dev</v>
          </cell>
        </row>
        <row r="271">
          <cell r="B271" t="str">
            <v>FVA366_Tot_Non_Social_Housing_Act_Turnover</v>
          </cell>
          <cell r="I271" t="str">
            <v>FVA278_Units_Own/Man_-_Ar_Supported_-_Units_Sold/Demolished</v>
          </cell>
        </row>
        <row r="272">
          <cell r="B272" t="str">
            <v>FVA367_Tot_Non_Social_Housing_Act_Cost_Of_Sales</v>
          </cell>
          <cell r="I272" t="str">
            <v>FVA279_Units_Own/Man_-_Ar_Supported_-_Trans_(To)/From_Othr_RPs</v>
          </cell>
        </row>
        <row r="273">
          <cell r="B273" t="str">
            <v>FVA274_Tot_Non_Social_Housing_Act_Op_Exp</v>
          </cell>
          <cell r="I273" t="str">
            <v>FVA280_Units_Own/Man_-_Ar_Supported_-_Othr_Movements</v>
          </cell>
        </row>
        <row r="274">
          <cell r="B274" t="str">
            <v>FVA275_Tot_Non_Social_Housing_Act_Op_Sur/(Def)</v>
          </cell>
          <cell r="I274" t="str">
            <v>FVA281_Units_Own/Man_-_Ar_Supported_-_End_Period</v>
          </cell>
        </row>
        <row r="275">
          <cell r="B275" t="str">
            <v>FVA368_Tot_Othr_Act_Turnover</v>
          </cell>
          <cell r="I275" t="str">
            <v>FVA179_Units_Own/Man_-_Lcho_-_Start_Period</v>
          </cell>
        </row>
        <row r="276">
          <cell r="B276" t="str">
            <v>FVA369_Tot_Othr_Act_Cost_Of_Sales</v>
          </cell>
          <cell r="I276" t="str">
            <v>FVA180_Units_Own/Man_-_Lcho_-_Units_Acq/Dev</v>
          </cell>
        </row>
        <row r="277">
          <cell r="B277" t="str">
            <v>FVA152_Tot_Othr_Act_Op_Exp</v>
          </cell>
          <cell r="I277" t="str">
            <v>FVA181_Units_Own/Man_-_Lcho_-_Units_Sold/Demolished</v>
          </cell>
        </row>
        <row r="278">
          <cell r="B278" t="str">
            <v>FVA153_Tot_Othr_Act_Op_Sur/(Def)</v>
          </cell>
          <cell r="I278" t="str">
            <v>FVA182_Units_Own/Man_-_Lcho_-_Transfers_(To)/From_Othr_RPs</v>
          </cell>
        </row>
        <row r="279">
          <cell r="B279" t="str">
            <v>FVA161_Units_Own/Man_-_Social_Rnt_Gn_Housing_-_Start_Period</v>
          </cell>
          <cell r="I279" t="str">
            <v>FVA183_Units_Own/Man_-_Lcho_-_Othr_Movements</v>
          </cell>
        </row>
        <row r="280">
          <cell r="B280" t="str">
            <v>FVA162_Units_Own/Man_-_Social_Rnt_Gn_Housing_-_Units_Acq/Dev</v>
          </cell>
          <cell r="I280" t="str">
            <v>FVA184_Units_Own/Man_-_Lcho_-_End_Period</v>
          </cell>
        </row>
        <row r="281">
          <cell r="B281" t="str">
            <v>FVA163_Units_Own/Man_-_Soc_Rnt_Gn_Hous_-_Units_Sold/Demolished</v>
          </cell>
          <cell r="I281" t="str">
            <v>FVA185_Units_Own/Man_-_Care_Homes_-_Start_Period</v>
          </cell>
        </row>
        <row r="282">
          <cell r="B282" t="str">
            <v>FVA164_Units_Own/Man_-_Soc_Rnt_Gn_Hous_-_Trans_(To)/Frm_Othr_RP</v>
          </cell>
          <cell r="I282" t="str">
            <v>FVA186_Units_Own/Man_-_Care_Homes_-_Units_Acq/Dev</v>
          </cell>
        </row>
        <row r="283">
          <cell r="B283" t="str">
            <v>FVA165_Units_Own/Man_-_Social_Rnt_Gn_Housing_-_Othr_Movements</v>
          </cell>
          <cell r="I283" t="str">
            <v>FVA187_Units_Own/Man_-_Care_Homes_-_Units_Sold/Demolished</v>
          </cell>
        </row>
        <row r="284">
          <cell r="B284" t="str">
            <v>FVA166_Units_Own/Man_-_Social_Rnt_Gn_Housing_-_End_Period</v>
          </cell>
          <cell r="I284" t="str">
            <v>FVA188_Units_Own/Man_-_Care_Homes_-_Trans_(To)/From_Othr_RPs</v>
          </cell>
        </row>
        <row r="285">
          <cell r="B285" t="str">
            <v>FVA167_Units_Own/Man_-_Ar_Gn_Housing_-_Start_Period</v>
          </cell>
          <cell r="I285" t="str">
            <v>FVA189_Units_Own/Man_-_Care_Homes_-_Othr_Movements</v>
          </cell>
        </row>
        <row r="286">
          <cell r="B286" t="str">
            <v>FVA168_Units_Own/Man_-_Ar_Gn_Housing_-_Units_Acq/Dev</v>
          </cell>
          <cell r="I286" t="str">
            <v>FVA190_Units_Own/Man_-_Care_Homes_-_End_Period</v>
          </cell>
        </row>
        <row r="287">
          <cell r="B287" t="str">
            <v>FVA169_Units_Own/Man_-_Ar_Gn_Housing_-_Units_Sold/Demolished</v>
          </cell>
          <cell r="I287" t="str">
            <v>FVA191_Units_Own/Man_-_Othr_Social_Housing_-_Start_Period</v>
          </cell>
        </row>
        <row r="288">
          <cell r="B288" t="str">
            <v>FVA170_Units_Own/Man_-_Ar_Gn_Hous_-_Trans_(To)/From_Othr_RPs</v>
          </cell>
          <cell r="I288" t="str">
            <v>FVA192_Units_Own/Man_-_Othr_Social_Housing_-_Units_Acq/Dev</v>
          </cell>
        </row>
        <row r="289">
          <cell r="B289" t="str">
            <v>FVA171_Units_Own/Man_-_Ar_Gn_Housing_-_Othr_Movements</v>
          </cell>
          <cell r="I289" t="str">
            <v>FVA193_Units_Own/Man_-_Othr_Soc_Hous_-_Units_Sold/Demolished</v>
          </cell>
        </row>
        <row r="290">
          <cell r="B290" t="str">
            <v>FVA172_Units_Own/Man_-_A_Gn_Housing_-_End_Period</v>
          </cell>
          <cell r="I290" t="str">
            <v>FVA194_Units_Own/Man_-_Othr_Soc_Hous_-_Trans_(To)/From_Othr_RPs</v>
          </cell>
        </row>
        <row r="291">
          <cell r="B291" t="str">
            <v>FVA173_Units_Own/Man_-_Supported_-_Start_Period</v>
          </cell>
          <cell r="I291" t="str">
            <v>FVA195_Units_Own/Man_-_Othr_Social_Housing_-_Othr_Movements</v>
          </cell>
        </row>
        <row r="292">
          <cell r="B292" t="str">
            <v>FVA174_Units_Own/Man_-_Supported_-_Units_Acq/Dev</v>
          </cell>
          <cell r="I292" t="str">
            <v>FVA196_Units_Own/Man_-_Othr_Social_Housing_-_End_Period</v>
          </cell>
        </row>
        <row r="293">
          <cell r="B293" t="str">
            <v>FVA175_Units_Own/Man_-_Supported_-_Units_Sold/Demolished</v>
          </cell>
          <cell r="I293" t="str">
            <v>FVA197_Units_Own/Man_-_Tot_Social_Housing_Units_-_Start_Period</v>
          </cell>
        </row>
        <row r="294">
          <cell r="B294" t="str">
            <v>FVA176_Units_Own/Man_-_Supported_-_Transfers_(To)/From_Othr_RPs</v>
          </cell>
          <cell r="I294" t="str">
            <v>FVA198_Units_Own/Man_-_Tot_Social_Housing_Units_-_Units_Acq/Dev</v>
          </cell>
        </row>
        <row r="295">
          <cell r="B295" t="str">
            <v>FVA177_Units_Own/Man_-_Supported_-_Othr_Movements</v>
          </cell>
          <cell r="I295" t="str">
            <v>FVA199_Units_Own/Man_-_Tot_Soc_Hous_Units_-_Units_Sold/Dem</v>
          </cell>
        </row>
        <row r="296">
          <cell r="B296" t="str">
            <v>FVA178_Units_Own/Man_-_Supported_-_End_Period</v>
          </cell>
          <cell r="I296" t="str">
            <v>FVA200_Units_Own/Man_Tot_Soc_Hous_Units_Trans_(To)/From_Othr_RP</v>
          </cell>
        </row>
        <row r="297">
          <cell r="B297" t="str">
            <v>FVA276_Units_Own/Man_-_Ar_Supported_-_Start_Period</v>
          </cell>
          <cell r="I297" t="str">
            <v>FVA201_Units_Own/Man_-_Tot_Soc_Hous_Units_-_Othr_Movements</v>
          </cell>
        </row>
        <row r="298">
          <cell r="B298" t="str">
            <v>FVA277_Units_Own/Man_-_Ar_Supported_-_Units_Acq/Dev</v>
          </cell>
          <cell r="I298" t="str">
            <v>FVA202_Units_Own/Man_-_Tot_Social_Housing_Units_-_End_Period</v>
          </cell>
        </row>
        <row r="299">
          <cell r="B299" t="str">
            <v>FVA278_Units_Own/Man_-_Ar_Supported_-_Units_Sold/Demolished</v>
          </cell>
          <cell r="I299" t="str">
            <v>FVA644_Units_Own/Man_-_Tot_Soc_Hous_Units_Man_not_Own_-_St_Per</v>
          </cell>
        </row>
        <row r="300">
          <cell r="B300" t="str">
            <v>FVA279_Units_Own/Man_-_Ar_Supported_-_Trans_(To)/From_Othr_RPs</v>
          </cell>
          <cell r="I300" t="str">
            <v>FVA645_Units_Own/Man_Tot_Soc_Hous_Units_Man_not_Own_Acq/Dev</v>
          </cell>
        </row>
        <row r="301">
          <cell r="B301" t="str">
            <v>FVA280_Units_Own/Man_-_Ar_Supported_-_Othr_Movements</v>
          </cell>
          <cell r="I301" t="str">
            <v>FVA646_Units_Own/Man_-_Tot_Soc_Hous_Units_Man_not_Own_Sold/Dem</v>
          </cell>
        </row>
        <row r="302">
          <cell r="B302" t="str">
            <v>FVA281_Units_Own/Man_-_Ar_Supported_-_End_Period</v>
          </cell>
          <cell r="I302" t="str">
            <v>FVA647_Units_Own/Man_Soc_Hous_Man_not_Own_Tran_(To)/Frm_Othr_RP</v>
          </cell>
        </row>
        <row r="303">
          <cell r="B303" t="str">
            <v>FVA179_Units_Own/Man_-_Lcho_-_Start_Period</v>
          </cell>
          <cell r="I303" t="str">
            <v>FVA648_Units_Own/Man_Tot_Soc_Hous_Units_Man_not_Own_Othr_Move</v>
          </cell>
        </row>
        <row r="304">
          <cell r="B304" t="str">
            <v>FVA180_Units_Own/Man_-_Lcho_-_Units_Acq/Dev</v>
          </cell>
          <cell r="I304" t="str">
            <v>FVA649_Units_Own/Man_-_Tot_Soc_Hous_Units_Man_not_Own_-_End_Per</v>
          </cell>
        </row>
        <row r="305">
          <cell r="B305" t="str">
            <v>FVA181_Units_Own/Man_-_Lcho_-_Units_Sold/Demolished</v>
          </cell>
          <cell r="I305" t="str">
            <v>FVA650_Units_Own/Man_-_Tot_Soc_Hous_Units_Own_-_Start_Period</v>
          </cell>
        </row>
        <row r="306">
          <cell r="B306" t="str">
            <v>FVA182_Units_Own/Man_-_Lcho_-_Transfers_(To)/From_Othr_RPs</v>
          </cell>
          <cell r="I306" t="str">
            <v>FVA651_Units_Own/Man_-_Tot_Soc_Hous_Units_Own_-_Units_Acq/Dev</v>
          </cell>
        </row>
        <row r="307">
          <cell r="B307" t="str">
            <v>FVA183_Units_Own/Man_-_Lcho_-_Othr_Movements</v>
          </cell>
          <cell r="I307" t="str">
            <v>FVA652_Units_Own/Man_-_Tot_Soc_Hous_Units_Own_-_Units_Sold/Dem</v>
          </cell>
        </row>
        <row r="308">
          <cell r="B308" t="str">
            <v>FVA184_Units_Own/Man_-_Lcho_-_End_Period</v>
          </cell>
          <cell r="I308" t="str">
            <v>FVA653_Units_Own/Man_Tot_Soc_Hous_Own_Trans_(To)/From_Othr_RP</v>
          </cell>
        </row>
        <row r="309">
          <cell r="B309" t="str">
            <v>FVA185_Units_Own/Man_-_Care_Homes_-_Start_Period</v>
          </cell>
          <cell r="I309" t="str">
            <v>FVA654_Units_Own/Man_-_Tot_Soc_Hous_Units_Own_-_Othr_Movements</v>
          </cell>
        </row>
        <row r="310">
          <cell r="B310" t="str">
            <v>FVA186_Units_Own/Man_-_Care_Homes_-_Units_Acq/Dev</v>
          </cell>
          <cell r="I310" t="str">
            <v>FVA655_Units_Own/Man_-_Tot_Soc_Hous_Units_Own_-_End_Period</v>
          </cell>
        </row>
        <row r="311">
          <cell r="B311" t="str">
            <v>FVA187_Units_Own/Man_-_Care_Homes_-_Units_Sold/Demolished</v>
          </cell>
          <cell r="I311" t="str">
            <v>FVA656_Units_Own/Man_Tot_Soc_Hous_Units_Own_not_Man_Start_Per</v>
          </cell>
        </row>
        <row r="312">
          <cell r="B312" t="str">
            <v>FVA188_Units_Own/Man_-_Care_Homes_-_Trans_(To)/From_Othr_RPs</v>
          </cell>
          <cell r="I312" t="str">
            <v>FVA657_Units_Own/Man_Tot_Soc_Hous_Units_Own_not_Man_Acq/Dev</v>
          </cell>
        </row>
        <row r="313">
          <cell r="B313" t="str">
            <v>FVA189_Units_Own/Man_-_Care_Homes_-_Othr_Movements</v>
          </cell>
          <cell r="I313" t="str">
            <v>FVA658_Units_Own/Man_Tot_Soc_Hous_Units_Own_not_Man_Sold/Dem</v>
          </cell>
        </row>
        <row r="314">
          <cell r="B314" t="str">
            <v>FVA190_Units_Own/Man_-_Care_Homes_-_End_Period</v>
          </cell>
          <cell r="I314" t="str">
            <v>FVA659_Units_Own/Man_Soc_Hous_Own_not_Man_Tran_(To)/Frm_Othr_RP</v>
          </cell>
        </row>
        <row r="315">
          <cell r="B315" t="str">
            <v>FVA191_Units_Own/Man_-_Othr_Social_Housing_-_Start_Period</v>
          </cell>
          <cell r="I315" t="str">
            <v>FVA660_Units_Own/Man_-_Tot_Soc_Hous_Units_Own_not_Man_Othr_Move</v>
          </cell>
        </row>
        <row r="316">
          <cell r="B316" t="str">
            <v>FVA192_Units_Own/Man_-_Othr_Social_Housing_-_Units_Acq/Dev</v>
          </cell>
          <cell r="I316" t="str">
            <v>FVA661_Units_Own/Man_-_Tot_Soc_Hous_Units_Own_not_Man_-_End_Per</v>
          </cell>
        </row>
        <row r="317">
          <cell r="B317" t="str">
            <v>FVA193_Units_Own/Man_-_Othr_Soc_Hous_-_Units_Sold/Demolished</v>
          </cell>
          <cell r="I317" t="str">
            <v>FVA662_Units_Own/Man_-_Tot_Soc_Hous_Units_Man_-_Start_Period</v>
          </cell>
        </row>
        <row r="318">
          <cell r="B318" t="str">
            <v>FVA194_Units_Own/Man_-_Othr_Soc_Hous_-_Trans_(To)/From_Othr_RPs</v>
          </cell>
          <cell r="I318" t="str">
            <v>FVA663_Units_Own/Man_-_Tot_Soc_Hous_Units_Man_-_Units_Acq/Dev</v>
          </cell>
        </row>
        <row r="319">
          <cell r="B319" t="str">
            <v>FVA195_Units_Own/Man_-_Othr_Social_Housing_-_Othr_Movements</v>
          </cell>
          <cell r="I319" t="str">
            <v>FVA664_Units_Own/Man_-_Tot_Soc_Hous_Units_Man_-_Units_Sold/Dem</v>
          </cell>
        </row>
        <row r="320">
          <cell r="B320" t="str">
            <v>FVA196_Units_Own/Man_-_Othr_Social_Housing_-_End_Period</v>
          </cell>
          <cell r="I320" t="str">
            <v>FVA665_Units_Own/Man_Tot_Soc_Hous_Man_Trans_(To)/Frm_Othr_RP</v>
          </cell>
        </row>
        <row r="321">
          <cell r="B321" t="str">
            <v>FVA197_Units_Own/Man_-_Tot_Social_Housing_Units_-_Start_Period</v>
          </cell>
          <cell r="I321" t="str">
            <v>FVA666_Units_Own/Man_-_Tot_Soc_Hous_Units_Man_-_Othr_Movements</v>
          </cell>
        </row>
        <row r="322">
          <cell r="B322" t="str">
            <v>FVA198_Units_Own/Man_-_Tot_Social_Housing_Units_-_Units_Acq/Dev</v>
          </cell>
          <cell r="I322" t="str">
            <v>FVA667_Units_Own/Man_-_Tot_Soc_Hous_Units_Man_-_End_Period</v>
          </cell>
        </row>
        <row r="323">
          <cell r="B323" t="str">
            <v>FVA199_Units_Own/Man_-_Tot_Soc_Hous_Units_-_Units_Sold/Dem</v>
          </cell>
          <cell r="I323" t="str">
            <v>FVA603_Units_In_Mgmt_-_Tot_Non_Soc_Units_-_Start_Period</v>
          </cell>
        </row>
        <row r="324">
          <cell r="B324" t="str">
            <v>FVA200_Units_Own/Man_Tot_Soc_Hous_Units_Trans_(To)/From_Othr_RP</v>
          </cell>
          <cell r="I324" t="str">
            <v>FVA604_Units_In_Mgmt_-_Tot_Non_Soc_Units_-_Units_Acq/Dev</v>
          </cell>
        </row>
        <row r="325">
          <cell r="B325" t="str">
            <v>FVA201_Units_Own/Man_-_Tot_Soc_Hous_Units_-_Othr_Movements</v>
          </cell>
          <cell r="I325" t="str">
            <v>FVA605_Units_In_Mgmt_-_Tot_Non_Soc_Units_-_Units_Sold/Dem</v>
          </cell>
        </row>
        <row r="326">
          <cell r="B326" t="str">
            <v>FVA202_Units_Own/Man_-_Tot_Social_Housing_Units_-_End_Period</v>
          </cell>
          <cell r="I326" t="str">
            <v>FVA606_Units_In_Mgmt_Tot_Non_Soc_Units_Trans_(To)/From_Othr_RP</v>
          </cell>
        </row>
        <row r="327">
          <cell r="B327" t="str">
            <v>FVA644_Units_Own/Man_-_Tot_Soc_Hous_Units_Man_not_Own_-_St_Per</v>
          </cell>
          <cell r="I327" t="str">
            <v>FVA607_Units_In_Mgmt_-_Tot_Non_Soc_Units_-_Othr_Movements</v>
          </cell>
        </row>
        <row r="328">
          <cell r="B328" t="str">
            <v>FVA645_Units_Own/Man_Tot_Soc_Hous_Units_Man_not_Own_Acq/Dev</v>
          </cell>
          <cell r="I328" t="str">
            <v>FVA608_Units_In_Mgmt_-_Tot_Non_Soc_Units_-_End_Period</v>
          </cell>
        </row>
        <row r="329">
          <cell r="B329" t="str">
            <v>FVA646_Units_Own/Man_-_Tot_Soc_Hous_Units_Man_not_Own_Sold/Dem</v>
          </cell>
          <cell r="I329" t="str">
            <v>FVA668_Units_In_Mgmt_-_Tot_Non_Soc_Units_Own_-_Start_Period</v>
          </cell>
        </row>
        <row r="330">
          <cell r="B330" t="str">
            <v>FVA647_Units_Own/Man_Soc_Hous_Man_not_Own_Tran_(To)/Frm_Othr_RP</v>
          </cell>
          <cell r="I330" t="str">
            <v>FVA669_Units_In_Mgmt_-_Tot_Non_Soc_Units_Own_-_Units_Acq/Dev</v>
          </cell>
        </row>
        <row r="331">
          <cell r="B331" t="str">
            <v>FVA648_Units_Own/Man_Tot_Soc_Hous_Units_Man_not_Own_Othr_Move</v>
          </cell>
          <cell r="I331" t="str">
            <v>FVA670_Units_In_Mgmt_-_Tot_Non_Soc_Units_Own_-_Units_Sold/Dem</v>
          </cell>
        </row>
        <row r="332">
          <cell r="B332" t="str">
            <v>FVA649_Units_Own/Man_-_Tot_Soc_Hous_Units_Man_not_Own_-_End_Per</v>
          </cell>
          <cell r="I332" t="str">
            <v>FVA671_Units_In_Mgmt_Tot_Non_Soc_Own_Trans_(To)/From_Othr_RP</v>
          </cell>
        </row>
        <row r="333">
          <cell r="B333" t="str">
            <v>FVA650_Units_Own/Man_-_Tot_Soc_Hous_Units_Own_-_Start_Period</v>
          </cell>
          <cell r="I333" t="str">
            <v>FVA672_Units_In_Mgmt_-_Tot_Non_Soc_Units_Own_-_Othr_Movements</v>
          </cell>
        </row>
        <row r="334">
          <cell r="B334" t="str">
            <v>FVA651_Units_Own/Man_-_Tot_Soc_Hous_Units_Own_-_Units_Acq/Dev</v>
          </cell>
          <cell r="I334" t="str">
            <v>FVA673_Units_In_Mgmt_-_Tot_Non_Soc_Units_Own_-_End_Period</v>
          </cell>
        </row>
        <row r="335">
          <cell r="B335" t="str">
            <v>FVA652_Units_Own/Man_-_Tot_Soc_Hous_Units_Own_-_Units_Sold/Dem</v>
          </cell>
          <cell r="I335" t="str">
            <v>FVA674_Units_In_Mgmt_-_Tot_Non_Soc_Units_Man_-_Start_Period</v>
          </cell>
        </row>
        <row r="336">
          <cell r="B336" t="str">
            <v>FVA653_Units_Own/Man_Tot_Soc_Hous_Own_Trans_(To)/From_Othr_RP</v>
          </cell>
          <cell r="I336" t="str">
            <v>FVA675_Units_In_Mgmt_-_Tot_Non_Soc_Units_Man_-_Units_Acq/Dev</v>
          </cell>
        </row>
        <row r="337">
          <cell r="B337" t="str">
            <v>FVA654_Units_Own/Man_-_Tot_Soc_Hous_Units_Own_-_Othr_Movements</v>
          </cell>
          <cell r="I337" t="str">
            <v>FVA676_Units_In_Mgmt_-_Tot_Non_Soc_Units_Man_-_Units_Sold/Dem</v>
          </cell>
        </row>
        <row r="338">
          <cell r="B338" t="str">
            <v>FVA655_Units_Own/Man_-_Tot_Soc_Hous_Units_Own_-_End_Period</v>
          </cell>
          <cell r="I338" t="str">
            <v>FVA677_Units_In_Mgmt_Tot_Non_Soc_Man_Trans_(To)/From_Othr_RP</v>
          </cell>
        </row>
        <row r="339">
          <cell r="B339" t="str">
            <v>FVA656_Units_Own/Man_Tot_Soc_Hous_Units_Own_not_Man_Start_Per</v>
          </cell>
          <cell r="I339" t="str">
            <v>FVA678_Units_In_Mgmt_-_Tot_Non_Soc_Units_Man_-_Othr_Movements</v>
          </cell>
        </row>
        <row r="340">
          <cell r="B340" t="str">
            <v>FVA657_Units_Own/Man_Tot_Soc_Hous_Units_Own_not_Man_Acq/Dev</v>
          </cell>
          <cell r="I340" t="str">
            <v>FVA679_Units_In_Mgmt_-_Tot_Non_Soc_Units_Man_-_End_Period</v>
          </cell>
        </row>
        <row r="341">
          <cell r="B341" t="str">
            <v>FVA658_Units_Own/Man_Tot_Soc_Hous_Units_Own_not_Man_Sold/Dem</v>
          </cell>
          <cell r="I341" t="str">
            <v>FVA680_Units_In_Mgmt_-_Soc_Leasehold_Own_Man_-_Start_Period</v>
          </cell>
        </row>
        <row r="342">
          <cell r="B342" t="str">
            <v>FVA659_Units_Own/Man_Soc_Hous_Own_not_Man_Tran_(To)/Frm_Othr_RP</v>
          </cell>
          <cell r="I342" t="str">
            <v>FVA681_Units_In_Mgmt_-_Soc_Leasehold_Own_Man_-_Units_Acq/Dev</v>
          </cell>
        </row>
        <row r="343">
          <cell r="B343" t="str">
            <v>FVA660_Units_Own/Man_-_Tot_Soc_Hous_Units_Own_not_Man_Othr_Move</v>
          </cell>
          <cell r="I343" t="str">
            <v>FVA682_Units_In_Mgmt_-_Soc_Leasehold_Own_Man_-_Units_Sold/Dem</v>
          </cell>
        </row>
        <row r="344">
          <cell r="B344" t="str">
            <v>FVA661_Units_Own/Man_-_Tot_Soc_Hous_Units_Own_not_Man_-_End_Per</v>
          </cell>
          <cell r="I344" t="str">
            <v>FVA683_Units_In_Mgmt_Soc_Lhold_Own_Man_Trans_(To)/Frm_Othr_RP</v>
          </cell>
        </row>
        <row r="345">
          <cell r="B345" t="str">
            <v>FVA662_Units_Own/Man_-_Tot_Soc_Hous_Units_Man_-_Start_Period</v>
          </cell>
          <cell r="I345" t="str">
            <v>FVA684_Units_In_Mgmt_-_Soc_Leasehold_Own_Man_-_Othr_Movements</v>
          </cell>
        </row>
        <row r="346">
          <cell r="B346" t="str">
            <v>FVA663_Units_Own/Man_-_Tot_Soc_Hous_Units_Man_-_Units_Acq/Dev</v>
          </cell>
          <cell r="I346" t="str">
            <v>FVA685_Units_In_Mgmt_-_Soc_Leasehold_Own_Man_-_End_Period</v>
          </cell>
        </row>
        <row r="347">
          <cell r="B347" t="str">
            <v>FVA664_Units_Own/Man_-_Tot_Soc_Hous_Units_Man_-_Units_Sold/Dem</v>
          </cell>
          <cell r="I347" t="str">
            <v>FVA686_Units_In_Mgmt_-_Soc_Leasehold_Own_-_Start_Period</v>
          </cell>
        </row>
        <row r="348">
          <cell r="B348" t="str">
            <v>FVA665_Units_Own/Man_Tot_Soc_Hous_Man_Trans_(To)/Frm_Othr_RP</v>
          </cell>
          <cell r="I348" t="str">
            <v>FVA687_Units_In_Mgmt_-_Soc_Leasehold_Own_-_Units_Acq/Dev</v>
          </cell>
        </row>
        <row r="349">
          <cell r="B349" t="str">
            <v>FVA666_Units_Own/Man_-_Tot_Soc_Hous_Units_Man_-_Othr_Movements</v>
          </cell>
          <cell r="I349" t="str">
            <v>FVA688_Units_In_Mgmt_-_Soc_Lhold_Own_-_Units_Sold/Dem</v>
          </cell>
        </row>
        <row r="350">
          <cell r="B350" t="str">
            <v>FVA667_Units_Own/Man_-_Tot_Soc_Hous_Units_Man_-_End_Period</v>
          </cell>
          <cell r="I350" t="str">
            <v>FVA689_Units_In_Mgmt_-_Soc_Lhold_Own_-_Trans_(To)/From_Othr_RPs</v>
          </cell>
        </row>
        <row r="351">
          <cell r="B351" t="str">
            <v>FVA603_Units_In_Mgmt_-_Tot_Non_Soc_Units_-_Start_Period</v>
          </cell>
          <cell r="I351" t="str">
            <v>FVA690_Units_In_Mgmt_-_Soc_Leasehold_Own_-_Othr_Movements</v>
          </cell>
        </row>
        <row r="352">
          <cell r="B352" t="str">
            <v>FVA604_Units_In_Mgmt_-_Tot_Non_Soc_Units_-_Units_Acq/Dev</v>
          </cell>
          <cell r="I352" t="str">
            <v>FVA691_Units_In_Mgmt_-_Soc_Leasehold_Own_-_End_Period</v>
          </cell>
        </row>
        <row r="353">
          <cell r="B353" t="str">
            <v>FVA605_Units_In_Mgmt_-_Tot_Non_Soc_Units_-_Units_Sold/Dem</v>
          </cell>
          <cell r="I353" t="str">
            <v>FVA692_Units_In_Mgmt_-_Soc_Leasehold_Man_-_Start_Period</v>
          </cell>
        </row>
        <row r="354">
          <cell r="B354" t="str">
            <v>FVA606_Units_In_Mgmt_Tot_Non_Soc_Units_Trans_(To)/From_Othr_RP</v>
          </cell>
          <cell r="I354" t="str">
            <v>FVA693_Units_In_Mgmt_-_Soc_Leasehold_Man_-_Units_Acq/Dev</v>
          </cell>
        </row>
        <row r="355">
          <cell r="B355" t="str">
            <v>FVA607_Units_In_Mgmt_-_Tot_Non_Soc_Units_-_Othr_Movements</v>
          </cell>
          <cell r="I355" t="str">
            <v>FVA694_Units_In_Mgmt_-_Soc_Lhold_Man_-_Units_Sold/Dem</v>
          </cell>
        </row>
        <row r="356">
          <cell r="B356" t="str">
            <v>FVA608_Units_In_Mgmt_-_Tot_Non_Soc_Units_-_End_Period</v>
          </cell>
          <cell r="I356" t="str">
            <v>FVA695_Units_In_Mgmt_-_Soc_Lhold_Man_-_Trans_(To)/From_Othr_RPs</v>
          </cell>
        </row>
        <row r="357">
          <cell r="B357" t="str">
            <v>FVA668_Units_In_Mgmt_-_Tot_Non_Soc_Units_Own_-_Start_Period</v>
          </cell>
          <cell r="I357" t="str">
            <v>FVA696_Units_In_Mgmt_-_Soc_Leasehold_Man_-_Othr_Movements</v>
          </cell>
        </row>
        <row r="358">
          <cell r="B358" t="str">
            <v>FVA669_Units_In_Mgmt_-_Tot_Non_Soc_Units_Own_-_Units_Acq/Dev</v>
          </cell>
          <cell r="I358" t="str">
            <v>FVA697_Units_In_Mgmt_-_Soc_Leasehold_Man_-_End_Period</v>
          </cell>
        </row>
        <row r="359">
          <cell r="B359" t="str">
            <v>FVA670_Units_In_Mgmt_-_Tot_Non_Soc_Units_Own_-_Units_Sold/Dem</v>
          </cell>
          <cell r="I359" t="str">
            <v>FVA698_Units_In_Mgmt_-_Non_Soc_Leasehold_Own_Man_-_Start_Period</v>
          </cell>
        </row>
        <row r="360">
          <cell r="B360" t="str">
            <v>FVA671_Units_In_Mgmt_Tot_Non_Soc_Own_Trans_(To)/From_Othr_RP</v>
          </cell>
          <cell r="I360" t="str">
            <v>FVA699_Units_In_Mgmt_-_Non_Soc_Lhold_Own_Man_-_Units_Acq/Dev</v>
          </cell>
        </row>
        <row r="361">
          <cell r="B361" t="str">
            <v>FVA672_Units_In_Mgmt_-_Tot_Non_Soc_Units_Own_-_Othr_Movements</v>
          </cell>
          <cell r="I361" t="str">
            <v>FVA700_Units_In_Mgmt_-_Non_Soc_Lhold_Own_Man_-_Units_Sold/Dem</v>
          </cell>
        </row>
        <row r="362">
          <cell r="B362" t="str">
            <v>FVA673_Units_In_Mgmt_-_Tot_Non_Soc_Units_Own_-_End_Period</v>
          </cell>
          <cell r="I362" t="str">
            <v>FVA701_Units_In_Mgmt_Non_Soc_Lhold_Own_Man_Tran_(To)/Frm_Oth_RP</v>
          </cell>
        </row>
        <row r="363">
          <cell r="B363" t="str">
            <v>FVA674_Units_In_Mgmt_-_Tot_Non_Soc_Units_Man_-_Start_Period</v>
          </cell>
          <cell r="I363" t="str">
            <v>FVA702_Units_In_Mgmt_-_Non_Soc_Lhold_Own_Man_-_Othr_Movements</v>
          </cell>
        </row>
        <row r="364">
          <cell r="B364" t="str">
            <v>FVA675_Units_In_Mgmt_-_Tot_Non_Soc_Units_Man_-_Units_Acq/Dev</v>
          </cell>
          <cell r="I364" t="str">
            <v>FVA703_Units_In_Mgmt_-_Non_Soc_Leasehold_Own_Man_-_End_Period</v>
          </cell>
        </row>
        <row r="365">
          <cell r="B365" t="str">
            <v>FVA676_Units_In_Mgmt_-_Tot_Non_Soc_Units_Man_-_Units_Sold/Dem</v>
          </cell>
          <cell r="I365" t="str">
            <v>FVA704_Units_In_Mgmt_-_Non_Soc_Leasehold_Own_-_Start_Period</v>
          </cell>
        </row>
        <row r="366">
          <cell r="B366" t="str">
            <v>FVA677_Units_In_Mgmt_Tot_Non_Soc_Man_Trans_(To)/From_Othr_RP</v>
          </cell>
          <cell r="I366" t="str">
            <v>FVA705_Units_In_Mgmt_-_Non_Soc_Leasehold_Own_-_Units_Acq/Dev</v>
          </cell>
        </row>
        <row r="367">
          <cell r="B367" t="str">
            <v>FVA678_Units_In_Mgmt_-_Tot_Non_Soc_Units_Man_-_Othr_Movements</v>
          </cell>
          <cell r="I367" t="str">
            <v>FVA706_Units_In_Mgmt_-_Non_Soc_Lhold_Own_-_Units_Sold/Dem</v>
          </cell>
        </row>
        <row r="368">
          <cell r="B368" t="str">
            <v>FVA679_Units_In_Mgmt_-_Tot_Non_Soc_Units_Man_-_End_Period</v>
          </cell>
          <cell r="I368" t="str">
            <v>FVA707_Units_In_Mgmt_Non_Soc_Lhold_Own_Trans_(To)/From_Othr_RP</v>
          </cell>
        </row>
        <row r="369">
          <cell r="B369" t="str">
            <v>FVA680_Units_In_Mgmt_-_Soc_Leasehold_Own_Man_-_Start_Period</v>
          </cell>
          <cell r="I369" t="str">
            <v>FVA708_Units_In_Mgmt_-_Non_Soc_Leasehold_Own_-_Othr_Movements</v>
          </cell>
        </row>
        <row r="370">
          <cell r="B370" t="str">
            <v>FVA681_Units_In_Mgmt_-_Soc_Leasehold_Own_Man_-_Units_Acq/Dev</v>
          </cell>
          <cell r="I370" t="str">
            <v>FVA709_Units_In_Mgmt_-_Non_Soc_Leasehold_Own_-_End_Period</v>
          </cell>
        </row>
        <row r="371">
          <cell r="B371" t="str">
            <v>FVA682_Units_In_Mgmt_-_Soc_Leasehold_Own_Man_-_Units_Sold/Dem</v>
          </cell>
          <cell r="I371" t="str">
            <v>FVA710_Units_In_Mgmt_-_Non_Soc_Leasehold_Man_-_Start_Period</v>
          </cell>
        </row>
        <row r="372">
          <cell r="B372" t="str">
            <v>FVA683_Units_In_Mgmt_Soc_Lhold_Own_Man_Trans_(To)/Frm_Othr_RP</v>
          </cell>
          <cell r="I372" t="str">
            <v>FVA711_Units_In_Mgmt_-_Non_Soc_Leasehold_Man_-_Units_Acq/Dev</v>
          </cell>
        </row>
        <row r="373">
          <cell r="B373" t="str">
            <v>FVA684_Units_In_Mgmt_-_Soc_Leasehold_Own_Man_-_Othr_Movements</v>
          </cell>
          <cell r="I373" t="str">
            <v>FVA712_Units_In_Mgmt_-_Non_Soc_Lhold_Man_-_Units_Sold/Dem</v>
          </cell>
        </row>
        <row r="374">
          <cell r="B374" t="str">
            <v>FVA685_Units_In_Mgmt_-_Soc_Leasehold_Own_Man_-_End_Period</v>
          </cell>
          <cell r="I374" t="str">
            <v>FVA713_Units_In_Mgmt_Non_Soc_Lhold_Man_Trans_(To)/Frm_Othr_RP</v>
          </cell>
        </row>
        <row r="375">
          <cell r="B375" t="str">
            <v>FVA686_Units_In_Mgmt_-_Soc_Leasehold_Own_-_Start_Period</v>
          </cell>
          <cell r="I375" t="str">
            <v>FVA714_Units_In_Mgmt_-_Non_Soc_Leasehold_Man_-_Othr_Movements</v>
          </cell>
        </row>
        <row r="376">
          <cell r="B376" t="str">
            <v>FVA687_Units_In_Mgmt_-_Soc_Leasehold_Own_-_Units_Acq/Dev</v>
          </cell>
          <cell r="I376" t="str">
            <v>FVA715_Units_In_Mgmt_-_Non_Soc_Leasehold_Man_-_End_Period</v>
          </cell>
        </row>
        <row r="377">
          <cell r="B377" t="str">
            <v>FVA688_Units_In_Mgmt_-_Soc_Lhold_Own_-_Units_Sold/Dem</v>
          </cell>
          <cell r="I377" t="str">
            <v>FVA716_New_Outright_Sale_Dev/Acq</v>
          </cell>
        </row>
        <row r="378">
          <cell r="B378" t="str">
            <v>FVA689_Units_In_Mgmt_-_Soc_Lhold_Own_-_Trans_(To)/From_Othr_RPs</v>
          </cell>
          <cell r="I378" t="str">
            <v>FVA717_New_Outright_Sale_Sold</v>
          </cell>
        </row>
        <row r="379">
          <cell r="B379" t="str">
            <v>FVA690_Units_In_Mgmt_-_Soc_Leasehold_Own_-_Othr_Movements</v>
          </cell>
          <cell r="I379" t="str">
            <v>FVA203_Gross_Arrears_Cur</v>
          </cell>
        </row>
        <row r="380">
          <cell r="B380" t="str">
            <v>FVA691_Units_In_Mgmt_-_Soc_Leasehold_Own_-_End_Period</v>
          </cell>
          <cell r="I380" t="str">
            <v>FVA204_Gross_Arrears_Former</v>
          </cell>
        </row>
        <row r="381">
          <cell r="B381" t="str">
            <v>FVA692_Units_In_Mgmt_-_Soc_Leasehold_Man_-_Start_Period</v>
          </cell>
          <cell r="I381" t="str">
            <v>FVA205_Gross_Arrears_Tot</v>
          </cell>
        </row>
        <row r="382">
          <cell r="B382" t="str">
            <v>FVA693_Units_In_Mgmt_-_Soc_Leasehold_Man_-_Units_Acq/Dev</v>
          </cell>
          <cell r="I382" t="str">
            <v>FVA206_Gn_Gross_Arrears_At_Year_End_Cur</v>
          </cell>
        </row>
        <row r="383">
          <cell r="B383" t="str">
            <v>FVA694_Units_In_Mgmt_-_Soc_Lhold_Man_-_Units_Sold/Dem</v>
          </cell>
          <cell r="I383" t="str">
            <v>FVA207_SH_&amp;_HOP_Gross_Arrears_At_Year_End_Cur</v>
          </cell>
        </row>
        <row r="384">
          <cell r="B384" t="str">
            <v>FVA695_Units_In_Mgmt_-_Soc_Lhold_Man_-_Trans_(To)/From_Othr_RPs</v>
          </cell>
          <cell r="I384" t="str">
            <v>FVA208_Gross_Arrears_Cur2</v>
          </cell>
        </row>
        <row r="385">
          <cell r="B385" t="str">
            <v>FVA696_Units_In_Mgmt_-_Soc_Leasehold_Man_-_Othr_Movements</v>
          </cell>
          <cell r="I385" t="str">
            <v>FVA209_Gross_Arrears_Former2</v>
          </cell>
        </row>
        <row r="386">
          <cell r="B386" t="str">
            <v>FVA697_Units_In_Mgmt_-_Soc_Leasehold_Man_-_End_Period</v>
          </cell>
          <cell r="I386" t="str">
            <v>FVA210_Gross_Arrears_Tot2</v>
          </cell>
        </row>
        <row r="387">
          <cell r="B387" t="str">
            <v>FVA698_Units_In_Mgmt_-_Non_Soc_Leasehold_Own_Man_-_Start_Period</v>
          </cell>
          <cell r="I387" t="str">
            <v>FVA211_Provision_For_Bad/Doubtful_Debts_Cur</v>
          </cell>
        </row>
        <row r="388">
          <cell r="B388" t="str">
            <v>FVA699_Units_In_Mgmt_-_Non_Soc_Lhold_Own_Man_-_Units_Acq/Dev</v>
          </cell>
          <cell r="I388" t="str">
            <v>FVA212_Provision_For_Bad/Doubtful_Debts_Former</v>
          </cell>
        </row>
        <row r="389">
          <cell r="B389" t="str">
            <v>FVA700_Units_In_Mgmt_-_Non_Soc_Lhold_Own_Man_-_Units_Sold/Dem</v>
          </cell>
          <cell r="I389" t="str">
            <v>FVA213_Provision_For_Bad/Doubtful_Debts_Tot</v>
          </cell>
        </row>
        <row r="390">
          <cell r="B390" t="str">
            <v>FVA701_Units_In_Mgmt_Non_Soc_Lhold_Own_Man_Tran_(To)/Frm_Oth_RP</v>
          </cell>
          <cell r="I390" t="str">
            <v>FVA214_Net_Arrears_Cur</v>
          </cell>
        </row>
        <row r="391">
          <cell r="B391" t="str">
            <v>FVA702_Units_In_Mgmt_-_Non_Soc_Lhold_Own_Man_-_Othr_Movements</v>
          </cell>
          <cell r="I391" t="str">
            <v>FVA215_Net_Arrears_Former</v>
          </cell>
        </row>
        <row r="392">
          <cell r="B392" t="str">
            <v>FVA703_Units_In_Mgmt_-_Non_Soc_Leasehold_Own_Man_-_End_Period</v>
          </cell>
          <cell r="I392" t="str">
            <v>FVA216_Net_Arrears_Total</v>
          </cell>
        </row>
        <row r="393">
          <cell r="B393" t="str">
            <v>FVA704_Units_In_Mgmt_-_Non_Soc_Leasehold_Own_-_Start_Period</v>
          </cell>
          <cell r="I393" t="str">
            <v>FVA370_PHAC_Soc_Hou_Prop_Held_Letting</v>
          </cell>
        </row>
        <row r="394">
          <cell r="B394" t="str">
            <v>FVA705_Units_In_Mgmt_-_Non_Soc_Leasehold_Own_-_Units_Acq/Dev</v>
          </cell>
          <cell r="I394" t="str">
            <v>FVA371_PHAC_Hou_Prop_Lett_Under_Construct</v>
          </cell>
        </row>
        <row r="395">
          <cell r="B395" t="str">
            <v>FVA706_Units_In_Mgmt_-_Non_Soc_Lhold_Own_-_Units_Sold/Dem</v>
          </cell>
          <cell r="I395" t="str">
            <v>FVA372_PHAC_Comp_Shared_Own_Hou_Prop</v>
          </cell>
        </row>
        <row r="396">
          <cell r="B396" t="str">
            <v>FVA707_Units_In_Mgmt_Non_Soc_Lhold_Own_Trans_(To)/From_Othr_RP</v>
          </cell>
          <cell r="I396" t="str">
            <v>FVA373_PHAC_Shared_Own_Hou_Prop_Under_Construct</v>
          </cell>
        </row>
        <row r="397">
          <cell r="B397" t="str">
            <v>FVA708_Units_In_Mgmt_-_Non_Soc_Leasehold_Own_-_Othr_Movements</v>
          </cell>
          <cell r="I397" t="str">
            <v>FVA374_PHAC_Other_Hous_Prop</v>
          </cell>
        </row>
        <row r="398">
          <cell r="B398" t="str">
            <v>FVA709_Units_In_Mgmt_-_Non_Soc_Leasehold_Own_-_End_Period</v>
          </cell>
          <cell r="I398" t="str">
            <v>FVA375_PHAC_Other_Hous_Prop_Under_Construct</v>
          </cell>
        </row>
        <row r="399">
          <cell r="B399" t="str">
            <v>FVA710_Units_In_Mgmt_-_Non_Soc_Leasehold_Man_-_Start_Period</v>
          </cell>
          <cell r="I399" t="str">
            <v>FVA376_PHAC_Total_Housing_Prop</v>
          </cell>
        </row>
        <row r="400">
          <cell r="B400" t="str">
            <v>FVA711_Units_In_Mgmt_-_Non_Soc_Leasehold_Man_-_Units_Acq/Dev</v>
          </cell>
          <cell r="I400" t="str">
            <v>FVA377_PHAV_Soc_Hou_Prop_Held_Letting</v>
          </cell>
        </row>
        <row r="401">
          <cell r="B401" t="str">
            <v>FVA712_Units_In_Mgmt_-_Non_Soc_Lhold_Man_-_Units_Sold/Dem</v>
          </cell>
          <cell r="I401" t="str">
            <v>FVA378_PHAV_Hou_Prop_Lett_Under_Construct</v>
          </cell>
        </row>
        <row r="402">
          <cell r="B402" t="str">
            <v>FVA713_Units_In_Mgmt_Non_Soc_Lhold_Man_Trans_(To)/Frm_Othr_RP</v>
          </cell>
          <cell r="I402" t="str">
            <v>FVA379_PHAV_Comp_Shared_Own_Hou_Prop</v>
          </cell>
        </row>
        <row r="403">
          <cell r="B403" t="str">
            <v>FVA714_Units_In_Mgmt_-_Non_Soc_Leasehold_Man_-_Othr_Movements</v>
          </cell>
          <cell r="I403" t="str">
            <v>FVA380_PHAV_Shared_Own_Hou_Prop_Under_Construct</v>
          </cell>
        </row>
        <row r="404">
          <cell r="B404" t="str">
            <v>FVA715_Units_In_Mgmt_-_Non_Soc_Leasehold_Man_-_End_Period</v>
          </cell>
          <cell r="I404" t="str">
            <v>FVA381_PHAV_Other_Hous_Prop</v>
          </cell>
        </row>
        <row r="405">
          <cell r="B405" t="str">
            <v>FVA716_New_Outright_Sale_Dev/Acq</v>
          </cell>
          <cell r="I405" t="str">
            <v>FVA382_PHAV_Other_Hous_Prop_Under_Construct</v>
          </cell>
        </row>
        <row r="406">
          <cell r="B406" t="str">
            <v>FVA717_New_Outright_Sale_Sold</v>
          </cell>
          <cell r="I406" t="str">
            <v>FVA383_PHAV_Total_Housing_Prop</v>
          </cell>
        </row>
        <row r="407">
          <cell r="B407" t="str">
            <v>FVA203_Gross_Arrears_Cur</v>
          </cell>
          <cell r="I407" t="str">
            <v>FVA391_Tot_Prop_Start_Soc_Hou_Prop_Held_Letting</v>
          </cell>
        </row>
        <row r="408">
          <cell r="B408" t="str">
            <v>FVA204_Gross_Arrears_Former</v>
          </cell>
          <cell r="I408" t="str">
            <v>FVA392_Tot_Prop_Start_Hou_Prop_Lett_Under_Construct</v>
          </cell>
        </row>
        <row r="409">
          <cell r="B409" t="str">
            <v>FVA205_Gross_Arrears_Tot</v>
          </cell>
          <cell r="I409" t="str">
            <v>FVA393_Tot_Prop_Start_Comp_Shared_Own_Hou_Prop</v>
          </cell>
        </row>
        <row r="410">
          <cell r="B410" t="str">
            <v>FVA206_Gn_Gross_Arrears_At_Year_End_Cur</v>
          </cell>
          <cell r="I410" t="str">
            <v>FVA394_Tot_Prop_Start_Shared_Own_Hou_Prop_Under_Construct</v>
          </cell>
        </row>
        <row r="411">
          <cell r="B411" t="str">
            <v>FVA207_SH_&amp;_HOP_Gross_Arrears_At_Year_End_Cur</v>
          </cell>
          <cell r="I411" t="str">
            <v>FVA395_Tot_Prop_Start_Other_Hous_Prop</v>
          </cell>
        </row>
        <row r="412">
          <cell r="B412" t="str">
            <v>FVA208_Gross_Arrears_Cur2</v>
          </cell>
          <cell r="I412" t="str">
            <v>FVA396_Tot_Prop_Start_Other_Hous_Prop_Under_Construct</v>
          </cell>
        </row>
        <row r="413">
          <cell r="B413" t="str">
            <v>FVA209_Gross_Arrears_Former2</v>
          </cell>
          <cell r="I413" t="str">
            <v>FVA397_Tot_Prop_Start_Total_Housing_Prop</v>
          </cell>
        </row>
        <row r="414">
          <cell r="B414" t="str">
            <v>FVA210_Gross_Arrears_Tot2</v>
          </cell>
          <cell r="I414" t="str">
            <v>FVA405_Dev_New_Prop_Soc_Hou_Prop_Held_Letting</v>
          </cell>
        </row>
        <row r="415">
          <cell r="B415" t="str">
            <v>FVA211_Provision_For_Bad/Doubtful_Debts_Cur</v>
          </cell>
          <cell r="I415" t="str">
            <v>FVA406_Dev_New_Prop_Hou_Prop_Lett_Under_Construct</v>
          </cell>
        </row>
        <row r="416">
          <cell r="B416" t="str">
            <v>FVA212_Provision_For_Bad/Doubtful_Debts_Former</v>
          </cell>
          <cell r="I416" t="str">
            <v>FVA407_Dev_New_Prop_Comp_Shared_Own_Hou_Prop</v>
          </cell>
        </row>
        <row r="417">
          <cell r="B417" t="str">
            <v>FVA213_Provision_For_Bad/Doubtful_Debts_Tot</v>
          </cell>
          <cell r="I417" t="str">
            <v>FVA408_Dev_New_Prop_Shared_Own_Hou_Prop_Under_Construct</v>
          </cell>
        </row>
        <row r="418">
          <cell r="B418" t="str">
            <v>FVA214_Net_Arrears_Cur</v>
          </cell>
          <cell r="I418" t="str">
            <v>FVA409_Dev_New_Prop_Other_Hous_Prop</v>
          </cell>
        </row>
        <row r="419">
          <cell r="B419" t="str">
            <v>FVA215_Net_Arrears_Former</v>
          </cell>
          <cell r="I419" t="str">
            <v>FVA410_Dev_New_Prop_Other_Hous_Prop_Under_Construct</v>
          </cell>
        </row>
        <row r="420">
          <cell r="B420" t="str">
            <v>FVA216_Net_Arrears_Total</v>
          </cell>
          <cell r="I420" t="str">
            <v>FVA411_Dev_New_Prop_Total_Housing_Prop</v>
          </cell>
        </row>
        <row r="421">
          <cell r="B421" t="str">
            <v>FVA370_PHAC_Soc_Hou_Prop_Held_Letting</v>
          </cell>
          <cell r="I421" t="str">
            <v>FVA609_New_Built_Prop_Acq_Soc_Hou_Prop_Held_Letting</v>
          </cell>
        </row>
        <row r="422">
          <cell r="B422" t="str">
            <v>FVA371_PHAC_Hou_Prop_Lett_Under_Construct</v>
          </cell>
          <cell r="I422" t="str">
            <v>FVA610_New_Built_Prop_Acq_Hou_Prop_Lett_Under_Construct</v>
          </cell>
        </row>
        <row r="423">
          <cell r="B423" t="str">
            <v>FVA372_PHAC_Comp_Shared_Own_Hou_Prop</v>
          </cell>
          <cell r="I423" t="str">
            <v>FVA611_New_Built_Prop_Acq_Comp_Shared_Own_Hou_Prop</v>
          </cell>
        </row>
        <row r="424">
          <cell r="B424" t="str">
            <v>FVA373_PHAC_Shared_Own_Hou_Prop_Under_Construct</v>
          </cell>
          <cell r="I424" t="str">
            <v>FVA612_New_Built_Prop_Acq_Shared_Own_Hou_Prop_Under_Construct</v>
          </cell>
        </row>
        <row r="425">
          <cell r="B425" t="str">
            <v>FVA374_PHAC_Other_Hous_Prop</v>
          </cell>
          <cell r="I425" t="str">
            <v>FVA613_New_Built_Prop_Acq_Other_Hous_Prop</v>
          </cell>
        </row>
        <row r="426">
          <cell r="B426" t="str">
            <v>FVA375_PHAC_Other_Hous_Prop_Under_Construct</v>
          </cell>
          <cell r="I426" t="str">
            <v>FVA614_New_Built_Prop_Acq_Other_Hous_Prop_Under_Construct</v>
          </cell>
        </row>
        <row r="427">
          <cell r="B427" t="str">
            <v>FVA376_PHAC_Total_Housing_Prop</v>
          </cell>
          <cell r="I427" t="str">
            <v>FVA615_New_Built_Prop_Acq_Total_Housing_Prop</v>
          </cell>
        </row>
        <row r="428">
          <cell r="B428" t="str">
            <v>FVA377_PHAV_Soc_Hou_Prop_Held_Letting</v>
          </cell>
          <cell r="I428" t="str">
            <v>FVA412_Work_Existing_Soc_Hou_Prop_Held_Letting</v>
          </cell>
        </row>
        <row r="429">
          <cell r="B429" t="str">
            <v>FVA378_PHAV_Hou_Prop_Lett_Under_Construct</v>
          </cell>
          <cell r="I429" t="str">
            <v>FVA413_Work_Existing_Hou_Prop_Lett_Under_Construct</v>
          </cell>
        </row>
        <row r="430">
          <cell r="B430" t="str">
            <v>FVA379_PHAV_Comp_Shared_Own_Hou_Prop</v>
          </cell>
          <cell r="I430" t="str">
            <v>FVA414_Work_Existing_Comp_Shared_Own_Hou_Prop</v>
          </cell>
        </row>
        <row r="431">
          <cell r="B431" t="str">
            <v>FVA380_PHAV_Shared_Own_Hou_Prop_Under_Construct</v>
          </cell>
          <cell r="I431" t="str">
            <v>FVA415_Work_Existing_Shared_Own_Hou_Prop_Under_Construct</v>
          </cell>
        </row>
        <row r="432">
          <cell r="B432" t="str">
            <v>FVA381_PHAV_Other_Hous_Prop</v>
          </cell>
          <cell r="I432" t="str">
            <v>FVA416_Work_Existing_Other_Hous_Prop</v>
          </cell>
        </row>
        <row r="433">
          <cell r="B433" t="str">
            <v>FVA382_PHAV_Other_Hous_Prop_Under_Construct</v>
          </cell>
          <cell r="I433" t="str">
            <v>FVA417_Work_Existing_Other_Hous_Prop_Under_Construct</v>
          </cell>
        </row>
        <row r="434">
          <cell r="B434" t="str">
            <v>FVA383_PHAV_Total_Housing_Prop</v>
          </cell>
          <cell r="I434" t="str">
            <v>FVA418_Work_Existing_Total_Housing_Prop</v>
          </cell>
        </row>
        <row r="435">
          <cell r="B435" t="str">
            <v>FVA391_Tot_Prop_Start_Soc_Hou_Prop_Held_Letting</v>
          </cell>
          <cell r="I435" t="str">
            <v>FVA419_Cap_Int_Soc_Hou_Prop_Held_Letting</v>
          </cell>
        </row>
        <row r="436">
          <cell r="B436" t="str">
            <v>FVA392_Tot_Prop_Start_Hou_Prop_Lett_Under_Construct</v>
          </cell>
          <cell r="I436" t="str">
            <v>FVA420_Cap_Int_Hou_Prop_Lett_Under_Construct</v>
          </cell>
        </row>
        <row r="437">
          <cell r="B437" t="str">
            <v>FVA393_Tot_Prop_Start_Comp_Shared_Own_Hou_Prop</v>
          </cell>
          <cell r="I437" t="str">
            <v>FVA421_Cap_Int_Comp_Shared_Own_Hou_Prop</v>
          </cell>
        </row>
        <row r="438">
          <cell r="B438" t="str">
            <v>FVA394_Tot_Prop_Start_Shared_Own_Hou_Prop_Under_Construct</v>
          </cell>
          <cell r="I438" t="str">
            <v>FVA422_Cap_Int_Shared_Own_Hou_Prop_Under_Construct</v>
          </cell>
        </row>
        <row r="439">
          <cell r="B439" t="str">
            <v>FVA395_Tot_Prop_Start_Other_Hous_Prop</v>
          </cell>
          <cell r="I439" t="str">
            <v>FVA423_Cap_Int_Other_Hous_Prop</v>
          </cell>
        </row>
        <row r="440">
          <cell r="B440" t="str">
            <v>FVA396_Tot_Prop_Start_Other_Hous_Prop_Under_Construct</v>
          </cell>
          <cell r="I440" t="str">
            <v>FVA424_Cap_Int_Other_Hous_Prop_Under_Construct</v>
          </cell>
        </row>
        <row r="441">
          <cell r="B441" t="str">
            <v>FVA397_Tot_Prop_Start_Total_Housing_Prop</v>
          </cell>
          <cell r="I441" t="str">
            <v>FVA425_Cap_Int_Total_Housing_Prop</v>
          </cell>
        </row>
        <row r="442">
          <cell r="B442" t="str">
            <v>FVA405_Dev_New_Prop_Soc_Hou_Prop_Held_Letting</v>
          </cell>
          <cell r="I442" t="str">
            <v>FVA426_Schemes_Comp_Soc_Hou_Prop_Held_Letting</v>
          </cell>
        </row>
        <row r="443">
          <cell r="B443" t="str">
            <v>FVA406_Dev_New_Prop_Hou_Prop_Lett_Under_Construct</v>
          </cell>
          <cell r="I443" t="str">
            <v>FVA427_Schemes_Comp_Hou_Prop_Lett_Under_Construct</v>
          </cell>
        </row>
        <row r="444">
          <cell r="B444" t="str">
            <v>FVA407_Dev_New_Prop_Comp_Shared_Own_Hou_Prop</v>
          </cell>
          <cell r="I444" t="str">
            <v>FVA428_Schemes_Comp_Comp_Shared_Own_Hou_Prop</v>
          </cell>
        </row>
        <row r="445">
          <cell r="B445" t="str">
            <v>FVA408_Dev_New_Prop_Shared_Own_Hou_Prop_Under_Construct</v>
          </cell>
          <cell r="I445" t="str">
            <v>FVA429_Schemes_Comp_Shared_Own_Hou_Prop_Under_Construct</v>
          </cell>
        </row>
        <row r="446">
          <cell r="B446" t="str">
            <v>FVA409_Dev_New_Prop_Other_Hous_Prop</v>
          </cell>
          <cell r="I446" t="str">
            <v>FVA430_Schemes_Comp_Other_Hous_Prop</v>
          </cell>
        </row>
        <row r="447">
          <cell r="B447" t="str">
            <v>FVA410_Dev_New_Prop_Other_Hous_Prop_Under_Construct</v>
          </cell>
          <cell r="I447" t="str">
            <v>FVA431_Schemes_Comp_Other_Hous_Prop_Under_Construct</v>
          </cell>
        </row>
        <row r="448">
          <cell r="B448" t="str">
            <v>FVA411_Dev_New_Prop_Total_Housing_Prop</v>
          </cell>
          <cell r="I448" t="str">
            <v>FVA432_Schemes_Comp_Total_Housing_Prop</v>
          </cell>
        </row>
        <row r="449">
          <cell r="B449" t="str">
            <v>FVA609_New_Built_Prop_Acq_Soc_Hou_Prop_Held_Letting</v>
          </cell>
          <cell r="I449" t="str">
            <v>FVA433_Reval_HPatCV_Soc_Hou_Prop_Held_Letting</v>
          </cell>
        </row>
        <row r="450">
          <cell r="B450" t="str">
            <v>FVA610_New_Built_Prop_Acq_Hou_Prop_Lett_Under_Construct</v>
          </cell>
          <cell r="I450" t="str">
            <v>FVA434_Reval_HPatCV_Hou_Prop_Lett_Under_Construct</v>
          </cell>
        </row>
        <row r="451">
          <cell r="B451" t="str">
            <v>FVA611_New_Built_Prop_Acq_Comp_Shared_Own_Hou_Prop</v>
          </cell>
          <cell r="I451" t="str">
            <v>FVA435_Reval_HPatCV_Comp_Shared_Own_Hou_Prop</v>
          </cell>
        </row>
        <row r="452">
          <cell r="B452" t="str">
            <v>FVA612_New_Built_Prop_Acq_Shared_Own_Hou_Prop_Under_Construct</v>
          </cell>
          <cell r="I452" t="str">
            <v>FVA436_Reval_HPatCV_Shared_Own_Hou_Prop_Under_Construct</v>
          </cell>
        </row>
        <row r="453">
          <cell r="B453" t="str">
            <v>FVA613_New_Built_Prop_Acq_Other_Hous_Prop</v>
          </cell>
          <cell r="I453" t="str">
            <v>FVA437_Reval_HPatCV_Other_Hous_Prop</v>
          </cell>
        </row>
        <row r="454">
          <cell r="B454" t="str">
            <v>FVA614_New_Built_Prop_Acq_Other_Hous_Prop_Under_Construct</v>
          </cell>
          <cell r="I454" t="str">
            <v>FVA438_Reval_HPatCV_Other_Hous_Prop_Under_Construct</v>
          </cell>
        </row>
        <row r="455">
          <cell r="B455" t="str">
            <v>FVA615_New_Built_Prop_Acq_Total_Housing_Prop</v>
          </cell>
          <cell r="I455" t="str">
            <v>FVA439_Reval_HPatCV_Total_Housing_Prop</v>
          </cell>
        </row>
        <row r="456">
          <cell r="B456" t="str">
            <v>FVA412_Work_Existing_Soc_Hou_Prop_Held_Letting</v>
          </cell>
          <cell r="I456" t="str">
            <v>FVA440_Disposals_Soc_Hou_Prop_Held_Letting</v>
          </cell>
        </row>
        <row r="457">
          <cell r="B457" t="str">
            <v>FVA413_Work_Existing_Hou_Prop_Lett_Under_Construct</v>
          </cell>
          <cell r="I457" t="str">
            <v>FVA441_Disposals_Hou_Prop_Lett_Under_Construct</v>
          </cell>
        </row>
        <row r="458">
          <cell r="B458" t="str">
            <v>FVA414_Work_Existing_Comp_Shared_Own_Hou_Prop</v>
          </cell>
          <cell r="I458" t="str">
            <v>FVA442_Disposals_Comp_Shared_Own_Hou_Prop</v>
          </cell>
        </row>
        <row r="459">
          <cell r="B459" t="str">
            <v>FVA415_Work_Existing_Shared_Own_Hou_Prop_Under_Construct</v>
          </cell>
          <cell r="I459" t="str">
            <v>FVA443_Disposals_Shared_Own_Hou_Prop_Under_Construct</v>
          </cell>
        </row>
        <row r="460">
          <cell r="B460" t="str">
            <v>FVA416_Work_Existing_Other_Hous_Prop</v>
          </cell>
          <cell r="I460" t="str">
            <v>FVA444_Disposals_Other_Hous_Prop</v>
          </cell>
        </row>
        <row r="461">
          <cell r="B461" t="str">
            <v>FVA417_Work_Existing_Other_Hous_Prop_Under_Construct</v>
          </cell>
          <cell r="I461" t="str">
            <v>FVA445_Disposals_Other_Hous_Prop_Under_Construct</v>
          </cell>
        </row>
        <row r="462">
          <cell r="B462" t="str">
            <v>FVA418_Work_Existing_Total_Housing_Prop</v>
          </cell>
          <cell r="I462" t="str">
            <v>FVA446_Disposals_Total_Housing_Prop</v>
          </cell>
        </row>
        <row r="463">
          <cell r="B463" t="str">
            <v>FVA419_Cap_Int_Soc_Hou_Prop_Held_Letting</v>
          </cell>
          <cell r="I463" t="str">
            <v>FVA616_Trans_Acq_to/from_Other_RP_Soc_Hou_Prop_Held_Letting</v>
          </cell>
        </row>
        <row r="464">
          <cell r="B464" t="str">
            <v>FVA420_Cap_Int_Hou_Prop_Lett_Under_Construct</v>
          </cell>
          <cell r="I464" t="str">
            <v>FVA617_Trans_Acq_to/from_Other_RP_Hou_Prop_Lett_Under_Construct</v>
          </cell>
        </row>
        <row r="465">
          <cell r="B465" t="str">
            <v>FVA421_Cap_Int_Comp_Shared_Own_Hou_Prop</v>
          </cell>
          <cell r="I465" t="str">
            <v>FVA618_Trans_Acq_to/from_Other_RP_Comp_Shared_Own_Hou_Prop</v>
          </cell>
        </row>
        <row r="466">
          <cell r="B466" t="str">
            <v>FVA422_Cap_Int_Shared_Own_Hou_Prop_Under_Construct</v>
          </cell>
          <cell r="I466" t="str">
            <v>FVA619_Trans_Acq_to/Frm_Othr_RP_Share_Own_Hou_Prop_Und_Construc</v>
          </cell>
        </row>
        <row r="467">
          <cell r="B467" t="str">
            <v>FVA423_Cap_Int_Other_Hous_Prop</v>
          </cell>
          <cell r="I467" t="str">
            <v>FVA620_Trans_Acq_to/from_Other_RP_Other_Hous_Prop</v>
          </cell>
        </row>
        <row r="468">
          <cell r="B468" t="str">
            <v>FVA424_Cap_Int_Other_Hous_Prop_Under_Construct</v>
          </cell>
          <cell r="I468" t="str">
            <v>FVA621_Trans_Acq_to/Frm_Othr_RP_Othr_Hous_Prop_Und_Construc</v>
          </cell>
        </row>
        <row r="469">
          <cell r="B469" t="str">
            <v>FVA425_Cap_Int_Total_Housing_Prop</v>
          </cell>
          <cell r="I469" t="str">
            <v>FVA622_Trans_Acq_to/from_Other_RP_Total_Housing_Prop</v>
          </cell>
        </row>
        <row r="470">
          <cell r="B470" t="str">
            <v>FVA426_Schemes_Comp_Soc_Hou_Prop_Held_Letting</v>
          </cell>
          <cell r="I470" t="str">
            <v>FVA447_Other_HPaCV_Soc_Hou_Prop_Held_Letting</v>
          </cell>
        </row>
        <row r="471">
          <cell r="B471" t="str">
            <v>FVA427_Schemes_Comp_Hou_Prop_Lett_Under_Construct</v>
          </cell>
          <cell r="I471" t="str">
            <v>FVA448_Other_HPaCV_Hou_Prop_Lett_Under_Construct</v>
          </cell>
        </row>
        <row r="472">
          <cell r="B472" t="str">
            <v>FVA428_Schemes_Comp_Comp_Shared_Own_Hou_Prop</v>
          </cell>
          <cell r="I472" t="str">
            <v>FVA449_Other_HPaCV_Comp_Shared_Own_Hou_Prop</v>
          </cell>
        </row>
        <row r="473">
          <cell r="B473" t="str">
            <v>FVA429_Schemes_Comp_Shared_Own_Hou_Prop_Under_Construct</v>
          </cell>
          <cell r="I473" t="str">
            <v>FVA450_Other_HPaCV_Shared_Own_Hou_Prop_Under_Construct</v>
          </cell>
        </row>
        <row r="474">
          <cell r="B474" t="str">
            <v>FVA430_Schemes_Comp_Other_Hous_Prop</v>
          </cell>
          <cell r="I474" t="str">
            <v>FVA451_Other_HPaCV_Other_Hous_Prop</v>
          </cell>
        </row>
        <row r="475">
          <cell r="B475" t="str">
            <v>FVA431_Schemes_Comp_Other_Hous_Prop_Under_Construct</v>
          </cell>
          <cell r="I475" t="str">
            <v>FVA452_Other_HPaCV_Other_Hous_Prop_Under_Construct</v>
          </cell>
        </row>
        <row r="476">
          <cell r="B476" t="str">
            <v>FVA432_Schemes_Comp_Total_Housing_Prop</v>
          </cell>
          <cell r="I476" t="str">
            <v>FVA453_Other_HPaCV_Total_Housing_Prop</v>
          </cell>
        </row>
        <row r="477">
          <cell r="B477" t="str">
            <v>FVA433_Reval_HPatCV_Soc_Hou_Prop_Held_Letting</v>
          </cell>
          <cell r="I477" t="str">
            <v>FVA454_Tot_Prop_End_Period_Soc_Hou_Prop_Held_Letting</v>
          </cell>
        </row>
        <row r="478">
          <cell r="B478" t="str">
            <v>FVA434_Reval_HPatCV_Hou_Prop_Lett_Under_Construct</v>
          </cell>
          <cell r="I478" t="str">
            <v>FVA455_Tot_Prop_End_Period_Hou_Prop_Lett_Under_Construct</v>
          </cell>
        </row>
        <row r="479">
          <cell r="B479" t="str">
            <v>FVA435_Reval_HPatCV_Comp_Shared_Own_Hou_Prop</v>
          </cell>
          <cell r="I479" t="str">
            <v>FVA456_Tot_Prop_End_Period_Comp_Shared_Own_Hou_Prop</v>
          </cell>
        </row>
        <row r="480">
          <cell r="B480" t="str">
            <v>FVA436_Reval_HPatCV_Shared_Own_Hou_Prop_Under_Construct</v>
          </cell>
          <cell r="I480" t="str">
            <v>FVA457_Tot_Prop_End_Period_Shared_Own_Hou_Prop_Under_Construct</v>
          </cell>
        </row>
        <row r="481">
          <cell r="B481" t="str">
            <v>FVA437_Reval_HPatCV_Other_Hous_Prop</v>
          </cell>
          <cell r="I481" t="str">
            <v>FVA458_Tot_Prop_End_Period_Other_Hous_Prop</v>
          </cell>
        </row>
        <row r="482">
          <cell r="B482" t="str">
            <v>FVA438_Reval_HPatCV_Other_Hous_Prop_Under_Construct</v>
          </cell>
          <cell r="I482" t="str">
            <v>FVA459_Tot_Prop_End_Period_Other_Hous_Prop_Under_Construct</v>
          </cell>
        </row>
        <row r="483">
          <cell r="B483" t="str">
            <v>FVA439_Reval_HPatCV_Total_Housing_Prop</v>
          </cell>
          <cell r="I483" t="str">
            <v>FVA460_Tot_Prop_End_Period_Total_Housing_Prop</v>
          </cell>
        </row>
        <row r="484">
          <cell r="B484" t="str">
            <v>FVA440_Disposals_Soc_Hou_Prop_Held_Letting</v>
          </cell>
          <cell r="I484" t="str">
            <v>FVA461_Tot_Dep/Imp_Start_Soc_Hou_Prop_Held_Letting</v>
          </cell>
        </row>
        <row r="485">
          <cell r="B485" t="str">
            <v>FVA441_Disposals_Hou_Prop_Lett_Under_Construct</v>
          </cell>
          <cell r="I485" t="str">
            <v>FVA462_Tot_Dep/Imp_Start_Hou_Prop_Lett_Under_Construct</v>
          </cell>
        </row>
        <row r="486">
          <cell r="B486" t="str">
            <v>FVA442_Disposals_Comp_Shared_Own_Hou_Prop</v>
          </cell>
          <cell r="I486" t="str">
            <v>FVA463_Tot_Dep/Imp_Start_Comp_Shared_Own_Hou_Prop</v>
          </cell>
        </row>
        <row r="487">
          <cell r="B487" t="str">
            <v>FVA443_Disposals_Shared_Own_Hou_Prop_Under_Construct</v>
          </cell>
          <cell r="I487" t="str">
            <v>FVA464_Tot_Dep/Imp_Start_Shared_Own_Hou_Prop_Under_Construct</v>
          </cell>
        </row>
        <row r="488">
          <cell r="B488" t="str">
            <v>FVA444_Disposals_Other_Hous_Prop</v>
          </cell>
          <cell r="I488" t="str">
            <v>FVA465_Tot_Dep/Imp_Start_Other_Hous_Prop</v>
          </cell>
        </row>
        <row r="489">
          <cell r="B489" t="str">
            <v>FVA445_Disposals_Other_Hous_Prop_Under_Construct</v>
          </cell>
          <cell r="I489" t="str">
            <v>FVA466_Tot_Dep/Imp_Start_Other_Hous_Prop_Under_Construct</v>
          </cell>
        </row>
        <row r="490">
          <cell r="B490" t="str">
            <v>FVA446_Disposals_Total_Housing_Prop</v>
          </cell>
          <cell r="I490" t="str">
            <v>FVA467_Tot_Dep/Imp_Start_Total_Housing_Prop</v>
          </cell>
        </row>
        <row r="491">
          <cell r="B491" t="str">
            <v>FVA616_Trans_Acq_to/from_Other_RP_Soc_Hou_Prop_Held_Letting</v>
          </cell>
          <cell r="I491" t="str">
            <v>FVA468_Dep_Chrg_In_Period_Soc_Hou_Prop_Held_Letting</v>
          </cell>
        </row>
        <row r="492">
          <cell r="B492" t="str">
            <v>FVA617_Trans_Acq_to/from_Other_RP_Hou_Prop_Lett_Under_Construct</v>
          </cell>
          <cell r="I492" t="str">
            <v>FVA469_Dep_Chrg_In_Period_Hou_Prop_Lett_Under_Construct</v>
          </cell>
        </row>
        <row r="493">
          <cell r="B493" t="str">
            <v>FVA618_Trans_Acq_to/from_Other_RP_Comp_Shared_Own_Hou_Prop</v>
          </cell>
          <cell r="I493" t="str">
            <v>FVA470_Dep_Chrg_In_Period_Comp_Shared_Own_Hou_Prop</v>
          </cell>
        </row>
        <row r="494">
          <cell r="B494" t="str">
            <v>FVA619_Trans_Acq_to/Frm_Othr_RP_Share_Own_Hou_Prop_Und_Construc</v>
          </cell>
          <cell r="I494" t="str">
            <v>FVA471_Dep_Chrg_In_Period_Shared_Own_Hou_Prop_Under_Construct</v>
          </cell>
        </row>
        <row r="495">
          <cell r="B495" t="str">
            <v>FVA620_Trans_Acq_to/from_Other_RP_Other_Hous_Prop</v>
          </cell>
          <cell r="I495" t="str">
            <v>FVA472_Dep_Chrg_In_Period_Other_Hous_Prop</v>
          </cell>
        </row>
        <row r="496">
          <cell r="B496" t="str">
            <v>FVA621_Trans_Acq_to/Frm_Othr_RP_Othr_Hous_Prop_Und_Construc</v>
          </cell>
          <cell r="I496" t="str">
            <v>FVA473_Dep_Chrg_In_Period_Other_Hous_Prop_Under_Construct</v>
          </cell>
        </row>
        <row r="497">
          <cell r="B497" t="str">
            <v>FVA622_Trans_Acq_to/from_Other_RP_Total_Housing_Prop</v>
          </cell>
          <cell r="I497" t="str">
            <v>FVA474_Dep_Chrg_In_Period_Total_Housing_Prop</v>
          </cell>
        </row>
        <row r="498">
          <cell r="B498" t="str">
            <v>FVA750_Transfers_and_Reclass_SH_For_Letting</v>
          </cell>
          <cell r="I498" t="str">
            <v>FVA475_Imp_Chrg_In_Period_Soc_Hou_Prop_Held_Letting</v>
          </cell>
        </row>
        <row r="499">
          <cell r="B499" t="str">
            <v>FVA751_Transfers_and_Reclass_Prop_For_Letts_Under_Construct</v>
          </cell>
          <cell r="I499" t="str">
            <v>FVA476_Imp_Chrg_In_Period_Hou_Prop_Lett_Under_Construct</v>
          </cell>
        </row>
        <row r="500">
          <cell r="B500" t="str">
            <v>FVA752_Transfers_and_Reclass_Comp_Shared_Own_Prop</v>
          </cell>
          <cell r="I500" t="str">
            <v>FVA477_Imp_Chrg_In_Period_Comp_Shared_Own_Hou_Prop</v>
          </cell>
        </row>
        <row r="501">
          <cell r="B501" t="str">
            <v>FVA753_Transfers_and_Reclass_Shared_Own)_Prop_Under_Construct</v>
          </cell>
          <cell r="I501" t="str">
            <v>FVA478_Imp_Chrg_In_Period_Shared_Own_Hou_Prop_Under_Construct</v>
          </cell>
        </row>
        <row r="502">
          <cell r="B502" t="str">
            <v>FVA754_Transfers_and_Reclass_Other_Prop</v>
          </cell>
          <cell r="I502" t="str">
            <v>FVA479_Imp_Chrg_In_Period_Other_Hous_Prop</v>
          </cell>
        </row>
        <row r="503">
          <cell r="B503" t="str">
            <v>FVA755_Transfers_and_Reclass_Other_Prop_Under_Construct</v>
          </cell>
          <cell r="I503" t="str">
            <v>FVA480_Imp_Chrg_In_Period_Other_Hous_Prop_Under_Construct</v>
          </cell>
        </row>
        <row r="504">
          <cell r="B504" t="str">
            <v>FVA756_Transfers_and_Reclass_Total_Prop</v>
          </cell>
          <cell r="I504" t="str">
            <v>FVA481_Imp_Chrg_In_Period_Total_Housing_Prop</v>
          </cell>
        </row>
        <row r="505">
          <cell r="B505" t="str">
            <v>FVA447_Other_HPaCV_Soc_Hou_Prop_Held_Letting</v>
          </cell>
          <cell r="I505" t="str">
            <v>FVA482_Reval_DandI_Soc_Hou_Prop_Held_Letting</v>
          </cell>
        </row>
        <row r="506">
          <cell r="B506" t="str">
            <v>FVA448_Other_HPaCV_Hou_Prop_Lett_Under_Construct</v>
          </cell>
          <cell r="I506" t="str">
            <v>FVA483_Reval_DandI_Hou_Prop_Lett_Under_Construct</v>
          </cell>
        </row>
        <row r="507">
          <cell r="B507" t="str">
            <v>FVA449_Other_HPaCV_Comp_Shared_Own_Hou_Prop</v>
          </cell>
          <cell r="I507" t="str">
            <v>FVA484_Reval_DandI_Comp_Shared_Own_Hou_Prop</v>
          </cell>
        </row>
        <row r="508">
          <cell r="B508" t="str">
            <v>FVA450_Other_HPaCV_Shared_Own_Hou_Prop_Under_Construct</v>
          </cell>
          <cell r="I508" t="str">
            <v>FVA485_Reval_DandI_Shared_Own_Hou_Prop_Under_Construct</v>
          </cell>
        </row>
        <row r="509">
          <cell r="B509" t="str">
            <v>FVA451_Other_HPaCV_Other_Hous_Prop</v>
          </cell>
          <cell r="I509" t="str">
            <v>FVA486_Reval_DandI_Other_Hous_Prop</v>
          </cell>
        </row>
        <row r="510">
          <cell r="B510" t="str">
            <v>FVA452_Other_HPaCV_Other_Hous_Prop_Under_Construct</v>
          </cell>
          <cell r="I510" t="str">
            <v>FVA487_Reval_DandI_Other_Hous_Prop_Under_Construct</v>
          </cell>
        </row>
        <row r="511">
          <cell r="B511" t="str">
            <v>FVA453_Other_HPaCV_Total_Housing_Prop</v>
          </cell>
          <cell r="I511" t="str">
            <v>FVA488_Reval_DandI_Total_Housing_Prop</v>
          </cell>
        </row>
        <row r="512">
          <cell r="B512" t="str">
            <v>FVA454_Tot_Prop_End_Period_Soc_Hou_Prop_Held_Letting</v>
          </cell>
          <cell r="I512" t="str">
            <v>FVA489_Rel_On_Disp_Soc_Hou_Prop_Held_Letting</v>
          </cell>
        </row>
        <row r="513">
          <cell r="B513" t="str">
            <v>FVA455_Tot_Prop_End_Period_Hou_Prop_Lett_Under_Construct</v>
          </cell>
          <cell r="I513" t="str">
            <v>FVA490_Rel_On_Disp_Hou_Prop_Lett_Under_Construct</v>
          </cell>
        </row>
        <row r="514">
          <cell r="B514" t="str">
            <v>FVA456_Tot_Prop_End_Period_Comp_Shared_Own_Hou_Prop</v>
          </cell>
          <cell r="I514" t="str">
            <v>FVA491_Rel_On_Disp_Comp_Shared_Own_Hou_Prop</v>
          </cell>
        </row>
        <row r="515">
          <cell r="B515" t="str">
            <v>FVA457_Tot_Prop_End_Period_Shared_Own_Hou_Prop_Under_Construct</v>
          </cell>
          <cell r="I515" t="str">
            <v>FVA492_Rel_On_Disp_Shared_Own_Hou_Prop_Under_Construct</v>
          </cell>
        </row>
        <row r="516">
          <cell r="B516" t="str">
            <v>FVA458_Tot_Prop_End_Period_Other_Hous_Prop</v>
          </cell>
          <cell r="I516" t="str">
            <v>FVA493_Rel_On_Disp_Other_Hous_Prop</v>
          </cell>
        </row>
        <row r="517">
          <cell r="B517" t="str">
            <v>FVA459_Tot_Prop_End_Period_Other_Hous_Prop_Under_Construct</v>
          </cell>
          <cell r="I517" t="str">
            <v>FVA494_Rel_On_Disp_Other_Hous_Prop_Under_Construct</v>
          </cell>
        </row>
        <row r="518">
          <cell r="B518" t="str">
            <v>FVA460_Tot_Prop_End_Period_Total_Housing_Prop</v>
          </cell>
          <cell r="I518" t="str">
            <v>FVA495_Rel_On_Disp_Total_Housing_Prop</v>
          </cell>
        </row>
        <row r="519">
          <cell r="B519" t="str">
            <v>FVA461_Tot_Dep/Imp_Start_Soc_Hou_Prop_Held_Letting</v>
          </cell>
          <cell r="I519" t="str">
            <v>FVA623_Int_Comp_Trans_(Dep/Imp)_Soc_Hou_Prop_Held_Letting</v>
          </cell>
        </row>
        <row r="520">
          <cell r="B520" t="str">
            <v>FVA462_Tot_Dep/Imp_Start_Hou_Prop_Lett_Under_Construct</v>
          </cell>
          <cell r="I520" t="str">
            <v>FVA624_Int_Comp_Trans_(Dep/Imp)_Hou_Prop_Lett_Under_Construct</v>
          </cell>
        </row>
        <row r="521">
          <cell r="B521" t="str">
            <v>FVA463_Tot_Dep/Imp_Start_Comp_Shared_Own_Hou_Prop</v>
          </cell>
          <cell r="I521" t="str">
            <v>FVA625_Int_Comp_Trans_(Dep/Imp)_Comp_Shared_Own_Hou_Prop</v>
          </cell>
        </row>
        <row r="522">
          <cell r="B522" t="str">
            <v>FVA464_Tot_Dep/Imp_Start_Shared_Own_Hou_Prop_Under_Construct</v>
          </cell>
          <cell r="I522" t="str">
            <v>FVA626_Int_Comp_Trans_(Dep/Imp)_Share_Own_Hou_Prop_Und_Construc</v>
          </cell>
        </row>
        <row r="523">
          <cell r="B523" t="str">
            <v>FVA465_Tot_Dep/Imp_Start_Other_Hous_Prop</v>
          </cell>
          <cell r="I523" t="str">
            <v>FVA627_Int_Comp_Trans_(Dep/Imp)_Other_Hous_Prop</v>
          </cell>
        </row>
        <row r="524">
          <cell r="B524" t="str">
            <v>FVA466_Tot_Dep/Imp_Start_Other_Hous_Prop_Under_Construct</v>
          </cell>
          <cell r="I524" t="str">
            <v>FVA628_Int_Comp_Trans_(Dep/Imp)_Other_Hous_Prop_Under_Construct</v>
          </cell>
        </row>
        <row r="525">
          <cell r="B525" t="str">
            <v>FVA467_Tot_Dep/Imp_Start_Total_Housing_Prop</v>
          </cell>
          <cell r="I525" t="str">
            <v>FVA629_Int_Comp_Trans_(Dep/Imp)_Total_Housing_Prop</v>
          </cell>
        </row>
        <row r="526">
          <cell r="B526" t="str">
            <v>FVA468_Dep_Chrg_In_Period_Soc_Hou_Prop_Held_Letting</v>
          </cell>
          <cell r="I526" t="str">
            <v>FVA496_Other_DandI_Soc_Hou_Prop_Held_Letting</v>
          </cell>
        </row>
        <row r="527">
          <cell r="B527" t="str">
            <v>FVA469_Dep_Chrg_In_Period_Hou_Prop_Lett_Under_Construct</v>
          </cell>
          <cell r="I527" t="str">
            <v>FVA497_Other_DandI_Hou_Prop_Lett_Under_Construct</v>
          </cell>
        </row>
        <row r="528">
          <cell r="B528" t="str">
            <v>FVA470_Dep_Chrg_In_Period_Comp_Shared_Own_Hou_Prop</v>
          </cell>
          <cell r="I528" t="str">
            <v>FVA498_Other_DandI_Comp_Shared_Own_Hou_Prop</v>
          </cell>
        </row>
        <row r="529">
          <cell r="B529" t="str">
            <v>FVA471_Dep_Chrg_In_Period_Shared_Own_Hou_Prop_Under_Construct</v>
          </cell>
          <cell r="I529" t="str">
            <v>FVA499_Other_DandI_Shared_Own_Hou_Prop_Under_Construct</v>
          </cell>
        </row>
        <row r="530">
          <cell r="B530" t="str">
            <v>FVA472_Dep_Chrg_In_Period_Other_Hous_Prop</v>
          </cell>
          <cell r="I530" t="str">
            <v>FVA500_Other_DandI_Other_Hous_Prop</v>
          </cell>
        </row>
        <row r="531">
          <cell r="B531" t="str">
            <v>FVA473_Dep_Chrg_In_Period_Other_Hous_Prop_Under_Construct</v>
          </cell>
          <cell r="I531" t="str">
            <v>FVA501_Other_DandI_Other_Hous_Prop_Under_Construct</v>
          </cell>
        </row>
        <row r="532">
          <cell r="B532" t="str">
            <v>FVA474_Dep_Chrg_In_Period_Total_Housing_Prop</v>
          </cell>
          <cell r="I532" t="str">
            <v>FVA502_Other_DandI_Total_Housing_Prop</v>
          </cell>
        </row>
        <row r="533">
          <cell r="B533" t="str">
            <v>FVA475_Imp_Chrg_In_Period_Soc_Hou_Prop_Held_Letting</v>
          </cell>
          <cell r="I533" t="str">
            <v>FVA503_Tot_Dep/Imp_End_Period_Soc_Hou_Prop_Held_Letting</v>
          </cell>
        </row>
        <row r="534">
          <cell r="B534" t="str">
            <v>FVA476_Imp_Chrg_In_Period_Hou_Prop_Lett_Under_Construct</v>
          </cell>
          <cell r="I534" t="str">
            <v>FVA504_Tot_Dep/Imp_End_Period_Hou_Prop_Lett_Under_Construct</v>
          </cell>
        </row>
        <row r="535">
          <cell r="B535" t="str">
            <v>FVA477_Imp_Chrg_In_Period_Comp_Shared_Own_Hou_Prop</v>
          </cell>
          <cell r="I535" t="str">
            <v>FVA505_Tot_Dep/Imp_End_Period_Comp_Shared_Own_Hou_Prop</v>
          </cell>
        </row>
        <row r="536">
          <cell r="B536" t="str">
            <v>FVA478_Imp_Chrg_In_Period_Shared_Own_Hou_Prop_Under_Construct</v>
          </cell>
          <cell r="I536" t="str">
            <v>FVA506_Tot_Dep/Imp_End_Period_Share_Own_Hou_Prop_Und_Construc</v>
          </cell>
        </row>
        <row r="537">
          <cell r="B537" t="str">
            <v>FVA479_Imp_Chrg_In_Period_Other_Hous_Prop</v>
          </cell>
          <cell r="I537" t="str">
            <v>FVA507_Tot_Dep/Imp_End_Period_Other_Hous_Prop</v>
          </cell>
        </row>
        <row r="538">
          <cell r="B538" t="str">
            <v>FVA480_Imp_Chrg_In_Period_Other_Hous_Prop_Under_Construct</v>
          </cell>
          <cell r="I538" t="str">
            <v>FVA508_Tot_Dep/Imp_End_Period_Other_Hous_Prop_Under_Construct</v>
          </cell>
        </row>
        <row r="539">
          <cell r="B539" t="str">
            <v>FVA481_Imp_Chrg_In_Period_Total_Housing_Prop</v>
          </cell>
          <cell r="I539" t="str">
            <v>FVA509_Tot_Dep/Imp_End_Period_Total_Housing_Prop</v>
          </cell>
        </row>
        <row r="540">
          <cell r="B540" t="str">
            <v>FVA482_Reval_DandI_Soc_Hou_Prop_Held_Letting</v>
          </cell>
          <cell r="I540" t="str">
            <v>FVA510_Net_Book_Val_End_Period_Soc_Hou_Prop_Held_Letting</v>
          </cell>
        </row>
        <row r="541">
          <cell r="B541" t="str">
            <v>FVA483_Reval_DandI_Hou_Prop_Lett_Under_Construct</v>
          </cell>
          <cell r="I541" t="str">
            <v>FVA511_Net_Book_Val_End_Period_Hou_Prop_Lett_Under_Construct</v>
          </cell>
        </row>
        <row r="542">
          <cell r="B542" t="str">
            <v>FVA484_Reval_DandI_Comp_Shared_Own_Hou_Prop</v>
          </cell>
          <cell r="I542" t="str">
            <v>FVA512_Net_Book_Val_End_Period_Comp_Shared_Own_Hou_Prop</v>
          </cell>
        </row>
        <row r="543">
          <cell r="B543" t="str">
            <v>FVA485_Reval_DandI_Shared_Own_Hou_Prop_Under_Construct</v>
          </cell>
          <cell r="I543" t="str">
            <v>FVA513_Net_Bk_Val_End_Period_Share_Own_Hou_Prop_Und_Construc</v>
          </cell>
        </row>
        <row r="544">
          <cell r="B544" t="str">
            <v>FVA486_Reval_DandI_Other_Hous_Prop</v>
          </cell>
          <cell r="I544" t="str">
            <v>FVA514_Net_Book_Val_End_Period_Other_Hous_Prop</v>
          </cell>
        </row>
        <row r="545">
          <cell r="B545" t="str">
            <v>FVA487_Reval_DandI_Other_Hous_Prop_Under_Construct</v>
          </cell>
          <cell r="I545" t="str">
            <v>FVA515_Net_Book_Val_End_Period_Other_Hous_Prop_Under_Construct</v>
          </cell>
        </row>
        <row r="546">
          <cell r="B546" t="str">
            <v>FVA488_Reval_DandI_Total_Housing_Prop</v>
          </cell>
          <cell r="I546" t="str">
            <v>FVA516_Net_Book_Val_End_Period_Total_Housing_Prop</v>
          </cell>
        </row>
        <row r="547">
          <cell r="B547" t="str">
            <v>FVA489_Rel_On_Disp_Soc_Hou_Prop_Held_Letting</v>
          </cell>
          <cell r="I547" t="str">
            <v>FVA517_Net_Book_Val_Start_Period_Soc_Hou_Prop_Held_Letting</v>
          </cell>
        </row>
        <row r="548">
          <cell r="B548" t="str">
            <v>FVA490_Rel_On_Disp_Hou_Prop_Lett_Under_Construct</v>
          </cell>
          <cell r="I548" t="str">
            <v>FVA518_Net_Book_Val_Start_Period_Hou_Prop_Lett_Under_Construct</v>
          </cell>
        </row>
        <row r="549">
          <cell r="B549" t="str">
            <v>FVA491_Rel_On_Disp_Comp_Shared_Own_Hou_Prop</v>
          </cell>
          <cell r="I549" t="str">
            <v>FVA519_Net_Book_Val_Start_Period_Comp_Shared_Own_Hou_Prop</v>
          </cell>
        </row>
        <row r="550">
          <cell r="B550" t="str">
            <v>FVA492_Rel_On_Disp_Shared_Own_Hou_Prop_Under_Construct</v>
          </cell>
          <cell r="I550" t="str">
            <v>FVA520_Net_Bk_Val_Start_Period_Share_Own_Hou_Prop_Und_Construc</v>
          </cell>
        </row>
        <row r="551">
          <cell r="B551" t="str">
            <v>FVA493_Rel_On_Disp_Other_Hous_Prop</v>
          </cell>
          <cell r="I551" t="str">
            <v>FVA521_Net_Book_Val_Start_Period_Other_Hous_Prop</v>
          </cell>
        </row>
        <row r="552">
          <cell r="B552" t="str">
            <v>FVA494_Rel_On_Disp_Other_Hous_Prop_Under_Construct</v>
          </cell>
          <cell r="I552" t="str">
            <v>FVA522_Net_Bk_Val_Start_Period_Othr_Hous_Prop_Und_Construc</v>
          </cell>
        </row>
        <row r="553">
          <cell r="B553" t="str">
            <v>FVA495_Rel_On_Disp_Total_Housing_Prop</v>
          </cell>
          <cell r="I553" t="str">
            <v>FVA523_Net_Book_Val_Start_Period_Total_Housing_Prop</v>
          </cell>
        </row>
        <row r="554">
          <cell r="B554" t="str">
            <v>FVA623_Tran_and_reclass_(Dep/Imp)_Soc_Hou_Prop_Held_Letting</v>
          </cell>
          <cell r="I554" t="str">
            <v>FVA217_Prof/(Loss)_On_Sale_Of_Fix_Ass_AHO_LCHO_Stcasing_-_Proc</v>
          </cell>
        </row>
        <row r="555">
          <cell r="B555" t="str">
            <v>FVA624_Tran_and_reclass_(Dep/Imp)_Hou_Prop_Lett_Under_Construct</v>
          </cell>
          <cell r="I555" t="str">
            <v>FVA218_Prof/(Lss)_On_Sal_Of_Fix_Ass_AHO_LCHO_Scasing_Cst_Of_Sal</v>
          </cell>
        </row>
        <row r="556">
          <cell r="B556" t="str">
            <v>FVA625_Tran_and_reclass_(Dep/Imp)_Comp_Shared_Own_Hou_Prop</v>
          </cell>
          <cell r="I556" t="str">
            <v>FVA219_Prof/(Loss)_On_Sale_Of_Fix_Ass_AHO_LCHO_Stcasing_-_Surp</v>
          </cell>
        </row>
        <row r="557">
          <cell r="B557" t="str">
            <v>FVA626_Tran_and_reclass_(Dep/Imp)_Share_Own_Hou_Prop_Und_Const</v>
          </cell>
          <cell r="I557" t="str">
            <v>FVA524_Profit/(Loss)_On_Sale_Of_Fixed_Assets_RTB_Proceeds</v>
          </cell>
        </row>
        <row r="558">
          <cell r="B558" t="str">
            <v>FVA627_Tran_and_reclass_(Dep/Imp)_Other_Hous_Prop</v>
          </cell>
          <cell r="I558" t="str">
            <v>FVA525_Profit/(Loss)_On_Sale_Of_Fixed_Assets_RTB_Cost_Of_Sales</v>
          </cell>
        </row>
        <row r="559">
          <cell r="B559" t="str">
            <v>FVA628_Tran_and_reclass_(Dep/Imp)_Other_Hous_Prop_Under_Const</v>
          </cell>
          <cell r="I559" t="str">
            <v>FVA526_Profit/(Loss)_On_Sale_Of_Fixed_Assets_RTB_Surplus</v>
          </cell>
        </row>
        <row r="560">
          <cell r="B560" t="str">
            <v>FVA629_Tran_and_reclass_(Dep/Imp)_Total_Housing_Prop</v>
          </cell>
          <cell r="I560" t="str">
            <v>FVA527_Profit/(Loss)_On_Sale_Of_Fixed_Assets_RTA_Proceeds</v>
          </cell>
        </row>
        <row r="561">
          <cell r="B561" t="str">
            <v>FVA496_Other_DandI_Soc_Hou_Prop_Held_Letting</v>
          </cell>
          <cell r="I561" t="str">
            <v>FVA528_Profit/(Loss)_On_Sale_Of_Fixed_Assets_RTA_Cost_Of_Sales</v>
          </cell>
        </row>
        <row r="562">
          <cell r="B562" t="str">
            <v>FVA497_Other_DandI_Hou_Prop_Lett_Under_Construct</v>
          </cell>
          <cell r="I562" t="str">
            <v>FVA529_Profit/(Loss)_On_Sale_Of_Fixed_Assets_RTA_Surplus</v>
          </cell>
        </row>
        <row r="563">
          <cell r="B563" t="str">
            <v>FVA498_Other_DandI_Comp_Shared_Own_Hou_Prop</v>
          </cell>
          <cell r="I563" t="str">
            <v>FVA223_Prof/(Loss)_On_Sale_Of_Fix_Ass_Othr_Soc_Hous_Sales_Proc</v>
          </cell>
        </row>
        <row r="564">
          <cell r="B564" t="str">
            <v>FVA499_Other_DandI_Shared_Own_Hou_Prop_Under_Construct</v>
          </cell>
          <cell r="I564" t="str">
            <v>FVA224_Prf/(Lss)On_Sale_Of_Fix_Ass_Othr_Soc_Hous_Sal_Cst_Of_Sal</v>
          </cell>
        </row>
        <row r="565">
          <cell r="B565" t="str">
            <v>FVA500_Other_DandI_Other_Hous_Prop</v>
          </cell>
          <cell r="I565" t="str">
            <v>FVA225_Prof/(Loss)_On_Sal_Of_Fix_Ass_Othr_Soc_Hous_Sals_Surp</v>
          </cell>
        </row>
        <row r="566">
          <cell r="B566" t="str">
            <v>FVA501_Other_DandI_Other_Hous_Prop_Under_Construct</v>
          </cell>
          <cell r="I566" t="str">
            <v>FVA220_Prof/(Loss)_On_Sal_Of_Fix_Ass_-_Sal_To_Othr_RPs_-_Proc</v>
          </cell>
        </row>
        <row r="567">
          <cell r="B567" t="str">
            <v>FVA502_Other_DandI_Total_Housing_Prop</v>
          </cell>
          <cell r="I567" t="str">
            <v>FVA221_Prof/(Loss)_On_Sal_Of_Fix_Ass_Sal_To_Othr_RP_Cost_Of_Sal</v>
          </cell>
        </row>
        <row r="568">
          <cell r="B568" t="str">
            <v>FVA503_Tot_Dep/Imp_End_Period_Soc_Hou_Prop_Held_Letting</v>
          </cell>
          <cell r="I568" t="str">
            <v>FVA222_Prof/(Loss)_On_Sal_Of_Fix_Ass_-_Sal_To_Othr_RPs_-_Surp</v>
          </cell>
        </row>
        <row r="569">
          <cell r="B569" t="str">
            <v>FVA504_Tot_Dep/Imp_End_Period_Hou_Prop_Lett_Under_Construct</v>
          </cell>
          <cell r="I569" t="str">
            <v>FVA226_Prof/(Loss)_On_Sal_Of_Fix_Ass_-_Sal_Of_Othr_Ass_-_Proc</v>
          </cell>
        </row>
        <row r="570">
          <cell r="B570" t="str">
            <v>FVA505_Tot_Dep/Imp_End_Period_Comp_Shared_Own_Hou_Prop</v>
          </cell>
          <cell r="I570" t="str">
            <v>FVA227_Prf/(Lss)_On_Sal_Of_Fix_Ass_Sal_Of_Othr_Ass_Cost_Of_Sal</v>
          </cell>
        </row>
        <row r="571">
          <cell r="B571" t="str">
            <v>FVA506_Tot_Dep/Imp_End_Period_Share_Own_Hou_Prop_Und_Construc</v>
          </cell>
          <cell r="I571" t="str">
            <v>FVA228_Prof/(Loss)_On_Sal_Of_Fix_Ass_-_Sal_Of_Othr_Ass_-_Surp</v>
          </cell>
        </row>
        <row r="572">
          <cell r="B572" t="str">
            <v>FVA507_Tot_Dep/Imp_End_Period_Other_Hous_Prop</v>
          </cell>
          <cell r="I572" t="str">
            <v>FVA229_Profit/_(Loss)_On_Sale_Of_Fixed_Assets_-_Proceeds</v>
          </cell>
        </row>
        <row r="573">
          <cell r="B573" t="str">
            <v>FVA508_Tot_Dep/Imp_End_Period_Other_Hous_Prop_Under_Construct</v>
          </cell>
          <cell r="I573" t="str">
            <v>FVA230_Profit/_(Loss)_On_Sale_Of_Fixed_Assets_-_Cost_Of_Sales</v>
          </cell>
        </row>
        <row r="574">
          <cell r="B574" t="str">
            <v>FVA509_Tot_Dep/Imp_End_Period_Total_Housing_Prop</v>
          </cell>
          <cell r="I574" t="str">
            <v>FVA231_Profit/_(Loss)_On_Sale_Of_Fixed_Assets_-_Surplus</v>
          </cell>
        </row>
        <row r="575">
          <cell r="B575" t="str">
            <v>FVA510_Net_Book_Val_End_Period_Soc_Hou_Prop_Held_Letting</v>
          </cell>
          <cell r="I575" t="str">
            <v>FVA530_Cnt_Assets_Am_Owed_By_Gp_Undertakings_within_yr</v>
          </cell>
        </row>
        <row r="576">
          <cell r="B576" t="str">
            <v>FVA511_Net_Book_Val_End_Period_Hou_Prop_Lett_Under_Construct</v>
          </cell>
          <cell r="I576" t="str">
            <v>FVA531_Cnt_Assets_Loans_Employees</v>
          </cell>
        </row>
        <row r="577">
          <cell r="B577" t="str">
            <v>FVA512_Net_Book_Val_End_Period_Comp_Shared_Own_Hou_Prop</v>
          </cell>
          <cell r="I577" t="str">
            <v>FVA532_Cnt_Assets_Grants_Rec</v>
          </cell>
        </row>
        <row r="578">
          <cell r="B578" t="str">
            <v>FVA513_Net_Bk_Val_End_Period_Share_Own_Hou_Prop_Und_Construc</v>
          </cell>
          <cell r="I578" t="str">
            <v>FVA533_Cnt_Assets_Refurb_Obligations</v>
          </cell>
        </row>
        <row r="579">
          <cell r="B579" t="str">
            <v>FVA514_Net_Book_Val_End_Period_Other_Hous_Prop</v>
          </cell>
          <cell r="I579" t="str">
            <v>FVA630_Cnt_Assets_Fr_Val_Deri_Fin_Inst</v>
          </cell>
        </row>
        <row r="580">
          <cell r="B580" t="str">
            <v>FVA515_Net_Book_Val_End_Period_Other_Hous_Prop_Under_Construct</v>
          </cell>
          <cell r="I580" t="str">
            <v>FVA534_Cnt_Assets_Othr_Debtors_Prepay</v>
          </cell>
        </row>
        <row r="581">
          <cell r="B581" t="str">
            <v>FVA516_Net_Book_Val_End_Period_Total_Housing_Prop</v>
          </cell>
          <cell r="I581" t="str">
            <v>FVA535_Cnt_Assets_Tot_Othr_Current_Assets</v>
          </cell>
        </row>
        <row r="582">
          <cell r="B582" t="str">
            <v>FVA517_Net_Book_Val_Start_Period_Soc_Hou_Prop_Held_Letting</v>
          </cell>
          <cell r="I582" t="str">
            <v>FVA536_Oth_Cred_1yr_Trade_Credit</v>
          </cell>
        </row>
        <row r="583">
          <cell r="B583" t="str">
            <v>FVA518_Net_Book_Val_Start_Period_Hou_Prop_Lett_Under_Construct</v>
          </cell>
          <cell r="I583" t="str">
            <v>FVA537_Oth_Cred_1yr_Rent_SC_Rec_In_Advance</v>
          </cell>
        </row>
        <row r="584">
          <cell r="B584" t="str">
            <v>FVA519_Net_Book_Val_Start_Period_Comp_Shared_Own_Hou_Prop</v>
          </cell>
          <cell r="I584" t="str">
            <v>FVA538_Oth_Cred_1yr_Am_Owed_To_Gp_Undertakings</v>
          </cell>
        </row>
        <row r="585">
          <cell r="B585" t="str">
            <v>FVA520_Net_Bk_Val_Start_Period_Share_Own_Hou_Prop_Und_Construc</v>
          </cell>
          <cell r="I585" t="str">
            <v>FVA539_Oth_Cred_1yr_Rec_Cap_Gnt_Fund</v>
          </cell>
        </row>
        <row r="586">
          <cell r="B586" t="str">
            <v>FVA521_Net_Book_Val_Start_Period_Other_Hous_Prop</v>
          </cell>
          <cell r="I586" t="str">
            <v>FVA540_Oth_Cred_1yr_DPF</v>
          </cell>
        </row>
        <row r="587">
          <cell r="B587" t="str">
            <v>FVA522_Net_Bk_Val_Start_Period_Othr_Hous_Prop_Und_Construc</v>
          </cell>
          <cell r="I587" t="str">
            <v>FVA541_Oth_Cred_1yr_Acc_Def_Income</v>
          </cell>
        </row>
        <row r="588">
          <cell r="B588" t="str">
            <v>FVA523_Net_Book_Val_Start_Period_Total_Housing_Prop</v>
          </cell>
          <cell r="I588" t="str">
            <v>FVA542_Oth_Cred_1yr_Oblig_Under_Fin_Leases</v>
          </cell>
        </row>
        <row r="589">
          <cell r="B589" t="str">
            <v>FVA757_Start_Period_Completed_Prop</v>
          </cell>
          <cell r="I589" t="str">
            <v>FVA543_Oth_Cred_1yr_Short_Term_Refurb_Liability</v>
          </cell>
        </row>
        <row r="590">
          <cell r="B590" t="str">
            <v>FVA758_Start_Period_Prop_Under_Construct</v>
          </cell>
          <cell r="I590" t="str">
            <v>FVA631_Oth_Cred_1yr_Pen_Def_Con_Liability</v>
          </cell>
        </row>
        <row r="591">
          <cell r="B591" t="str">
            <v>FVA759_Start_Period_Total_Investment_Prop</v>
          </cell>
          <cell r="I591" t="str">
            <v>FVA632_Oth_Cred_1yr_Fr_Val_Deri_Fin_Inst</v>
          </cell>
        </row>
        <row r="592">
          <cell r="B592" t="str">
            <v>FVA760_Additions_Completed_Prop</v>
          </cell>
          <cell r="I592" t="str">
            <v>FVA544_Oth_Cred_1yr_Othr_Cred_1yr</v>
          </cell>
        </row>
        <row r="593">
          <cell r="B593" t="str">
            <v>FVA761_Additions_Prop_Under_Construct</v>
          </cell>
          <cell r="I593" t="str">
            <v>FVA545_Oth_Cred_1yr_Tot_Othr_Cred_1yr</v>
          </cell>
        </row>
        <row r="594">
          <cell r="B594" t="str">
            <v>FVA762_Additions_Total_Investment_Prop</v>
          </cell>
          <cell r="I594" t="str">
            <v>FVA546_Lng_Term_Creditors_Rec_Cap_Gnt_Fund</v>
          </cell>
        </row>
        <row r="595">
          <cell r="B595" t="str">
            <v>FVA763_Transfers_and_Reclass_Completed_Prop</v>
          </cell>
          <cell r="I595" t="str">
            <v>FVA547_Lng_Term_Creditors_DPF</v>
          </cell>
        </row>
        <row r="596">
          <cell r="B596" t="str">
            <v>FVA764_Transfers_and_Reclass_Prop_Under_Construct</v>
          </cell>
          <cell r="I596" t="str">
            <v>FVA633_Lng_Term_Creditors_Pen_Def_Con_Liability</v>
          </cell>
        </row>
        <row r="597">
          <cell r="B597" t="str">
            <v>FVA765_Transfers_and_Reclass_Total_Investment_Prop</v>
          </cell>
          <cell r="I597" t="str">
            <v>FVA548_Lng_Term_Creditors_Other_Cred</v>
          </cell>
        </row>
        <row r="598">
          <cell r="B598" t="str">
            <v>FVA766_Movement_in_FV_Completed_Prop</v>
          </cell>
          <cell r="I598" t="str">
            <v>FVA549_Lng_Term_Creditors_Othr_Lng_Term_Creditors</v>
          </cell>
        </row>
        <row r="599">
          <cell r="B599" t="str">
            <v>FVA767_Movement_in_FV_Prop_Under_Construct</v>
          </cell>
          <cell r="I599" t="str">
            <v>FVA550_Othr_Provs_Refurb_Prov</v>
          </cell>
        </row>
        <row r="600">
          <cell r="B600" t="str">
            <v>FVA768_Movement_in_FV_Total_Investment_Prop</v>
          </cell>
          <cell r="I600" t="str">
            <v>FVA551_Othr_Provs_Othr_Provs</v>
          </cell>
        </row>
        <row r="601">
          <cell r="B601" t="str">
            <v>FVA769_Disposals_Completed_Prop</v>
          </cell>
          <cell r="I601" t="str">
            <v>FVA552_Othr_Provs_Othr_Provs_Tot</v>
          </cell>
        </row>
        <row r="602">
          <cell r="B602" t="str">
            <v>FVA770_Disposals_Prop_Under_Construct</v>
          </cell>
          <cell r="I602" t="str">
            <v>FVA634_Int_Pay_Fin_Cst_Int_Pay_Liabilities</v>
          </cell>
        </row>
        <row r="603">
          <cell r="B603" t="str">
            <v>FVA771_Disposals_Total_Investment_Prop</v>
          </cell>
          <cell r="I603" t="str">
            <v>FVA635_Int_Pay_Fin_Cst_Amor_Ln_Prem</v>
          </cell>
        </row>
        <row r="604">
          <cell r="B604" t="str">
            <v>FVA772_End_Period_Completed_Prop</v>
          </cell>
          <cell r="I604" t="str">
            <v>FVA636_Int_Pay_Fin_Cst_Def_Ben_Pen_Chrg</v>
          </cell>
        </row>
        <row r="605">
          <cell r="B605" t="str">
            <v>FVA773_End_Period_Prop_Under_Construct</v>
          </cell>
          <cell r="I605" t="str">
            <v>FVA637_Int_Pay_Fin_Cst_Acc_DPF/RCGF</v>
          </cell>
        </row>
        <row r="606">
          <cell r="B606" t="str">
            <v>FVA774_End_Period_Total_Investment_Prop</v>
          </cell>
          <cell r="I606" t="str">
            <v>FVA638_Int_Pay_Fin_Cst_Othr_Amount_Payable</v>
          </cell>
        </row>
        <row r="607">
          <cell r="B607" t="str">
            <v>FVA217_Prof/(Loss)_On_Sale_Of_Fix_Ass_AHO_LCHO_Stcasing_-_Proc</v>
          </cell>
          <cell r="I607" t="str">
            <v>FVA639_Int_Pay_Fin_Cst_Less_Int_Cap</v>
          </cell>
        </row>
        <row r="608">
          <cell r="B608" t="str">
            <v>FVA218_Prof/(Lss)_On_Sal_Of_Fix_Ass_AHO_LCHO_Scasing_Cst_Of_Sal</v>
          </cell>
          <cell r="I608" t="str">
            <v>FVA640_Int_Pay_Fin_Cst_Tot_Int_Pay_Fin_Cost</v>
          </cell>
        </row>
        <row r="609">
          <cell r="B609" t="str">
            <v>FVA219_Prof/(Loss)_On_Sale_Of_Fix_Ass_AHO_LCHO_Stcasing_-_Surp</v>
          </cell>
          <cell r="I609" t="str">
            <v>FVA718_Op_Lease_Amount_Pay_not_later_one_yr</v>
          </cell>
        </row>
        <row r="610">
          <cell r="B610" t="str">
            <v>FVA524_Profit/(Loss)_On_Sale_Of_Fixed_Assets_RTB_Proceeds</v>
          </cell>
          <cell r="I610" t="str">
            <v>FVA719_Op_Lease_Amount_Pay_One_to_Five_Yr</v>
          </cell>
        </row>
        <row r="611">
          <cell r="B611" t="str">
            <v>FVA525_Profit/(Loss)_On_Sale_Of_Fixed_Assets_RTB_Cost_Of_Sales</v>
          </cell>
          <cell r="I611" t="str">
            <v>FVA720_Op_Lease_Amount_Pay_Later_Than_Five_Yr</v>
          </cell>
        </row>
        <row r="612">
          <cell r="B612" t="str">
            <v>FVA526_Profit/(Loss)_On_Sale_Of_Fixed_Assets_RTB_Surplus</v>
          </cell>
          <cell r="I612" t="str">
            <v>FVA721_Op_Lease_Total</v>
          </cell>
        </row>
        <row r="613">
          <cell r="B613" t="str">
            <v>FVA527_Profit/(Loss)_On_Sale_Of_Fixed_Assets_RTA_Proceeds</v>
          </cell>
          <cell r="I613" t="str">
            <v>~ Notes 2 ~</v>
          </cell>
        </row>
        <row r="614">
          <cell r="B614" t="str">
            <v>FVA528_Profit/(Loss)_On_Sale_Of_Fixed_Assets_RTA_Cost_Of_Sales</v>
          </cell>
          <cell r="I614" t="str">
            <v>FVA232_Gross_Social_Housing_Grant_Exc_Cum_Amortisation_£000</v>
          </cell>
        </row>
        <row r="615">
          <cell r="B615" t="str">
            <v>FVA529_Profit/(Loss)_On_Sale_Of_Fixed_Assets_RTA_Surplus</v>
          </cell>
          <cell r="I615" t="str">
            <v>FVA234_Capit_Maj_Reps_Exp_-_£000</v>
          </cell>
        </row>
        <row r="616">
          <cell r="B616" t="str">
            <v>FVA220_Prof/(Loss)_On_Sal_Of_Fix_Ass_-_Sal_To_Othr_RPs_-_Proc</v>
          </cell>
          <cell r="I616" t="str">
            <v>FVA235_Tot_Dpn_Chrg_-_£000</v>
          </cell>
        </row>
        <row r="617">
          <cell r="B617" t="str">
            <v>FVA221_Prof/(Loss)_On_Sal_Of_Fix_Ass_Sal_To_Othr_RP_Cost_Of_Sal</v>
          </cell>
          <cell r="I617" t="str">
            <v>FVA236_Tot_Imp_Chg/(Rel)_-_£000s</v>
          </cell>
        </row>
        <row r="618">
          <cell r="B618" t="str">
            <v>FVA222_Prof/(Loss)_On_Sal_Of_Fix_Ass_-_Sal_To_Othr_RPs_-_Surp</v>
          </cell>
          <cell r="I618" t="str">
            <v>FVA237_No_Fte_Employees</v>
          </cell>
        </row>
        <row r="619">
          <cell r="B619" t="str">
            <v>FVA223_Prof/(Loss)_On_Sale_Of_Fix_Ass_Othr_Soc_Hous_Sales_Proc</v>
          </cell>
          <cell r="I619" t="str">
            <v>FVA238_Tot_Remuneration_Director_£000</v>
          </cell>
        </row>
        <row r="620">
          <cell r="B620" t="str">
            <v>FVA224_Prf/(Lss)On_Sale_Of_Fix_Ass_Othr_Soc_Hous_Sal_Cst_Of_Sal</v>
          </cell>
          <cell r="I620" t="str">
            <v>FVA239_Remun_highest_Director_£000</v>
          </cell>
        </row>
        <row r="621">
          <cell r="B621" t="str">
            <v>FVA225_Prof/(Loss)_On_Sal_Of_Fix_Ass_Othr_Soc_Hous_Sals_Surp</v>
          </cell>
          <cell r="I621" t="str">
            <v>FVA240_Accounts_Qualified</v>
          </cell>
        </row>
        <row r="622">
          <cell r="B622" t="str">
            <v>FVA226_Prof/(Loss)_On_Sal_Of_Fix_Ass_-_Sal_Of_Othr_Ass_-_Proc</v>
          </cell>
          <cell r="I622" t="str">
            <v>FVA241_Months_Covered_By_Accounts</v>
          </cell>
        </row>
        <row r="623">
          <cell r="B623" t="str">
            <v>FVA227_Prf/(Lss)_On_Sal_Of_Fix_Ass_Sal_Of_Othr_Ass_Cost_Of_Sal</v>
          </cell>
          <cell r="I623" t="str">
            <v>FVA243_Covenants_Breach</v>
          </cell>
        </row>
        <row r="624">
          <cell r="B624" t="str">
            <v>FVA228_Prof/(Loss)_On_Sal_Of_Fix_Ass_-_Sal_Of_Othr_Ass_-_Surp</v>
          </cell>
          <cell r="I624" t="str">
            <v>FVA244_Overdraft_Facility_-_£000</v>
          </cell>
        </row>
        <row r="625">
          <cell r="B625" t="str">
            <v>FVA229_Profit/_(Loss)_On_Sale_Of_Fixed_Assets_-_Proceeds</v>
          </cell>
          <cell r="I625" t="str">
            <v>FVA245_Loan_Facilities_Un-Drawn_-_£000</v>
          </cell>
        </row>
        <row r="626">
          <cell r="B626" t="str">
            <v>FVA230_Profit/_(Loss)_On_Sale_Of_Fixed_Assets_-_Cost_Of_Sales</v>
          </cell>
          <cell r="I626" t="str">
            <v>FVA246_Loans_Due_Between_1_&amp;_2_Years_-_£000</v>
          </cell>
        </row>
        <row r="627">
          <cell r="B627" t="str">
            <v>FVA231_Profit/_(Loss)_On_Sale_Of_Fixed_Assets_-_Surplus</v>
          </cell>
          <cell r="I627" t="str">
            <v>FVA553_Shr_JV_Turnover_£000</v>
          </cell>
        </row>
        <row r="628">
          <cell r="B628" t="str">
            <v>FVA775_Shared_Ownership_Completed_Prop</v>
          </cell>
          <cell r="I628" t="str">
            <v>FVA247_Cap_Exp_Contracted_But_Not_Acctd_For_-_£000</v>
          </cell>
        </row>
        <row r="629">
          <cell r="B629" t="str">
            <v>FVA776_Shared_Ownership_Prop_Under_Construct</v>
          </cell>
          <cell r="I629" t="str">
            <v>FVA248_Cap_Exp_Appr_But_Not_Contracted_For_-_£000</v>
          </cell>
        </row>
        <row r="630">
          <cell r="B630" t="str">
            <v>FVA777_Shared_Ownership_Total_Investment_Prop</v>
          </cell>
          <cell r="I630" t="str">
            <v>FVA249_Total_Csh_Out_To_Non_Reg_Tre_Ent_Of_Gp_For_The_Per</v>
          </cell>
        </row>
        <row r="631">
          <cell r="B631" t="str">
            <v>FVA778_Outright_Sale_Completed_Prop</v>
          </cell>
          <cell r="I631" t="str">
            <v>FVA250_Total_Csh_In_To_Non_Reg_Tre_Ent_Of_Gp_For_The_Per</v>
          </cell>
        </row>
        <row r="632">
          <cell r="B632" t="str">
            <v>FVA779_Outright_Sale_Land_And_Prop_Under_Construct</v>
          </cell>
          <cell r="I632" t="str">
            <v>FVA251_Total_Csh_Out_To_Oth_Non_Reg_Ent_Of_Gp_For_The_Per</v>
          </cell>
        </row>
        <row r="633">
          <cell r="B633" t="str">
            <v>FVA780_Outright_Sale_Total</v>
          </cell>
          <cell r="I633" t="str">
            <v>FVA252_Total_Csh_In_To_Oth_Non_Reg_Ent_Of_The_Gp_For_Per</v>
          </cell>
        </row>
        <row r="634">
          <cell r="B634" t="str">
            <v>FVA781_Develop_For_Other_RPs_Completed_Prop</v>
          </cell>
          <cell r="I634" t="str">
            <v>FVA256_RCGF_Due_Repyt_To_The_HCA/GLA_-_£000</v>
          </cell>
        </row>
        <row r="635">
          <cell r="B635" t="str">
            <v>FVA782_Develop_For_Other_RPs_Land_And_Prop_Under_Construct</v>
          </cell>
          <cell r="I635" t="str">
            <v>FVA258_DPF_Due_Repyt_To_The_HCA/GLA_-_£000</v>
          </cell>
        </row>
        <row r="636">
          <cell r="B636" t="str">
            <v>FVA783_Develop_For_Other_RPs_Total</v>
          </cell>
          <cell r="I636" t="str">
            <v>FVA641_Details_Oth_social_Housing_Inc_and_Exp_E_5</v>
          </cell>
        </row>
        <row r="637">
          <cell r="B637" t="str">
            <v>FVA784_Other_Completed_Prop</v>
          </cell>
          <cell r="I637" t="str">
            <v>FVA282_Details_Oth_Non-social_Housing_Inc_and_Exp_E_12</v>
          </cell>
        </row>
        <row r="638">
          <cell r="B638" t="str">
            <v>FVA785_Other_Land_And_Prop_Under_Construct</v>
          </cell>
        </row>
        <row r="639">
          <cell r="B639" t="str">
            <v>FVA786_Other_Total</v>
          </cell>
        </row>
        <row r="640">
          <cell r="B640" t="str">
            <v>FVA787_Total_Prop_Held_F/S_Completed_Prop</v>
          </cell>
        </row>
        <row r="641">
          <cell r="B641" t="str">
            <v>FVA788_Total_Prop_Held_F/S_Land_And_Prop_Under_Construct</v>
          </cell>
        </row>
        <row r="642">
          <cell r="B642" t="str">
            <v>FVA789_Total_Prop_Held_F/S_Total</v>
          </cell>
        </row>
        <row r="643">
          <cell r="B643" t="str">
            <v>FVA530_Cnt_Assets_Am_Owed_By_Gp_Undertakings_within_yr</v>
          </cell>
        </row>
        <row r="644">
          <cell r="B644" t="str">
            <v>FVA531_Cnt_Assets_Loans_Employees</v>
          </cell>
        </row>
        <row r="645">
          <cell r="B645" t="str">
            <v>FVA532_Cnt_Assets_Grants_Rec</v>
          </cell>
        </row>
        <row r="646">
          <cell r="B646" t="str">
            <v>FVA533_Cnt_Assets_Refurb_Obligations</v>
          </cell>
        </row>
        <row r="647">
          <cell r="B647" t="str">
            <v>FVA630_Cnt_Assets_Fr_Val_Deri_Fin_Inst</v>
          </cell>
        </row>
        <row r="648">
          <cell r="B648" t="str">
            <v>FVA534_Cnt_Assets_Othr_Debtors_Prepay</v>
          </cell>
        </row>
        <row r="649">
          <cell r="B649" t="str">
            <v>FVA535_Cnt_Assets_Tot_Othr_Current_Assets</v>
          </cell>
        </row>
        <row r="650">
          <cell r="B650" t="str">
            <v>FVA536_Oth_Cred_1yr_Trade_Credit</v>
          </cell>
        </row>
        <row r="651">
          <cell r="B651" t="str">
            <v>FVA537_Oth_Cred_1yr_Rent_SC_Rec_In_Advance</v>
          </cell>
        </row>
        <row r="652">
          <cell r="B652" t="str">
            <v>FVA538_Oth_Cred_1yr_Am_Owed_To_Gp_Undertakings</v>
          </cell>
        </row>
        <row r="653">
          <cell r="B653" t="str">
            <v>FVA539_Oth_Cred_1yr_Rec_Cap_Gnt_Fund</v>
          </cell>
        </row>
        <row r="654">
          <cell r="B654" t="str">
            <v>FVA540_Oth_Cred_1yr_DPF</v>
          </cell>
        </row>
        <row r="655">
          <cell r="B655" t="str">
            <v>FVA541_Oth_Cred_1yr_Acc_Def_Income</v>
          </cell>
        </row>
        <row r="656">
          <cell r="B656" t="str">
            <v>FVA542_Oth_Cred_1yr_Oblig_Under_Fin_Leases</v>
          </cell>
        </row>
        <row r="657">
          <cell r="B657" t="str">
            <v>FVA543_Oth_Cred_1yr_Short_Term_Refurb_Liability</v>
          </cell>
        </row>
        <row r="658">
          <cell r="B658" t="str">
            <v>FVA631_Oth_Cred_1yr_Pen_Def_Con_Liability</v>
          </cell>
        </row>
        <row r="659">
          <cell r="B659" t="str">
            <v>FVA632_Oth_Cred_1yr_Fr_Val_Deri_Fin_Inst</v>
          </cell>
        </row>
        <row r="660">
          <cell r="B660" t="str">
            <v>FVA544_Oth_Cred_1yr_Othr_Cred_1yr</v>
          </cell>
        </row>
        <row r="661">
          <cell r="B661" t="str">
            <v>FVA545_Oth_Cred_1yr_Tot_Othr_Cred_1yr</v>
          </cell>
        </row>
        <row r="662">
          <cell r="B662" t="str">
            <v>FVA790_Total_Grant_At_Start_Period</v>
          </cell>
        </row>
        <row r="663">
          <cell r="B663" t="str">
            <v>FVA791_Recieved_During_period</v>
          </cell>
        </row>
        <row r="664">
          <cell r="B664" t="str">
            <v>FVA792_Deferred_Capital_Grant_Disposals</v>
          </cell>
        </row>
        <row r="665">
          <cell r="B665" t="str">
            <v>FVA793_Deferred_Capital_Grant_Other</v>
          </cell>
        </row>
        <row r="666">
          <cell r="B666" t="str">
            <v>FVA794_Total_Grant_At_End_Period</v>
          </cell>
        </row>
        <row r="667">
          <cell r="B667" t="str">
            <v>FVA795_Total_Amortisation_at_Start_Period</v>
          </cell>
        </row>
        <row r="668">
          <cell r="B668" t="str">
            <v>FVA796_Released_To_Income_In_Period</v>
          </cell>
        </row>
        <row r="669">
          <cell r="B669" t="str">
            <v>FVA797_Released_On_Disposal</v>
          </cell>
        </row>
        <row r="670">
          <cell r="B670" t="str">
            <v>FVA798_Deferred_Capital_Grant_Other</v>
          </cell>
        </row>
        <row r="671">
          <cell r="B671" t="str">
            <v>FVA799_Total_Amortisation_at_End_Period</v>
          </cell>
        </row>
        <row r="672">
          <cell r="B672" t="str">
            <v>FVA800_Net_Book_Val_at_End_Period</v>
          </cell>
        </row>
        <row r="673">
          <cell r="B673" t="str">
            <v>FVA801_Net_Book_Val_at_Start_Period</v>
          </cell>
        </row>
        <row r="674">
          <cell r="B674" t="str">
            <v>FVA546_Lng_Term_Creditors_Rec_Cap_Gnt_Fund</v>
          </cell>
        </row>
        <row r="675">
          <cell r="B675" t="str">
            <v>FVA547_Lng_Term_Creditors_DPF</v>
          </cell>
        </row>
        <row r="676">
          <cell r="B676" t="str">
            <v>FVA633_Lng_Term_Creditors_Pen_Def_Con_Liability</v>
          </cell>
        </row>
        <row r="677">
          <cell r="B677" t="str">
            <v>FVA548_Lng_Term_Creditors_Other_Cred</v>
          </cell>
        </row>
        <row r="678">
          <cell r="B678" t="str">
            <v>FVA549_Lng_Term_Creditors_Othr_Lng_Term_Creditors</v>
          </cell>
        </row>
        <row r="679">
          <cell r="B679" t="str">
            <v>FVA550_Othr_Provs_Refurb_Prov</v>
          </cell>
        </row>
        <row r="680">
          <cell r="B680" t="str">
            <v>FVA551_Othr_Provs_Othr_Provs</v>
          </cell>
        </row>
        <row r="681">
          <cell r="B681" t="str">
            <v>FVA552_Othr_Provs_Othr_Provs_Tot</v>
          </cell>
        </row>
        <row r="682">
          <cell r="B682" t="str">
            <v>FVA634_Int_Pay_Fin_Cst_Int_Pay_Liabilities</v>
          </cell>
        </row>
        <row r="683">
          <cell r="B683" t="str">
            <v>FVA635_Int_Pay_Fin_Cst_Amor_Ln_Prem</v>
          </cell>
        </row>
        <row r="684">
          <cell r="B684" t="str">
            <v>FVA802_Loan_break_costs_Current</v>
          </cell>
        </row>
        <row r="685">
          <cell r="B685" t="str">
            <v>FVA636_Int_Pay_Fin_Cst_Def_Ben_Pen_Chrg</v>
          </cell>
        </row>
        <row r="686">
          <cell r="B686" t="str">
            <v>FVA637_Int_Pay_Fin_Cst_Acc_DPF/RCGF</v>
          </cell>
        </row>
        <row r="687">
          <cell r="B687" t="str">
            <v>FVA638_Int_Pay_Fin_Cst_Othr_Amount_Payable</v>
          </cell>
        </row>
        <row r="688">
          <cell r="B688" t="str">
            <v>FVA639_Int_Pay_Fin_Cst_Less_Int_Cap</v>
          </cell>
        </row>
        <row r="689">
          <cell r="B689" t="str">
            <v>FVA640_Int_Pay_Fin_Cst_Tot_Int_Pay_Fin_Cost</v>
          </cell>
        </row>
        <row r="690">
          <cell r="B690" t="str">
            <v>FVA718_Op_Lease_Amount_Pay_not_later_one_yr</v>
          </cell>
        </row>
        <row r="691">
          <cell r="B691" t="str">
            <v>FVA719_Op_Lease_Amount_Pay_One_to_Five_Yr</v>
          </cell>
        </row>
        <row r="692">
          <cell r="B692" t="str">
            <v>FVA720_Op_Lease_Amount_Pay_Later_Than_Five_Yr</v>
          </cell>
        </row>
        <row r="693">
          <cell r="B693" t="str">
            <v>FVA721_Op_Lease_Total</v>
          </cell>
        </row>
        <row r="694">
          <cell r="B694" t="str">
            <v>~ Notes 2 ~</v>
          </cell>
        </row>
        <row r="695">
          <cell r="B695" t="str">
            <v>FVA234_Capit_Maj_Reps_Exp_-_£000</v>
          </cell>
        </row>
        <row r="696">
          <cell r="B696" t="str">
            <v>FVA235_Tot_Dpn_Chrg_-_£000</v>
          </cell>
        </row>
        <row r="697">
          <cell r="B697" t="str">
            <v>FVA236_Tot_Imp_Chg/(Rel)_-_£000s</v>
          </cell>
        </row>
        <row r="698">
          <cell r="B698" t="str">
            <v>FVA237_No_Fte_Employees</v>
          </cell>
        </row>
        <row r="699">
          <cell r="B699" t="str">
            <v>FVA238_Tot_Remuneration_Director_£000</v>
          </cell>
        </row>
        <row r="700">
          <cell r="B700" t="str">
            <v>FVA239_Remun_highest_Director_£000</v>
          </cell>
        </row>
        <row r="701">
          <cell r="B701" t="str">
            <v>FVA240_Accounts_Qualified</v>
          </cell>
        </row>
        <row r="702">
          <cell r="B702" t="str">
            <v>FVA241_Months_Covered_By_Accounts</v>
          </cell>
        </row>
        <row r="703">
          <cell r="B703" t="str">
            <v>FVA243_Covenants_Breach</v>
          </cell>
        </row>
        <row r="704">
          <cell r="B704" t="str">
            <v>FVA244_Overdraft_Facility_-_£000</v>
          </cell>
        </row>
        <row r="705">
          <cell r="B705" t="str">
            <v>FVA245_Loan_Facilities_Un-Drawn_-_£000</v>
          </cell>
        </row>
        <row r="706">
          <cell r="B706" t="str">
            <v>FVA246_Loans_Due_Between_1_&amp;_2_Years_-_£000</v>
          </cell>
        </row>
        <row r="707">
          <cell r="B707" t="str">
            <v>FVA553_Shr_JV_Turnover_£000</v>
          </cell>
        </row>
        <row r="708">
          <cell r="B708" t="str">
            <v>FVA247_Cap_Exp_Contracted_But_Not_Acctd_For_-_£000</v>
          </cell>
        </row>
        <row r="709">
          <cell r="B709" t="str">
            <v>FVA248_Cap_Exp_Appr_But_Not_Contracted_For_-_£000</v>
          </cell>
        </row>
        <row r="710">
          <cell r="B710" t="str">
            <v>FVA249_Total_Csh_Out_To_Non_Reg_Tre_Ent_Of_Gp_For_The_Per</v>
          </cell>
        </row>
        <row r="711">
          <cell r="B711" t="str">
            <v>FVA250_Total_Csh_In_To_Non_Reg_Tre_Ent_Of_Gp_For_The_Per</v>
          </cell>
        </row>
        <row r="712">
          <cell r="B712" t="str">
            <v>FVA251_Total_Csh_Out_To_Oth_Non_Reg_Ent_Of_Gp_For_The_Per</v>
          </cell>
        </row>
        <row r="713">
          <cell r="B713" t="str">
            <v>FVA252_Total_Csh_In_To_Oth_Non_Reg_Ent_Of_The_Gp_For_Per</v>
          </cell>
        </row>
        <row r="714">
          <cell r="B714" t="str">
            <v>FVA256_RCGF_Due_Repyt_To_The_HCA/GLA_-_£000</v>
          </cell>
        </row>
        <row r="715">
          <cell r="B715" t="str">
            <v>FVA258_DPF_3YR_Or_Older_Repyt_Rec_HCA/GLA_£000</v>
          </cell>
        </row>
        <row r="716">
          <cell r="B716" t="str">
            <v>FVA641_Details_Oth_social_Housing_Inc_and_Exp_E_5</v>
          </cell>
        </row>
        <row r="717">
          <cell r="B717" t="str">
            <v>FVA282_Details_Oth_Non-social_Housing_Inc_and_Exp_E_12</v>
          </cell>
        </row>
      </sheetData>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fM Metrics Sources &amp; notes"/>
      <sheetName val="2019_VfM_Metrics_Entity"/>
      <sheetName val="2019_VfM_Metrics_Consolidated"/>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Figures"/>
      <sheetName val="£m Figures"/>
      <sheetName val="Quartile Analysis"/>
      <sheetName val="FVA 08"/>
      <sheetName val="FVA - 07"/>
      <sheetName val="FVA - 06"/>
      <sheetName val="FVA - 05"/>
      <sheetName val="FVA - 08 Ratios"/>
      <sheetName val="FVA - 07 Ratios"/>
      <sheetName val="FVA - 06 Ratios"/>
      <sheetName val="FVA - 05 Ratios"/>
      <sheetName val="Att 05"/>
      <sheetName val="Att 06"/>
      <sheetName val="Att 07"/>
      <sheetName val="Att 08"/>
      <sheetName val="Graphs"/>
    </sheetNames>
    <sheetDataSet>
      <sheetData sheetId="0"/>
      <sheetData sheetId="1"/>
      <sheetData sheetId="2"/>
      <sheetData sheetId="3"/>
      <sheetData sheetId="4"/>
      <sheetData sheetId="5">
        <row r="2">
          <cell r="D2">
            <v>2</v>
          </cell>
        </row>
        <row r="3">
          <cell r="D3">
            <v>3</v>
          </cell>
        </row>
        <row r="4">
          <cell r="D4">
            <v>3</v>
          </cell>
        </row>
        <row r="5">
          <cell r="D5">
            <v>3</v>
          </cell>
        </row>
        <row r="6">
          <cell r="D6">
            <v>2</v>
          </cell>
        </row>
        <row r="7">
          <cell r="D7">
            <v>2</v>
          </cell>
        </row>
        <row r="8">
          <cell r="D8">
            <v>2</v>
          </cell>
        </row>
        <row r="9">
          <cell r="D9">
            <v>2</v>
          </cell>
        </row>
        <row r="10">
          <cell r="D10">
            <v>2</v>
          </cell>
        </row>
        <row r="11">
          <cell r="D11">
            <v>3</v>
          </cell>
        </row>
        <row r="12">
          <cell r="D12">
            <v>2</v>
          </cell>
        </row>
        <row r="13">
          <cell r="D13">
            <v>3</v>
          </cell>
        </row>
        <row r="14">
          <cell r="D14">
            <v>2</v>
          </cell>
        </row>
        <row r="15">
          <cell r="D15">
            <v>2</v>
          </cell>
        </row>
        <row r="16">
          <cell r="D16">
            <v>3</v>
          </cell>
        </row>
        <row r="17">
          <cell r="D17">
            <v>2</v>
          </cell>
        </row>
        <row r="18">
          <cell r="D18">
            <v>2</v>
          </cell>
        </row>
        <row r="19">
          <cell r="D19">
            <v>2</v>
          </cell>
        </row>
        <row r="20">
          <cell r="D20">
            <v>3</v>
          </cell>
        </row>
        <row r="21">
          <cell r="D21">
            <v>2</v>
          </cell>
        </row>
        <row r="22">
          <cell r="D22">
            <v>2</v>
          </cell>
        </row>
        <row r="23">
          <cell r="D23">
            <v>2</v>
          </cell>
        </row>
        <row r="24">
          <cell r="D24">
            <v>2</v>
          </cell>
        </row>
        <row r="25">
          <cell r="D25">
            <v>2</v>
          </cell>
        </row>
        <row r="26">
          <cell r="D26">
            <v>2</v>
          </cell>
        </row>
        <row r="27">
          <cell r="D27">
            <v>2</v>
          </cell>
        </row>
        <row r="28">
          <cell r="D28">
            <v>2</v>
          </cell>
        </row>
        <row r="29">
          <cell r="D29">
            <v>2</v>
          </cell>
        </row>
        <row r="30">
          <cell r="D30">
            <v>2</v>
          </cell>
        </row>
        <row r="31">
          <cell r="D31">
            <v>2</v>
          </cell>
        </row>
        <row r="32">
          <cell r="D32">
            <v>2</v>
          </cell>
        </row>
        <row r="33">
          <cell r="D33">
            <v>3</v>
          </cell>
        </row>
        <row r="34">
          <cell r="D34">
            <v>2</v>
          </cell>
        </row>
        <row r="35">
          <cell r="D35">
            <v>3</v>
          </cell>
        </row>
        <row r="36">
          <cell r="D36">
            <v>3</v>
          </cell>
        </row>
        <row r="37">
          <cell r="D37">
            <v>3</v>
          </cell>
        </row>
        <row r="38">
          <cell r="D38">
            <v>3</v>
          </cell>
        </row>
        <row r="39">
          <cell r="D39">
            <v>2</v>
          </cell>
        </row>
        <row r="40">
          <cell r="D40">
            <v>3</v>
          </cell>
        </row>
        <row r="41">
          <cell r="D41">
            <v>3</v>
          </cell>
        </row>
        <row r="42">
          <cell r="D42">
            <v>3</v>
          </cell>
        </row>
        <row r="43">
          <cell r="D43">
            <v>3</v>
          </cell>
        </row>
        <row r="44">
          <cell r="D44">
            <v>3</v>
          </cell>
        </row>
        <row r="45">
          <cell r="D45">
            <v>2</v>
          </cell>
        </row>
        <row r="46">
          <cell r="D46">
            <v>3</v>
          </cell>
        </row>
        <row r="47">
          <cell r="D47">
            <v>3</v>
          </cell>
        </row>
        <row r="48">
          <cell r="D48">
            <v>3</v>
          </cell>
        </row>
        <row r="49">
          <cell r="D49">
            <v>3</v>
          </cell>
        </row>
        <row r="50">
          <cell r="D50">
            <v>3</v>
          </cell>
        </row>
        <row r="51">
          <cell r="D51">
            <v>3</v>
          </cell>
        </row>
        <row r="52">
          <cell r="D52">
            <v>3</v>
          </cell>
        </row>
        <row r="53">
          <cell r="D53">
            <v>2</v>
          </cell>
        </row>
        <row r="54">
          <cell r="D54">
            <v>3</v>
          </cell>
        </row>
        <row r="55">
          <cell r="D55">
            <v>3</v>
          </cell>
        </row>
        <row r="56">
          <cell r="D56">
            <v>3</v>
          </cell>
        </row>
        <row r="57">
          <cell r="D57">
            <v>2</v>
          </cell>
        </row>
        <row r="58">
          <cell r="D58">
            <v>3</v>
          </cell>
        </row>
        <row r="59">
          <cell r="D59">
            <v>3</v>
          </cell>
        </row>
        <row r="60">
          <cell r="D60">
            <v>2</v>
          </cell>
        </row>
        <row r="61">
          <cell r="D61">
            <v>3</v>
          </cell>
        </row>
        <row r="62">
          <cell r="D62">
            <v>2</v>
          </cell>
        </row>
        <row r="63">
          <cell r="D63">
            <v>3</v>
          </cell>
        </row>
        <row r="64">
          <cell r="D64">
            <v>2</v>
          </cell>
        </row>
        <row r="65">
          <cell r="D65">
            <v>2</v>
          </cell>
        </row>
        <row r="66">
          <cell r="D66">
            <v>3</v>
          </cell>
        </row>
        <row r="67">
          <cell r="D67">
            <v>3</v>
          </cell>
        </row>
        <row r="68">
          <cell r="D68">
            <v>3</v>
          </cell>
        </row>
        <row r="69">
          <cell r="D69">
            <v>3</v>
          </cell>
        </row>
        <row r="70">
          <cell r="D70">
            <v>3</v>
          </cell>
        </row>
        <row r="71">
          <cell r="D71">
            <v>3</v>
          </cell>
        </row>
        <row r="72">
          <cell r="D72">
            <v>3</v>
          </cell>
        </row>
        <row r="73">
          <cell r="D73">
            <v>3</v>
          </cell>
        </row>
        <row r="74">
          <cell r="D74">
            <v>3</v>
          </cell>
        </row>
        <row r="75">
          <cell r="D75">
            <v>3</v>
          </cell>
        </row>
        <row r="76">
          <cell r="D76">
            <v>3</v>
          </cell>
        </row>
        <row r="77">
          <cell r="D77">
            <v>3</v>
          </cell>
        </row>
        <row r="78">
          <cell r="D78">
            <v>3</v>
          </cell>
        </row>
        <row r="79">
          <cell r="D79">
            <v>3</v>
          </cell>
        </row>
        <row r="80">
          <cell r="D80">
            <v>3</v>
          </cell>
        </row>
        <row r="81">
          <cell r="D81">
            <v>3</v>
          </cell>
        </row>
        <row r="82">
          <cell r="D82">
            <v>3</v>
          </cell>
        </row>
        <row r="83">
          <cell r="D83">
            <v>2</v>
          </cell>
        </row>
        <row r="84">
          <cell r="D84">
            <v>2</v>
          </cell>
        </row>
        <row r="85">
          <cell r="D85">
            <v>3</v>
          </cell>
        </row>
        <row r="86">
          <cell r="D86">
            <v>2</v>
          </cell>
        </row>
        <row r="87">
          <cell r="D87">
            <v>3</v>
          </cell>
        </row>
        <row r="88">
          <cell r="D88">
            <v>3</v>
          </cell>
        </row>
        <row r="89">
          <cell r="D89">
            <v>3</v>
          </cell>
        </row>
        <row r="90">
          <cell r="D90">
            <v>3</v>
          </cell>
        </row>
        <row r="91">
          <cell r="D91">
            <v>3</v>
          </cell>
        </row>
        <row r="92">
          <cell r="D92">
            <v>3</v>
          </cell>
        </row>
        <row r="93">
          <cell r="D93">
            <v>2</v>
          </cell>
        </row>
        <row r="94">
          <cell r="D94">
            <v>3</v>
          </cell>
        </row>
        <row r="95">
          <cell r="D95">
            <v>3</v>
          </cell>
        </row>
        <row r="96">
          <cell r="D96">
            <v>2</v>
          </cell>
        </row>
        <row r="97">
          <cell r="D97">
            <v>3</v>
          </cell>
        </row>
        <row r="98">
          <cell r="D98">
            <v>3</v>
          </cell>
        </row>
        <row r="99">
          <cell r="D99">
            <v>3</v>
          </cell>
        </row>
        <row r="100">
          <cell r="D100">
            <v>3</v>
          </cell>
        </row>
        <row r="101">
          <cell r="D101">
            <v>3</v>
          </cell>
        </row>
        <row r="102">
          <cell r="D102">
            <v>2</v>
          </cell>
        </row>
        <row r="103">
          <cell r="D103">
            <v>2</v>
          </cell>
        </row>
        <row r="104">
          <cell r="D104">
            <v>2</v>
          </cell>
        </row>
        <row r="105">
          <cell r="D105">
            <v>3</v>
          </cell>
        </row>
        <row r="106">
          <cell r="D106">
            <v>3</v>
          </cell>
        </row>
        <row r="107">
          <cell r="D107">
            <v>2</v>
          </cell>
        </row>
        <row r="108">
          <cell r="D108">
            <v>3</v>
          </cell>
        </row>
        <row r="109">
          <cell r="D109">
            <v>3</v>
          </cell>
        </row>
        <row r="110">
          <cell r="D110">
            <v>3</v>
          </cell>
        </row>
        <row r="111">
          <cell r="D111">
            <v>3</v>
          </cell>
        </row>
        <row r="112">
          <cell r="D112">
            <v>3</v>
          </cell>
        </row>
        <row r="113">
          <cell r="D113">
            <v>3</v>
          </cell>
        </row>
        <row r="114">
          <cell r="D114">
            <v>3</v>
          </cell>
        </row>
        <row r="115">
          <cell r="D115">
            <v>3</v>
          </cell>
        </row>
        <row r="116">
          <cell r="D116">
            <v>3</v>
          </cell>
        </row>
        <row r="117">
          <cell r="D117">
            <v>2</v>
          </cell>
        </row>
        <row r="118">
          <cell r="D118">
            <v>3</v>
          </cell>
        </row>
        <row r="119">
          <cell r="D119">
            <v>3</v>
          </cell>
        </row>
        <row r="120">
          <cell r="D120">
            <v>2</v>
          </cell>
        </row>
        <row r="121">
          <cell r="D121">
            <v>3</v>
          </cell>
        </row>
        <row r="122">
          <cell r="D122">
            <v>3</v>
          </cell>
        </row>
        <row r="123">
          <cell r="D123">
            <v>2</v>
          </cell>
        </row>
        <row r="124">
          <cell r="D124">
            <v>2</v>
          </cell>
        </row>
        <row r="125">
          <cell r="D125">
            <v>3</v>
          </cell>
        </row>
        <row r="126">
          <cell r="D126">
            <v>3</v>
          </cell>
        </row>
        <row r="127">
          <cell r="D127">
            <v>2</v>
          </cell>
        </row>
        <row r="128">
          <cell r="D128">
            <v>3</v>
          </cell>
        </row>
        <row r="129">
          <cell r="D129">
            <v>2</v>
          </cell>
        </row>
        <row r="130">
          <cell r="D130">
            <v>2</v>
          </cell>
        </row>
        <row r="131">
          <cell r="D131">
            <v>3</v>
          </cell>
        </row>
        <row r="132">
          <cell r="D132">
            <v>2</v>
          </cell>
        </row>
        <row r="133">
          <cell r="D133">
            <v>2</v>
          </cell>
        </row>
        <row r="134">
          <cell r="D134">
            <v>2</v>
          </cell>
        </row>
        <row r="135">
          <cell r="D135">
            <v>3</v>
          </cell>
        </row>
        <row r="136">
          <cell r="D136">
            <v>3</v>
          </cell>
        </row>
        <row r="137">
          <cell r="D137">
            <v>3</v>
          </cell>
        </row>
        <row r="138">
          <cell r="D138">
            <v>3</v>
          </cell>
        </row>
        <row r="139">
          <cell r="D139">
            <v>3</v>
          </cell>
        </row>
        <row r="140">
          <cell r="D140">
            <v>3</v>
          </cell>
        </row>
        <row r="141">
          <cell r="D141">
            <v>2</v>
          </cell>
        </row>
        <row r="142">
          <cell r="D142">
            <v>2</v>
          </cell>
        </row>
        <row r="143">
          <cell r="D143">
            <v>3</v>
          </cell>
        </row>
        <row r="144">
          <cell r="D144">
            <v>2</v>
          </cell>
        </row>
        <row r="145">
          <cell r="D145">
            <v>2</v>
          </cell>
        </row>
        <row r="146">
          <cell r="D146">
            <v>3</v>
          </cell>
        </row>
        <row r="147">
          <cell r="D147">
            <v>3</v>
          </cell>
        </row>
        <row r="148">
          <cell r="D148">
            <v>3</v>
          </cell>
        </row>
        <row r="149">
          <cell r="D149">
            <v>3</v>
          </cell>
        </row>
        <row r="150">
          <cell r="D150">
            <v>2</v>
          </cell>
        </row>
        <row r="151">
          <cell r="D151">
            <v>3</v>
          </cell>
        </row>
        <row r="152">
          <cell r="D152">
            <v>3</v>
          </cell>
        </row>
        <row r="153">
          <cell r="D153">
            <v>3</v>
          </cell>
        </row>
        <row r="154">
          <cell r="D154">
            <v>2</v>
          </cell>
        </row>
        <row r="155">
          <cell r="D155">
            <v>3</v>
          </cell>
        </row>
        <row r="156">
          <cell r="D156">
            <v>3</v>
          </cell>
        </row>
        <row r="157">
          <cell r="D157">
            <v>3</v>
          </cell>
        </row>
        <row r="158">
          <cell r="D158">
            <v>3</v>
          </cell>
        </row>
        <row r="159">
          <cell r="D159">
            <v>3</v>
          </cell>
        </row>
        <row r="160">
          <cell r="D160">
            <v>2</v>
          </cell>
        </row>
        <row r="161">
          <cell r="D161">
            <v>3</v>
          </cell>
        </row>
        <row r="162">
          <cell r="D162">
            <v>3</v>
          </cell>
        </row>
        <row r="163">
          <cell r="D163">
            <v>3</v>
          </cell>
        </row>
        <row r="164">
          <cell r="D164">
            <v>2</v>
          </cell>
        </row>
        <row r="165">
          <cell r="D165">
            <v>3</v>
          </cell>
        </row>
        <row r="166">
          <cell r="D166">
            <v>3</v>
          </cell>
        </row>
        <row r="167">
          <cell r="D167">
            <v>2</v>
          </cell>
        </row>
        <row r="168">
          <cell r="D168">
            <v>2</v>
          </cell>
        </row>
        <row r="169">
          <cell r="D169">
            <v>2</v>
          </cell>
        </row>
        <row r="170">
          <cell r="D170">
            <v>2</v>
          </cell>
        </row>
        <row r="171">
          <cell r="D171">
            <v>3</v>
          </cell>
        </row>
        <row r="172">
          <cell r="D172">
            <v>2</v>
          </cell>
        </row>
        <row r="173">
          <cell r="D173">
            <v>2</v>
          </cell>
        </row>
        <row r="174">
          <cell r="D174">
            <v>2</v>
          </cell>
        </row>
        <row r="175">
          <cell r="D175">
            <v>2</v>
          </cell>
        </row>
        <row r="176">
          <cell r="D176">
            <v>3</v>
          </cell>
        </row>
        <row r="177">
          <cell r="D177">
            <v>3</v>
          </cell>
        </row>
        <row r="178">
          <cell r="D178">
            <v>2</v>
          </cell>
        </row>
        <row r="179">
          <cell r="D179">
            <v>3</v>
          </cell>
        </row>
        <row r="180">
          <cell r="D180">
            <v>3</v>
          </cell>
        </row>
        <row r="181">
          <cell r="D181">
            <v>2</v>
          </cell>
        </row>
        <row r="182">
          <cell r="D182">
            <v>3</v>
          </cell>
        </row>
        <row r="183">
          <cell r="D183">
            <v>3</v>
          </cell>
        </row>
        <row r="184">
          <cell r="D184">
            <v>2</v>
          </cell>
        </row>
        <row r="185">
          <cell r="D185">
            <v>2</v>
          </cell>
        </row>
        <row r="186">
          <cell r="D186">
            <v>3</v>
          </cell>
        </row>
        <row r="187">
          <cell r="D187">
            <v>3</v>
          </cell>
        </row>
        <row r="188">
          <cell r="D188">
            <v>3</v>
          </cell>
        </row>
        <row r="189">
          <cell r="D189">
            <v>2</v>
          </cell>
        </row>
        <row r="190">
          <cell r="D190">
            <v>2</v>
          </cell>
        </row>
        <row r="191">
          <cell r="D191">
            <v>2</v>
          </cell>
        </row>
        <row r="192">
          <cell r="D192">
            <v>3</v>
          </cell>
        </row>
        <row r="193">
          <cell r="D193">
            <v>3</v>
          </cell>
        </row>
        <row r="194">
          <cell r="D194">
            <v>3</v>
          </cell>
        </row>
        <row r="195">
          <cell r="D195">
            <v>2</v>
          </cell>
        </row>
        <row r="196">
          <cell r="D196">
            <v>3</v>
          </cell>
        </row>
        <row r="197">
          <cell r="D197">
            <v>2</v>
          </cell>
        </row>
        <row r="198">
          <cell r="D198">
            <v>2</v>
          </cell>
        </row>
        <row r="199">
          <cell r="D199">
            <v>2</v>
          </cell>
        </row>
        <row r="200">
          <cell r="D200">
            <v>2</v>
          </cell>
        </row>
        <row r="201">
          <cell r="D201">
            <v>2</v>
          </cell>
        </row>
        <row r="202">
          <cell r="D202">
            <v>3</v>
          </cell>
        </row>
        <row r="203">
          <cell r="D203">
            <v>2</v>
          </cell>
        </row>
        <row r="204">
          <cell r="D204">
            <v>2</v>
          </cell>
        </row>
        <row r="205">
          <cell r="D205">
            <v>2</v>
          </cell>
        </row>
        <row r="206">
          <cell r="D206">
            <v>2</v>
          </cell>
        </row>
        <row r="207">
          <cell r="D207">
            <v>2</v>
          </cell>
        </row>
        <row r="208">
          <cell r="D208">
            <v>2</v>
          </cell>
        </row>
        <row r="209">
          <cell r="D209">
            <v>2</v>
          </cell>
        </row>
        <row r="210">
          <cell r="D210">
            <v>2</v>
          </cell>
        </row>
        <row r="211">
          <cell r="D211">
            <v>2</v>
          </cell>
        </row>
        <row r="212">
          <cell r="D212">
            <v>2</v>
          </cell>
        </row>
        <row r="213">
          <cell r="D213">
            <v>2</v>
          </cell>
        </row>
        <row r="214">
          <cell r="D214">
            <v>2</v>
          </cell>
        </row>
        <row r="215">
          <cell r="D215">
            <v>2</v>
          </cell>
        </row>
        <row r="216">
          <cell r="D216">
            <v>2</v>
          </cell>
        </row>
        <row r="217">
          <cell r="D217">
            <v>2</v>
          </cell>
        </row>
        <row r="218">
          <cell r="D218">
            <v>2</v>
          </cell>
        </row>
        <row r="219">
          <cell r="D219">
            <v>2</v>
          </cell>
        </row>
        <row r="220">
          <cell r="D220">
            <v>2</v>
          </cell>
        </row>
        <row r="221">
          <cell r="D221">
            <v>2</v>
          </cell>
        </row>
        <row r="222">
          <cell r="D222">
            <v>2</v>
          </cell>
        </row>
        <row r="223">
          <cell r="D223">
            <v>2</v>
          </cell>
        </row>
        <row r="224">
          <cell r="D224">
            <v>2</v>
          </cell>
        </row>
        <row r="225">
          <cell r="D225">
            <v>2</v>
          </cell>
        </row>
        <row r="226">
          <cell r="D226">
            <v>2</v>
          </cell>
        </row>
        <row r="227">
          <cell r="D227">
            <v>2</v>
          </cell>
        </row>
        <row r="228">
          <cell r="D228">
            <v>2</v>
          </cell>
        </row>
        <row r="229">
          <cell r="D229">
            <v>2</v>
          </cell>
        </row>
        <row r="230">
          <cell r="D230">
            <v>2</v>
          </cell>
        </row>
        <row r="231">
          <cell r="D231">
            <v>2</v>
          </cell>
        </row>
        <row r="232">
          <cell r="D232">
            <v>2</v>
          </cell>
        </row>
        <row r="233">
          <cell r="D233">
            <v>2</v>
          </cell>
        </row>
        <row r="234">
          <cell r="D234">
            <v>3</v>
          </cell>
        </row>
        <row r="235">
          <cell r="D235">
            <v>3</v>
          </cell>
        </row>
        <row r="236">
          <cell r="D236">
            <v>2</v>
          </cell>
        </row>
        <row r="237">
          <cell r="D237">
            <v>2</v>
          </cell>
        </row>
        <row r="238">
          <cell r="D238">
            <v>2</v>
          </cell>
        </row>
        <row r="239">
          <cell r="D239">
            <v>2</v>
          </cell>
        </row>
        <row r="240">
          <cell r="D240">
            <v>2</v>
          </cell>
        </row>
        <row r="241">
          <cell r="D241">
            <v>1</v>
          </cell>
        </row>
        <row r="242">
          <cell r="D242">
            <v>3</v>
          </cell>
        </row>
        <row r="243">
          <cell r="D243">
            <v>2</v>
          </cell>
        </row>
        <row r="244">
          <cell r="D244">
            <v>2</v>
          </cell>
        </row>
        <row r="245">
          <cell r="D245">
            <v>1</v>
          </cell>
        </row>
        <row r="246">
          <cell r="D246">
            <v>1</v>
          </cell>
        </row>
        <row r="247">
          <cell r="D247">
            <v>3</v>
          </cell>
        </row>
        <row r="248">
          <cell r="D248">
            <v>1</v>
          </cell>
        </row>
        <row r="249">
          <cell r="D249">
            <v>2</v>
          </cell>
        </row>
        <row r="250">
          <cell r="D250">
            <v>1</v>
          </cell>
        </row>
        <row r="251">
          <cell r="D251">
            <v>2</v>
          </cell>
        </row>
        <row r="252">
          <cell r="D252">
            <v>2</v>
          </cell>
        </row>
        <row r="253">
          <cell r="D253">
            <v>1</v>
          </cell>
        </row>
        <row r="254">
          <cell r="D254">
            <v>1</v>
          </cell>
        </row>
        <row r="255">
          <cell r="D255">
            <v>2</v>
          </cell>
        </row>
        <row r="256">
          <cell r="D256">
            <v>2</v>
          </cell>
        </row>
        <row r="257">
          <cell r="D257">
            <v>3</v>
          </cell>
        </row>
        <row r="258">
          <cell r="D258">
            <v>1</v>
          </cell>
        </row>
        <row r="259">
          <cell r="D259">
            <v>2</v>
          </cell>
        </row>
        <row r="260">
          <cell r="D260">
            <v>2</v>
          </cell>
        </row>
        <row r="261">
          <cell r="D261">
            <v>2</v>
          </cell>
        </row>
        <row r="262">
          <cell r="D262">
            <v>2</v>
          </cell>
        </row>
        <row r="263">
          <cell r="D263">
            <v>2</v>
          </cell>
        </row>
        <row r="264">
          <cell r="D264">
            <v>2</v>
          </cell>
        </row>
        <row r="265">
          <cell r="D265">
            <v>2</v>
          </cell>
        </row>
        <row r="266">
          <cell r="D266">
            <v>2</v>
          </cell>
        </row>
        <row r="267">
          <cell r="D267">
            <v>2</v>
          </cell>
        </row>
        <row r="268">
          <cell r="D268">
            <v>3</v>
          </cell>
        </row>
        <row r="269">
          <cell r="D269">
            <v>2</v>
          </cell>
        </row>
        <row r="270">
          <cell r="D270">
            <v>2</v>
          </cell>
        </row>
        <row r="271">
          <cell r="D271">
            <v>2</v>
          </cell>
        </row>
        <row r="272">
          <cell r="D272">
            <v>2</v>
          </cell>
        </row>
        <row r="273">
          <cell r="D273">
            <v>2</v>
          </cell>
        </row>
        <row r="274">
          <cell r="D274">
            <v>2</v>
          </cell>
        </row>
        <row r="275">
          <cell r="D275">
            <v>1</v>
          </cell>
        </row>
        <row r="276">
          <cell r="D276">
            <v>3</v>
          </cell>
        </row>
        <row r="277">
          <cell r="D277">
            <v>2</v>
          </cell>
        </row>
        <row r="278">
          <cell r="D278">
            <v>2</v>
          </cell>
        </row>
        <row r="279">
          <cell r="D279">
            <v>1</v>
          </cell>
        </row>
        <row r="280">
          <cell r="D280">
            <v>2</v>
          </cell>
        </row>
        <row r="281">
          <cell r="D281">
            <v>2</v>
          </cell>
        </row>
        <row r="282">
          <cell r="D282">
            <v>2</v>
          </cell>
        </row>
        <row r="283">
          <cell r="D283">
            <v>2</v>
          </cell>
        </row>
        <row r="284">
          <cell r="D284">
            <v>2</v>
          </cell>
        </row>
        <row r="285">
          <cell r="D285">
            <v>2</v>
          </cell>
        </row>
        <row r="286">
          <cell r="D286">
            <v>2</v>
          </cell>
        </row>
        <row r="287">
          <cell r="D287">
            <v>2</v>
          </cell>
        </row>
        <row r="288">
          <cell r="D288">
            <v>2</v>
          </cell>
        </row>
        <row r="289">
          <cell r="D289">
            <v>2</v>
          </cell>
        </row>
        <row r="290">
          <cell r="D290">
            <v>2</v>
          </cell>
        </row>
        <row r="291">
          <cell r="D291">
            <v>2</v>
          </cell>
        </row>
        <row r="292">
          <cell r="D292">
            <v>2</v>
          </cell>
        </row>
        <row r="293">
          <cell r="D293">
            <v>2</v>
          </cell>
        </row>
        <row r="294">
          <cell r="D294">
            <v>2</v>
          </cell>
        </row>
        <row r="295">
          <cell r="D295">
            <v>3</v>
          </cell>
        </row>
        <row r="296">
          <cell r="D296">
            <v>1</v>
          </cell>
        </row>
        <row r="297">
          <cell r="D297">
            <v>2</v>
          </cell>
        </row>
        <row r="298">
          <cell r="D298">
            <v>2</v>
          </cell>
        </row>
        <row r="299">
          <cell r="D299">
            <v>3</v>
          </cell>
        </row>
        <row r="300">
          <cell r="D300">
            <v>2</v>
          </cell>
        </row>
        <row r="301">
          <cell r="D301">
            <v>2</v>
          </cell>
        </row>
        <row r="302">
          <cell r="D302">
            <v>2</v>
          </cell>
        </row>
        <row r="303">
          <cell r="D303">
            <v>2</v>
          </cell>
        </row>
        <row r="304">
          <cell r="D304">
            <v>2</v>
          </cell>
        </row>
        <row r="305">
          <cell r="D305">
            <v>2</v>
          </cell>
        </row>
        <row r="306">
          <cell r="D306">
            <v>2</v>
          </cell>
        </row>
        <row r="307">
          <cell r="D307">
            <v>2</v>
          </cell>
        </row>
        <row r="308">
          <cell r="D308">
            <v>2</v>
          </cell>
        </row>
        <row r="309">
          <cell r="D309">
            <v>2</v>
          </cell>
        </row>
        <row r="310">
          <cell r="D310">
            <v>2</v>
          </cell>
        </row>
        <row r="311">
          <cell r="D311">
            <v>2</v>
          </cell>
        </row>
        <row r="312">
          <cell r="D312">
            <v>2</v>
          </cell>
        </row>
        <row r="313">
          <cell r="D313">
            <v>1</v>
          </cell>
        </row>
        <row r="314">
          <cell r="D314">
            <v>2</v>
          </cell>
        </row>
        <row r="315">
          <cell r="D315">
            <v>2</v>
          </cell>
        </row>
        <row r="316">
          <cell r="D316">
            <v>2</v>
          </cell>
        </row>
        <row r="317">
          <cell r="D317">
            <v>2</v>
          </cell>
        </row>
        <row r="318">
          <cell r="D318">
            <v>2</v>
          </cell>
        </row>
        <row r="319">
          <cell r="D319">
            <v>2</v>
          </cell>
        </row>
        <row r="320">
          <cell r="D320">
            <v>2</v>
          </cell>
        </row>
        <row r="321">
          <cell r="D321">
            <v>2</v>
          </cell>
        </row>
        <row r="322">
          <cell r="D322">
            <v>2</v>
          </cell>
        </row>
        <row r="323">
          <cell r="D323">
            <v>2</v>
          </cell>
        </row>
        <row r="324">
          <cell r="D324">
            <v>2</v>
          </cell>
        </row>
        <row r="325">
          <cell r="D325">
            <v>2</v>
          </cell>
        </row>
        <row r="326">
          <cell r="D326">
            <v>2</v>
          </cell>
        </row>
        <row r="327">
          <cell r="D327">
            <v>2</v>
          </cell>
        </row>
        <row r="328">
          <cell r="D328">
            <v>2</v>
          </cell>
        </row>
        <row r="329">
          <cell r="D329">
            <v>2</v>
          </cell>
        </row>
        <row r="330">
          <cell r="D330">
            <v>2</v>
          </cell>
        </row>
        <row r="331">
          <cell r="D331">
            <v>2</v>
          </cell>
        </row>
        <row r="332">
          <cell r="D332">
            <v>2</v>
          </cell>
        </row>
        <row r="333">
          <cell r="D333">
            <v>2</v>
          </cell>
        </row>
        <row r="334">
          <cell r="D334">
            <v>2</v>
          </cell>
        </row>
        <row r="335">
          <cell r="D335">
            <v>2</v>
          </cell>
        </row>
        <row r="336">
          <cell r="D336">
            <v>2</v>
          </cell>
        </row>
        <row r="337">
          <cell r="D337">
            <v>2</v>
          </cell>
        </row>
        <row r="338">
          <cell r="D338">
            <v>2</v>
          </cell>
        </row>
        <row r="339">
          <cell r="D339">
            <v>2</v>
          </cell>
        </row>
        <row r="340">
          <cell r="D340">
            <v>2</v>
          </cell>
        </row>
        <row r="341">
          <cell r="D341">
            <v>3</v>
          </cell>
        </row>
        <row r="342">
          <cell r="D342">
            <v>3</v>
          </cell>
        </row>
        <row r="343">
          <cell r="D343">
            <v>3</v>
          </cell>
        </row>
        <row r="344">
          <cell r="D344">
            <v>3</v>
          </cell>
        </row>
        <row r="345">
          <cell r="D345">
            <v>3</v>
          </cell>
        </row>
        <row r="346">
          <cell r="D346">
            <v>3</v>
          </cell>
        </row>
        <row r="347">
          <cell r="D347">
            <v>3</v>
          </cell>
        </row>
        <row r="348">
          <cell r="D348">
            <v>2</v>
          </cell>
        </row>
        <row r="349">
          <cell r="D349">
            <v>3</v>
          </cell>
        </row>
        <row r="350">
          <cell r="D350">
            <v>3</v>
          </cell>
        </row>
        <row r="351">
          <cell r="D351">
            <v>3</v>
          </cell>
        </row>
        <row r="352">
          <cell r="D352">
            <v>3</v>
          </cell>
        </row>
        <row r="353">
          <cell r="D353">
            <v>3</v>
          </cell>
        </row>
        <row r="354">
          <cell r="D354">
            <v>2</v>
          </cell>
        </row>
        <row r="355">
          <cell r="D355">
            <v>2</v>
          </cell>
        </row>
        <row r="356">
          <cell r="D356">
            <v>3</v>
          </cell>
        </row>
        <row r="357">
          <cell r="D357">
            <v>3</v>
          </cell>
        </row>
        <row r="358">
          <cell r="D358">
            <v>3</v>
          </cell>
        </row>
        <row r="359">
          <cell r="D359">
            <v>3</v>
          </cell>
        </row>
        <row r="360">
          <cell r="D360">
            <v>3</v>
          </cell>
        </row>
        <row r="361">
          <cell r="D361">
            <v>3</v>
          </cell>
        </row>
        <row r="362">
          <cell r="D362">
            <v>3</v>
          </cell>
        </row>
        <row r="363">
          <cell r="D363">
            <v>3</v>
          </cell>
        </row>
        <row r="364">
          <cell r="D364">
            <v>3</v>
          </cell>
        </row>
        <row r="365">
          <cell r="D365">
            <v>3</v>
          </cell>
        </row>
        <row r="366">
          <cell r="D366">
            <v>3</v>
          </cell>
        </row>
        <row r="367">
          <cell r="D367">
            <v>3</v>
          </cell>
        </row>
        <row r="368">
          <cell r="D368">
            <v>2</v>
          </cell>
        </row>
        <row r="369">
          <cell r="D369">
            <v>3</v>
          </cell>
        </row>
        <row r="370">
          <cell r="D370">
            <v>3</v>
          </cell>
        </row>
        <row r="371">
          <cell r="D371">
            <v>3</v>
          </cell>
        </row>
        <row r="372">
          <cell r="D372">
            <v>2</v>
          </cell>
        </row>
        <row r="373">
          <cell r="D373">
            <v>3</v>
          </cell>
        </row>
        <row r="374">
          <cell r="D374">
            <v>3</v>
          </cell>
        </row>
        <row r="375">
          <cell r="D375">
            <v>3</v>
          </cell>
        </row>
        <row r="376">
          <cell r="D376">
            <v>2</v>
          </cell>
        </row>
        <row r="377">
          <cell r="D377">
            <v>3</v>
          </cell>
        </row>
        <row r="378">
          <cell r="D378">
            <v>2</v>
          </cell>
        </row>
        <row r="379">
          <cell r="D379">
            <v>3</v>
          </cell>
        </row>
        <row r="380">
          <cell r="D380">
            <v>2</v>
          </cell>
        </row>
        <row r="381">
          <cell r="D381">
            <v>2</v>
          </cell>
        </row>
        <row r="382">
          <cell r="D382">
            <v>3</v>
          </cell>
        </row>
        <row r="383">
          <cell r="D383">
            <v>2</v>
          </cell>
        </row>
        <row r="384">
          <cell r="D384">
            <v>2</v>
          </cell>
        </row>
        <row r="385">
          <cell r="D385">
            <v>3</v>
          </cell>
        </row>
        <row r="386">
          <cell r="D386">
            <v>3</v>
          </cell>
        </row>
        <row r="387">
          <cell r="D387">
            <v>3</v>
          </cell>
        </row>
        <row r="388">
          <cell r="D388">
            <v>2</v>
          </cell>
        </row>
        <row r="389">
          <cell r="D389">
            <v>3</v>
          </cell>
        </row>
        <row r="390">
          <cell r="D390">
            <v>3</v>
          </cell>
        </row>
        <row r="391">
          <cell r="D391">
            <v>2</v>
          </cell>
        </row>
        <row r="392">
          <cell r="D392">
            <v>3</v>
          </cell>
        </row>
        <row r="393">
          <cell r="D393">
            <v>2</v>
          </cell>
        </row>
        <row r="394">
          <cell r="D394">
            <v>2</v>
          </cell>
        </row>
        <row r="395">
          <cell r="D395">
            <v>2</v>
          </cell>
        </row>
        <row r="396">
          <cell r="D396">
            <v>2</v>
          </cell>
        </row>
        <row r="397">
          <cell r="D397">
            <v>3</v>
          </cell>
        </row>
        <row r="398">
          <cell r="D398">
            <v>2</v>
          </cell>
        </row>
        <row r="399">
          <cell r="D399">
            <v>3</v>
          </cell>
        </row>
        <row r="400">
          <cell r="D400">
            <v>3</v>
          </cell>
        </row>
        <row r="401">
          <cell r="D401">
            <v>3</v>
          </cell>
        </row>
        <row r="402">
          <cell r="D402">
            <v>3</v>
          </cell>
        </row>
        <row r="403">
          <cell r="D403">
            <v>3</v>
          </cell>
        </row>
        <row r="404">
          <cell r="D404">
            <v>2</v>
          </cell>
        </row>
        <row r="405">
          <cell r="D405">
            <v>3</v>
          </cell>
        </row>
        <row r="406">
          <cell r="D406">
            <v>2</v>
          </cell>
        </row>
        <row r="407">
          <cell r="D407">
            <v>2</v>
          </cell>
        </row>
        <row r="408">
          <cell r="D408">
            <v>3</v>
          </cell>
        </row>
        <row r="409">
          <cell r="D409">
            <v>3</v>
          </cell>
        </row>
        <row r="410">
          <cell r="D410">
            <v>2</v>
          </cell>
        </row>
        <row r="411">
          <cell r="D411">
            <v>3</v>
          </cell>
        </row>
        <row r="412">
          <cell r="D412">
            <v>3</v>
          </cell>
        </row>
        <row r="413">
          <cell r="D413">
            <v>3</v>
          </cell>
        </row>
        <row r="414">
          <cell r="D414">
            <v>2</v>
          </cell>
        </row>
        <row r="415">
          <cell r="D415">
            <v>3</v>
          </cell>
        </row>
        <row r="416">
          <cell r="D416">
            <v>3</v>
          </cell>
        </row>
        <row r="417">
          <cell r="D417">
            <v>3</v>
          </cell>
        </row>
        <row r="418">
          <cell r="D418">
            <v>2</v>
          </cell>
        </row>
        <row r="419">
          <cell r="D419">
            <v>2</v>
          </cell>
        </row>
        <row r="420">
          <cell r="D420">
            <v>3</v>
          </cell>
        </row>
        <row r="421">
          <cell r="D421">
            <v>2</v>
          </cell>
        </row>
        <row r="422">
          <cell r="D422">
            <v>3</v>
          </cell>
        </row>
        <row r="423">
          <cell r="D423">
            <v>2</v>
          </cell>
        </row>
        <row r="424">
          <cell r="D424">
            <v>2</v>
          </cell>
        </row>
        <row r="425">
          <cell r="D425">
            <v>2</v>
          </cell>
        </row>
        <row r="426">
          <cell r="D426">
            <v>2</v>
          </cell>
        </row>
        <row r="427">
          <cell r="D427">
            <v>2</v>
          </cell>
        </row>
        <row r="428">
          <cell r="D428">
            <v>2</v>
          </cell>
        </row>
        <row r="429">
          <cell r="D429">
            <v>3</v>
          </cell>
        </row>
        <row r="430">
          <cell r="D430">
            <v>2</v>
          </cell>
        </row>
        <row r="431">
          <cell r="D431">
            <v>2</v>
          </cell>
        </row>
        <row r="432">
          <cell r="D432">
            <v>2</v>
          </cell>
        </row>
        <row r="433">
          <cell r="D433">
            <v>3</v>
          </cell>
        </row>
        <row r="434">
          <cell r="D434">
            <v>2</v>
          </cell>
        </row>
        <row r="435">
          <cell r="D435">
            <v>2</v>
          </cell>
        </row>
        <row r="436">
          <cell r="D436">
            <v>2</v>
          </cell>
        </row>
        <row r="437">
          <cell r="D437">
            <v>2</v>
          </cell>
        </row>
        <row r="438">
          <cell r="D438">
            <v>3</v>
          </cell>
        </row>
        <row r="439">
          <cell r="D439">
            <v>2</v>
          </cell>
        </row>
        <row r="440">
          <cell r="D440">
            <v>3</v>
          </cell>
        </row>
        <row r="441">
          <cell r="D441">
            <v>2</v>
          </cell>
        </row>
        <row r="442">
          <cell r="D442">
            <v>2</v>
          </cell>
        </row>
        <row r="443">
          <cell r="D443">
            <v>2</v>
          </cell>
        </row>
        <row r="444">
          <cell r="D444">
            <v>2</v>
          </cell>
        </row>
        <row r="445">
          <cell r="D445">
            <v>3</v>
          </cell>
        </row>
        <row r="446">
          <cell r="D446">
            <v>3</v>
          </cell>
        </row>
        <row r="447">
          <cell r="D447">
            <v>2</v>
          </cell>
        </row>
        <row r="448">
          <cell r="D448">
            <v>2</v>
          </cell>
        </row>
        <row r="449">
          <cell r="D449">
            <v>2</v>
          </cell>
        </row>
        <row r="450">
          <cell r="D450">
            <v>2</v>
          </cell>
        </row>
        <row r="451">
          <cell r="D451">
            <v>3</v>
          </cell>
        </row>
        <row r="452">
          <cell r="D452">
            <v>2</v>
          </cell>
        </row>
        <row r="453">
          <cell r="D453">
            <v>3</v>
          </cell>
        </row>
        <row r="454">
          <cell r="D454">
            <v>2</v>
          </cell>
        </row>
        <row r="455">
          <cell r="D455">
            <v>2</v>
          </cell>
        </row>
        <row r="456">
          <cell r="D456">
            <v>2</v>
          </cell>
        </row>
        <row r="457">
          <cell r="D457">
            <v>2</v>
          </cell>
        </row>
        <row r="458">
          <cell r="D458">
            <v>2</v>
          </cell>
        </row>
        <row r="459">
          <cell r="D459">
            <v>2</v>
          </cell>
        </row>
        <row r="460">
          <cell r="D460">
            <v>2</v>
          </cell>
        </row>
        <row r="461">
          <cell r="D461">
            <v>2</v>
          </cell>
        </row>
        <row r="462">
          <cell r="D462">
            <v>2</v>
          </cell>
        </row>
        <row r="463">
          <cell r="D463">
            <v>2</v>
          </cell>
        </row>
        <row r="464">
          <cell r="D464">
            <v>2</v>
          </cell>
        </row>
        <row r="465">
          <cell r="D465">
            <v>2</v>
          </cell>
        </row>
        <row r="466">
          <cell r="D466">
            <v>2</v>
          </cell>
        </row>
        <row r="467">
          <cell r="D467">
            <v>2</v>
          </cell>
        </row>
        <row r="468">
          <cell r="D468">
            <v>2</v>
          </cell>
        </row>
        <row r="469">
          <cell r="D469">
            <v>2</v>
          </cell>
        </row>
        <row r="470">
          <cell r="D470">
            <v>2</v>
          </cell>
        </row>
        <row r="471">
          <cell r="D471">
            <v>2</v>
          </cell>
        </row>
        <row r="472">
          <cell r="D472">
            <v>2</v>
          </cell>
        </row>
        <row r="473">
          <cell r="D473">
            <v>2</v>
          </cell>
        </row>
        <row r="474">
          <cell r="D474">
            <v>2</v>
          </cell>
        </row>
        <row r="475">
          <cell r="D475">
            <v>2</v>
          </cell>
        </row>
        <row r="476">
          <cell r="D476">
            <v>2</v>
          </cell>
        </row>
        <row r="477">
          <cell r="D477">
            <v>2</v>
          </cell>
        </row>
        <row r="478">
          <cell r="D478">
            <v>2</v>
          </cell>
        </row>
        <row r="479">
          <cell r="D479">
            <v>2</v>
          </cell>
        </row>
        <row r="480">
          <cell r="D480">
            <v>2</v>
          </cell>
        </row>
        <row r="481">
          <cell r="D481">
            <v>3</v>
          </cell>
        </row>
        <row r="482">
          <cell r="D482">
            <v>2</v>
          </cell>
        </row>
        <row r="483">
          <cell r="D483">
            <v>2</v>
          </cell>
        </row>
        <row r="484">
          <cell r="D484">
            <v>2</v>
          </cell>
        </row>
        <row r="485">
          <cell r="D485">
            <v>2</v>
          </cell>
        </row>
        <row r="486">
          <cell r="D486">
            <v>2</v>
          </cell>
        </row>
        <row r="487">
          <cell r="D487">
            <v>3</v>
          </cell>
        </row>
        <row r="488">
          <cell r="D488">
            <v>2</v>
          </cell>
        </row>
        <row r="489">
          <cell r="D489">
            <v>1</v>
          </cell>
        </row>
        <row r="490">
          <cell r="D490">
            <v>2</v>
          </cell>
        </row>
        <row r="491">
          <cell r="D491">
            <v>2</v>
          </cell>
        </row>
        <row r="492">
          <cell r="D492">
            <v>3</v>
          </cell>
        </row>
        <row r="493">
          <cell r="D493">
            <v>2</v>
          </cell>
        </row>
        <row r="494">
          <cell r="D494">
            <v>2</v>
          </cell>
        </row>
        <row r="495">
          <cell r="D495">
            <v>2</v>
          </cell>
        </row>
        <row r="496">
          <cell r="D496">
            <v>2</v>
          </cell>
        </row>
        <row r="497">
          <cell r="D497">
            <v>3</v>
          </cell>
        </row>
        <row r="498">
          <cell r="D498">
            <v>2</v>
          </cell>
        </row>
        <row r="499">
          <cell r="D499">
            <v>2</v>
          </cell>
        </row>
        <row r="500">
          <cell r="D500">
            <v>2</v>
          </cell>
        </row>
        <row r="501">
          <cell r="D501">
            <v>2</v>
          </cell>
        </row>
        <row r="502">
          <cell r="D502">
            <v>2</v>
          </cell>
        </row>
        <row r="503">
          <cell r="D503">
            <v>2</v>
          </cell>
        </row>
        <row r="504">
          <cell r="D504">
            <v>2</v>
          </cell>
        </row>
        <row r="505">
          <cell r="D505">
            <v>2</v>
          </cell>
        </row>
        <row r="506">
          <cell r="D506">
            <v>2</v>
          </cell>
        </row>
        <row r="507">
          <cell r="D507">
            <v>2</v>
          </cell>
        </row>
        <row r="508">
          <cell r="D508">
            <v>2</v>
          </cell>
        </row>
        <row r="509">
          <cell r="D509">
            <v>2</v>
          </cell>
        </row>
        <row r="510">
          <cell r="D510">
            <v>2</v>
          </cell>
        </row>
        <row r="511">
          <cell r="D511">
            <v>2</v>
          </cell>
        </row>
        <row r="512">
          <cell r="D512">
            <v>2</v>
          </cell>
        </row>
        <row r="513">
          <cell r="D513">
            <v>2</v>
          </cell>
        </row>
        <row r="514">
          <cell r="D514">
            <v>2</v>
          </cell>
        </row>
        <row r="515">
          <cell r="D515">
            <v>2</v>
          </cell>
        </row>
        <row r="516">
          <cell r="D516">
            <v>2</v>
          </cell>
        </row>
        <row r="517">
          <cell r="D517">
            <v>2</v>
          </cell>
        </row>
        <row r="518">
          <cell r="D518">
            <v>2</v>
          </cell>
        </row>
        <row r="519">
          <cell r="D519">
            <v>2</v>
          </cell>
        </row>
        <row r="520">
          <cell r="D520">
            <v>2</v>
          </cell>
        </row>
        <row r="521">
          <cell r="D521">
            <v>2</v>
          </cell>
        </row>
        <row r="522">
          <cell r="D522">
            <v>2</v>
          </cell>
        </row>
        <row r="523">
          <cell r="D523">
            <v>2</v>
          </cell>
        </row>
        <row r="524">
          <cell r="D524">
            <v>2</v>
          </cell>
        </row>
        <row r="525">
          <cell r="D525">
            <v>2</v>
          </cell>
        </row>
        <row r="526">
          <cell r="D526">
            <v>2</v>
          </cell>
        </row>
        <row r="527">
          <cell r="D527">
            <v>2</v>
          </cell>
        </row>
        <row r="528">
          <cell r="D528">
            <v>3</v>
          </cell>
        </row>
        <row r="529">
          <cell r="D529">
            <v>3</v>
          </cell>
        </row>
        <row r="530">
          <cell r="D530">
            <v>2</v>
          </cell>
        </row>
        <row r="531">
          <cell r="D531">
            <v>2</v>
          </cell>
        </row>
        <row r="532">
          <cell r="D532">
            <v>2</v>
          </cell>
        </row>
        <row r="533">
          <cell r="D533">
            <v>2</v>
          </cell>
        </row>
        <row r="534">
          <cell r="D534">
            <v>3</v>
          </cell>
        </row>
        <row r="535">
          <cell r="D535">
            <v>2</v>
          </cell>
        </row>
        <row r="536">
          <cell r="D536">
            <v>2</v>
          </cell>
        </row>
        <row r="537">
          <cell r="D537">
            <v>2</v>
          </cell>
        </row>
        <row r="538">
          <cell r="D538">
            <v>2</v>
          </cell>
        </row>
        <row r="539">
          <cell r="D539">
            <v>2</v>
          </cell>
        </row>
        <row r="540">
          <cell r="D540">
            <v>2</v>
          </cell>
        </row>
        <row r="541">
          <cell r="D541">
            <v>2</v>
          </cell>
        </row>
        <row r="542">
          <cell r="D542">
            <v>3</v>
          </cell>
        </row>
        <row r="543">
          <cell r="D543">
            <v>2</v>
          </cell>
        </row>
        <row r="544">
          <cell r="D544">
            <v>2</v>
          </cell>
        </row>
        <row r="545">
          <cell r="D545">
            <v>2</v>
          </cell>
        </row>
        <row r="546">
          <cell r="D546">
            <v>2</v>
          </cell>
        </row>
        <row r="547">
          <cell r="D547">
            <v>2</v>
          </cell>
        </row>
        <row r="548">
          <cell r="D548">
            <v>2</v>
          </cell>
        </row>
        <row r="549">
          <cell r="D549">
            <v>3</v>
          </cell>
        </row>
        <row r="550">
          <cell r="D550">
            <v>2</v>
          </cell>
        </row>
        <row r="551">
          <cell r="D551">
            <v>2</v>
          </cell>
        </row>
        <row r="552">
          <cell r="D552">
            <v>3</v>
          </cell>
        </row>
        <row r="553">
          <cell r="D553">
            <v>3</v>
          </cell>
        </row>
        <row r="554">
          <cell r="D554">
            <v>3</v>
          </cell>
        </row>
        <row r="555">
          <cell r="D555">
            <v>2</v>
          </cell>
        </row>
        <row r="556">
          <cell r="D556">
            <v>3</v>
          </cell>
        </row>
        <row r="557">
          <cell r="D557">
            <v>2</v>
          </cell>
        </row>
        <row r="558">
          <cell r="D558">
            <v>2</v>
          </cell>
        </row>
        <row r="559">
          <cell r="D559">
            <v>2</v>
          </cell>
        </row>
        <row r="560">
          <cell r="D560">
            <v>3</v>
          </cell>
        </row>
        <row r="561">
          <cell r="D561">
            <v>2</v>
          </cell>
        </row>
        <row r="562">
          <cell r="D562">
            <v>2</v>
          </cell>
        </row>
        <row r="563">
          <cell r="D563">
            <v>2</v>
          </cell>
        </row>
        <row r="564">
          <cell r="D564">
            <v>2</v>
          </cell>
        </row>
      </sheetData>
      <sheetData sheetId="6">
        <row r="2">
          <cell r="D2">
            <v>2</v>
          </cell>
        </row>
        <row r="3">
          <cell r="D3">
            <v>2</v>
          </cell>
        </row>
        <row r="4">
          <cell r="D4">
            <v>3</v>
          </cell>
        </row>
        <row r="5">
          <cell r="D5">
            <v>2</v>
          </cell>
        </row>
        <row r="6">
          <cell r="D6">
            <v>3</v>
          </cell>
        </row>
        <row r="7">
          <cell r="D7">
            <v>3</v>
          </cell>
        </row>
        <row r="8">
          <cell r="D8">
            <v>2</v>
          </cell>
        </row>
        <row r="9">
          <cell r="D9">
            <v>2</v>
          </cell>
        </row>
        <row r="10">
          <cell r="D10">
            <v>2</v>
          </cell>
        </row>
        <row r="11">
          <cell r="D11">
            <v>2</v>
          </cell>
        </row>
        <row r="12">
          <cell r="D12">
            <v>2</v>
          </cell>
        </row>
        <row r="13">
          <cell r="D13">
            <v>2</v>
          </cell>
        </row>
        <row r="14">
          <cell r="D14">
            <v>2</v>
          </cell>
        </row>
        <row r="15">
          <cell r="D15">
            <v>3</v>
          </cell>
        </row>
        <row r="16">
          <cell r="D16">
            <v>2</v>
          </cell>
        </row>
        <row r="17">
          <cell r="D17">
            <v>2</v>
          </cell>
        </row>
        <row r="18">
          <cell r="D18">
            <v>2</v>
          </cell>
        </row>
        <row r="19">
          <cell r="D19">
            <v>3</v>
          </cell>
        </row>
        <row r="20">
          <cell r="D20">
            <v>2</v>
          </cell>
        </row>
        <row r="21">
          <cell r="D21">
            <v>2</v>
          </cell>
        </row>
        <row r="22">
          <cell r="D22">
            <v>2</v>
          </cell>
        </row>
        <row r="23">
          <cell r="D23">
            <v>3</v>
          </cell>
        </row>
        <row r="24">
          <cell r="D24">
            <v>2</v>
          </cell>
        </row>
        <row r="25">
          <cell r="D25">
            <v>2</v>
          </cell>
        </row>
        <row r="26">
          <cell r="D26">
            <v>2</v>
          </cell>
        </row>
        <row r="27">
          <cell r="D27">
            <v>2</v>
          </cell>
        </row>
        <row r="28">
          <cell r="D28">
            <v>2</v>
          </cell>
        </row>
        <row r="29">
          <cell r="D29">
            <v>2</v>
          </cell>
        </row>
        <row r="30">
          <cell r="D30">
            <v>2</v>
          </cell>
        </row>
        <row r="31">
          <cell r="D31">
            <v>2</v>
          </cell>
        </row>
        <row r="32">
          <cell r="D32">
            <v>2</v>
          </cell>
        </row>
        <row r="33">
          <cell r="D33">
            <v>1</v>
          </cell>
        </row>
        <row r="34">
          <cell r="D34">
            <v>3</v>
          </cell>
        </row>
        <row r="35">
          <cell r="D35">
            <v>3</v>
          </cell>
        </row>
        <row r="36">
          <cell r="D36">
            <v>3</v>
          </cell>
        </row>
        <row r="37">
          <cell r="D37">
            <v>3</v>
          </cell>
        </row>
        <row r="38">
          <cell r="D38">
            <v>3</v>
          </cell>
        </row>
        <row r="39">
          <cell r="D39">
            <v>2</v>
          </cell>
        </row>
        <row r="40">
          <cell r="D40">
            <v>3</v>
          </cell>
        </row>
        <row r="41">
          <cell r="D41">
            <v>3</v>
          </cell>
        </row>
        <row r="42">
          <cell r="D42">
            <v>3</v>
          </cell>
        </row>
        <row r="43">
          <cell r="D43">
            <v>3</v>
          </cell>
        </row>
        <row r="44">
          <cell r="D44">
            <v>3</v>
          </cell>
        </row>
        <row r="45">
          <cell r="D45">
            <v>2</v>
          </cell>
        </row>
        <row r="46">
          <cell r="D46">
            <v>3</v>
          </cell>
        </row>
        <row r="47">
          <cell r="D47">
            <v>3</v>
          </cell>
        </row>
        <row r="48">
          <cell r="D48">
            <v>3</v>
          </cell>
        </row>
        <row r="49">
          <cell r="D49">
            <v>3</v>
          </cell>
        </row>
        <row r="50">
          <cell r="D50">
            <v>3</v>
          </cell>
        </row>
        <row r="51">
          <cell r="D51">
            <v>3</v>
          </cell>
        </row>
        <row r="52">
          <cell r="D52">
            <v>3</v>
          </cell>
        </row>
        <row r="53">
          <cell r="D53">
            <v>2</v>
          </cell>
        </row>
        <row r="54">
          <cell r="D54">
            <v>3</v>
          </cell>
        </row>
        <row r="55">
          <cell r="D55">
            <v>3</v>
          </cell>
        </row>
        <row r="56">
          <cell r="D56">
            <v>3</v>
          </cell>
        </row>
        <row r="57">
          <cell r="D57">
            <v>2</v>
          </cell>
        </row>
        <row r="58">
          <cell r="D58">
            <v>3</v>
          </cell>
        </row>
        <row r="59">
          <cell r="D59">
            <v>3</v>
          </cell>
        </row>
        <row r="60">
          <cell r="D60">
            <v>3</v>
          </cell>
        </row>
        <row r="61">
          <cell r="D61">
            <v>3</v>
          </cell>
        </row>
        <row r="62">
          <cell r="D62">
            <v>3</v>
          </cell>
        </row>
        <row r="63">
          <cell r="D63">
            <v>2</v>
          </cell>
        </row>
        <row r="64">
          <cell r="D64">
            <v>2</v>
          </cell>
        </row>
        <row r="65">
          <cell r="D65">
            <v>3</v>
          </cell>
        </row>
        <row r="66">
          <cell r="D66">
            <v>3</v>
          </cell>
        </row>
        <row r="67">
          <cell r="D67">
            <v>3</v>
          </cell>
        </row>
        <row r="68">
          <cell r="D68">
            <v>3</v>
          </cell>
        </row>
        <row r="69">
          <cell r="D69">
            <v>3</v>
          </cell>
        </row>
        <row r="70">
          <cell r="D70">
            <v>3</v>
          </cell>
        </row>
        <row r="71">
          <cell r="D71">
            <v>3</v>
          </cell>
        </row>
        <row r="72">
          <cell r="D72">
            <v>3</v>
          </cell>
        </row>
        <row r="73">
          <cell r="D73">
            <v>3</v>
          </cell>
        </row>
        <row r="74">
          <cell r="D74">
            <v>3</v>
          </cell>
        </row>
        <row r="75">
          <cell r="D75">
            <v>3</v>
          </cell>
        </row>
        <row r="76">
          <cell r="D76">
            <v>3</v>
          </cell>
        </row>
        <row r="77">
          <cell r="D77">
            <v>3</v>
          </cell>
        </row>
        <row r="78">
          <cell r="D78">
            <v>3</v>
          </cell>
        </row>
        <row r="79">
          <cell r="D79">
            <v>3</v>
          </cell>
        </row>
        <row r="80">
          <cell r="D80">
            <v>3</v>
          </cell>
        </row>
        <row r="81">
          <cell r="D81">
            <v>3</v>
          </cell>
        </row>
        <row r="82">
          <cell r="D82">
            <v>3</v>
          </cell>
        </row>
        <row r="83">
          <cell r="D83">
            <v>3</v>
          </cell>
        </row>
        <row r="84">
          <cell r="D84">
            <v>2</v>
          </cell>
        </row>
        <row r="85">
          <cell r="D85">
            <v>2</v>
          </cell>
        </row>
        <row r="86">
          <cell r="D86">
            <v>3</v>
          </cell>
        </row>
        <row r="87">
          <cell r="D87">
            <v>2</v>
          </cell>
        </row>
        <row r="88">
          <cell r="D88">
            <v>3</v>
          </cell>
        </row>
        <row r="89">
          <cell r="D89">
            <v>3</v>
          </cell>
        </row>
        <row r="90">
          <cell r="D90">
            <v>3</v>
          </cell>
        </row>
        <row r="91">
          <cell r="D91">
            <v>3</v>
          </cell>
        </row>
        <row r="92">
          <cell r="D92">
            <v>3</v>
          </cell>
        </row>
        <row r="93">
          <cell r="D93">
            <v>3</v>
          </cell>
        </row>
        <row r="94">
          <cell r="D94">
            <v>2</v>
          </cell>
        </row>
        <row r="95">
          <cell r="D95">
            <v>3</v>
          </cell>
        </row>
        <row r="96">
          <cell r="D96">
            <v>3</v>
          </cell>
        </row>
        <row r="97">
          <cell r="D97">
            <v>2</v>
          </cell>
        </row>
        <row r="98">
          <cell r="D98">
            <v>3</v>
          </cell>
        </row>
        <row r="99">
          <cell r="D99">
            <v>3</v>
          </cell>
        </row>
        <row r="100">
          <cell r="D100">
            <v>3</v>
          </cell>
        </row>
        <row r="101">
          <cell r="D101">
            <v>3</v>
          </cell>
        </row>
        <row r="102">
          <cell r="D102">
            <v>3</v>
          </cell>
        </row>
        <row r="103">
          <cell r="D103">
            <v>2</v>
          </cell>
        </row>
        <row r="104">
          <cell r="D104">
            <v>2</v>
          </cell>
        </row>
        <row r="105">
          <cell r="D105">
            <v>2</v>
          </cell>
        </row>
        <row r="106">
          <cell r="D106">
            <v>3</v>
          </cell>
        </row>
        <row r="107">
          <cell r="D107">
            <v>3</v>
          </cell>
        </row>
        <row r="108">
          <cell r="D108">
            <v>2</v>
          </cell>
        </row>
        <row r="109">
          <cell r="D109">
            <v>3</v>
          </cell>
        </row>
        <row r="110">
          <cell r="D110">
            <v>3</v>
          </cell>
        </row>
        <row r="111">
          <cell r="D111">
            <v>3</v>
          </cell>
        </row>
        <row r="112">
          <cell r="D112">
            <v>3</v>
          </cell>
        </row>
        <row r="113">
          <cell r="D113">
            <v>3</v>
          </cell>
        </row>
        <row r="114">
          <cell r="D114">
            <v>3</v>
          </cell>
        </row>
        <row r="115">
          <cell r="D115">
            <v>3</v>
          </cell>
        </row>
        <row r="116">
          <cell r="D116">
            <v>3</v>
          </cell>
        </row>
        <row r="117">
          <cell r="D117">
            <v>3</v>
          </cell>
        </row>
        <row r="118">
          <cell r="D118">
            <v>2</v>
          </cell>
        </row>
        <row r="119">
          <cell r="D119">
            <v>3</v>
          </cell>
        </row>
        <row r="120">
          <cell r="D120">
            <v>3</v>
          </cell>
        </row>
        <row r="121">
          <cell r="D121">
            <v>2</v>
          </cell>
        </row>
        <row r="122">
          <cell r="D122">
            <v>3</v>
          </cell>
        </row>
        <row r="123">
          <cell r="D123">
            <v>3</v>
          </cell>
        </row>
        <row r="124">
          <cell r="D124">
            <v>3</v>
          </cell>
        </row>
        <row r="125">
          <cell r="D125">
            <v>3</v>
          </cell>
        </row>
        <row r="126">
          <cell r="D126">
            <v>2</v>
          </cell>
        </row>
        <row r="127">
          <cell r="D127">
            <v>3</v>
          </cell>
        </row>
        <row r="128">
          <cell r="D128">
            <v>2</v>
          </cell>
        </row>
        <row r="129">
          <cell r="D129">
            <v>2</v>
          </cell>
        </row>
        <row r="130">
          <cell r="D130">
            <v>3</v>
          </cell>
        </row>
        <row r="131">
          <cell r="D131">
            <v>2</v>
          </cell>
        </row>
        <row r="132">
          <cell r="D132">
            <v>2</v>
          </cell>
        </row>
        <row r="133">
          <cell r="D133">
            <v>2</v>
          </cell>
        </row>
        <row r="134">
          <cell r="D134">
            <v>3</v>
          </cell>
        </row>
        <row r="135">
          <cell r="D135">
            <v>3</v>
          </cell>
        </row>
        <row r="136">
          <cell r="D136">
            <v>3</v>
          </cell>
        </row>
        <row r="137">
          <cell r="D137">
            <v>3</v>
          </cell>
        </row>
        <row r="138">
          <cell r="D138">
            <v>3</v>
          </cell>
        </row>
        <row r="139">
          <cell r="D139">
            <v>3</v>
          </cell>
        </row>
        <row r="140">
          <cell r="D140">
            <v>2</v>
          </cell>
        </row>
        <row r="141">
          <cell r="D141">
            <v>3</v>
          </cell>
        </row>
        <row r="142">
          <cell r="D142">
            <v>2</v>
          </cell>
        </row>
        <row r="143">
          <cell r="D143">
            <v>3</v>
          </cell>
        </row>
        <row r="144">
          <cell r="D144">
            <v>3</v>
          </cell>
        </row>
        <row r="145">
          <cell r="D145">
            <v>3</v>
          </cell>
        </row>
        <row r="146">
          <cell r="D146">
            <v>3</v>
          </cell>
        </row>
        <row r="147">
          <cell r="D147">
            <v>2</v>
          </cell>
        </row>
        <row r="148">
          <cell r="D148">
            <v>3</v>
          </cell>
        </row>
        <row r="149">
          <cell r="D149">
            <v>3</v>
          </cell>
        </row>
        <row r="150">
          <cell r="D150">
            <v>3</v>
          </cell>
        </row>
        <row r="151">
          <cell r="D151">
            <v>2</v>
          </cell>
        </row>
        <row r="152">
          <cell r="D152">
            <v>3</v>
          </cell>
        </row>
        <row r="153">
          <cell r="D153">
            <v>3</v>
          </cell>
        </row>
        <row r="154">
          <cell r="D154">
            <v>3</v>
          </cell>
        </row>
        <row r="155">
          <cell r="D155">
            <v>3</v>
          </cell>
        </row>
        <row r="156">
          <cell r="D156">
            <v>3</v>
          </cell>
        </row>
        <row r="157">
          <cell r="D157">
            <v>3</v>
          </cell>
        </row>
        <row r="158">
          <cell r="D158">
            <v>3</v>
          </cell>
        </row>
        <row r="159">
          <cell r="D159">
            <v>3</v>
          </cell>
        </row>
        <row r="160">
          <cell r="D160">
            <v>3</v>
          </cell>
        </row>
        <row r="161">
          <cell r="D161">
            <v>2</v>
          </cell>
        </row>
        <row r="162">
          <cell r="D162">
            <v>3</v>
          </cell>
        </row>
        <row r="163">
          <cell r="D163">
            <v>3</v>
          </cell>
        </row>
        <row r="164">
          <cell r="D164">
            <v>2</v>
          </cell>
        </row>
        <row r="165">
          <cell r="D165">
            <v>2</v>
          </cell>
        </row>
        <row r="166">
          <cell r="D166">
            <v>2</v>
          </cell>
        </row>
        <row r="167">
          <cell r="D167">
            <v>2</v>
          </cell>
        </row>
        <row r="168">
          <cell r="D168">
            <v>3</v>
          </cell>
        </row>
        <row r="169">
          <cell r="D169">
            <v>2</v>
          </cell>
        </row>
        <row r="170">
          <cell r="D170">
            <v>3</v>
          </cell>
        </row>
        <row r="171">
          <cell r="D171">
            <v>2</v>
          </cell>
        </row>
        <row r="172">
          <cell r="D172">
            <v>2</v>
          </cell>
        </row>
        <row r="173">
          <cell r="D173">
            <v>2</v>
          </cell>
        </row>
        <row r="174">
          <cell r="D174">
            <v>3</v>
          </cell>
        </row>
        <row r="175">
          <cell r="D175">
            <v>3</v>
          </cell>
        </row>
        <row r="176">
          <cell r="D176">
            <v>2</v>
          </cell>
        </row>
        <row r="177">
          <cell r="D177">
            <v>3</v>
          </cell>
        </row>
        <row r="178">
          <cell r="D178">
            <v>3</v>
          </cell>
        </row>
        <row r="179">
          <cell r="D179">
            <v>2</v>
          </cell>
        </row>
        <row r="180">
          <cell r="D180">
            <v>3</v>
          </cell>
        </row>
        <row r="181">
          <cell r="D181">
            <v>3</v>
          </cell>
        </row>
        <row r="182">
          <cell r="D182">
            <v>2</v>
          </cell>
        </row>
        <row r="183">
          <cell r="D183">
            <v>2</v>
          </cell>
        </row>
        <row r="184">
          <cell r="D184">
            <v>2</v>
          </cell>
        </row>
        <row r="185">
          <cell r="D185">
            <v>3</v>
          </cell>
        </row>
        <row r="186">
          <cell r="D186">
            <v>2</v>
          </cell>
        </row>
        <row r="187">
          <cell r="D187">
            <v>3</v>
          </cell>
        </row>
        <row r="188">
          <cell r="D188">
            <v>3</v>
          </cell>
        </row>
        <row r="189">
          <cell r="D189">
            <v>2</v>
          </cell>
        </row>
        <row r="190">
          <cell r="D190">
            <v>2</v>
          </cell>
        </row>
        <row r="191">
          <cell r="D191">
            <v>2</v>
          </cell>
        </row>
        <row r="192">
          <cell r="D192">
            <v>2</v>
          </cell>
        </row>
        <row r="193">
          <cell r="D193">
            <v>3</v>
          </cell>
        </row>
        <row r="194">
          <cell r="D194">
            <v>3</v>
          </cell>
        </row>
        <row r="195">
          <cell r="D195">
            <v>2</v>
          </cell>
        </row>
        <row r="196">
          <cell r="D196">
            <v>3</v>
          </cell>
        </row>
        <row r="197">
          <cell r="D197">
            <v>2</v>
          </cell>
        </row>
        <row r="198">
          <cell r="D198">
            <v>2</v>
          </cell>
        </row>
        <row r="199">
          <cell r="D199">
            <v>2</v>
          </cell>
        </row>
        <row r="200">
          <cell r="D200">
            <v>2</v>
          </cell>
        </row>
        <row r="201">
          <cell r="D201">
            <v>2</v>
          </cell>
        </row>
        <row r="202">
          <cell r="D202">
            <v>3</v>
          </cell>
        </row>
        <row r="203">
          <cell r="D203">
            <v>2</v>
          </cell>
        </row>
        <row r="204">
          <cell r="D204">
            <v>2</v>
          </cell>
        </row>
        <row r="205">
          <cell r="D205">
            <v>2</v>
          </cell>
        </row>
        <row r="206">
          <cell r="D206">
            <v>2</v>
          </cell>
        </row>
        <row r="207">
          <cell r="D207">
            <v>2</v>
          </cell>
        </row>
        <row r="208">
          <cell r="D208">
            <v>2</v>
          </cell>
        </row>
        <row r="209">
          <cell r="D209">
            <v>2</v>
          </cell>
        </row>
        <row r="210">
          <cell r="D210">
            <v>2</v>
          </cell>
        </row>
        <row r="211">
          <cell r="D211">
            <v>2</v>
          </cell>
        </row>
        <row r="212">
          <cell r="D212">
            <v>2</v>
          </cell>
        </row>
        <row r="213">
          <cell r="D213">
            <v>2</v>
          </cell>
        </row>
        <row r="214">
          <cell r="D214">
            <v>2</v>
          </cell>
        </row>
        <row r="215">
          <cell r="D215">
            <v>2</v>
          </cell>
        </row>
        <row r="216">
          <cell r="D216">
            <v>2</v>
          </cell>
        </row>
        <row r="217">
          <cell r="D217">
            <v>2</v>
          </cell>
        </row>
        <row r="218">
          <cell r="D218">
            <v>2</v>
          </cell>
        </row>
        <row r="219">
          <cell r="D219">
            <v>2</v>
          </cell>
        </row>
        <row r="220">
          <cell r="D220">
            <v>2</v>
          </cell>
        </row>
        <row r="221">
          <cell r="D221">
            <v>2</v>
          </cell>
        </row>
        <row r="222">
          <cell r="D222">
            <v>2</v>
          </cell>
        </row>
        <row r="223">
          <cell r="D223">
            <v>2</v>
          </cell>
        </row>
        <row r="224">
          <cell r="D224">
            <v>2</v>
          </cell>
        </row>
        <row r="225">
          <cell r="D225">
            <v>2</v>
          </cell>
        </row>
        <row r="226">
          <cell r="D226">
            <v>2</v>
          </cell>
        </row>
        <row r="227">
          <cell r="D227">
            <v>2</v>
          </cell>
        </row>
        <row r="228">
          <cell r="D228">
            <v>2</v>
          </cell>
        </row>
        <row r="229">
          <cell r="D229">
            <v>2</v>
          </cell>
        </row>
        <row r="230">
          <cell r="D230">
            <v>2</v>
          </cell>
        </row>
        <row r="231">
          <cell r="D231">
            <v>2</v>
          </cell>
        </row>
        <row r="232">
          <cell r="D232">
            <v>2</v>
          </cell>
        </row>
        <row r="233">
          <cell r="D233">
            <v>2</v>
          </cell>
        </row>
        <row r="234">
          <cell r="D234">
            <v>2</v>
          </cell>
        </row>
        <row r="235">
          <cell r="D235">
            <v>2</v>
          </cell>
        </row>
        <row r="236">
          <cell r="D236">
            <v>3</v>
          </cell>
        </row>
        <row r="237">
          <cell r="D237">
            <v>3</v>
          </cell>
        </row>
        <row r="238">
          <cell r="D238">
            <v>3</v>
          </cell>
        </row>
        <row r="239">
          <cell r="D239">
            <v>2</v>
          </cell>
        </row>
        <row r="240">
          <cell r="D240">
            <v>2</v>
          </cell>
        </row>
        <row r="241">
          <cell r="D241">
            <v>2</v>
          </cell>
        </row>
        <row r="242">
          <cell r="D242">
            <v>2</v>
          </cell>
        </row>
        <row r="243">
          <cell r="D243">
            <v>2</v>
          </cell>
        </row>
        <row r="244">
          <cell r="D244">
            <v>1</v>
          </cell>
        </row>
        <row r="245">
          <cell r="D245">
            <v>3</v>
          </cell>
        </row>
        <row r="246">
          <cell r="D246">
            <v>2</v>
          </cell>
        </row>
        <row r="247">
          <cell r="D247">
            <v>1</v>
          </cell>
        </row>
        <row r="248">
          <cell r="D248">
            <v>1</v>
          </cell>
        </row>
        <row r="249">
          <cell r="D249">
            <v>1</v>
          </cell>
        </row>
        <row r="250">
          <cell r="D250">
            <v>3</v>
          </cell>
        </row>
        <row r="251">
          <cell r="D251">
            <v>1</v>
          </cell>
        </row>
        <row r="252">
          <cell r="D252">
            <v>2</v>
          </cell>
        </row>
        <row r="253">
          <cell r="D253">
            <v>1</v>
          </cell>
        </row>
        <row r="254">
          <cell r="D254">
            <v>2</v>
          </cell>
        </row>
        <row r="255">
          <cell r="D255">
            <v>2</v>
          </cell>
        </row>
        <row r="256">
          <cell r="D256">
            <v>1</v>
          </cell>
        </row>
        <row r="257">
          <cell r="D257">
            <v>1</v>
          </cell>
        </row>
        <row r="258">
          <cell r="D258">
            <v>2</v>
          </cell>
        </row>
        <row r="259">
          <cell r="D259">
            <v>2</v>
          </cell>
        </row>
        <row r="260">
          <cell r="D260">
            <v>3</v>
          </cell>
        </row>
        <row r="261">
          <cell r="D261">
            <v>1</v>
          </cell>
        </row>
        <row r="262">
          <cell r="D262">
            <v>2</v>
          </cell>
        </row>
        <row r="263">
          <cell r="D263">
            <v>2</v>
          </cell>
        </row>
        <row r="264">
          <cell r="D264">
            <v>2</v>
          </cell>
        </row>
        <row r="265">
          <cell r="D265">
            <v>2</v>
          </cell>
        </row>
        <row r="266">
          <cell r="D266">
            <v>2</v>
          </cell>
        </row>
        <row r="267">
          <cell r="D267">
            <v>2</v>
          </cell>
        </row>
        <row r="268">
          <cell r="D268">
            <v>2</v>
          </cell>
        </row>
        <row r="269">
          <cell r="D269">
            <v>2</v>
          </cell>
        </row>
        <row r="270">
          <cell r="D270">
            <v>2</v>
          </cell>
        </row>
        <row r="271">
          <cell r="D271">
            <v>3</v>
          </cell>
        </row>
        <row r="272">
          <cell r="D272">
            <v>2</v>
          </cell>
        </row>
        <row r="273">
          <cell r="D273">
            <v>2</v>
          </cell>
        </row>
        <row r="274">
          <cell r="D274">
            <v>2</v>
          </cell>
        </row>
        <row r="275">
          <cell r="D275">
            <v>2</v>
          </cell>
        </row>
        <row r="276">
          <cell r="D276">
            <v>2</v>
          </cell>
        </row>
        <row r="277">
          <cell r="D277">
            <v>2</v>
          </cell>
        </row>
        <row r="278">
          <cell r="D278">
            <v>1</v>
          </cell>
        </row>
        <row r="279">
          <cell r="D279">
            <v>3</v>
          </cell>
        </row>
        <row r="280">
          <cell r="D280">
            <v>2</v>
          </cell>
        </row>
        <row r="281">
          <cell r="D281">
            <v>2</v>
          </cell>
        </row>
        <row r="282">
          <cell r="D282">
            <v>2</v>
          </cell>
        </row>
        <row r="283">
          <cell r="D283">
            <v>1</v>
          </cell>
        </row>
        <row r="284">
          <cell r="D284">
            <v>2</v>
          </cell>
        </row>
        <row r="285">
          <cell r="D285">
            <v>2</v>
          </cell>
        </row>
        <row r="286">
          <cell r="D286">
            <v>2</v>
          </cell>
        </row>
        <row r="287">
          <cell r="D287">
            <v>2</v>
          </cell>
        </row>
        <row r="288">
          <cell r="D288">
            <v>2</v>
          </cell>
        </row>
        <row r="289">
          <cell r="D289">
            <v>2</v>
          </cell>
        </row>
        <row r="290">
          <cell r="D290">
            <v>2</v>
          </cell>
        </row>
        <row r="291">
          <cell r="D291">
            <v>2</v>
          </cell>
        </row>
        <row r="292">
          <cell r="D292">
            <v>2</v>
          </cell>
        </row>
        <row r="293">
          <cell r="D293">
            <v>2</v>
          </cell>
        </row>
        <row r="294">
          <cell r="D294">
            <v>2</v>
          </cell>
        </row>
        <row r="295">
          <cell r="D295">
            <v>2</v>
          </cell>
        </row>
        <row r="296">
          <cell r="D296">
            <v>2</v>
          </cell>
        </row>
        <row r="297">
          <cell r="D297">
            <v>2</v>
          </cell>
        </row>
        <row r="298">
          <cell r="D298">
            <v>2</v>
          </cell>
        </row>
        <row r="299">
          <cell r="D299">
            <v>2</v>
          </cell>
        </row>
        <row r="300">
          <cell r="D300">
            <v>3</v>
          </cell>
        </row>
        <row r="301">
          <cell r="D301">
            <v>1</v>
          </cell>
        </row>
        <row r="302">
          <cell r="D302">
            <v>2</v>
          </cell>
        </row>
        <row r="303">
          <cell r="D303">
            <v>2</v>
          </cell>
        </row>
        <row r="304">
          <cell r="D304">
            <v>3</v>
          </cell>
        </row>
        <row r="305">
          <cell r="D305">
            <v>2</v>
          </cell>
        </row>
        <row r="306">
          <cell r="D306">
            <v>2</v>
          </cell>
        </row>
        <row r="307">
          <cell r="D307">
            <v>2</v>
          </cell>
        </row>
        <row r="308">
          <cell r="D308">
            <v>2</v>
          </cell>
        </row>
        <row r="309">
          <cell r="D309">
            <v>2</v>
          </cell>
        </row>
        <row r="310">
          <cell r="D310">
            <v>2</v>
          </cell>
        </row>
        <row r="311">
          <cell r="D311">
            <v>2</v>
          </cell>
        </row>
        <row r="312">
          <cell r="D312">
            <v>2</v>
          </cell>
        </row>
        <row r="313">
          <cell r="D313">
            <v>2</v>
          </cell>
        </row>
        <row r="314">
          <cell r="D314">
            <v>2</v>
          </cell>
        </row>
        <row r="315">
          <cell r="D315">
            <v>2</v>
          </cell>
        </row>
        <row r="316">
          <cell r="D316">
            <v>2</v>
          </cell>
        </row>
        <row r="317">
          <cell r="D317">
            <v>1</v>
          </cell>
        </row>
        <row r="318">
          <cell r="D318">
            <v>2</v>
          </cell>
        </row>
        <row r="319">
          <cell r="D319">
            <v>2</v>
          </cell>
        </row>
        <row r="320">
          <cell r="D320">
            <v>2</v>
          </cell>
        </row>
        <row r="321">
          <cell r="D321">
            <v>2</v>
          </cell>
        </row>
        <row r="322">
          <cell r="D322">
            <v>2</v>
          </cell>
        </row>
        <row r="323">
          <cell r="D323">
            <v>2</v>
          </cell>
        </row>
        <row r="324">
          <cell r="D324">
            <v>2</v>
          </cell>
        </row>
        <row r="325">
          <cell r="D325">
            <v>2</v>
          </cell>
        </row>
        <row r="326">
          <cell r="D326">
            <v>2</v>
          </cell>
        </row>
        <row r="327">
          <cell r="D327">
            <v>2</v>
          </cell>
        </row>
        <row r="328">
          <cell r="D328">
            <v>2</v>
          </cell>
        </row>
        <row r="329">
          <cell r="D329">
            <v>2</v>
          </cell>
        </row>
        <row r="330">
          <cell r="D330">
            <v>3</v>
          </cell>
        </row>
        <row r="331">
          <cell r="D331">
            <v>3</v>
          </cell>
        </row>
        <row r="332">
          <cell r="D332">
            <v>3</v>
          </cell>
        </row>
        <row r="333">
          <cell r="D333">
            <v>3</v>
          </cell>
        </row>
        <row r="334">
          <cell r="D334">
            <v>3</v>
          </cell>
        </row>
        <row r="335">
          <cell r="D335">
            <v>3</v>
          </cell>
        </row>
        <row r="336">
          <cell r="D336">
            <v>2</v>
          </cell>
        </row>
        <row r="337">
          <cell r="D337">
            <v>2</v>
          </cell>
        </row>
        <row r="338">
          <cell r="D338">
            <v>3</v>
          </cell>
        </row>
        <row r="339">
          <cell r="D339">
            <v>3</v>
          </cell>
        </row>
        <row r="340">
          <cell r="D340">
            <v>3</v>
          </cell>
        </row>
        <row r="341">
          <cell r="D341">
            <v>3</v>
          </cell>
        </row>
        <row r="342">
          <cell r="D342">
            <v>3</v>
          </cell>
        </row>
        <row r="343">
          <cell r="D343">
            <v>2</v>
          </cell>
        </row>
        <row r="344">
          <cell r="D344">
            <v>2</v>
          </cell>
        </row>
        <row r="345">
          <cell r="D345">
            <v>3</v>
          </cell>
        </row>
        <row r="346">
          <cell r="D346">
            <v>3</v>
          </cell>
        </row>
        <row r="347">
          <cell r="D347">
            <v>3</v>
          </cell>
        </row>
        <row r="348">
          <cell r="D348">
            <v>3</v>
          </cell>
        </row>
        <row r="349">
          <cell r="D349">
            <v>3</v>
          </cell>
        </row>
        <row r="350">
          <cell r="D350">
            <v>3</v>
          </cell>
        </row>
        <row r="351">
          <cell r="D351">
            <v>3</v>
          </cell>
        </row>
        <row r="352">
          <cell r="D352">
            <v>3</v>
          </cell>
        </row>
        <row r="353">
          <cell r="D353">
            <v>3</v>
          </cell>
        </row>
        <row r="354">
          <cell r="D354">
            <v>3</v>
          </cell>
        </row>
        <row r="355">
          <cell r="D355">
            <v>3</v>
          </cell>
        </row>
        <row r="356">
          <cell r="D356">
            <v>2</v>
          </cell>
        </row>
        <row r="357">
          <cell r="D357">
            <v>3</v>
          </cell>
        </row>
        <row r="358">
          <cell r="D358">
            <v>3</v>
          </cell>
        </row>
        <row r="359">
          <cell r="D359">
            <v>3</v>
          </cell>
        </row>
        <row r="360">
          <cell r="D360">
            <v>2</v>
          </cell>
        </row>
        <row r="361">
          <cell r="D361">
            <v>2</v>
          </cell>
        </row>
        <row r="362">
          <cell r="D362">
            <v>3</v>
          </cell>
        </row>
        <row r="363">
          <cell r="D363">
            <v>3</v>
          </cell>
        </row>
        <row r="364">
          <cell r="D364">
            <v>2</v>
          </cell>
        </row>
        <row r="365">
          <cell r="D365">
            <v>3</v>
          </cell>
        </row>
        <row r="366">
          <cell r="D366">
            <v>2</v>
          </cell>
        </row>
        <row r="367">
          <cell r="D367">
            <v>3</v>
          </cell>
        </row>
        <row r="368">
          <cell r="D368">
            <v>2</v>
          </cell>
        </row>
        <row r="369">
          <cell r="D369">
            <v>2</v>
          </cell>
        </row>
        <row r="370">
          <cell r="D370">
            <v>3</v>
          </cell>
        </row>
        <row r="371">
          <cell r="D371">
            <v>2</v>
          </cell>
        </row>
        <row r="372">
          <cell r="D372">
            <v>2</v>
          </cell>
        </row>
        <row r="373">
          <cell r="D373">
            <v>3</v>
          </cell>
        </row>
        <row r="374">
          <cell r="D374">
            <v>3</v>
          </cell>
        </row>
        <row r="375">
          <cell r="D375">
            <v>3</v>
          </cell>
        </row>
        <row r="376">
          <cell r="D376">
            <v>2</v>
          </cell>
        </row>
        <row r="377">
          <cell r="D377">
            <v>3</v>
          </cell>
        </row>
        <row r="378">
          <cell r="D378">
            <v>3</v>
          </cell>
        </row>
        <row r="379">
          <cell r="D379">
            <v>2</v>
          </cell>
        </row>
        <row r="380">
          <cell r="D380">
            <v>2</v>
          </cell>
        </row>
        <row r="381">
          <cell r="D381">
            <v>3</v>
          </cell>
        </row>
        <row r="382">
          <cell r="D382">
            <v>2</v>
          </cell>
        </row>
        <row r="383">
          <cell r="D383">
            <v>2</v>
          </cell>
        </row>
        <row r="384">
          <cell r="D384">
            <v>2</v>
          </cell>
        </row>
        <row r="385">
          <cell r="D385">
            <v>2</v>
          </cell>
        </row>
        <row r="386">
          <cell r="D386">
            <v>3</v>
          </cell>
        </row>
        <row r="387">
          <cell r="D387">
            <v>2</v>
          </cell>
        </row>
        <row r="388">
          <cell r="D388">
            <v>3</v>
          </cell>
        </row>
        <row r="389">
          <cell r="D389">
            <v>3</v>
          </cell>
        </row>
        <row r="390">
          <cell r="D390">
            <v>3</v>
          </cell>
        </row>
        <row r="391">
          <cell r="D391">
            <v>3</v>
          </cell>
        </row>
        <row r="392">
          <cell r="D392">
            <v>2</v>
          </cell>
        </row>
        <row r="393">
          <cell r="D393">
            <v>3</v>
          </cell>
        </row>
        <row r="394">
          <cell r="D394">
            <v>2</v>
          </cell>
        </row>
        <row r="395">
          <cell r="D395">
            <v>3</v>
          </cell>
        </row>
        <row r="396">
          <cell r="D396">
            <v>3</v>
          </cell>
        </row>
        <row r="397">
          <cell r="D397">
            <v>3</v>
          </cell>
        </row>
        <row r="398">
          <cell r="D398">
            <v>2</v>
          </cell>
        </row>
        <row r="399">
          <cell r="D399">
            <v>2</v>
          </cell>
        </row>
        <row r="400">
          <cell r="D400">
            <v>3</v>
          </cell>
        </row>
        <row r="401">
          <cell r="D401">
            <v>3</v>
          </cell>
        </row>
        <row r="402">
          <cell r="D402">
            <v>2</v>
          </cell>
        </row>
        <row r="403">
          <cell r="D403">
            <v>2</v>
          </cell>
        </row>
        <row r="404">
          <cell r="D404">
            <v>2</v>
          </cell>
        </row>
        <row r="405">
          <cell r="D405">
            <v>3</v>
          </cell>
        </row>
        <row r="406">
          <cell r="D406">
            <v>3</v>
          </cell>
        </row>
        <row r="407">
          <cell r="D407">
            <v>3</v>
          </cell>
        </row>
        <row r="408">
          <cell r="D408">
            <v>3</v>
          </cell>
        </row>
        <row r="409">
          <cell r="D409">
            <v>2</v>
          </cell>
        </row>
        <row r="410">
          <cell r="D410">
            <v>3</v>
          </cell>
        </row>
        <row r="411">
          <cell r="D411">
            <v>2</v>
          </cell>
        </row>
        <row r="412">
          <cell r="D412">
            <v>3</v>
          </cell>
        </row>
        <row r="413">
          <cell r="D413">
            <v>2</v>
          </cell>
        </row>
        <row r="414">
          <cell r="D414">
            <v>2</v>
          </cell>
        </row>
        <row r="415">
          <cell r="D415">
            <v>2</v>
          </cell>
        </row>
        <row r="416">
          <cell r="D416">
            <v>2</v>
          </cell>
        </row>
        <row r="417">
          <cell r="D417">
            <v>2</v>
          </cell>
        </row>
        <row r="418">
          <cell r="D418">
            <v>3</v>
          </cell>
        </row>
        <row r="419">
          <cell r="D419">
            <v>2</v>
          </cell>
        </row>
        <row r="420">
          <cell r="D420">
            <v>2</v>
          </cell>
        </row>
        <row r="421">
          <cell r="D421">
            <v>2</v>
          </cell>
        </row>
        <row r="422">
          <cell r="D422">
            <v>3</v>
          </cell>
        </row>
        <row r="423">
          <cell r="D423">
            <v>2</v>
          </cell>
        </row>
        <row r="424">
          <cell r="D424">
            <v>2</v>
          </cell>
        </row>
        <row r="425">
          <cell r="D425">
            <v>2</v>
          </cell>
        </row>
        <row r="426">
          <cell r="D426">
            <v>2</v>
          </cell>
        </row>
        <row r="427">
          <cell r="D427">
            <v>3</v>
          </cell>
        </row>
        <row r="428">
          <cell r="D428">
            <v>2</v>
          </cell>
        </row>
        <row r="429">
          <cell r="D429">
            <v>3</v>
          </cell>
        </row>
        <row r="430">
          <cell r="D430">
            <v>2</v>
          </cell>
        </row>
        <row r="431">
          <cell r="D431">
            <v>2</v>
          </cell>
        </row>
        <row r="432">
          <cell r="D432">
            <v>2</v>
          </cell>
        </row>
        <row r="433">
          <cell r="D433">
            <v>2</v>
          </cell>
        </row>
        <row r="434">
          <cell r="D434">
            <v>3</v>
          </cell>
        </row>
        <row r="435">
          <cell r="D435">
            <v>3</v>
          </cell>
        </row>
        <row r="436">
          <cell r="D436">
            <v>2</v>
          </cell>
        </row>
        <row r="437">
          <cell r="D437">
            <v>2</v>
          </cell>
        </row>
        <row r="438">
          <cell r="D438">
            <v>2</v>
          </cell>
        </row>
        <row r="439">
          <cell r="D439">
            <v>2</v>
          </cell>
        </row>
        <row r="440">
          <cell r="D440">
            <v>3</v>
          </cell>
        </row>
        <row r="441">
          <cell r="D441">
            <v>2</v>
          </cell>
        </row>
        <row r="442">
          <cell r="D442">
            <v>3</v>
          </cell>
        </row>
        <row r="443">
          <cell r="D443">
            <v>2</v>
          </cell>
        </row>
        <row r="444">
          <cell r="D444">
            <v>2</v>
          </cell>
        </row>
        <row r="445">
          <cell r="D445">
            <v>2</v>
          </cell>
        </row>
        <row r="446">
          <cell r="D446">
            <v>2</v>
          </cell>
        </row>
        <row r="447">
          <cell r="D447">
            <v>2</v>
          </cell>
        </row>
        <row r="448">
          <cell r="D448">
            <v>2</v>
          </cell>
        </row>
        <row r="449">
          <cell r="D449">
            <v>2</v>
          </cell>
        </row>
        <row r="450">
          <cell r="D450">
            <v>2</v>
          </cell>
        </row>
        <row r="451">
          <cell r="D451">
            <v>2</v>
          </cell>
        </row>
        <row r="452">
          <cell r="D452">
            <v>2</v>
          </cell>
        </row>
        <row r="453">
          <cell r="D453">
            <v>2</v>
          </cell>
        </row>
        <row r="454">
          <cell r="D454">
            <v>2</v>
          </cell>
        </row>
        <row r="455">
          <cell r="D455">
            <v>2</v>
          </cell>
        </row>
        <row r="456">
          <cell r="D456">
            <v>2</v>
          </cell>
        </row>
        <row r="457">
          <cell r="D457">
            <v>2</v>
          </cell>
        </row>
        <row r="458">
          <cell r="D458">
            <v>2</v>
          </cell>
        </row>
        <row r="459">
          <cell r="D459">
            <v>2</v>
          </cell>
        </row>
        <row r="460">
          <cell r="D460">
            <v>2</v>
          </cell>
        </row>
        <row r="461">
          <cell r="D461">
            <v>2</v>
          </cell>
        </row>
        <row r="462">
          <cell r="D462">
            <v>2</v>
          </cell>
        </row>
        <row r="463">
          <cell r="D463">
            <v>2</v>
          </cell>
        </row>
        <row r="464">
          <cell r="D464">
            <v>2</v>
          </cell>
        </row>
        <row r="465">
          <cell r="D465">
            <v>2</v>
          </cell>
        </row>
        <row r="466">
          <cell r="D466">
            <v>2</v>
          </cell>
        </row>
        <row r="467">
          <cell r="D467">
            <v>2</v>
          </cell>
        </row>
        <row r="468">
          <cell r="D468">
            <v>2</v>
          </cell>
        </row>
        <row r="469">
          <cell r="D469">
            <v>2</v>
          </cell>
        </row>
        <row r="470">
          <cell r="D470">
            <v>3</v>
          </cell>
        </row>
        <row r="471">
          <cell r="D471">
            <v>2</v>
          </cell>
        </row>
        <row r="472">
          <cell r="D472">
            <v>2</v>
          </cell>
        </row>
        <row r="473">
          <cell r="D473">
            <v>2</v>
          </cell>
        </row>
        <row r="474">
          <cell r="D474">
            <v>2</v>
          </cell>
        </row>
        <row r="475">
          <cell r="D475">
            <v>2</v>
          </cell>
        </row>
        <row r="476">
          <cell r="D476">
            <v>3</v>
          </cell>
        </row>
        <row r="477">
          <cell r="D477">
            <v>2</v>
          </cell>
        </row>
        <row r="478">
          <cell r="D478">
            <v>1</v>
          </cell>
        </row>
        <row r="479">
          <cell r="D479">
            <v>2</v>
          </cell>
        </row>
        <row r="480">
          <cell r="D480">
            <v>3</v>
          </cell>
        </row>
        <row r="481">
          <cell r="D481">
            <v>2</v>
          </cell>
        </row>
        <row r="482">
          <cell r="D482">
            <v>2</v>
          </cell>
        </row>
        <row r="483">
          <cell r="D483">
            <v>2</v>
          </cell>
        </row>
        <row r="484">
          <cell r="D484">
            <v>2</v>
          </cell>
        </row>
        <row r="485">
          <cell r="D485">
            <v>3</v>
          </cell>
        </row>
        <row r="486">
          <cell r="D486">
            <v>2</v>
          </cell>
        </row>
        <row r="487">
          <cell r="D487">
            <v>2</v>
          </cell>
        </row>
        <row r="488">
          <cell r="D488">
            <v>2</v>
          </cell>
        </row>
        <row r="489">
          <cell r="D489">
            <v>2</v>
          </cell>
        </row>
        <row r="490">
          <cell r="D490">
            <v>2</v>
          </cell>
        </row>
        <row r="491">
          <cell r="D491">
            <v>2</v>
          </cell>
        </row>
        <row r="492">
          <cell r="D492">
            <v>2</v>
          </cell>
        </row>
        <row r="493">
          <cell r="D493">
            <v>2</v>
          </cell>
        </row>
        <row r="494">
          <cell r="D494">
            <v>2</v>
          </cell>
        </row>
        <row r="495">
          <cell r="D495">
            <v>2</v>
          </cell>
        </row>
        <row r="496">
          <cell r="D496">
            <v>2</v>
          </cell>
        </row>
        <row r="497">
          <cell r="D497">
            <v>2</v>
          </cell>
        </row>
        <row r="498">
          <cell r="D498">
            <v>2</v>
          </cell>
        </row>
        <row r="499">
          <cell r="D499">
            <v>2</v>
          </cell>
        </row>
        <row r="500">
          <cell r="D500">
            <v>2</v>
          </cell>
        </row>
        <row r="501">
          <cell r="D501">
            <v>2</v>
          </cell>
        </row>
        <row r="502">
          <cell r="D502">
            <v>2</v>
          </cell>
        </row>
        <row r="503">
          <cell r="D503">
            <v>2</v>
          </cell>
        </row>
        <row r="504">
          <cell r="D504">
            <v>2</v>
          </cell>
        </row>
        <row r="505">
          <cell r="D505">
            <v>2</v>
          </cell>
        </row>
        <row r="506">
          <cell r="D506">
            <v>2</v>
          </cell>
        </row>
        <row r="507">
          <cell r="D507">
            <v>2</v>
          </cell>
        </row>
        <row r="508">
          <cell r="D508">
            <v>2</v>
          </cell>
        </row>
        <row r="509">
          <cell r="D509">
            <v>2</v>
          </cell>
        </row>
        <row r="510">
          <cell r="D510">
            <v>2</v>
          </cell>
        </row>
        <row r="511">
          <cell r="D511">
            <v>3</v>
          </cell>
        </row>
        <row r="512">
          <cell r="D512">
            <v>2</v>
          </cell>
        </row>
        <row r="513">
          <cell r="D513">
            <v>2</v>
          </cell>
        </row>
        <row r="514">
          <cell r="D514">
            <v>2</v>
          </cell>
        </row>
        <row r="515">
          <cell r="D515">
            <v>2</v>
          </cell>
        </row>
        <row r="516">
          <cell r="D516">
            <v>2</v>
          </cell>
        </row>
        <row r="517">
          <cell r="D517">
            <v>2</v>
          </cell>
        </row>
        <row r="518">
          <cell r="D518">
            <v>2</v>
          </cell>
        </row>
        <row r="519">
          <cell r="D519">
            <v>3</v>
          </cell>
        </row>
        <row r="520">
          <cell r="D520">
            <v>3</v>
          </cell>
        </row>
        <row r="521">
          <cell r="D521">
            <v>2</v>
          </cell>
        </row>
        <row r="522">
          <cell r="D522">
            <v>2</v>
          </cell>
        </row>
        <row r="523">
          <cell r="D523">
            <v>2</v>
          </cell>
        </row>
        <row r="524">
          <cell r="D524">
            <v>2</v>
          </cell>
        </row>
        <row r="525">
          <cell r="D525">
            <v>3</v>
          </cell>
        </row>
        <row r="526">
          <cell r="D526">
            <v>2</v>
          </cell>
        </row>
        <row r="527">
          <cell r="D527">
            <v>2</v>
          </cell>
        </row>
        <row r="528">
          <cell r="D528">
            <v>2</v>
          </cell>
        </row>
        <row r="529">
          <cell r="D529">
            <v>2</v>
          </cell>
        </row>
        <row r="530">
          <cell r="D530">
            <v>2</v>
          </cell>
        </row>
        <row r="531">
          <cell r="D531">
            <v>2</v>
          </cell>
        </row>
        <row r="532">
          <cell r="D532">
            <v>3</v>
          </cell>
        </row>
        <row r="533">
          <cell r="D533">
            <v>2</v>
          </cell>
        </row>
        <row r="534">
          <cell r="D534">
            <v>1</v>
          </cell>
        </row>
        <row r="535">
          <cell r="D535">
            <v>2</v>
          </cell>
        </row>
        <row r="536">
          <cell r="D536">
            <v>2</v>
          </cell>
        </row>
        <row r="537">
          <cell r="D537">
            <v>2</v>
          </cell>
        </row>
        <row r="538">
          <cell r="D538">
            <v>3</v>
          </cell>
        </row>
        <row r="539">
          <cell r="D539">
            <v>2</v>
          </cell>
        </row>
        <row r="540">
          <cell r="D540">
            <v>3</v>
          </cell>
        </row>
        <row r="541">
          <cell r="D541">
            <v>3</v>
          </cell>
        </row>
        <row r="542">
          <cell r="D542">
            <v>3</v>
          </cell>
        </row>
        <row r="543">
          <cell r="D543">
            <v>3</v>
          </cell>
        </row>
        <row r="544">
          <cell r="D544">
            <v>3</v>
          </cell>
        </row>
        <row r="545">
          <cell r="D545">
            <v>2</v>
          </cell>
        </row>
        <row r="546">
          <cell r="D546">
            <v>3</v>
          </cell>
        </row>
        <row r="547">
          <cell r="D547">
            <v>2</v>
          </cell>
        </row>
        <row r="548">
          <cell r="D548">
            <v>2</v>
          </cell>
        </row>
        <row r="549">
          <cell r="D549">
            <v>2</v>
          </cell>
        </row>
        <row r="550">
          <cell r="D550">
            <v>3</v>
          </cell>
        </row>
        <row r="551">
          <cell r="D551">
            <v>2</v>
          </cell>
        </row>
        <row r="552">
          <cell r="D552">
            <v>2</v>
          </cell>
        </row>
        <row r="553">
          <cell r="D553">
            <v>2</v>
          </cell>
        </row>
        <row r="554">
          <cell r="D554">
            <v>2</v>
          </cell>
        </row>
        <row r="555">
          <cell r="D555">
            <v>2</v>
          </cell>
        </row>
      </sheetData>
      <sheetData sheetId="7">
        <row r="2">
          <cell r="D2">
            <v>1</v>
          </cell>
        </row>
        <row r="3">
          <cell r="D3">
            <v>1</v>
          </cell>
        </row>
        <row r="4">
          <cell r="D4">
            <v>1</v>
          </cell>
        </row>
        <row r="5">
          <cell r="D5">
            <v>1</v>
          </cell>
        </row>
        <row r="6">
          <cell r="D6">
            <v>1</v>
          </cell>
        </row>
        <row r="7">
          <cell r="D7">
            <v>1</v>
          </cell>
        </row>
        <row r="8">
          <cell r="D8" t="str">
            <v/>
          </cell>
        </row>
        <row r="9">
          <cell r="D9">
            <v>1</v>
          </cell>
        </row>
        <row r="10">
          <cell r="D10">
            <v>1</v>
          </cell>
        </row>
        <row r="11">
          <cell r="D11">
            <v>1</v>
          </cell>
        </row>
        <row r="12">
          <cell r="D12">
            <v>1</v>
          </cell>
        </row>
        <row r="13">
          <cell r="D13">
            <v>1</v>
          </cell>
        </row>
        <row r="14">
          <cell r="D14">
            <v>1</v>
          </cell>
        </row>
        <row r="15">
          <cell r="D15">
            <v>1</v>
          </cell>
        </row>
        <row r="16">
          <cell r="D16">
            <v>1</v>
          </cell>
        </row>
        <row r="17">
          <cell r="D17">
            <v>1</v>
          </cell>
        </row>
        <row r="18">
          <cell r="D18">
            <v>1</v>
          </cell>
        </row>
        <row r="19">
          <cell r="D19">
            <v>1</v>
          </cell>
        </row>
        <row r="20">
          <cell r="D20">
            <v>1</v>
          </cell>
        </row>
        <row r="21">
          <cell r="D21">
            <v>1</v>
          </cell>
        </row>
        <row r="22">
          <cell r="D22">
            <v>1</v>
          </cell>
        </row>
        <row r="23">
          <cell r="D23">
            <v>1</v>
          </cell>
        </row>
        <row r="24">
          <cell r="D24">
            <v>1</v>
          </cell>
        </row>
        <row r="25">
          <cell r="D25">
            <v>1</v>
          </cell>
        </row>
        <row r="26">
          <cell r="D26">
            <v>1</v>
          </cell>
        </row>
        <row r="27">
          <cell r="D27">
            <v>1</v>
          </cell>
        </row>
        <row r="28">
          <cell r="D28">
            <v>1</v>
          </cell>
        </row>
        <row r="29">
          <cell r="D29">
            <v>1</v>
          </cell>
        </row>
        <row r="30">
          <cell r="D30">
            <v>1</v>
          </cell>
        </row>
        <row r="31">
          <cell r="D31">
            <v>1</v>
          </cell>
        </row>
        <row r="32">
          <cell r="D32">
            <v>1</v>
          </cell>
        </row>
        <row r="33">
          <cell r="D33">
            <v>1</v>
          </cell>
        </row>
        <row r="34">
          <cell r="D34">
            <v>1</v>
          </cell>
        </row>
        <row r="35">
          <cell r="D35">
            <v>1</v>
          </cell>
        </row>
        <row r="36">
          <cell r="D36">
            <v>1</v>
          </cell>
        </row>
        <row r="37">
          <cell r="D37">
            <v>1</v>
          </cell>
        </row>
        <row r="38">
          <cell r="D38">
            <v>1</v>
          </cell>
        </row>
        <row r="39">
          <cell r="D39">
            <v>1</v>
          </cell>
        </row>
        <row r="40">
          <cell r="D40">
            <v>1</v>
          </cell>
        </row>
        <row r="41">
          <cell r="D41">
            <v>1</v>
          </cell>
        </row>
        <row r="42">
          <cell r="D42">
            <v>1</v>
          </cell>
        </row>
        <row r="43">
          <cell r="D43">
            <v>1</v>
          </cell>
        </row>
        <row r="44">
          <cell r="D44">
            <v>1</v>
          </cell>
        </row>
        <row r="45">
          <cell r="D45">
            <v>1</v>
          </cell>
        </row>
        <row r="46">
          <cell r="D46">
            <v>1</v>
          </cell>
        </row>
        <row r="47">
          <cell r="D47">
            <v>1</v>
          </cell>
        </row>
        <row r="48">
          <cell r="D48">
            <v>1</v>
          </cell>
        </row>
        <row r="49">
          <cell r="D49">
            <v>1</v>
          </cell>
        </row>
        <row r="50">
          <cell r="D50">
            <v>1</v>
          </cell>
        </row>
        <row r="51">
          <cell r="D51">
            <v>1</v>
          </cell>
        </row>
        <row r="52">
          <cell r="D52">
            <v>1</v>
          </cell>
        </row>
        <row r="53">
          <cell r="D53">
            <v>1</v>
          </cell>
        </row>
        <row r="54">
          <cell r="D54">
            <v>1</v>
          </cell>
        </row>
        <row r="55">
          <cell r="D55">
            <v>1</v>
          </cell>
        </row>
        <row r="56">
          <cell r="D56">
            <v>1</v>
          </cell>
        </row>
        <row r="57">
          <cell r="D57">
            <v>1</v>
          </cell>
        </row>
        <row r="58">
          <cell r="D58">
            <v>1</v>
          </cell>
        </row>
        <row r="59">
          <cell r="D59">
            <v>1</v>
          </cell>
        </row>
        <row r="60">
          <cell r="D60">
            <v>1</v>
          </cell>
        </row>
        <row r="61">
          <cell r="D61">
            <v>1</v>
          </cell>
        </row>
        <row r="62">
          <cell r="D62">
            <v>1</v>
          </cell>
        </row>
        <row r="63">
          <cell r="D63">
            <v>1</v>
          </cell>
        </row>
        <row r="64">
          <cell r="D64">
            <v>1</v>
          </cell>
        </row>
        <row r="65">
          <cell r="D65">
            <v>1</v>
          </cell>
        </row>
        <row r="66">
          <cell r="D66">
            <v>1</v>
          </cell>
        </row>
        <row r="67">
          <cell r="D67">
            <v>1</v>
          </cell>
        </row>
        <row r="68">
          <cell r="D68">
            <v>1</v>
          </cell>
        </row>
        <row r="69">
          <cell r="D69">
            <v>1</v>
          </cell>
        </row>
        <row r="70">
          <cell r="D70">
            <v>1</v>
          </cell>
        </row>
        <row r="71">
          <cell r="D71">
            <v>1</v>
          </cell>
        </row>
        <row r="72">
          <cell r="D72">
            <v>1</v>
          </cell>
        </row>
        <row r="73">
          <cell r="D73">
            <v>1</v>
          </cell>
        </row>
        <row r="74">
          <cell r="D74">
            <v>1</v>
          </cell>
        </row>
        <row r="75">
          <cell r="D75">
            <v>1</v>
          </cell>
        </row>
        <row r="76">
          <cell r="D76">
            <v>1</v>
          </cell>
        </row>
        <row r="77">
          <cell r="D77">
            <v>1</v>
          </cell>
        </row>
        <row r="78">
          <cell r="D78">
            <v>1</v>
          </cell>
        </row>
        <row r="79">
          <cell r="D79">
            <v>1</v>
          </cell>
        </row>
        <row r="80">
          <cell r="D80">
            <v>1</v>
          </cell>
        </row>
        <row r="81">
          <cell r="D81">
            <v>1</v>
          </cell>
        </row>
        <row r="82">
          <cell r="D82">
            <v>1</v>
          </cell>
        </row>
        <row r="83">
          <cell r="D83">
            <v>1</v>
          </cell>
        </row>
        <row r="84">
          <cell r="D84">
            <v>1</v>
          </cell>
        </row>
        <row r="85">
          <cell r="D85">
            <v>1</v>
          </cell>
        </row>
        <row r="86">
          <cell r="D86">
            <v>1</v>
          </cell>
        </row>
        <row r="87">
          <cell r="D87">
            <v>1</v>
          </cell>
        </row>
        <row r="88">
          <cell r="D88">
            <v>1</v>
          </cell>
        </row>
        <row r="89">
          <cell r="D89">
            <v>1</v>
          </cell>
        </row>
        <row r="90">
          <cell r="D90">
            <v>1</v>
          </cell>
        </row>
        <row r="91">
          <cell r="D91">
            <v>1</v>
          </cell>
        </row>
        <row r="92">
          <cell r="D92">
            <v>1</v>
          </cell>
        </row>
        <row r="93">
          <cell r="D93">
            <v>1</v>
          </cell>
        </row>
        <row r="94">
          <cell r="D94">
            <v>1</v>
          </cell>
        </row>
        <row r="95">
          <cell r="D95">
            <v>1</v>
          </cell>
        </row>
        <row r="96">
          <cell r="D96">
            <v>1</v>
          </cell>
        </row>
        <row r="97">
          <cell r="D97">
            <v>1</v>
          </cell>
        </row>
        <row r="98">
          <cell r="D98">
            <v>1</v>
          </cell>
        </row>
        <row r="99">
          <cell r="D99">
            <v>1</v>
          </cell>
        </row>
        <row r="100">
          <cell r="D100">
            <v>1</v>
          </cell>
        </row>
        <row r="101">
          <cell r="D101">
            <v>1</v>
          </cell>
        </row>
        <row r="102">
          <cell r="D102">
            <v>1</v>
          </cell>
        </row>
        <row r="103">
          <cell r="D103">
            <v>1</v>
          </cell>
        </row>
        <row r="104">
          <cell r="D104">
            <v>1</v>
          </cell>
        </row>
        <row r="105">
          <cell r="D105">
            <v>1</v>
          </cell>
        </row>
        <row r="106">
          <cell r="D106">
            <v>1</v>
          </cell>
        </row>
        <row r="107">
          <cell r="D107">
            <v>1</v>
          </cell>
        </row>
        <row r="108">
          <cell r="D108">
            <v>1</v>
          </cell>
        </row>
        <row r="109">
          <cell r="D109">
            <v>1</v>
          </cell>
        </row>
        <row r="110">
          <cell r="D110">
            <v>1</v>
          </cell>
        </row>
        <row r="111">
          <cell r="D111">
            <v>1</v>
          </cell>
        </row>
        <row r="112">
          <cell r="D112">
            <v>1</v>
          </cell>
        </row>
        <row r="113">
          <cell r="D113">
            <v>1</v>
          </cell>
        </row>
        <row r="114">
          <cell r="D114">
            <v>1</v>
          </cell>
        </row>
        <row r="115">
          <cell r="D115">
            <v>1</v>
          </cell>
        </row>
        <row r="116">
          <cell r="D116">
            <v>1</v>
          </cell>
        </row>
        <row r="117">
          <cell r="D117">
            <v>1</v>
          </cell>
        </row>
        <row r="118">
          <cell r="D118" t="str">
            <v/>
          </cell>
        </row>
        <row r="119">
          <cell r="D119">
            <v>1</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0">
          <cell r="D130" t="str">
            <v/>
          </cell>
        </row>
        <row r="131">
          <cell r="D131" t="str">
            <v/>
          </cell>
        </row>
        <row r="132">
          <cell r="D132" t="str">
            <v/>
          </cell>
        </row>
        <row r="133">
          <cell r="D133" t="str">
            <v/>
          </cell>
        </row>
        <row r="134">
          <cell r="D134" t="str">
            <v/>
          </cell>
        </row>
        <row r="135">
          <cell r="D135">
            <v>1</v>
          </cell>
        </row>
        <row r="136">
          <cell r="D136">
            <v>1</v>
          </cell>
        </row>
        <row r="137">
          <cell r="D137">
            <v>1</v>
          </cell>
        </row>
        <row r="138">
          <cell r="D138" t="str">
            <v/>
          </cell>
        </row>
        <row r="139">
          <cell r="D139" t="str">
            <v/>
          </cell>
        </row>
        <row r="140">
          <cell r="D140" t="str">
            <v/>
          </cell>
        </row>
        <row r="141">
          <cell r="D141" t="str">
            <v/>
          </cell>
        </row>
        <row r="142">
          <cell r="D142">
            <v>1</v>
          </cell>
        </row>
        <row r="143">
          <cell r="D143">
            <v>1</v>
          </cell>
        </row>
        <row r="144">
          <cell r="D144" t="str">
            <v/>
          </cell>
        </row>
        <row r="145">
          <cell r="D145" t="str">
            <v/>
          </cell>
        </row>
        <row r="146">
          <cell r="D146" t="str">
            <v/>
          </cell>
        </row>
        <row r="147">
          <cell r="D147" t="str">
            <v/>
          </cell>
        </row>
        <row r="148">
          <cell r="D148">
            <v>1</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v>1</v>
          </cell>
        </row>
        <row r="157">
          <cell r="D157" t="str">
            <v/>
          </cell>
        </row>
        <row r="158">
          <cell r="D158" t="str">
            <v/>
          </cell>
        </row>
        <row r="159">
          <cell r="D159" t="str">
            <v/>
          </cell>
        </row>
        <row r="160">
          <cell r="D160" t="str">
            <v/>
          </cell>
        </row>
        <row r="161">
          <cell r="D161">
            <v>1</v>
          </cell>
        </row>
        <row r="162">
          <cell r="D162" t="str">
            <v/>
          </cell>
        </row>
        <row r="163">
          <cell r="D163" t="str">
            <v/>
          </cell>
        </row>
        <row r="164">
          <cell r="D164" t="str">
            <v/>
          </cell>
        </row>
        <row r="165">
          <cell r="D165" t="str">
            <v/>
          </cell>
        </row>
        <row r="166">
          <cell r="D166" t="str">
            <v/>
          </cell>
        </row>
        <row r="167">
          <cell r="D167" t="str">
            <v/>
          </cell>
        </row>
        <row r="168">
          <cell r="D168" t="str">
            <v/>
          </cell>
        </row>
        <row r="169">
          <cell r="D169" t="str">
            <v/>
          </cell>
        </row>
        <row r="170">
          <cell r="D170" t="str">
            <v/>
          </cell>
        </row>
        <row r="171">
          <cell r="D171" t="str">
            <v/>
          </cell>
        </row>
        <row r="172">
          <cell r="D172" t="str">
            <v/>
          </cell>
        </row>
        <row r="173">
          <cell r="D173" t="str">
            <v/>
          </cell>
        </row>
        <row r="174">
          <cell r="D174" t="str">
            <v/>
          </cell>
        </row>
        <row r="175">
          <cell r="D175">
            <v>1</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v>1</v>
          </cell>
        </row>
        <row r="197">
          <cell r="D197" t="str">
            <v/>
          </cell>
        </row>
        <row r="198">
          <cell r="D198" t="str">
            <v/>
          </cell>
        </row>
        <row r="199">
          <cell r="D199" t="str">
            <v/>
          </cell>
        </row>
        <row r="200">
          <cell r="D200" t="str">
            <v/>
          </cell>
        </row>
        <row r="201">
          <cell r="D201">
            <v>1</v>
          </cell>
        </row>
        <row r="202">
          <cell r="D202" t="str">
            <v/>
          </cell>
        </row>
        <row r="203">
          <cell r="D203" t="str">
            <v/>
          </cell>
        </row>
        <row r="204">
          <cell r="D204" t="str">
            <v/>
          </cell>
        </row>
        <row r="205">
          <cell r="D205" t="str">
            <v/>
          </cell>
        </row>
        <row r="206">
          <cell r="D206" t="str">
            <v/>
          </cell>
        </row>
        <row r="207">
          <cell r="D207" t="str">
            <v/>
          </cell>
        </row>
        <row r="208">
          <cell r="D208" t="str">
            <v/>
          </cell>
        </row>
        <row r="209">
          <cell r="D209" t="str">
            <v/>
          </cell>
        </row>
        <row r="210">
          <cell r="D210" t="str">
            <v/>
          </cell>
        </row>
        <row r="211">
          <cell r="D211" t="str">
            <v/>
          </cell>
        </row>
        <row r="212">
          <cell r="D212">
            <v>1</v>
          </cell>
        </row>
        <row r="213">
          <cell r="D213" t="str">
            <v/>
          </cell>
        </row>
        <row r="214">
          <cell r="D214">
            <v>1</v>
          </cell>
        </row>
        <row r="215">
          <cell r="D215" t="str">
            <v/>
          </cell>
        </row>
        <row r="216">
          <cell r="D216" t="str">
            <v/>
          </cell>
        </row>
        <row r="217">
          <cell r="D217" t="str">
            <v/>
          </cell>
        </row>
        <row r="218">
          <cell r="D218" t="str">
            <v/>
          </cell>
        </row>
        <row r="219">
          <cell r="D219" t="str">
            <v/>
          </cell>
        </row>
        <row r="220">
          <cell r="D220" t="str">
            <v/>
          </cell>
        </row>
        <row r="221">
          <cell r="D221">
            <v>1</v>
          </cell>
        </row>
        <row r="222">
          <cell r="D222" t="str">
            <v/>
          </cell>
        </row>
        <row r="223">
          <cell r="D223">
            <v>1</v>
          </cell>
        </row>
        <row r="224">
          <cell r="D224" t="str">
            <v/>
          </cell>
        </row>
        <row r="225">
          <cell r="D225" t="str">
            <v/>
          </cell>
        </row>
        <row r="226">
          <cell r="D226" t="str">
            <v/>
          </cell>
        </row>
        <row r="227">
          <cell r="D227">
            <v>1</v>
          </cell>
        </row>
        <row r="228">
          <cell r="D228">
            <v>1</v>
          </cell>
        </row>
        <row r="229">
          <cell r="D229">
            <v>1</v>
          </cell>
        </row>
        <row r="230">
          <cell r="D230">
            <v>1</v>
          </cell>
        </row>
        <row r="231">
          <cell r="D231" t="str">
            <v/>
          </cell>
        </row>
        <row r="232">
          <cell r="D232" t="str">
            <v/>
          </cell>
        </row>
        <row r="233">
          <cell r="D233" t="str">
            <v/>
          </cell>
        </row>
        <row r="234">
          <cell r="D234">
            <v>1</v>
          </cell>
        </row>
        <row r="235">
          <cell r="D235">
            <v>1</v>
          </cell>
        </row>
        <row r="236">
          <cell r="D236" t="str">
            <v/>
          </cell>
        </row>
        <row r="237">
          <cell r="D237" t="str">
            <v/>
          </cell>
        </row>
        <row r="238">
          <cell r="D238">
            <v>1</v>
          </cell>
        </row>
        <row r="239">
          <cell r="D239" t="str">
            <v/>
          </cell>
        </row>
        <row r="240">
          <cell r="D240" t="str">
            <v/>
          </cell>
        </row>
        <row r="241">
          <cell r="D241" t="str">
            <v/>
          </cell>
        </row>
        <row r="242">
          <cell r="D242" t="str">
            <v/>
          </cell>
        </row>
        <row r="243">
          <cell r="D243">
            <v>1</v>
          </cell>
        </row>
        <row r="244">
          <cell r="D244">
            <v>1</v>
          </cell>
        </row>
        <row r="245">
          <cell r="D245">
            <v>1</v>
          </cell>
        </row>
        <row r="246">
          <cell r="D246">
            <v>1</v>
          </cell>
        </row>
        <row r="247">
          <cell r="D247">
            <v>1</v>
          </cell>
        </row>
        <row r="248">
          <cell r="D248">
            <v>1</v>
          </cell>
        </row>
        <row r="249">
          <cell r="D249">
            <v>1</v>
          </cell>
        </row>
        <row r="250">
          <cell r="D250">
            <v>1</v>
          </cell>
        </row>
        <row r="251">
          <cell r="D251">
            <v>1</v>
          </cell>
        </row>
        <row r="252">
          <cell r="D252">
            <v>1</v>
          </cell>
        </row>
        <row r="253">
          <cell r="D253">
            <v>1</v>
          </cell>
        </row>
        <row r="254">
          <cell r="D254">
            <v>1</v>
          </cell>
        </row>
        <row r="255">
          <cell r="D255">
            <v>1</v>
          </cell>
        </row>
        <row r="256">
          <cell r="D256">
            <v>1</v>
          </cell>
        </row>
        <row r="257">
          <cell r="D257">
            <v>1</v>
          </cell>
        </row>
        <row r="258">
          <cell r="D258">
            <v>1</v>
          </cell>
        </row>
        <row r="259">
          <cell r="D259">
            <v>1</v>
          </cell>
        </row>
        <row r="260">
          <cell r="D260">
            <v>1</v>
          </cell>
        </row>
        <row r="261">
          <cell r="D261">
            <v>1</v>
          </cell>
        </row>
        <row r="262">
          <cell r="D262">
            <v>1</v>
          </cell>
        </row>
        <row r="263">
          <cell r="D263">
            <v>1</v>
          </cell>
        </row>
        <row r="264">
          <cell r="D264">
            <v>1</v>
          </cell>
        </row>
        <row r="265">
          <cell r="D265">
            <v>1</v>
          </cell>
        </row>
        <row r="266">
          <cell r="D266">
            <v>1</v>
          </cell>
        </row>
        <row r="267">
          <cell r="D267">
            <v>1</v>
          </cell>
        </row>
        <row r="268">
          <cell r="D268">
            <v>1</v>
          </cell>
        </row>
        <row r="269">
          <cell r="D269">
            <v>1</v>
          </cell>
        </row>
        <row r="270">
          <cell r="D270">
            <v>1</v>
          </cell>
        </row>
        <row r="271">
          <cell r="D271">
            <v>1</v>
          </cell>
        </row>
        <row r="272">
          <cell r="D272">
            <v>1</v>
          </cell>
        </row>
        <row r="273">
          <cell r="D273">
            <v>1</v>
          </cell>
        </row>
        <row r="274">
          <cell r="D274">
            <v>1</v>
          </cell>
        </row>
        <row r="275">
          <cell r="D275">
            <v>1</v>
          </cell>
        </row>
        <row r="276">
          <cell r="D276">
            <v>1</v>
          </cell>
        </row>
        <row r="277">
          <cell r="D277">
            <v>1</v>
          </cell>
        </row>
        <row r="278">
          <cell r="D278">
            <v>1</v>
          </cell>
        </row>
        <row r="279">
          <cell r="D279">
            <v>1</v>
          </cell>
        </row>
        <row r="280">
          <cell r="D280">
            <v>1</v>
          </cell>
        </row>
        <row r="281">
          <cell r="D281">
            <v>1</v>
          </cell>
        </row>
        <row r="282">
          <cell r="D282">
            <v>1</v>
          </cell>
        </row>
        <row r="283">
          <cell r="D283">
            <v>1</v>
          </cell>
        </row>
        <row r="284">
          <cell r="D284">
            <v>1</v>
          </cell>
        </row>
        <row r="285">
          <cell r="D285">
            <v>1</v>
          </cell>
        </row>
        <row r="286">
          <cell r="D286">
            <v>1</v>
          </cell>
        </row>
        <row r="287">
          <cell r="D287">
            <v>1</v>
          </cell>
        </row>
        <row r="288">
          <cell r="D288">
            <v>1</v>
          </cell>
        </row>
        <row r="289">
          <cell r="D289">
            <v>1</v>
          </cell>
        </row>
        <row r="290">
          <cell r="D290">
            <v>1</v>
          </cell>
        </row>
        <row r="291">
          <cell r="D291">
            <v>1</v>
          </cell>
        </row>
        <row r="292">
          <cell r="D292">
            <v>1</v>
          </cell>
        </row>
        <row r="293">
          <cell r="D293">
            <v>1</v>
          </cell>
        </row>
        <row r="294">
          <cell r="D294">
            <v>1</v>
          </cell>
        </row>
        <row r="295">
          <cell r="D295" t="str">
            <v/>
          </cell>
        </row>
        <row r="296">
          <cell r="D296">
            <v>1</v>
          </cell>
        </row>
        <row r="297">
          <cell r="D297" t="str">
            <v/>
          </cell>
        </row>
        <row r="298">
          <cell r="D298" t="str">
            <v/>
          </cell>
        </row>
        <row r="299">
          <cell r="D299" t="str">
            <v/>
          </cell>
        </row>
        <row r="300">
          <cell r="D300" t="str">
            <v/>
          </cell>
        </row>
        <row r="301">
          <cell r="D301">
            <v>1</v>
          </cell>
        </row>
        <row r="302">
          <cell r="D302">
            <v>1</v>
          </cell>
        </row>
        <row r="303">
          <cell r="D303" t="str">
            <v/>
          </cell>
        </row>
        <row r="304">
          <cell r="D304" t="str">
            <v/>
          </cell>
        </row>
        <row r="305">
          <cell r="D305" t="str">
            <v/>
          </cell>
        </row>
        <row r="306">
          <cell r="D306">
            <v>1</v>
          </cell>
        </row>
        <row r="307">
          <cell r="D307">
            <v>1</v>
          </cell>
        </row>
        <row r="308">
          <cell r="D308" t="str">
            <v/>
          </cell>
        </row>
        <row r="309">
          <cell r="D309" t="str">
            <v/>
          </cell>
        </row>
        <row r="310">
          <cell r="D310">
            <v>1</v>
          </cell>
        </row>
        <row r="311">
          <cell r="D311">
            <v>1</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0">
          <cell r="D320" t="str">
            <v/>
          </cell>
        </row>
        <row r="321">
          <cell r="D321" t="str">
            <v/>
          </cell>
        </row>
        <row r="322">
          <cell r="D322"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v>1</v>
          </cell>
        </row>
        <row r="332">
          <cell r="D332">
            <v>1</v>
          </cell>
        </row>
        <row r="333">
          <cell r="D333" t="str">
            <v/>
          </cell>
        </row>
        <row r="334">
          <cell r="D334" t="str">
            <v/>
          </cell>
        </row>
        <row r="335">
          <cell r="D335" t="str">
            <v/>
          </cell>
        </row>
        <row r="336">
          <cell r="D336" t="str">
            <v/>
          </cell>
        </row>
        <row r="337">
          <cell r="D337" t="str">
            <v/>
          </cell>
        </row>
        <row r="338">
          <cell r="D338">
            <v>1</v>
          </cell>
        </row>
        <row r="339">
          <cell r="D339">
            <v>1</v>
          </cell>
        </row>
        <row r="340">
          <cell r="D340" t="str">
            <v/>
          </cell>
        </row>
        <row r="341">
          <cell r="D341">
            <v>1</v>
          </cell>
        </row>
        <row r="342">
          <cell r="D342" t="str">
            <v/>
          </cell>
        </row>
        <row r="343">
          <cell r="D343" t="str">
            <v/>
          </cell>
        </row>
        <row r="344">
          <cell r="D344" t="str">
            <v/>
          </cell>
        </row>
        <row r="345">
          <cell r="D345">
            <v>1</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58">
          <cell r="D358" t="str">
            <v/>
          </cell>
        </row>
        <row r="359">
          <cell r="D359" t="str">
            <v/>
          </cell>
        </row>
        <row r="360">
          <cell r="D360"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v>1</v>
          </cell>
        </row>
        <row r="371">
          <cell r="D371">
            <v>1</v>
          </cell>
        </row>
        <row r="372">
          <cell r="D372" t="str">
            <v/>
          </cell>
        </row>
        <row r="373">
          <cell r="D373" t="str">
            <v/>
          </cell>
        </row>
        <row r="374">
          <cell r="D374" t="str">
            <v/>
          </cell>
        </row>
        <row r="375">
          <cell r="D375" t="str">
            <v/>
          </cell>
        </row>
        <row r="376">
          <cell r="D376">
            <v>1</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v>1</v>
          </cell>
        </row>
        <row r="389">
          <cell r="D389" t="str">
            <v/>
          </cell>
        </row>
        <row r="390">
          <cell r="D390">
            <v>1</v>
          </cell>
        </row>
        <row r="391">
          <cell r="D391">
            <v>1</v>
          </cell>
        </row>
        <row r="392">
          <cell r="D392">
            <v>1</v>
          </cell>
        </row>
        <row r="393">
          <cell r="D393">
            <v>1</v>
          </cell>
        </row>
      </sheetData>
      <sheetData sheetId="8">
        <row r="2">
          <cell r="D2">
            <v>1</v>
          </cell>
        </row>
        <row r="3">
          <cell r="D3">
            <v>1</v>
          </cell>
        </row>
        <row r="4">
          <cell r="D4">
            <v>1</v>
          </cell>
        </row>
        <row r="5">
          <cell r="D5">
            <v>1</v>
          </cell>
        </row>
        <row r="6">
          <cell r="D6">
            <v>1</v>
          </cell>
        </row>
        <row r="7">
          <cell r="D7">
            <v>1</v>
          </cell>
        </row>
        <row r="8">
          <cell r="D8" t="str">
            <v/>
          </cell>
        </row>
        <row r="9">
          <cell r="D9">
            <v>1</v>
          </cell>
        </row>
        <row r="10">
          <cell r="D10">
            <v>1</v>
          </cell>
        </row>
        <row r="11">
          <cell r="D11">
            <v>1</v>
          </cell>
        </row>
        <row r="12">
          <cell r="D12">
            <v>1</v>
          </cell>
        </row>
        <row r="13">
          <cell r="D13">
            <v>1</v>
          </cell>
        </row>
        <row r="14">
          <cell r="D14">
            <v>1</v>
          </cell>
        </row>
        <row r="15">
          <cell r="D15">
            <v>1</v>
          </cell>
        </row>
        <row r="16">
          <cell r="D16">
            <v>1</v>
          </cell>
        </row>
        <row r="17">
          <cell r="D17">
            <v>1</v>
          </cell>
        </row>
        <row r="18">
          <cell r="D18">
            <v>1</v>
          </cell>
        </row>
        <row r="19">
          <cell r="D19">
            <v>1</v>
          </cell>
        </row>
        <row r="20">
          <cell r="D20">
            <v>1</v>
          </cell>
        </row>
        <row r="21">
          <cell r="D21">
            <v>1</v>
          </cell>
        </row>
        <row r="22">
          <cell r="D22">
            <v>1</v>
          </cell>
        </row>
        <row r="23">
          <cell r="D23">
            <v>1</v>
          </cell>
        </row>
        <row r="24">
          <cell r="D24">
            <v>1</v>
          </cell>
        </row>
        <row r="25">
          <cell r="D25">
            <v>1</v>
          </cell>
        </row>
        <row r="26">
          <cell r="D26">
            <v>1</v>
          </cell>
        </row>
        <row r="27">
          <cell r="D27">
            <v>1</v>
          </cell>
        </row>
        <row r="28">
          <cell r="D28">
            <v>1</v>
          </cell>
        </row>
        <row r="29">
          <cell r="D29">
            <v>1</v>
          </cell>
        </row>
        <row r="30">
          <cell r="D30">
            <v>1</v>
          </cell>
        </row>
        <row r="31">
          <cell r="D31">
            <v>1</v>
          </cell>
        </row>
        <row r="32">
          <cell r="D32">
            <v>1</v>
          </cell>
        </row>
        <row r="33">
          <cell r="D33">
            <v>1</v>
          </cell>
        </row>
        <row r="34">
          <cell r="D34">
            <v>1</v>
          </cell>
        </row>
        <row r="35">
          <cell r="D35">
            <v>1</v>
          </cell>
        </row>
        <row r="36">
          <cell r="D36">
            <v>1</v>
          </cell>
        </row>
        <row r="37">
          <cell r="D37">
            <v>1</v>
          </cell>
        </row>
        <row r="38">
          <cell r="D38">
            <v>1</v>
          </cell>
        </row>
        <row r="39">
          <cell r="D39">
            <v>1</v>
          </cell>
        </row>
        <row r="40">
          <cell r="D40">
            <v>1</v>
          </cell>
        </row>
        <row r="41">
          <cell r="D41">
            <v>1</v>
          </cell>
        </row>
        <row r="42">
          <cell r="D42">
            <v>1</v>
          </cell>
        </row>
        <row r="43">
          <cell r="D43">
            <v>1</v>
          </cell>
        </row>
        <row r="44">
          <cell r="D44">
            <v>1</v>
          </cell>
        </row>
        <row r="45">
          <cell r="D45">
            <v>1</v>
          </cell>
        </row>
        <row r="46">
          <cell r="D46">
            <v>1</v>
          </cell>
        </row>
        <row r="47">
          <cell r="D47">
            <v>1</v>
          </cell>
        </row>
        <row r="48">
          <cell r="D48">
            <v>1</v>
          </cell>
        </row>
        <row r="49">
          <cell r="D49">
            <v>1</v>
          </cell>
        </row>
        <row r="50">
          <cell r="D50">
            <v>1</v>
          </cell>
        </row>
        <row r="51">
          <cell r="D51">
            <v>1</v>
          </cell>
        </row>
        <row r="52">
          <cell r="D52">
            <v>1</v>
          </cell>
        </row>
        <row r="53">
          <cell r="D53">
            <v>1</v>
          </cell>
        </row>
        <row r="54">
          <cell r="D54">
            <v>1</v>
          </cell>
        </row>
        <row r="55">
          <cell r="D55">
            <v>1</v>
          </cell>
        </row>
        <row r="56">
          <cell r="D56">
            <v>1</v>
          </cell>
        </row>
        <row r="57">
          <cell r="D57">
            <v>1</v>
          </cell>
        </row>
        <row r="58">
          <cell r="D58">
            <v>1</v>
          </cell>
        </row>
        <row r="59">
          <cell r="D59">
            <v>1</v>
          </cell>
        </row>
        <row r="60">
          <cell r="D60">
            <v>1</v>
          </cell>
        </row>
        <row r="61">
          <cell r="D61">
            <v>1</v>
          </cell>
        </row>
        <row r="62">
          <cell r="D62">
            <v>1</v>
          </cell>
        </row>
        <row r="63">
          <cell r="D63">
            <v>1</v>
          </cell>
        </row>
        <row r="64">
          <cell r="D64">
            <v>1</v>
          </cell>
        </row>
        <row r="65">
          <cell r="D65">
            <v>1</v>
          </cell>
        </row>
        <row r="66">
          <cell r="D66">
            <v>1</v>
          </cell>
        </row>
        <row r="67">
          <cell r="D67">
            <v>1</v>
          </cell>
        </row>
        <row r="68">
          <cell r="D68">
            <v>1</v>
          </cell>
        </row>
        <row r="69">
          <cell r="D69">
            <v>1</v>
          </cell>
        </row>
        <row r="70">
          <cell r="D70">
            <v>1</v>
          </cell>
        </row>
        <row r="71">
          <cell r="D71">
            <v>1</v>
          </cell>
        </row>
        <row r="72">
          <cell r="D72">
            <v>1</v>
          </cell>
        </row>
        <row r="73">
          <cell r="D73">
            <v>1</v>
          </cell>
        </row>
        <row r="74">
          <cell r="D74">
            <v>1</v>
          </cell>
        </row>
        <row r="75">
          <cell r="D75">
            <v>1</v>
          </cell>
        </row>
        <row r="76">
          <cell r="D76">
            <v>1</v>
          </cell>
        </row>
        <row r="77">
          <cell r="D77">
            <v>1</v>
          </cell>
        </row>
        <row r="78">
          <cell r="D78">
            <v>1</v>
          </cell>
        </row>
        <row r="79">
          <cell r="D79">
            <v>1</v>
          </cell>
        </row>
        <row r="80">
          <cell r="D80">
            <v>1</v>
          </cell>
        </row>
        <row r="81">
          <cell r="D81">
            <v>1</v>
          </cell>
        </row>
        <row r="82">
          <cell r="D82">
            <v>1</v>
          </cell>
        </row>
        <row r="83">
          <cell r="D83">
            <v>1</v>
          </cell>
        </row>
        <row r="84">
          <cell r="D84">
            <v>1</v>
          </cell>
        </row>
        <row r="85">
          <cell r="D85">
            <v>1</v>
          </cell>
        </row>
        <row r="86">
          <cell r="D86">
            <v>1</v>
          </cell>
        </row>
        <row r="87">
          <cell r="D87">
            <v>1</v>
          </cell>
        </row>
        <row r="88">
          <cell r="D88">
            <v>1</v>
          </cell>
        </row>
        <row r="89">
          <cell r="D89">
            <v>1</v>
          </cell>
        </row>
        <row r="90">
          <cell r="D90">
            <v>1</v>
          </cell>
        </row>
        <row r="91">
          <cell r="D91">
            <v>1</v>
          </cell>
        </row>
        <row r="92">
          <cell r="D92">
            <v>1</v>
          </cell>
        </row>
        <row r="93">
          <cell r="D93">
            <v>1</v>
          </cell>
        </row>
        <row r="94">
          <cell r="D94">
            <v>1</v>
          </cell>
        </row>
        <row r="95">
          <cell r="D95">
            <v>1</v>
          </cell>
        </row>
        <row r="96">
          <cell r="D96">
            <v>1</v>
          </cell>
        </row>
        <row r="97">
          <cell r="D97">
            <v>1</v>
          </cell>
        </row>
        <row r="98">
          <cell r="D98">
            <v>1</v>
          </cell>
        </row>
        <row r="99">
          <cell r="D99">
            <v>1</v>
          </cell>
        </row>
        <row r="100">
          <cell r="D100">
            <v>1</v>
          </cell>
        </row>
        <row r="101">
          <cell r="D101">
            <v>1</v>
          </cell>
        </row>
        <row r="102">
          <cell r="D102">
            <v>1</v>
          </cell>
        </row>
        <row r="103">
          <cell r="D103">
            <v>1</v>
          </cell>
        </row>
        <row r="104">
          <cell r="D104">
            <v>1</v>
          </cell>
        </row>
        <row r="105">
          <cell r="D105">
            <v>1</v>
          </cell>
        </row>
        <row r="106">
          <cell r="D106">
            <v>1</v>
          </cell>
        </row>
        <row r="107">
          <cell r="D107">
            <v>1</v>
          </cell>
        </row>
        <row r="108">
          <cell r="D108">
            <v>1</v>
          </cell>
        </row>
        <row r="109">
          <cell r="D109">
            <v>1</v>
          </cell>
        </row>
        <row r="110">
          <cell r="D110">
            <v>1</v>
          </cell>
        </row>
        <row r="111">
          <cell r="D111">
            <v>1</v>
          </cell>
        </row>
        <row r="112">
          <cell r="D112">
            <v>1</v>
          </cell>
        </row>
        <row r="113">
          <cell r="D113">
            <v>1</v>
          </cell>
        </row>
        <row r="114">
          <cell r="D114">
            <v>1</v>
          </cell>
        </row>
        <row r="115">
          <cell r="D115">
            <v>1</v>
          </cell>
        </row>
        <row r="116">
          <cell r="D116">
            <v>1</v>
          </cell>
        </row>
        <row r="117">
          <cell r="D117">
            <v>1</v>
          </cell>
        </row>
        <row r="118">
          <cell r="D118">
            <v>1</v>
          </cell>
        </row>
        <row r="119">
          <cell r="D119">
            <v>1</v>
          </cell>
        </row>
        <row r="120">
          <cell r="D120">
            <v>1</v>
          </cell>
        </row>
        <row r="121">
          <cell r="D121">
            <v>1</v>
          </cell>
        </row>
        <row r="122">
          <cell r="D122" t="str">
            <v/>
          </cell>
        </row>
        <row r="123">
          <cell r="D123">
            <v>1</v>
          </cell>
        </row>
        <row r="124">
          <cell r="D124" t="str">
            <v/>
          </cell>
        </row>
        <row r="125">
          <cell r="D125" t="str">
            <v/>
          </cell>
        </row>
        <row r="126">
          <cell r="D126" t="str">
            <v/>
          </cell>
        </row>
        <row r="127">
          <cell r="D127" t="str">
            <v/>
          </cell>
        </row>
        <row r="128">
          <cell r="D128" t="str">
            <v/>
          </cell>
        </row>
        <row r="129">
          <cell r="D129" t="str">
            <v/>
          </cell>
        </row>
        <row r="130">
          <cell r="D130" t="str">
            <v/>
          </cell>
        </row>
        <row r="131">
          <cell r="D131" t="str">
            <v/>
          </cell>
        </row>
        <row r="132">
          <cell r="D132" t="str">
            <v/>
          </cell>
        </row>
        <row r="133">
          <cell r="D133" t="str">
            <v/>
          </cell>
        </row>
        <row r="134">
          <cell r="D134" t="str">
            <v/>
          </cell>
        </row>
        <row r="135">
          <cell r="D135" t="str">
            <v/>
          </cell>
        </row>
        <row r="136">
          <cell r="D136" t="str">
            <v/>
          </cell>
        </row>
        <row r="137">
          <cell r="D137" t="str">
            <v/>
          </cell>
        </row>
        <row r="138">
          <cell r="D138" t="str">
            <v/>
          </cell>
        </row>
        <row r="139">
          <cell r="D139">
            <v>1</v>
          </cell>
        </row>
        <row r="140">
          <cell r="D140">
            <v>1</v>
          </cell>
        </row>
        <row r="141">
          <cell r="D141">
            <v>1</v>
          </cell>
        </row>
        <row r="142">
          <cell r="D142" t="str">
            <v/>
          </cell>
        </row>
        <row r="143">
          <cell r="D143" t="str">
            <v/>
          </cell>
        </row>
        <row r="144">
          <cell r="D144" t="str">
            <v/>
          </cell>
        </row>
        <row r="145">
          <cell r="D145" t="str">
            <v/>
          </cell>
        </row>
        <row r="146">
          <cell r="D146">
            <v>1</v>
          </cell>
        </row>
        <row r="147">
          <cell r="D147" t="str">
            <v/>
          </cell>
        </row>
        <row r="148">
          <cell r="D148">
            <v>1</v>
          </cell>
        </row>
        <row r="149">
          <cell r="D149" t="str">
            <v/>
          </cell>
        </row>
        <row r="150">
          <cell r="D150" t="str">
            <v/>
          </cell>
        </row>
        <row r="151">
          <cell r="D151" t="str">
            <v/>
          </cell>
        </row>
        <row r="152">
          <cell r="D152" t="str">
            <v/>
          </cell>
        </row>
        <row r="153">
          <cell r="D153">
            <v>1</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v>1</v>
          </cell>
        </row>
        <row r="162">
          <cell r="D162" t="str">
            <v/>
          </cell>
        </row>
        <row r="163">
          <cell r="D163" t="str">
            <v/>
          </cell>
        </row>
        <row r="164">
          <cell r="D164" t="str">
            <v/>
          </cell>
        </row>
        <row r="165">
          <cell r="D165" t="str">
            <v/>
          </cell>
        </row>
        <row r="166">
          <cell r="D166">
            <v>1</v>
          </cell>
        </row>
        <row r="167">
          <cell r="D167" t="str">
            <v/>
          </cell>
        </row>
        <row r="168">
          <cell r="D168" t="str">
            <v/>
          </cell>
        </row>
        <row r="169">
          <cell r="D169" t="str">
            <v/>
          </cell>
        </row>
        <row r="170">
          <cell r="D170"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v>1</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6">
          <cell r="D206" t="str">
            <v/>
          </cell>
        </row>
        <row r="207">
          <cell r="D207" t="str">
            <v/>
          </cell>
        </row>
        <row r="208">
          <cell r="D208"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v>1</v>
          </cell>
        </row>
        <row r="221">
          <cell r="D221" t="str">
            <v/>
          </cell>
        </row>
        <row r="222">
          <cell r="D222">
            <v>1</v>
          </cell>
        </row>
        <row r="223">
          <cell r="D223" t="str">
            <v/>
          </cell>
        </row>
        <row r="224">
          <cell r="D224" t="str">
            <v/>
          </cell>
        </row>
        <row r="225">
          <cell r="D225" t="str">
            <v/>
          </cell>
        </row>
        <row r="226">
          <cell r="D226" t="str">
            <v/>
          </cell>
        </row>
        <row r="227">
          <cell r="D227" t="str">
            <v/>
          </cell>
        </row>
        <row r="228">
          <cell r="D228" t="str">
            <v/>
          </cell>
        </row>
        <row r="229">
          <cell r="D229">
            <v>1</v>
          </cell>
        </row>
        <row r="230">
          <cell r="D230" t="str">
            <v/>
          </cell>
        </row>
        <row r="231">
          <cell r="D231" t="str">
            <v/>
          </cell>
        </row>
        <row r="232">
          <cell r="D232">
            <v>1</v>
          </cell>
        </row>
        <row r="233">
          <cell r="D233">
            <v>1</v>
          </cell>
        </row>
        <row r="234">
          <cell r="D234">
            <v>1</v>
          </cell>
        </row>
        <row r="235">
          <cell r="D235">
            <v>1</v>
          </cell>
        </row>
        <row r="236">
          <cell r="D236">
            <v>1</v>
          </cell>
        </row>
        <row r="237">
          <cell r="D237">
            <v>1</v>
          </cell>
        </row>
        <row r="238">
          <cell r="D238">
            <v>1</v>
          </cell>
        </row>
        <row r="239">
          <cell r="D239">
            <v>1</v>
          </cell>
        </row>
        <row r="240">
          <cell r="D240">
            <v>1</v>
          </cell>
        </row>
        <row r="241">
          <cell r="D241">
            <v>1</v>
          </cell>
        </row>
        <row r="242">
          <cell r="D242">
            <v>1</v>
          </cell>
        </row>
        <row r="243">
          <cell r="D243">
            <v>1</v>
          </cell>
        </row>
        <row r="244">
          <cell r="D244">
            <v>1</v>
          </cell>
        </row>
        <row r="245">
          <cell r="D245">
            <v>1</v>
          </cell>
        </row>
        <row r="246">
          <cell r="D246">
            <v>1</v>
          </cell>
        </row>
        <row r="247">
          <cell r="D247">
            <v>1</v>
          </cell>
        </row>
        <row r="248">
          <cell r="D248">
            <v>1</v>
          </cell>
        </row>
        <row r="249">
          <cell r="D249">
            <v>1</v>
          </cell>
        </row>
        <row r="250">
          <cell r="D250">
            <v>1</v>
          </cell>
        </row>
        <row r="251">
          <cell r="D251">
            <v>1</v>
          </cell>
        </row>
        <row r="252">
          <cell r="D252">
            <v>1</v>
          </cell>
        </row>
        <row r="253">
          <cell r="D253">
            <v>1</v>
          </cell>
        </row>
        <row r="254">
          <cell r="D254">
            <v>1</v>
          </cell>
        </row>
        <row r="255">
          <cell r="D255">
            <v>1</v>
          </cell>
        </row>
        <row r="256">
          <cell r="D256">
            <v>1</v>
          </cell>
        </row>
        <row r="257">
          <cell r="D257">
            <v>1</v>
          </cell>
        </row>
        <row r="258">
          <cell r="D258">
            <v>1</v>
          </cell>
        </row>
        <row r="259">
          <cell r="D259">
            <v>1</v>
          </cell>
        </row>
        <row r="260">
          <cell r="D260">
            <v>1</v>
          </cell>
        </row>
        <row r="261">
          <cell r="D261">
            <v>1</v>
          </cell>
        </row>
        <row r="262">
          <cell r="D262">
            <v>1</v>
          </cell>
        </row>
        <row r="263">
          <cell r="D263">
            <v>1</v>
          </cell>
        </row>
        <row r="264">
          <cell r="D264">
            <v>1</v>
          </cell>
        </row>
        <row r="265">
          <cell r="D265">
            <v>1</v>
          </cell>
        </row>
        <row r="266">
          <cell r="D266">
            <v>1</v>
          </cell>
        </row>
        <row r="267">
          <cell r="D267">
            <v>1</v>
          </cell>
        </row>
        <row r="268">
          <cell r="D268">
            <v>1</v>
          </cell>
        </row>
        <row r="269">
          <cell r="D269">
            <v>1</v>
          </cell>
        </row>
        <row r="270">
          <cell r="D270">
            <v>1</v>
          </cell>
        </row>
        <row r="271">
          <cell r="D271">
            <v>1</v>
          </cell>
        </row>
        <row r="272">
          <cell r="D272">
            <v>1</v>
          </cell>
        </row>
        <row r="273">
          <cell r="D273">
            <v>1</v>
          </cell>
        </row>
        <row r="274">
          <cell r="D274">
            <v>1</v>
          </cell>
        </row>
        <row r="275">
          <cell r="D275">
            <v>1</v>
          </cell>
        </row>
        <row r="276">
          <cell r="D276">
            <v>1</v>
          </cell>
        </row>
        <row r="277">
          <cell r="D277">
            <v>1</v>
          </cell>
        </row>
        <row r="278">
          <cell r="D278">
            <v>1</v>
          </cell>
        </row>
        <row r="279">
          <cell r="D279">
            <v>1</v>
          </cell>
        </row>
        <row r="280">
          <cell r="D280">
            <v>1</v>
          </cell>
        </row>
        <row r="281">
          <cell r="D281">
            <v>1</v>
          </cell>
        </row>
        <row r="282">
          <cell r="D282">
            <v>1</v>
          </cell>
        </row>
        <row r="283">
          <cell r="D283">
            <v>1</v>
          </cell>
        </row>
        <row r="284">
          <cell r="D284">
            <v>1</v>
          </cell>
        </row>
        <row r="285">
          <cell r="D285" t="str">
            <v/>
          </cell>
        </row>
        <row r="286">
          <cell r="D286">
            <v>1</v>
          </cell>
        </row>
        <row r="287">
          <cell r="D287" t="str">
            <v/>
          </cell>
        </row>
        <row r="288">
          <cell r="D288" t="str">
            <v/>
          </cell>
        </row>
        <row r="289">
          <cell r="D289" t="str">
            <v/>
          </cell>
        </row>
        <row r="290">
          <cell r="D290" t="str">
            <v/>
          </cell>
        </row>
        <row r="291">
          <cell r="D291">
            <v>1</v>
          </cell>
        </row>
        <row r="292">
          <cell r="D292">
            <v>1</v>
          </cell>
        </row>
        <row r="293">
          <cell r="D293" t="str">
            <v/>
          </cell>
        </row>
        <row r="294">
          <cell r="D294" t="str">
            <v/>
          </cell>
        </row>
        <row r="295">
          <cell r="D295" t="str">
            <v/>
          </cell>
        </row>
        <row r="296">
          <cell r="D296">
            <v>1</v>
          </cell>
        </row>
        <row r="297">
          <cell r="D297">
            <v>1</v>
          </cell>
        </row>
        <row r="298">
          <cell r="D298" t="str">
            <v/>
          </cell>
        </row>
        <row r="299">
          <cell r="D299" t="str">
            <v/>
          </cell>
        </row>
        <row r="300">
          <cell r="D300">
            <v>1</v>
          </cell>
        </row>
        <row r="301">
          <cell r="D301" t="str">
            <v/>
          </cell>
        </row>
        <row r="302">
          <cell r="D302">
            <v>1</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0">
          <cell r="D320" t="str">
            <v/>
          </cell>
        </row>
        <row r="321">
          <cell r="D321" t="str">
            <v/>
          </cell>
        </row>
        <row r="322">
          <cell r="D322">
            <v>1</v>
          </cell>
        </row>
        <row r="323">
          <cell r="D323">
            <v>1</v>
          </cell>
        </row>
        <row r="324">
          <cell r="D324" t="str">
            <v/>
          </cell>
        </row>
        <row r="325">
          <cell r="D325" t="str">
            <v/>
          </cell>
        </row>
        <row r="326">
          <cell r="D326" t="str">
            <v/>
          </cell>
        </row>
        <row r="327">
          <cell r="D327" t="str">
            <v/>
          </cell>
        </row>
        <row r="328">
          <cell r="D328" t="str">
            <v/>
          </cell>
        </row>
        <row r="329">
          <cell r="D329">
            <v>1</v>
          </cell>
        </row>
        <row r="330">
          <cell r="D330">
            <v>1</v>
          </cell>
        </row>
        <row r="331">
          <cell r="D331" t="str">
            <v/>
          </cell>
        </row>
        <row r="332">
          <cell r="D332">
            <v>1</v>
          </cell>
        </row>
        <row r="333">
          <cell r="D333" t="str">
            <v/>
          </cell>
        </row>
        <row r="334">
          <cell r="D334" t="str">
            <v/>
          </cell>
        </row>
        <row r="335">
          <cell r="D335" t="str">
            <v/>
          </cell>
        </row>
        <row r="336">
          <cell r="D336">
            <v>1</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58">
          <cell r="D358" t="str">
            <v/>
          </cell>
        </row>
        <row r="359">
          <cell r="D359" t="str">
            <v/>
          </cell>
        </row>
        <row r="360">
          <cell r="D360" t="str">
            <v/>
          </cell>
        </row>
        <row r="361">
          <cell r="D361" t="str">
            <v/>
          </cell>
        </row>
        <row r="362">
          <cell r="D362">
            <v>1</v>
          </cell>
        </row>
        <row r="363">
          <cell r="D363" t="str">
            <v/>
          </cell>
        </row>
        <row r="364">
          <cell r="D364" t="str">
            <v/>
          </cell>
        </row>
        <row r="365">
          <cell r="D365" t="str">
            <v/>
          </cell>
        </row>
        <row r="366">
          <cell r="D366" t="str">
            <v/>
          </cell>
        </row>
        <row r="367">
          <cell r="D367">
            <v>1</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v>1</v>
          </cell>
        </row>
        <row r="381">
          <cell r="D381">
            <v>1</v>
          </cell>
        </row>
        <row r="382">
          <cell r="D382">
            <v>1</v>
          </cell>
        </row>
        <row r="383">
          <cell r="D383">
            <v>1</v>
          </cell>
        </row>
        <row r="384">
          <cell r="D384">
            <v>1</v>
          </cell>
        </row>
      </sheetData>
      <sheetData sheetId="9">
        <row r="2">
          <cell r="D2" t="str">
            <v/>
          </cell>
        </row>
        <row r="3">
          <cell r="D3">
            <v>1</v>
          </cell>
        </row>
        <row r="4">
          <cell r="D4">
            <v>1</v>
          </cell>
        </row>
        <row r="5">
          <cell r="D5">
            <v>1</v>
          </cell>
        </row>
        <row r="6">
          <cell r="D6" t="str">
            <v/>
          </cell>
        </row>
        <row r="7">
          <cell r="D7" t="str">
            <v/>
          </cell>
        </row>
        <row r="8">
          <cell r="D8" t="str">
            <v/>
          </cell>
        </row>
        <row r="9">
          <cell r="D9" t="str">
            <v/>
          </cell>
        </row>
        <row r="10">
          <cell r="D10" t="str">
            <v/>
          </cell>
        </row>
        <row r="11">
          <cell r="D11">
            <v>1</v>
          </cell>
        </row>
        <row r="12">
          <cell r="D12" t="str">
            <v/>
          </cell>
        </row>
        <row r="13">
          <cell r="D13">
            <v>1</v>
          </cell>
        </row>
        <row r="14">
          <cell r="D14" t="str">
            <v/>
          </cell>
        </row>
        <row r="15">
          <cell r="D15" t="str">
            <v/>
          </cell>
        </row>
        <row r="16">
          <cell r="D16">
            <v>1</v>
          </cell>
        </row>
        <row r="17">
          <cell r="D17" t="str">
            <v/>
          </cell>
        </row>
        <row r="18">
          <cell r="D18" t="str">
            <v/>
          </cell>
        </row>
        <row r="19">
          <cell r="D19" t="str">
            <v/>
          </cell>
        </row>
        <row r="20">
          <cell r="D20">
            <v>1</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v>1</v>
          </cell>
        </row>
        <row r="34">
          <cell r="D34" t="str">
            <v/>
          </cell>
        </row>
        <row r="35">
          <cell r="D35">
            <v>1</v>
          </cell>
        </row>
        <row r="36">
          <cell r="D36">
            <v>1</v>
          </cell>
        </row>
        <row r="37">
          <cell r="D37">
            <v>1</v>
          </cell>
        </row>
        <row r="38">
          <cell r="D38">
            <v>1</v>
          </cell>
        </row>
        <row r="39">
          <cell r="D39" t="str">
            <v/>
          </cell>
        </row>
        <row r="40">
          <cell r="D40">
            <v>1</v>
          </cell>
        </row>
        <row r="41">
          <cell r="D41">
            <v>1</v>
          </cell>
        </row>
        <row r="42">
          <cell r="D42">
            <v>1</v>
          </cell>
        </row>
        <row r="43">
          <cell r="D43">
            <v>1</v>
          </cell>
        </row>
        <row r="44">
          <cell r="D44">
            <v>1</v>
          </cell>
        </row>
        <row r="45">
          <cell r="D45" t="str">
            <v/>
          </cell>
        </row>
        <row r="46">
          <cell r="D46">
            <v>1</v>
          </cell>
        </row>
        <row r="47">
          <cell r="D47">
            <v>1</v>
          </cell>
        </row>
        <row r="48">
          <cell r="D48">
            <v>1</v>
          </cell>
        </row>
        <row r="49">
          <cell r="D49">
            <v>1</v>
          </cell>
        </row>
        <row r="50">
          <cell r="D50">
            <v>1</v>
          </cell>
        </row>
        <row r="51">
          <cell r="D51">
            <v>1</v>
          </cell>
        </row>
        <row r="52">
          <cell r="D52">
            <v>1</v>
          </cell>
        </row>
        <row r="53">
          <cell r="D53" t="str">
            <v/>
          </cell>
        </row>
        <row r="54">
          <cell r="D54">
            <v>1</v>
          </cell>
        </row>
        <row r="55">
          <cell r="D55">
            <v>1</v>
          </cell>
        </row>
        <row r="56">
          <cell r="D56">
            <v>1</v>
          </cell>
        </row>
        <row r="57">
          <cell r="D57" t="str">
            <v/>
          </cell>
        </row>
        <row r="58">
          <cell r="D58">
            <v>1</v>
          </cell>
        </row>
        <row r="59">
          <cell r="D59">
            <v>1</v>
          </cell>
        </row>
        <row r="60">
          <cell r="D60" t="str">
            <v/>
          </cell>
        </row>
        <row r="61">
          <cell r="D61">
            <v>1</v>
          </cell>
        </row>
        <row r="62">
          <cell r="D62" t="str">
            <v/>
          </cell>
        </row>
        <row r="63">
          <cell r="D63">
            <v>1</v>
          </cell>
        </row>
        <row r="64">
          <cell r="D64" t="str">
            <v/>
          </cell>
        </row>
        <row r="65">
          <cell r="D65" t="str">
            <v/>
          </cell>
        </row>
        <row r="66">
          <cell r="D66">
            <v>1</v>
          </cell>
        </row>
        <row r="67">
          <cell r="D67">
            <v>1</v>
          </cell>
        </row>
        <row r="68">
          <cell r="D68">
            <v>1</v>
          </cell>
        </row>
        <row r="69">
          <cell r="D69">
            <v>1</v>
          </cell>
        </row>
        <row r="70">
          <cell r="D70">
            <v>1</v>
          </cell>
        </row>
        <row r="71">
          <cell r="D71">
            <v>1</v>
          </cell>
        </row>
        <row r="72">
          <cell r="D72">
            <v>1</v>
          </cell>
        </row>
        <row r="73">
          <cell r="D73">
            <v>1</v>
          </cell>
        </row>
        <row r="74">
          <cell r="D74">
            <v>1</v>
          </cell>
        </row>
        <row r="75">
          <cell r="D75">
            <v>1</v>
          </cell>
        </row>
        <row r="76">
          <cell r="D76">
            <v>1</v>
          </cell>
        </row>
        <row r="77">
          <cell r="D77">
            <v>1</v>
          </cell>
        </row>
        <row r="78">
          <cell r="D78">
            <v>1</v>
          </cell>
        </row>
        <row r="79">
          <cell r="D79">
            <v>1</v>
          </cell>
        </row>
        <row r="80">
          <cell r="D80">
            <v>1</v>
          </cell>
        </row>
        <row r="81">
          <cell r="D81">
            <v>1</v>
          </cell>
        </row>
        <row r="82">
          <cell r="D82">
            <v>1</v>
          </cell>
        </row>
        <row r="83">
          <cell r="D83" t="str">
            <v/>
          </cell>
        </row>
        <row r="84">
          <cell r="D84" t="str">
            <v/>
          </cell>
        </row>
        <row r="85">
          <cell r="D85">
            <v>1</v>
          </cell>
        </row>
        <row r="86">
          <cell r="D86" t="str">
            <v/>
          </cell>
        </row>
        <row r="87">
          <cell r="D87">
            <v>1</v>
          </cell>
        </row>
        <row r="88">
          <cell r="D88">
            <v>1</v>
          </cell>
        </row>
        <row r="89">
          <cell r="D89">
            <v>1</v>
          </cell>
        </row>
        <row r="90">
          <cell r="D90">
            <v>1</v>
          </cell>
        </row>
        <row r="91">
          <cell r="D91">
            <v>1</v>
          </cell>
        </row>
        <row r="92">
          <cell r="D92">
            <v>1</v>
          </cell>
        </row>
        <row r="93">
          <cell r="D93" t="str">
            <v/>
          </cell>
        </row>
        <row r="94">
          <cell r="D94">
            <v>1</v>
          </cell>
        </row>
        <row r="95">
          <cell r="D95">
            <v>1</v>
          </cell>
        </row>
        <row r="96">
          <cell r="D96" t="str">
            <v/>
          </cell>
        </row>
        <row r="97">
          <cell r="D97">
            <v>1</v>
          </cell>
        </row>
        <row r="98">
          <cell r="D98">
            <v>1</v>
          </cell>
        </row>
        <row r="99">
          <cell r="D99">
            <v>1</v>
          </cell>
        </row>
        <row r="100">
          <cell r="D100">
            <v>1</v>
          </cell>
        </row>
        <row r="101">
          <cell r="D101">
            <v>1</v>
          </cell>
        </row>
        <row r="102">
          <cell r="D102" t="str">
            <v/>
          </cell>
        </row>
        <row r="103">
          <cell r="D103" t="str">
            <v/>
          </cell>
        </row>
        <row r="104">
          <cell r="D104" t="str">
            <v/>
          </cell>
        </row>
        <row r="105">
          <cell r="D105">
            <v>1</v>
          </cell>
        </row>
        <row r="106">
          <cell r="D106">
            <v>1</v>
          </cell>
        </row>
        <row r="107">
          <cell r="D107" t="str">
            <v/>
          </cell>
        </row>
        <row r="108">
          <cell r="D108">
            <v>1</v>
          </cell>
        </row>
        <row r="109">
          <cell r="D109">
            <v>1</v>
          </cell>
        </row>
        <row r="110">
          <cell r="D110">
            <v>1</v>
          </cell>
        </row>
        <row r="111">
          <cell r="D111">
            <v>1</v>
          </cell>
        </row>
        <row r="112">
          <cell r="D112">
            <v>1</v>
          </cell>
        </row>
        <row r="113">
          <cell r="D113">
            <v>1</v>
          </cell>
        </row>
        <row r="114">
          <cell r="D114">
            <v>1</v>
          </cell>
        </row>
        <row r="115">
          <cell r="D115">
            <v>1</v>
          </cell>
        </row>
        <row r="116">
          <cell r="D116">
            <v>1</v>
          </cell>
        </row>
        <row r="117">
          <cell r="D117" t="str">
            <v/>
          </cell>
        </row>
        <row r="118">
          <cell r="D118">
            <v>1</v>
          </cell>
        </row>
        <row r="119">
          <cell r="D119">
            <v>1</v>
          </cell>
        </row>
        <row r="120">
          <cell r="D120" t="str">
            <v/>
          </cell>
        </row>
        <row r="121">
          <cell r="D121">
            <v>1</v>
          </cell>
        </row>
        <row r="122">
          <cell r="D122">
            <v>1</v>
          </cell>
        </row>
        <row r="123">
          <cell r="D123" t="str">
            <v/>
          </cell>
        </row>
        <row r="124">
          <cell r="D124" t="str">
            <v/>
          </cell>
        </row>
        <row r="125">
          <cell r="D125">
            <v>1</v>
          </cell>
        </row>
        <row r="126">
          <cell r="D126">
            <v>1</v>
          </cell>
        </row>
        <row r="127">
          <cell r="D127" t="str">
            <v/>
          </cell>
        </row>
        <row r="128">
          <cell r="D128">
            <v>1</v>
          </cell>
        </row>
        <row r="129">
          <cell r="D129" t="str">
            <v/>
          </cell>
        </row>
        <row r="130">
          <cell r="D130" t="str">
            <v/>
          </cell>
        </row>
        <row r="131">
          <cell r="D131">
            <v>1</v>
          </cell>
        </row>
        <row r="132">
          <cell r="D132" t="str">
            <v/>
          </cell>
        </row>
        <row r="133">
          <cell r="D133" t="str">
            <v/>
          </cell>
        </row>
        <row r="134">
          <cell r="D134" t="str">
            <v/>
          </cell>
        </row>
        <row r="135">
          <cell r="D135">
            <v>1</v>
          </cell>
        </row>
        <row r="136">
          <cell r="D136">
            <v>1</v>
          </cell>
        </row>
        <row r="137">
          <cell r="D137">
            <v>1</v>
          </cell>
        </row>
        <row r="138">
          <cell r="D138">
            <v>1</v>
          </cell>
        </row>
        <row r="139">
          <cell r="D139">
            <v>1</v>
          </cell>
        </row>
        <row r="140">
          <cell r="D140">
            <v>1</v>
          </cell>
        </row>
        <row r="141">
          <cell r="D141" t="str">
            <v/>
          </cell>
        </row>
        <row r="142">
          <cell r="D142" t="str">
            <v/>
          </cell>
        </row>
        <row r="143">
          <cell r="D143">
            <v>1</v>
          </cell>
        </row>
        <row r="144">
          <cell r="D144" t="str">
            <v/>
          </cell>
        </row>
        <row r="145">
          <cell r="D145" t="str">
            <v/>
          </cell>
        </row>
        <row r="146">
          <cell r="D146">
            <v>1</v>
          </cell>
        </row>
        <row r="147">
          <cell r="D147">
            <v>1</v>
          </cell>
        </row>
        <row r="148">
          <cell r="D148">
            <v>1</v>
          </cell>
        </row>
        <row r="149">
          <cell r="D149">
            <v>1</v>
          </cell>
        </row>
        <row r="150">
          <cell r="D150" t="str">
            <v/>
          </cell>
        </row>
        <row r="151">
          <cell r="D151">
            <v>1</v>
          </cell>
        </row>
        <row r="152">
          <cell r="D152">
            <v>1</v>
          </cell>
        </row>
        <row r="153">
          <cell r="D153">
            <v>1</v>
          </cell>
        </row>
        <row r="154">
          <cell r="D154" t="str">
            <v/>
          </cell>
        </row>
        <row r="155">
          <cell r="D155">
            <v>1</v>
          </cell>
        </row>
        <row r="156">
          <cell r="D156">
            <v>1</v>
          </cell>
        </row>
        <row r="157">
          <cell r="D157">
            <v>1</v>
          </cell>
        </row>
        <row r="158">
          <cell r="D158">
            <v>1</v>
          </cell>
        </row>
        <row r="159">
          <cell r="D159">
            <v>1</v>
          </cell>
        </row>
        <row r="160">
          <cell r="D160" t="str">
            <v/>
          </cell>
        </row>
        <row r="161">
          <cell r="D161">
            <v>1</v>
          </cell>
        </row>
        <row r="162">
          <cell r="D162">
            <v>1</v>
          </cell>
        </row>
        <row r="163">
          <cell r="D163">
            <v>1</v>
          </cell>
        </row>
        <row r="164">
          <cell r="D164" t="str">
            <v/>
          </cell>
        </row>
        <row r="165">
          <cell r="D165">
            <v>1</v>
          </cell>
        </row>
        <row r="166">
          <cell r="D166">
            <v>1</v>
          </cell>
        </row>
        <row r="167">
          <cell r="D167" t="str">
            <v/>
          </cell>
        </row>
        <row r="168">
          <cell r="D168" t="str">
            <v/>
          </cell>
        </row>
        <row r="169">
          <cell r="D169" t="str">
            <v/>
          </cell>
        </row>
        <row r="170">
          <cell r="D170" t="str">
            <v/>
          </cell>
        </row>
        <row r="171">
          <cell r="D171">
            <v>1</v>
          </cell>
        </row>
        <row r="172">
          <cell r="D172" t="str">
            <v/>
          </cell>
        </row>
        <row r="173">
          <cell r="D173" t="str">
            <v/>
          </cell>
        </row>
        <row r="174">
          <cell r="D174" t="str">
            <v/>
          </cell>
        </row>
        <row r="175">
          <cell r="D175" t="str">
            <v/>
          </cell>
        </row>
        <row r="176">
          <cell r="D176">
            <v>1</v>
          </cell>
        </row>
        <row r="177">
          <cell r="D177">
            <v>1</v>
          </cell>
        </row>
        <row r="178">
          <cell r="D178" t="str">
            <v/>
          </cell>
        </row>
        <row r="179">
          <cell r="D179">
            <v>1</v>
          </cell>
        </row>
        <row r="180">
          <cell r="D180">
            <v>1</v>
          </cell>
        </row>
        <row r="181">
          <cell r="D181" t="str">
            <v/>
          </cell>
        </row>
        <row r="182">
          <cell r="D182">
            <v>1</v>
          </cell>
        </row>
        <row r="183">
          <cell r="D183">
            <v>1</v>
          </cell>
        </row>
        <row r="184">
          <cell r="D184" t="str">
            <v/>
          </cell>
        </row>
        <row r="185">
          <cell r="D185" t="str">
            <v/>
          </cell>
        </row>
        <row r="186">
          <cell r="D186">
            <v>1</v>
          </cell>
        </row>
        <row r="187">
          <cell r="D187">
            <v>1</v>
          </cell>
        </row>
        <row r="188">
          <cell r="D188">
            <v>1</v>
          </cell>
        </row>
        <row r="189">
          <cell r="D189" t="str">
            <v/>
          </cell>
        </row>
        <row r="190">
          <cell r="D190" t="str">
            <v/>
          </cell>
        </row>
        <row r="191">
          <cell r="D191" t="str">
            <v/>
          </cell>
        </row>
        <row r="192">
          <cell r="D192">
            <v>1</v>
          </cell>
        </row>
        <row r="193">
          <cell r="D193">
            <v>1</v>
          </cell>
        </row>
        <row r="194">
          <cell r="D194">
            <v>1</v>
          </cell>
        </row>
        <row r="195">
          <cell r="D195" t="str">
            <v/>
          </cell>
        </row>
        <row r="196">
          <cell r="D196">
            <v>1</v>
          </cell>
        </row>
        <row r="197">
          <cell r="D197" t="str">
            <v/>
          </cell>
        </row>
        <row r="198">
          <cell r="D198" t="str">
            <v/>
          </cell>
        </row>
        <row r="199">
          <cell r="D199" t="str">
            <v/>
          </cell>
        </row>
        <row r="200">
          <cell r="D200" t="str">
            <v/>
          </cell>
        </row>
        <row r="201">
          <cell r="D201" t="str">
            <v/>
          </cell>
        </row>
        <row r="202">
          <cell r="D202">
            <v>1</v>
          </cell>
        </row>
        <row r="203">
          <cell r="D203" t="str">
            <v/>
          </cell>
        </row>
        <row r="204">
          <cell r="D204" t="str">
            <v/>
          </cell>
        </row>
        <row r="205">
          <cell r="D205" t="str">
            <v/>
          </cell>
        </row>
        <row r="206">
          <cell r="D206" t="str">
            <v/>
          </cell>
        </row>
        <row r="207">
          <cell r="D207" t="str">
            <v/>
          </cell>
        </row>
        <row r="208">
          <cell r="D208"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v>1</v>
          </cell>
        </row>
        <row r="235">
          <cell r="D235">
            <v>1</v>
          </cell>
        </row>
        <row r="236">
          <cell r="D236" t="str">
            <v/>
          </cell>
        </row>
        <row r="237">
          <cell r="D237" t="str">
            <v/>
          </cell>
        </row>
        <row r="238">
          <cell r="D238" t="str">
            <v/>
          </cell>
        </row>
        <row r="239">
          <cell r="D239" t="str">
            <v/>
          </cell>
        </row>
        <row r="240">
          <cell r="D240" t="str">
            <v/>
          </cell>
        </row>
        <row r="241">
          <cell r="D241" t="str">
            <v/>
          </cell>
        </row>
        <row r="242">
          <cell r="D242">
            <v>1</v>
          </cell>
        </row>
        <row r="243">
          <cell r="D243" t="str">
            <v/>
          </cell>
        </row>
        <row r="244">
          <cell r="D244" t="str">
            <v/>
          </cell>
        </row>
        <row r="245">
          <cell r="D245" t="str">
            <v/>
          </cell>
        </row>
        <row r="246">
          <cell r="D246" t="str">
            <v/>
          </cell>
        </row>
        <row r="247">
          <cell r="D247">
            <v>1</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v>1</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v>1</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v>1</v>
          </cell>
        </row>
        <row r="277">
          <cell r="D277" t="str">
            <v/>
          </cell>
        </row>
        <row r="278">
          <cell r="D278" t="str">
            <v/>
          </cell>
        </row>
        <row r="279">
          <cell r="D279" t="str">
            <v/>
          </cell>
        </row>
        <row r="280">
          <cell r="D280" t="str">
            <v/>
          </cell>
        </row>
        <row r="281">
          <cell r="D281" t="str">
            <v/>
          </cell>
        </row>
        <row r="282">
          <cell r="D282" t="str">
            <v/>
          </cell>
        </row>
        <row r="283">
          <cell r="D283" t="str">
            <v/>
          </cell>
        </row>
        <row r="284">
          <cell r="D284"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v>1</v>
          </cell>
        </row>
        <row r="296">
          <cell r="D296" t="str">
            <v/>
          </cell>
        </row>
        <row r="297">
          <cell r="D297" t="str">
            <v/>
          </cell>
        </row>
        <row r="298">
          <cell r="D298" t="str">
            <v/>
          </cell>
        </row>
        <row r="299">
          <cell r="D299">
            <v>1</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0">
          <cell r="D320" t="str">
            <v/>
          </cell>
        </row>
        <row r="321">
          <cell r="D321" t="str">
            <v/>
          </cell>
        </row>
        <row r="322">
          <cell r="D322"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v>1</v>
          </cell>
        </row>
        <row r="342">
          <cell r="D342">
            <v>1</v>
          </cell>
        </row>
        <row r="343">
          <cell r="D343">
            <v>1</v>
          </cell>
        </row>
        <row r="344">
          <cell r="D344">
            <v>1</v>
          </cell>
        </row>
        <row r="345">
          <cell r="D345">
            <v>1</v>
          </cell>
        </row>
        <row r="346">
          <cell r="D346">
            <v>1</v>
          </cell>
        </row>
        <row r="347">
          <cell r="D347">
            <v>1</v>
          </cell>
        </row>
        <row r="348">
          <cell r="D348" t="str">
            <v/>
          </cell>
        </row>
        <row r="349">
          <cell r="D349">
            <v>1</v>
          </cell>
        </row>
        <row r="350">
          <cell r="D350">
            <v>1</v>
          </cell>
        </row>
        <row r="351">
          <cell r="D351">
            <v>1</v>
          </cell>
        </row>
        <row r="352">
          <cell r="D352">
            <v>1</v>
          </cell>
        </row>
        <row r="353">
          <cell r="D353">
            <v>1</v>
          </cell>
        </row>
        <row r="354">
          <cell r="D354" t="str">
            <v/>
          </cell>
        </row>
        <row r="355">
          <cell r="D355" t="str">
            <v/>
          </cell>
        </row>
        <row r="356">
          <cell r="D356">
            <v>1</v>
          </cell>
        </row>
        <row r="357">
          <cell r="D357">
            <v>1</v>
          </cell>
        </row>
        <row r="358">
          <cell r="D358">
            <v>1</v>
          </cell>
        </row>
        <row r="359">
          <cell r="D359">
            <v>1</v>
          </cell>
        </row>
        <row r="360">
          <cell r="D360">
            <v>1</v>
          </cell>
        </row>
        <row r="361">
          <cell r="D361">
            <v>1</v>
          </cell>
        </row>
        <row r="362">
          <cell r="D362">
            <v>1</v>
          </cell>
        </row>
        <row r="363">
          <cell r="D363">
            <v>1</v>
          </cell>
        </row>
        <row r="364">
          <cell r="D364">
            <v>1</v>
          </cell>
        </row>
        <row r="365">
          <cell r="D365">
            <v>1</v>
          </cell>
        </row>
        <row r="366">
          <cell r="D366">
            <v>1</v>
          </cell>
        </row>
        <row r="367">
          <cell r="D367">
            <v>1</v>
          </cell>
        </row>
        <row r="368">
          <cell r="D368" t="str">
            <v/>
          </cell>
        </row>
        <row r="369">
          <cell r="D369">
            <v>1</v>
          </cell>
        </row>
        <row r="370">
          <cell r="D370">
            <v>1</v>
          </cell>
        </row>
        <row r="371">
          <cell r="D371">
            <v>1</v>
          </cell>
        </row>
        <row r="372">
          <cell r="D372" t="str">
            <v/>
          </cell>
        </row>
        <row r="373">
          <cell r="D373">
            <v>1</v>
          </cell>
        </row>
        <row r="374">
          <cell r="D374">
            <v>1</v>
          </cell>
        </row>
        <row r="375">
          <cell r="D375">
            <v>1</v>
          </cell>
        </row>
        <row r="376">
          <cell r="D376" t="str">
            <v/>
          </cell>
        </row>
        <row r="377">
          <cell r="D377">
            <v>1</v>
          </cell>
        </row>
        <row r="378">
          <cell r="D378" t="str">
            <v/>
          </cell>
        </row>
        <row r="379">
          <cell r="D379">
            <v>1</v>
          </cell>
        </row>
        <row r="380">
          <cell r="D380" t="str">
            <v/>
          </cell>
        </row>
        <row r="381">
          <cell r="D381" t="str">
            <v/>
          </cell>
        </row>
        <row r="382">
          <cell r="D382">
            <v>1</v>
          </cell>
        </row>
        <row r="383">
          <cell r="D383" t="str">
            <v/>
          </cell>
        </row>
        <row r="384">
          <cell r="D384" t="str">
            <v/>
          </cell>
        </row>
        <row r="385">
          <cell r="D385">
            <v>1</v>
          </cell>
        </row>
        <row r="386">
          <cell r="D386">
            <v>1</v>
          </cell>
        </row>
        <row r="387">
          <cell r="D387">
            <v>1</v>
          </cell>
        </row>
        <row r="388">
          <cell r="D388" t="str">
            <v/>
          </cell>
        </row>
        <row r="389">
          <cell r="D389">
            <v>1</v>
          </cell>
        </row>
        <row r="390">
          <cell r="D390">
            <v>1</v>
          </cell>
        </row>
        <row r="391">
          <cell r="D391" t="str">
            <v/>
          </cell>
        </row>
        <row r="392">
          <cell r="D392">
            <v>1</v>
          </cell>
        </row>
        <row r="393">
          <cell r="D393" t="str">
            <v/>
          </cell>
        </row>
        <row r="394">
          <cell r="D394" t="str">
            <v/>
          </cell>
        </row>
        <row r="395">
          <cell r="D395" t="str">
            <v/>
          </cell>
        </row>
        <row r="396">
          <cell r="D396" t="str">
            <v/>
          </cell>
        </row>
        <row r="397">
          <cell r="D397">
            <v>1</v>
          </cell>
        </row>
        <row r="398">
          <cell r="D398" t="str">
            <v/>
          </cell>
        </row>
        <row r="399">
          <cell r="D399">
            <v>1</v>
          </cell>
        </row>
        <row r="400">
          <cell r="D400">
            <v>1</v>
          </cell>
        </row>
        <row r="401">
          <cell r="D401">
            <v>1</v>
          </cell>
        </row>
        <row r="402">
          <cell r="D402">
            <v>1</v>
          </cell>
        </row>
        <row r="403">
          <cell r="D403">
            <v>1</v>
          </cell>
        </row>
        <row r="404">
          <cell r="D404" t="str">
            <v/>
          </cell>
        </row>
        <row r="405">
          <cell r="D405">
            <v>1</v>
          </cell>
        </row>
        <row r="406">
          <cell r="D406" t="str">
            <v/>
          </cell>
        </row>
        <row r="407">
          <cell r="D407" t="str">
            <v/>
          </cell>
        </row>
        <row r="408">
          <cell r="D408">
            <v>1</v>
          </cell>
        </row>
        <row r="409">
          <cell r="D409">
            <v>1</v>
          </cell>
        </row>
        <row r="410">
          <cell r="D410" t="str">
            <v/>
          </cell>
        </row>
        <row r="411">
          <cell r="D411">
            <v>1</v>
          </cell>
        </row>
        <row r="412">
          <cell r="D412">
            <v>1</v>
          </cell>
        </row>
        <row r="413">
          <cell r="D413">
            <v>1</v>
          </cell>
        </row>
        <row r="414">
          <cell r="D414" t="str">
            <v/>
          </cell>
        </row>
        <row r="415">
          <cell r="D415">
            <v>1</v>
          </cell>
        </row>
        <row r="416">
          <cell r="D416">
            <v>1</v>
          </cell>
        </row>
        <row r="417">
          <cell r="D417">
            <v>1</v>
          </cell>
        </row>
        <row r="418">
          <cell r="D418" t="str">
            <v/>
          </cell>
        </row>
        <row r="419">
          <cell r="D419" t="str">
            <v/>
          </cell>
        </row>
        <row r="420">
          <cell r="D420">
            <v>1</v>
          </cell>
        </row>
        <row r="421">
          <cell r="D421" t="str">
            <v/>
          </cell>
        </row>
        <row r="422">
          <cell r="D422">
            <v>1</v>
          </cell>
        </row>
        <row r="423">
          <cell r="D423" t="str">
            <v/>
          </cell>
        </row>
        <row r="424">
          <cell r="D424" t="str">
            <v/>
          </cell>
        </row>
        <row r="425">
          <cell r="D425" t="str">
            <v/>
          </cell>
        </row>
        <row r="426">
          <cell r="D426" t="str">
            <v/>
          </cell>
        </row>
        <row r="427">
          <cell r="D427" t="str">
            <v/>
          </cell>
        </row>
        <row r="428">
          <cell r="D428" t="str">
            <v/>
          </cell>
        </row>
        <row r="429">
          <cell r="D429">
            <v>1</v>
          </cell>
        </row>
        <row r="430">
          <cell r="D430" t="str">
            <v/>
          </cell>
        </row>
        <row r="431">
          <cell r="D431" t="str">
            <v/>
          </cell>
        </row>
        <row r="432">
          <cell r="D432" t="str">
            <v/>
          </cell>
        </row>
        <row r="433">
          <cell r="D433">
            <v>1</v>
          </cell>
        </row>
        <row r="434">
          <cell r="D434" t="str">
            <v/>
          </cell>
        </row>
        <row r="435">
          <cell r="D435" t="str">
            <v/>
          </cell>
        </row>
        <row r="436">
          <cell r="D436" t="str">
            <v/>
          </cell>
        </row>
        <row r="437">
          <cell r="D437" t="str">
            <v/>
          </cell>
        </row>
        <row r="438">
          <cell r="D438">
            <v>1</v>
          </cell>
        </row>
        <row r="439">
          <cell r="D439" t="str">
            <v/>
          </cell>
        </row>
        <row r="440">
          <cell r="D440">
            <v>1</v>
          </cell>
        </row>
        <row r="441">
          <cell r="D441" t="str">
            <v/>
          </cell>
        </row>
        <row r="442">
          <cell r="D442" t="str">
            <v/>
          </cell>
        </row>
        <row r="443">
          <cell r="D443" t="str">
            <v/>
          </cell>
        </row>
        <row r="444">
          <cell r="D444" t="str">
            <v/>
          </cell>
        </row>
        <row r="445">
          <cell r="D445">
            <v>1</v>
          </cell>
        </row>
        <row r="446">
          <cell r="D446">
            <v>1</v>
          </cell>
        </row>
        <row r="447">
          <cell r="D447" t="str">
            <v/>
          </cell>
        </row>
        <row r="448">
          <cell r="D448" t="str">
            <v/>
          </cell>
        </row>
        <row r="449">
          <cell r="D449" t="str">
            <v/>
          </cell>
        </row>
        <row r="450">
          <cell r="D450" t="str">
            <v/>
          </cell>
        </row>
        <row r="451">
          <cell r="D451">
            <v>1</v>
          </cell>
        </row>
        <row r="452">
          <cell r="D452" t="str">
            <v/>
          </cell>
        </row>
        <row r="453">
          <cell r="D453">
            <v>1</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2">
          <cell r="D472" t="str">
            <v/>
          </cell>
        </row>
        <row r="473">
          <cell r="D473" t="str">
            <v/>
          </cell>
        </row>
        <row r="474">
          <cell r="D474" t="str">
            <v/>
          </cell>
        </row>
        <row r="475">
          <cell r="D475" t="str">
            <v/>
          </cell>
        </row>
        <row r="476">
          <cell r="D476" t="str">
            <v/>
          </cell>
        </row>
        <row r="477">
          <cell r="D477" t="str">
            <v/>
          </cell>
        </row>
        <row r="478">
          <cell r="D478" t="str">
            <v/>
          </cell>
        </row>
        <row r="479">
          <cell r="D479" t="str">
            <v/>
          </cell>
        </row>
        <row r="480">
          <cell r="D480" t="str">
            <v/>
          </cell>
        </row>
        <row r="481">
          <cell r="D481">
            <v>1</v>
          </cell>
        </row>
        <row r="482">
          <cell r="D482" t="str">
            <v/>
          </cell>
        </row>
        <row r="483">
          <cell r="D483" t="str">
            <v/>
          </cell>
        </row>
        <row r="484">
          <cell r="D484" t="str">
            <v/>
          </cell>
        </row>
        <row r="485">
          <cell r="D485" t="str">
            <v/>
          </cell>
        </row>
        <row r="486">
          <cell r="D486" t="str">
            <v/>
          </cell>
        </row>
        <row r="487">
          <cell r="D487">
            <v>1</v>
          </cell>
        </row>
        <row r="488">
          <cell r="D488" t="str">
            <v/>
          </cell>
        </row>
        <row r="489">
          <cell r="D489" t="str">
            <v/>
          </cell>
        </row>
        <row r="490">
          <cell r="D490" t="str">
            <v/>
          </cell>
        </row>
        <row r="491">
          <cell r="D491" t="str">
            <v/>
          </cell>
        </row>
        <row r="492">
          <cell r="D492">
            <v>1</v>
          </cell>
        </row>
        <row r="493">
          <cell r="D493" t="str">
            <v/>
          </cell>
        </row>
        <row r="494">
          <cell r="D494" t="str">
            <v/>
          </cell>
        </row>
        <row r="495">
          <cell r="D495" t="str">
            <v/>
          </cell>
        </row>
        <row r="496">
          <cell r="D496" t="str">
            <v/>
          </cell>
        </row>
        <row r="497">
          <cell r="D497">
            <v>1</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0">
          <cell r="D510" t="str">
            <v/>
          </cell>
        </row>
        <row r="511">
          <cell r="D511" t="str">
            <v/>
          </cell>
        </row>
        <row r="512">
          <cell r="D512"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v>1</v>
          </cell>
        </row>
        <row r="529">
          <cell r="D529">
            <v>1</v>
          </cell>
        </row>
        <row r="530">
          <cell r="D530" t="str">
            <v/>
          </cell>
        </row>
        <row r="531">
          <cell r="D531" t="str">
            <v/>
          </cell>
        </row>
        <row r="532">
          <cell r="D532" t="str">
            <v/>
          </cell>
        </row>
        <row r="533">
          <cell r="D533" t="str">
            <v/>
          </cell>
        </row>
        <row r="534">
          <cell r="D534">
            <v>1</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v>1</v>
          </cell>
        </row>
        <row r="543">
          <cell r="D543" t="str">
            <v/>
          </cell>
        </row>
        <row r="544">
          <cell r="D544" t="str">
            <v/>
          </cell>
        </row>
        <row r="545">
          <cell r="D545" t="str">
            <v/>
          </cell>
        </row>
        <row r="546">
          <cell r="D546" t="str">
            <v/>
          </cell>
        </row>
        <row r="547">
          <cell r="D547" t="str">
            <v/>
          </cell>
        </row>
        <row r="548">
          <cell r="D548" t="str">
            <v/>
          </cell>
        </row>
        <row r="549">
          <cell r="D549">
            <v>1</v>
          </cell>
        </row>
        <row r="550">
          <cell r="D550" t="str">
            <v/>
          </cell>
        </row>
        <row r="551">
          <cell r="D551" t="str">
            <v/>
          </cell>
        </row>
        <row r="552">
          <cell r="D552">
            <v>1</v>
          </cell>
        </row>
        <row r="553">
          <cell r="D553">
            <v>1</v>
          </cell>
        </row>
        <row r="554">
          <cell r="D554">
            <v>1</v>
          </cell>
        </row>
        <row r="555">
          <cell r="D555" t="str">
            <v/>
          </cell>
        </row>
        <row r="556">
          <cell r="D556">
            <v>1</v>
          </cell>
        </row>
        <row r="557">
          <cell r="D557" t="str">
            <v/>
          </cell>
        </row>
        <row r="558">
          <cell r="D558" t="str">
            <v/>
          </cell>
        </row>
        <row r="559">
          <cell r="D559" t="str">
            <v/>
          </cell>
        </row>
        <row r="560">
          <cell r="D560">
            <v>1</v>
          </cell>
        </row>
        <row r="561">
          <cell r="D561" t="str">
            <v/>
          </cell>
        </row>
        <row r="562">
          <cell r="D562" t="str">
            <v/>
          </cell>
        </row>
        <row r="563">
          <cell r="D563" t="str">
            <v/>
          </cell>
        </row>
        <row r="564">
          <cell r="D564" t="str">
            <v/>
          </cell>
        </row>
      </sheetData>
      <sheetData sheetId="10">
        <row r="2">
          <cell r="D2" t="str">
            <v/>
          </cell>
        </row>
        <row r="3">
          <cell r="D3" t="str">
            <v/>
          </cell>
        </row>
        <row r="4">
          <cell r="D4">
            <v>1</v>
          </cell>
        </row>
        <row r="5">
          <cell r="D5" t="str">
            <v/>
          </cell>
        </row>
        <row r="6">
          <cell r="D6">
            <v>1</v>
          </cell>
        </row>
        <row r="7">
          <cell r="D7">
            <v>1</v>
          </cell>
        </row>
        <row r="8">
          <cell r="D8" t="str">
            <v/>
          </cell>
        </row>
        <row r="9">
          <cell r="D9" t="str">
            <v/>
          </cell>
        </row>
        <row r="10">
          <cell r="D10" t="str">
            <v/>
          </cell>
        </row>
        <row r="11">
          <cell r="D11" t="str">
            <v/>
          </cell>
        </row>
        <row r="12">
          <cell r="D12" t="str">
            <v/>
          </cell>
        </row>
        <row r="13">
          <cell r="D13" t="str">
            <v/>
          </cell>
        </row>
        <row r="14">
          <cell r="D14" t="str">
            <v/>
          </cell>
        </row>
        <row r="15">
          <cell r="D15">
            <v>1</v>
          </cell>
        </row>
        <row r="16">
          <cell r="D16" t="str">
            <v/>
          </cell>
        </row>
        <row r="17">
          <cell r="D17" t="str">
            <v/>
          </cell>
        </row>
        <row r="18">
          <cell r="D18" t="str">
            <v/>
          </cell>
        </row>
        <row r="19">
          <cell r="D19">
            <v>1</v>
          </cell>
        </row>
        <row r="20">
          <cell r="D20" t="str">
            <v/>
          </cell>
        </row>
        <row r="21">
          <cell r="D21" t="str">
            <v/>
          </cell>
        </row>
        <row r="22">
          <cell r="D22" t="str">
            <v/>
          </cell>
        </row>
        <row r="23">
          <cell r="D23">
            <v>1</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v>1</v>
          </cell>
        </row>
        <row r="35">
          <cell r="D35">
            <v>1</v>
          </cell>
        </row>
        <row r="36">
          <cell r="D36">
            <v>1</v>
          </cell>
        </row>
        <row r="37">
          <cell r="D37">
            <v>1</v>
          </cell>
        </row>
        <row r="38">
          <cell r="D38">
            <v>1</v>
          </cell>
        </row>
        <row r="39">
          <cell r="D39" t="str">
            <v/>
          </cell>
        </row>
        <row r="40">
          <cell r="D40">
            <v>1</v>
          </cell>
        </row>
        <row r="41">
          <cell r="D41">
            <v>1</v>
          </cell>
        </row>
        <row r="42">
          <cell r="D42">
            <v>1</v>
          </cell>
        </row>
        <row r="43">
          <cell r="D43">
            <v>1</v>
          </cell>
        </row>
        <row r="44">
          <cell r="D44">
            <v>1</v>
          </cell>
        </row>
        <row r="45">
          <cell r="D45" t="str">
            <v/>
          </cell>
        </row>
        <row r="46">
          <cell r="D46">
            <v>1</v>
          </cell>
        </row>
        <row r="47">
          <cell r="D47">
            <v>1</v>
          </cell>
        </row>
        <row r="48">
          <cell r="D48">
            <v>1</v>
          </cell>
        </row>
        <row r="49">
          <cell r="D49">
            <v>1</v>
          </cell>
        </row>
        <row r="50">
          <cell r="D50">
            <v>1</v>
          </cell>
        </row>
        <row r="51">
          <cell r="D51">
            <v>1</v>
          </cell>
        </row>
        <row r="52">
          <cell r="D52">
            <v>1</v>
          </cell>
        </row>
        <row r="53">
          <cell r="D53" t="str">
            <v/>
          </cell>
        </row>
        <row r="54">
          <cell r="D54">
            <v>1</v>
          </cell>
        </row>
        <row r="55">
          <cell r="D55">
            <v>1</v>
          </cell>
        </row>
        <row r="56">
          <cell r="D56">
            <v>1</v>
          </cell>
        </row>
        <row r="57">
          <cell r="D57" t="str">
            <v/>
          </cell>
        </row>
        <row r="58">
          <cell r="D58">
            <v>1</v>
          </cell>
        </row>
        <row r="59">
          <cell r="D59">
            <v>1</v>
          </cell>
        </row>
        <row r="60">
          <cell r="D60">
            <v>1</v>
          </cell>
        </row>
        <row r="61">
          <cell r="D61">
            <v>1</v>
          </cell>
        </row>
        <row r="62">
          <cell r="D62">
            <v>1</v>
          </cell>
        </row>
        <row r="63">
          <cell r="D63" t="str">
            <v/>
          </cell>
        </row>
        <row r="64">
          <cell r="D64" t="str">
            <v/>
          </cell>
        </row>
        <row r="65">
          <cell r="D65">
            <v>1</v>
          </cell>
        </row>
        <row r="66">
          <cell r="D66">
            <v>1</v>
          </cell>
        </row>
        <row r="67">
          <cell r="D67">
            <v>1</v>
          </cell>
        </row>
        <row r="68">
          <cell r="D68">
            <v>1</v>
          </cell>
        </row>
        <row r="69">
          <cell r="D69">
            <v>1</v>
          </cell>
        </row>
        <row r="70">
          <cell r="D70">
            <v>1</v>
          </cell>
        </row>
        <row r="71">
          <cell r="D71">
            <v>1</v>
          </cell>
        </row>
        <row r="72">
          <cell r="D72">
            <v>1</v>
          </cell>
        </row>
        <row r="73">
          <cell r="D73">
            <v>1</v>
          </cell>
        </row>
        <row r="74">
          <cell r="D74">
            <v>1</v>
          </cell>
        </row>
        <row r="75">
          <cell r="D75">
            <v>1</v>
          </cell>
        </row>
        <row r="76">
          <cell r="D76">
            <v>1</v>
          </cell>
        </row>
        <row r="77">
          <cell r="D77">
            <v>1</v>
          </cell>
        </row>
        <row r="78">
          <cell r="D78">
            <v>1</v>
          </cell>
        </row>
        <row r="79">
          <cell r="D79">
            <v>1</v>
          </cell>
        </row>
        <row r="80">
          <cell r="D80">
            <v>1</v>
          </cell>
        </row>
        <row r="81">
          <cell r="D81">
            <v>1</v>
          </cell>
        </row>
        <row r="82">
          <cell r="D82">
            <v>1</v>
          </cell>
        </row>
        <row r="83">
          <cell r="D83">
            <v>1</v>
          </cell>
        </row>
        <row r="84">
          <cell r="D84" t="str">
            <v/>
          </cell>
        </row>
        <row r="85">
          <cell r="D85" t="str">
            <v/>
          </cell>
        </row>
        <row r="86">
          <cell r="D86">
            <v>1</v>
          </cell>
        </row>
        <row r="87">
          <cell r="D87" t="str">
            <v/>
          </cell>
        </row>
        <row r="88">
          <cell r="D88">
            <v>1</v>
          </cell>
        </row>
        <row r="89">
          <cell r="D89">
            <v>1</v>
          </cell>
        </row>
        <row r="90">
          <cell r="D90">
            <v>1</v>
          </cell>
        </row>
        <row r="91">
          <cell r="D91">
            <v>1</v>
          </cell>
        </row>
        <row r="92">
          <cell r="D92">
            <v>1</v>
          </cell>
        </row>
        <row r="93">
          <cell r="D93">
            <v>1</v>
          </cell>
        </row>
        <row r="94">
          <cell r="D94" t="str">
            <v/>
          </cell>
        </row>
        <row r="95">
          <cell r="D95">
            <v>1</v>
          </cell>
        </row>
        <row r="96">
          <cell r="D96">
            <v>1</v>
          </cell>
        </row>
        <row r="97">
          <cell r="D97" t="str">
            <v/>
          </cell>
        </row>
        <row r="98">
          <cell r="D98">
            <v>1</v>
          </cell>
        </row>
        <row r="99">
          <cell r="D99">
            <v>1</v>
          </cell>
        </row>
        <row r="100">
          <cell r="D100">
            <v>1</v>
          </cell>
        </row>
        <row r="101">
          <cell r="D101">
            <v>1</v>
          </cell>
        </row>
        <row r="102">
          <cell r="D102">
            <v>1</v>
          </cell>
        </row>
        <row r="103">
          <cell r="D103" t="str">
            <v/>
          </cell>
        </row>
        <row r="104">
          <cell r="D104" t="str">
            <v/>
          </cell>
        </row>
        <row r="105">
          <cell r="D105" t="str">
            <v/>
          </cell>
        </row>
        <row r="106">
          <cell r="D106">
            <v>1</v>
          </cell>
        </row>
        <row r="107">
          <cell r="D107">
            <v>1</v>
          </cell>
        </row>
        <row r="108">
          <cell r="D108" t="str">
            <v/>
          </cell>
        </row>
        <row r="109">
          <cell r="D109">
            <v>1</v>
          </cell>
        </row>
        <row r="110">
          <cell r="D110">
            <v>1</v>
          </cell>
        </row>
        <row r="111">
          <cell r="D111">
            <v>1</v>
          </cell>
        </row>
        <row r="112">
          <cell r="D112">
            <v>1</v>
          </cell>
        </row>
        <row r="113">
          <cell r="D113">
            <v>1</v>
          </cell>
        </row>
        <row r="114">
          <cell r="D114">
            <v>1</v>
          </cell>
        </row>
        <row r="115">
          <cell r="D115">
            <v>1</v>
          </cell>
        </row>
        <row r="116">
          <cell r="D116">
            <v>1</v>
          </cell>
        </row>
        <row r="117">
          <cell r="D117">
            <v>1</v>
          </cell>
        </row>
        <row r="118">
          <cell r="D118" t="str">
            <v/>
          </cell>
        </row>
        <row r="119">
          <cell r="D119">
            <v>1</v>
          </cell>
        </row>
        <row r="120">
          <cell r="D120">
            <v>1</v>
          </cell>
        </row>
        <row r="121">
          <cell r="D121" t="str">
            <v/>
          </cell>
        </row>
        <row r="122">
          <cell r="D122">
            <v>1</v>
          </cell>
        </row>
        <row r="123">
          <cell r="D123">
            <v>1</v>
          </cell>
        </row>
        <row r="124">
          <cell r="D124">
            <v>1</v>
          </cell>
        </row>
        <row r="125">
          <cell r="D125">
            <v>1</v>
          </cell>
        </row>
        <row r="126">
          <cell r="D126" t="str">
            <v/>
          </cell>
        </row>
        <row r="127">
          <cell r="D127">
            <v>1</v>
          </cell>
        </row>
        <row r="128">
          <cell r="D128" t="str">
            <v/>
          </cell>
        </row>
        <row r="129">
          <cell r="D129" t="str">
            <v/>
          </cell>
        </row>
        <row r="130">
          <cell r="D130">
            <v>1</v>
          </cell>
        </row>
        <row r="131">
          <cell r="D131" t="str">
            <v/>
          </cell>
        </row>
        <row r="132">
          <cell r="D132" t="str">
            <v/>
          </cell>
        </row>
        <row r="133">
          <cell r="D133" t="str">
            <v/>
          </cell>
        </row>
        <row r="134">
          <cell r="D134">
            <v>1</v>
          </cell>
        </row>
        <row r="135">
          <cell r="D135">
            <v>1</v>
          </cell>
        </row>
        <row r="136">
          <cell r="D136">
            <v>1</v>
          </cell>
        </row>
        <row r="137">
          <cell r="D137">
            <v>1</v>
          </cell>
        </row>
        <row r="138">
          <cell r="D138">
            <v>1</v>
          </cell>
        </row>
        <row r="139">
          <cell r="D139">
            <v>1</v>
          </cell>
        </row>
        <row r="140">
          <cell r="D140" t="str">
            <v/>
          </cell>
        </row>
        <row r="141">
          <cell r="D141">
            <v>1</v>
          </cell>
        </row>
        <row r="142">
          <cell r="D142" t="str">
            <v/>
          </cell>
        </row>
        <row r="143">
          <cell r="D143">
            <v>1</v>
          </cell>
        </row>
        <row r="144">
          <cell r="D144">
            <v>1</v>
          </cell>
        </row>
        <row r="145">
          <cell r="D145">
            <v>1</v>
          </cell>
        </row>
        <row r="146">
          <cell r="D146">
            <v>1</v>
          </cell>
        </row>
        <row r="147">
          <cell r="D147" t="str">
            <v/>
          </cell>
        </row>
        <row r="148">
          <cell r="D148">
            <v>1</v>
          </cell>
        </row>
        <row r="149">
          <cell r="D149">
            <v>1</v>
          </cell>
        </row>
        <row r="150">
          <cell r="D150">
            <v>1</v>
          </cell>
        </row>
        <row r="151">
          <cell r="D151" t="str">
            <v/>
          </cell>
        </row>
        <row r="152">
          <cell r="D152">
            <v>1</v>
          </cell>
        </row>
        <row r="153">
          <cell r="D153">
            <v>1</v>
          </cell>
        </row>
        <row r="154">
          <cell r="D154">
            <v>1</v>
          </cell>
        </row>
        <row r="155">
          <cell r="D155">
            <v>1</v>
          </cell>
        </row>
        <row r="156">
          <cell r="D156">
            <v>1</v>
          </cell>
        </row>
        <row r="157">
          <cell r="D157">
            <v>1</v>
          </cell>
        </row>
        <row r="158">
          <cell r="D158">
            <v>1</v>
          </cell>
        </row>
        <row r="159">
          <cell r="D159">
            <v>1</v>
          </cell>
        </row>
        <row r="160">
          <cell r="D160">
            <v>1</v>
          </cell>
        </row>
        <row r="161">
          <cell r="D161" t="str">
            <v/>
          </cell>
        </row>
        <row r="162">
          <cell r="D162">
            <v>1</v>
          </cell>
        </row>
        <row r="163">
          <cell r="D163">
            <v>1</v>
          </cell>
        </row>
        <row r="164">
          <cell r="D164" t="str">
            <v/>
          </cell>
        </row>
        <row r="165">
          <cell r="D165" t="str">
            <v/>
          </cell>
        </row>
        <row r="166">
          <cell r="D166" t="str">
            <v/>
          </cell>
        </row>
        <row r="167">
          <cell r="D167" t="str">
            <v/>
          </cell>
        </row>
        <row r="168">
          <cell r="D168">
            <v>1</v>
          </cell>
        </row>
        <row r="169">
          <cell r="D169" t="str">
            <v/>
          </cell>
        </row>
        <row r="170">
          <cell r="D170">
            <v>1</v>
          </cell>
        </row>
        <row r="171">
          <cell r="D171" t="str">
            <v/>
          </cell>
        </row>
        <row r="172">
          <cell r="D172" t="str">
            <v/>
          </cell>
        </row>
        <row r="173">
          <cell r="D173" t="str">
            <v/>
          </cell>
        </row>
        <row r="174">
          <cell r="D174">
            <v>1</v>
          </cell>
        </row>
        <row r="175">
          <cell r="D175">
            <v>1</v>
          </cell>
        </row>
        <row r="176">
          <cell r="D176" t="str">
            <v/>
          </cell>
        </row>
        <row r="177">
          <cell r="D177">
            <v>1</v>
          </cell>
        </row>
        <row r="178">
          <cell r="D178">
            <v>1</v>
          </cell>
        </row>
        <row r="179">
          <cell r="D179" t="str">
            <v/>
          </cell>
        </row>
        <row r="180">
          <cell r="D180">
            <v>1</v>
          </cell>
        </row>
        <row r="181">
          <cell r="D181">
            <v>1</v>
          </cell>
        </row>
        <row r="182">
          <cell r="D182" t="str">
            <v/>
          </cell>
        </row>
        <row r="183">
          <cell r="D183" t="str">
            <v/>
          </cell>
        </row>
        <row r="184">
          <cell r="D184" t="str">
            <v/>
          </cell>
        </row>
        <row r="185">
          <cell r="D185">
            <v>1</v>
          </cell>
        </row>
        <row r="186">
          <cell r="D186" t="str">
            <v/>
          </cell>
        </row>
        <row r="187">
          <cell r="D187">
            <v>1</v>
          </cell>
        </row>
        <row r="188">
          <cell r="D188">
            <v>1</v>
          </cell>
        </row>
        <row r="189">
          <cell r="D189" t="str">
            <v/>
          </cell>
        </row>
        <row r="190">
          <cell r="D190" t="str">
            <v/>
          </cell>
        </row>
        <row r="191">
          <cell r="D191" t="str">
            <v/>
          </cell>
        </row>
        <row r="192">
          <cell r="D192" t="str">
            <v/>
          </cell>
        </row>
        <row r="193">
          <cell r="D193">
            <v>1</v>
          </cell>
        </row>
        <row r="194">
          <cell r="D194">
            <v>1</v>
          </cell>
        </row>
        <row r="195">
          <cell r="D195" t="str">
            <v/>
          </cell>
        </row>
        <row r="196">
          <cell r="D196">
            <v>1</v>
          </cell>
        </row>
        <row r="197">
          <cell r="D197" t="str">
            <v/>
          </cell>
        </row>
        <row r="198">
          <cell r="D198" t="str">
            <v/>
          </cell>
        </row>
        <row r="199">
          <cell r="D199" t="str">
            <v/>
          </cell>
        </row>
        <row r="200">
          <cell r="D200" t="str">
            <v/>
          </cell>
        </row>
        <row r="201">
          <cell r="D201" t="str">
            <v/>
          </cell>
        </row>
        <row r="202">
          <cell r="D202">
            <v>1</v>
          </cell>
        </row>
        <row r="203">
          <cell r="D203" t="str">
            <v/>
          </cell>
        </row>
        <row r="204">
          <cell r="D204" t="str">
            <v/>
          </cell>
        </row>
        <row r="205">
          <cell r="D205" t="str">
            <v/>
          </cell>
        </row>
        <row r="206">
          <cell r="D206" t="str">
            <v/>
          </cell>
        </row>
        <row r="207">
          <cell r="D207" t="str">
            <v/>
          </cell>
        </row>
        <row r="208">
          <cell r="D208"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v>1</v>
          </cell>
        </row>
        <row r="237">
          <cell r="D237">
            <v>1</v>
          </cell>
        </row>
        <row r="238">
          <cell r="D238">
            <v>1</v>
          </cell>
        </row>
        <row r="239">
          <cell r="D239" t="str">
            <v/>
          </cell>
        </row>
        <row r="240">
          <cell r="D240" t="str">
            <v/>
          </cell>
        </row>
        <row r="241">
          <cell r="D241" t="str">
            <v/>
          </cell>
        </row>
        <row r="242">
          <cell r="D242" t="str">
            <v/>
          </cell>
        </row>
        <row r="243">
          <cell r="D243" t="str">
            <v/>
          </cell>
        </row>
        <row r="244">
          <cell r="D244" t="str">
            <v/>
          </cell>
        </row>
        <row r="245">
          <cell r="D245">
            <v>1</v>
          </cell>
        </row>
        <row r="246">
          <cell r="D246" t="str">
            <v/>
          </cell>
        </row>
        <row r="247">
          <cell r="D247" t="str">
            <v/>
          </cell>
        </row>
        <row r="248">
          <cell r="D248" t="str">
            <v/>
          </cell>
        </row>
        <row r="249">
          <cell r="D249" t="str">
            <v/>
          </cell>
        </row>
        <row r="250">
          <cell r="D250">
            <v>1</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v>1</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v>1</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v>1</v>
          </cell>
        </row>
        <row r="280">
          <cell r="D280" t="str">
            <v/>
          </cell>
        </row>
        <row r="281">
          <cell r="D281" t="str">
            <v/>
          </cell>
        </row>
        <row r="282">
          <cell r="D282" t="str">
            <v/>
          </cell>
        </row>
        <row r="283">
          <cell r="D283" t="str">
            <v/>
          </cell>
        </row>
        <row r="284">
          <cell r="D284"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v>1</v>
          </cell>
        </row>
        <row r="301">
          <cell r="D301" t="str">
            <v/>
          </cell>
        </row>
        <row r="302">
          <cell r="D302" t="str">
            <v/>
          </cell>
        </row>
        <row r="303">
          <cell r="D303" t="str">
            <v/>
          </cell>
        </row>
        <row r="304">
          <cell r="D304">
            <v>1</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0">
          <cell r="D320" t="str">
            <v/>
          </cell>
        </row>
        <row r="321">
          <cell r="D321" t="str">
            <v/>
          </cell>
        </row>
        <row r="322">
          <cell r="D322"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v>1</v>
          </cell>
        </row>
        <row r="331">
          <cell r="D331">
            <v>1</v>
          </cell>
        </row>
        <row r="332">
          <cell r="D332">
            <v>1</v>
          </cell>
        </row>
        <row r="333">
          <cell r="D333">
            <v>1</v>
          </cell>
        </row>
        <row r="334">
          <cell r="D334">
            <v>1</v>
          </cell>
        </row>
        <row r="335">
          <cell r="D335">
            <v>1</v>
          </cell>
        </row>
        <row r="336">
          <cell r="D336" t="str">
            <v/>
          </cell>
        </row>
        <row r="337">
          <cell r="D337" t="str">
            <v/>
          </cell>
        </row>
        <row r="338">
          <cell r="D338">
            <v>1</v>
          </cell>
        </row>
        <row r="339">
          <cell r="D339">
            <v>1</v>
          </cell>
        </row>
        <row r="340">
          <cell r="D340">
            <v>1</v>
          </cell>
        </row>
        <row r="341">
          <cell r="D341">
            <v>1</v>
          </cell>
        </row>
        <row r="342">
          <cell r="D342">
            <v>1</v>
          </cell>
        </row>
        <row r="343">
          <cell r="D343" t="str">
            <v/>
          </cell>
        </row>
        <row r="344">
          <cell r="D344" t="str">
            <v/>
          </cell>
        </row>
        <row r="345">
          <cell r="D345">
            <v>1</v>
          </cell>
        </row>
        <row r="346">
          <cell r="D346">
            <v>1</v>
          </cell>
        </row>
        <row r="347">
          <cell r="D347">
            <v>1</v>
          </cell>
        </row>
        <row r="348">
          <cell r="D348">
            <v>1</v>
          </cell>
        </row>
        <row r="349">
          <cell r="D349">
            <v>1</v>
          </cell>
        </row>
        <row r="350">
          <cell r="D350">
            <v>1</v>
          </cell>
        </row>
        <row r="351">
          <cell r="D351">
            <v>1</v>
          </cell>
        </row>
        <row r="352">
          <cell r="D352">
            <v>1</v>
          </cell>
        </row>
        <row r="353">
          <cell r="D353">
            <v>1</v>
          </cell>
        </row>
        <row r="354">
          <cell r="D354">
            <v>1</v>
          </cell>
        </row>
        <row r="355">
          <cell r="D355">
            <v>1</v>
          </cell>
        </row>
        <row r="356">
          <cell r="D356" t="str">
            <v/>
          </cell>
        </row>
        <row r="357">
          <cell r="D357">
            <v>1</v>
          </cell>
        </row>
        <row r="358">
          <cell r="D358">
            <v>1</v>
          </cell>
        </row>
        <row r="359">
          <cell r="D359">
            <v>1</v>
          </cell>
        </row>
        <row r="360">
          <cell r="D360" t="str">
            <v/>
          </cell>
        </row>
        <row r="361">
          <cell r="D361" t="str">
            <v/>
          </cell>
        </row>
        <row r="362">
          <cell r="D362">
            <v>1</v>
          </cell>
        </row>
        <row r="363">
          <cell r="D363">
            <v>1</v>
          </cell>
        </row>
        <row r="364">
          <cell r="D364" t="str">
            <v/>
          </cell>
        </row>
        <row r="365">
          <cell r="D365">
            <v>1</v>
          </cell>
        </row>
        <row r="366">
          <cell r="D366" t="str">
            <v/>
          </cell>
        </row>
        <row r="367">
          <cell r="D367">
            <v>1</v>
          </cell>
        </row>
        <row r="368">
          <cell r="D368" t="str">
            <v/>
          </cell>
        </row>
        <row r="369">
          <cell r="D369" t="str">
            <v/>
          </cell>
        </row>
        <row r="370">
          <cell r="D370">
            <v>1</v>
          </cell>
        </row>
        <row r="371">
          <cell r="D371" t="str">
            <v/>
          </cell>
        </row>
        <row r="372">
          <cell r="D372" t="str">
            <v/>
          </cell>
        </row>
        <row r="373">
          <cell r="D373">
            <v>1</v>
          </cell>
        </row>
        <row r="374">
          <cell r="D374">
            <v>1</v>
          </cell>
        </row>
        <row r="375">
          <cell r="D375">
            <v>1</v>
          </cell>
        </row>
        <row r="376">
          <cell r="D376" t="str">
            <v/>
          </cell>
        </row>
        <row r="377">
          <cell r="D377">
            <v>1</v>
          </cell>
        </row>
        <row r="378">
          <cell r="D378">
            <v>1</v>
          </cell>
        </row>
        <row r="379">
          <cell r="D379" t="str">
            <v/>
          </cell>
        </row>
        <row r="380">
          <cell r="D380" t="str">
            <v/>
          </cell>
        </row>
        <row r="381">
          <cell r="D381">
            <v>1</v>
          </cell>
        </row>
        <row r="382">
          <cell r="D382" t="str">
            <v/>
          </cell>
        </row>
        <row r="383">
          <cell r="D383" t="str">
            <v/>
          </cell>
        </row>
        <row r="384">
          <cell r="D384" t="str">
            <v/>
          </cell>
        </row>
        <row r="385">
          <cell r="D385" t="str">
            <v/>
          </cell>
        </row>
        <row r="386">
          <cell r="D386">
            <v>1</v>
          </cell>
        </row>
        <row r="387">
          <cell r="D387" t="str">
            <v/>
          </cell>
        </row>
        <row r="388">
          <cell r="D388">
            <v>1</v>
          </cell>
        </row>
        <row r="389">
          <cell r="D389">
            <v>1</v>
          </cell>
        </row>
        <row r="390">
          <cell r="D390">
            <v>1</v>
          </cell>
        </row>
        <row r="391">
          <cell r="D391">
            <v>1</v>
          </cell>
        </row>
        <row r="392">
          <cell r="D392" t="str">
            <v/>
          </cell>
        </row>
        <row r="393">
          <cell r="D393">
            <v>1</v>
          </cell>
        </row>
        <row r="394">
          <cell r="D394" t="str">
            <v/>
          </cell>
        </row>
        <row r="395">
          <cell r="D395">
            <v>1</v>
          </cell>
        </row>
        <row r="396">
          <cell r="D396">
            <v>1</v>
          </cell>
        </row>
        <row r="397">
          <cell r="D397">
            <v>1</v>
          </cell>
        </row>
        <row r="398">
          <cell r="D398" t="str">
            <v/>
          </cell>
        </row>
        <row r="399">
          <cell r="D399" t="str">
            <v/>
          </cell>
        </row>
        <row r="400">
          <cell r="D400">
            <v>1</v>
          </cell>
        </row>
        <row r="401">
          <cell r="D401">
            <v>1</v>
          </cell>
        </row>
        <row r="402">
          <cell r="D402" t="str">
            <v/>
          </cell>
        </row>
        <row r="403">
          <cell r="D403" t="str">
            <v/>
          </cell>
        </row>
        <row r="404">
          <cell r="D404" t="str">
            <v/>
          </cell>
        </row>
        <row r="405">
          <cell r="D405">
            <v>1</v>
          </cell>
        </row>
        <row r="406">
          <cell r="D406">
            <v>1</v>
          </cell>
        </row>
        <row r="407">
          <cell r="D407">
            <v>1</v>
          </cell>
        </row>
        <row r="408">
          <cell r="D408">
            <v>1</v>
          </cell>
        </row>
        <row r="409">
          <cell r="D409" t="str">
            <v/>
          </cell>
        </row>
        <row r="410">
          <cell r="D410">
            <v>1</v>
          </cell>
        </row>
        <row r="411">
          <cell r="D411" t="str">
            <v/>
          </cell>
        </row>
        <row r="412">
          <cell r="D412">
            <v>1</v>
          </cell>
        </row>
        <row r="413">
          <cell r="D413" t="str">
            <v/>
          </cell>
        </row>
        <row r="414">
          <cell r="D414" t="str">
            <v/>
          </cell>
        </row>
        <row r="415">
          <cell r="D415" t="str">
            <v/>
          </cell>
        </row>
        <row r="416">
          <cell r="D416" t="str">
            <v/>
          </cell>
        </row>
        <row r="417">
          <cell r="D417" t="str">
            <v/>
          </cell>
        </row>
        <row r="418">
          <cell r="D418">
            <v>1</v>
          </cell>
        </row>
        <row r="419">
          <cell r="D419" t="str">
            <v/>
          </cell>
        </row>
        <row r="420">
          <cell r="D420" t="str">
            <v/>
          </cell>
        </row>
        <row r="421">
          <cell r="D421" t="str">
            <v/>
          </cell>
        </row>
        <row r="422">
          <cell r="D422">
            <v>1</v>
          </cell>
        </row>
        <row r="423">
          <cell r="D423" t="str">
            <v/>
          </cell>
        </row>
        <row r="424">
          <cell r="D424" t="str">
            <v/>
          </cell>
        </row>
        <row r="425">
          <cell r="D425" t="str">
            <v/>
          </cell>
        </row>
        <row r="426">
          <cell r="D426" t="str">
            <v/>
          </cell>
        </row>
        <row r="427">
          <cell r="D427">
            <v>1</v>
          </cell>
        </row>
        <row r="428">
          <cell r="D428" t="str">
            <v/>
          </cell>
        </row>
        <row r="429">
          <cell r="D429">
            <v>1</v>
          </cell>
        </row>
        <row r="430">
          <cell r="D430" t="str">
            <v/>
          </cell>
        </row>
        <row r="431">
          <cell r="D431" t="str">
            <v/>
          </cell>
        </row>
        <row r="432">
          <cell r="D432" t="str">
            <v/>
          </cell>
        </row>
        <row r="433">
          <cell r="D433" t="str">
            <v/>
          </cell>
        </row>
        <row r="434">
          <cell r="D434">
            <v>1</v>
          </cell>
        </row>
        <row r="435">
          <cell r="D435">
            <v>1</v>
          </cell>
        </row>
        <row r="436">
          <cell r="D436" t="str">
            <v/>
          </cell>
        </row>
        <row r="437">
          <cell r="D437" t="str">
            <v/>
          </cell>
        </row>
        <row r="438">
          <cell r="D438" t="str">
            <v/>
          </cell>
        </row>
        <row r="439">
          <cell r="D439" t="str">
            <v/>
          </cell>
        </row>
        <row r="440">
          <cell r="D440">
            <v>1</v>
          </cell>
        </row>
        <row r="441">
          <cell r="D441" t="str">
            <v/>
          </cell>
        </row>
        <row r="442">
          <cell r="D442">
            <v>1</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v>1</v>
          </cell>
        </row>
        <row r="471">
          <cell r="D471" t="str">
            <v/>
          </cell>
        </row>
        <row r="472">
          <cell r="D472" t="str">
            <v/>
          </cell>
        </row>
        <row r="473">
          <cell r="D473" t="str">
            <v/>
          </cell>
        </row>
        <row r="474">
          <cell r="D474" t="str">
            <v/>
          </cell>
        </row>
        <row r="475">
          <cell r="D475" t="str">
            <v/>
          </cell>
        </row>
        <row r="476">
          <cell r="D476">
            <v>1</v>
          </cell>
        </row>
        <row r="477">
          <cell r="D477" t="str">
            <v/>
          </cell>
        </row>
        <row r="478">
          <cell r="D478" t="str">
            <v/>
          </cell>
        </row>
        <row r="479">
          <cell r="D479" t="str">
            <v/>
          </cell>
        </row>
        <row r="480">
          <cell r="D480">
            <v>1</v>
          </cell>
        </row>
        <row r="481">
          <cell r="D481" t="str">
            <v/>
          </cell>
        </row>
        <row r="482">
          <cell r="D482" t="str">
            <v/>
          </cell>
        </row>
        <row r="483">
          <cell r="D483" t="str">
            <v/>
          </cell>
        </row>
        <row r="484">
          <cell r="D484" t="str">
            <v/>
          </cell>
        </row>
        <row r="485">
          <cell r="D485">
            <v>1</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0">
          <cell r="D510" t="str">
            <v/>
          </cell>
        </row>
        <row r="511">
          <cell r="D511">
            <v>1</v>
          </cell>
        </row>
        <row r="512">
          <cell r="D512" t="str">
            <v/>
          </cell>
        </row>
        <row r="513">
          <cell r="D513" t="str">
            <v/>
          </cell>
        </row>
        <row r="514">
          <cell r="D514" t="str">
            <v/>
          </cell>
        </row>
        <row r="515">
          <cell r="D515" t="str">
            <v/>
          </cell>
        </row>
        <row r="516">
          <cell r="D516" t="str">
            <v/>
          </cell>
        </row>
        <row r="517">
          <cell r="D517" t="str">
            <v/>
          </cell>
        </row>
        <row r="518">
          <cell r="D518" t="str">
            <v/>
          </cell>
        </row>
        <row r="519">
          <cell r="D519">
            <v>1</v>
          </cell>
        </row>
        <row r="520">
          <cell r="D520">
            <v>1</v>
          </cell>
        </row>
        <row r="521">
          <cell r="D521" t="str">
            <v/>
          </cell>
        </row>
        <row r="522">
          <cell r="D522" t="str">
            <v/>
          </cell>
        </row>
        <row r="523">
          <cell r="D523" t="str">
            <v/>
          </cell>
        </row>
        <row r="524">
          <cell r="D524" t="str">
            <v/>
          </cell>
        </row>
        <row r="525">
          <cell r="D525">
            <v>1</v>
          </cell>
        </row>
        <row r="526">
          <cell r="D526" t="str">
            <v/>
          </cell>
        </row>
        <row r="527">
          <cell r="D527" t="str">
            <v/>
          </cell>
        </row>
        <row r="528">
          <cell r="D528" t="str">
            <v/>
          </cell>
        </row>
        <row r="529">
          <cell r="D529" t="str">
            <v/>
          </cell>
        </row>
        <row r="530">
          <cell r="D530" t="str">
            <v/>
          </cell>
        </row>
        <row r="531">
          <cell r="D531" t="str">
            <v/>
          </cell>
        </row>
        <row r="532">
          <cell r="D532">
            <v>1</v>
          </cell>
        </row>
        <row r="533">
          <cell r="D533" t="str">
            <v/>
          </cell>
        </row>
        <row r="534">
          <cell r="D534" t="str">
            <v/>
          </cell>
        </row>
        <row r="535">
          <cell r="D535" t="str">
            <v/>
          </cell>
        </row>
        <row r="536">
          <cell r="D536" t="str">
            <v/>
          </cell>
        </row>
        <row r="537">
          <cell r="D537" t="str">
            <v/>
          </cell>
        </row>
        <row r="538">
          <cell r="D538">
            <v>1</v>
          </cell>
        </row>
        <row r="539">
          <cell r="D539" t="str">
            <v/>
          </cell>
        </row>
        <row r="540">
          <cell r="D540">
            <v>1</v>
          </cell>
        </row>
        <row r="541">
          <cell r="D541">
            <v>1</v>
          </cell>
        </row>
        <row r="542">
          <cell r="D542">
            <v>1</v>
          </cell>
        </row>
        <row r="543">
          <cell r="D543">
            <v>1</v>
          </cell>
        </row>
        <row r="544">
          <cell r="D544">
            <v>1</v>
          </cell>
        </row>
        <row r="545">
          <cell r="D545" t="str">
            <v/>
          </cell>
        </row>
        <row r="546">
          <cell r="D546">
            <v>1</v>
          </cell>
        </row>
        <row r="547">
          <cell r="D547" t="str">
            <v/>
          </cell>
        </row>
        <row r="548">
          <cell r="D548" t="str">
            <v/>
          </cell>
        </row>
        <row r="549">
          <cell r="D549" t="str">
            <v/>
          </cell>
        </row>
        <row r="550">
          <cell r="D550">
            <v>1</v>
          </cell>
        </row>
        <row r="551">
          <cell r="D551" t="str">
            <v/>
          </cell>
        </row>
        <row r="552">
          <cell r="D552" t="str">
            <v/>
          </cell>
        </row>
        <row r="553">
          <cell r="D553" t="str">
            <v/>
          </cell>
        </row>
        <row r="554">
          <cell r="D554" t="str">
            <v/>
          </cell>
        </row>
        <row r="555">
          <cell r="D555" t="str">
            <v/>
          </cell>
        </row>
      </sheetData>
      <sheetData sheetId="11"/>
      <sheetData sheetId="12">
        <row r="2">
          <cell r="A2" t="str">
            <v>A0822</v>
          </cell>
          <cell r="B2" t="str">
            <v>31-12-2005</v>
          </cell>
          <cell r="C2" t="str">
            <v>Pilgrim Homes</v>
          </cell>
          <cell r="D2">
            <v>286</v>
          </cell>
          <cell r="E2">
            <v>28</v>
          </cell>
          <cell r="F2">
            <v>314</v>
          </cell>
          <cell r="G2" t="str">
            <v>London</v>
          </cell>
          <cell r="I2" t="str">
            <v/>
          </cell>
          <cell r="J2" t="str">
            <v>Specialist</v>
          </cell>
          <cell r="K2" t="str">
            <v>Traditional</v>
          </cell>
          <cell r="L2" t="str">
            <v/>
          </cell>
          <cell r="M2" t="str">
            <v/>
          </cell>
          <cell r="N2" t="str">
            <v/>
          </cell>
          <cell r="O2" t="str">
            <v/>
          </cell>
          <cell r="Q2">
            <v>1</v>
          </cell>
          <cell r="R2">
            <v>0</v>
          </cell>
          <cell r="S2">
            <v>1</v>
          </cell>
          <cell r="T2">
            <v>2</v>
          </cell>
        </row>
        <row r="3">
          <cell r="A3" t="str">
            <v>A1855</v>
          </cell>
          <cell r="B3" t="str">
            <v>31-03-2005</v>
          </cell>
          <cell r="C3" t="str">
            <v>Railway Housing Association and Benefit Fund</v>
          </cell>
          <cell r="D3">
            <v>1337</v>
          </cell>
          <cell r="E3">
            <v>0</v>
          </cell>
          <cell r="F3">
            <v>1337</v>
          </cell>
          <cell r="G3" t="str">
            <v>North</v>
          </cell>
          <cell r="I3" t="str">
            <v/>
          </cell>
          <cell r="J3" t="str">
            <v/>
          </cell>
          <cell r="K3" t="str">
            <v>Traditional</v>
          </cell>
          <cell r="L3" t="str">
            <v>Included</v>
          </cell>
          <cell r="M3" t="str">
            <v/>
          </cell>
          <cell r="N3" t="str">
            <v/>
          </cell>
          <cell r="O3" t="str">
            <v/>
          </cell>
          <cell r="Q3">
            <v>1</v>
          </cell>
          <cell r="R3">
            <v>1</v>
          </cell>
          <cell r="S3">
            <v>1</v>
          </cell>
          <cell r="T3">
            <v>3</v>
          </cell>
        </row>
        <row r="4">
          <cell r="A4" t="str">
            <v>A3213</v>
          </cell>
          <cell r="B4" t="str">
            <v>31-03-2006</v>
          </cell>
          <cell r="C4" t="str">
            <v>Durham Aged Mineworkers' Homes Association</v>
          </cell>
          <cell r="D4">
            <v>1567</v>
          </cell>
          <cell r="E4">
            <v>0</v>
          </cell>
          <cell r="F4">
            <v>1567</v>
          </cell>
          <cell r="G4" t="str">
            <v>North</v>
          </cell>
          <cell r="I4" t="str">
            <v/>
          </cell>
          <cell r="J4" t="str">
            <v/>
          </cell>
          <cell r="K4" t="str">
            <v>Traditional</v>
          </cell>
          <cell r="L4" t="str">
            <v>Included</v>
          </cell>
          <cell r="M4" t="str">
            <v/>
          </cell>
          <cell r="N4" t="str">
            <v/>
          </cell>
          <cell r="O4" t="str">
            <v/>
          </cell>
          <cell r="Q4">
            <v>1</v>
          </cell>
          <cell r="R4">
            <v>1</v>
          </cell>
          <cell r="S4">
            <v>1</v>
          </cell>
          <cell r="T4">
            <v>3</v>
          </cell>
        </row>
        <row r="5">
          <cell r="A5" t="str">
            <v>A4020</v>
          </cell>
          <cell r="B5" t="str">
            <v>31-03-2006</v>
          </cell>
          <cell r="C5" t="str">
            <v>Pickering &amp; Ferens Homes</v>
          </cell>
          <cell r="D5">
            <v>1179</v>
          </cell>
          <cell r="E5">
            <v>0</v>
          </cell>
          <cell r="F5">
            <v>1179</v>
          </cell>
          <cell r="G5" t="str">
            <v>North</v>
          </cell>
          <cell r="I5" t="str">
            <v/>
          </cell>
          <cell r="J5" t="str">
            <v>Specialist</v>
          </cell>
          <cell r="K5" t="str">
            <v>Traditional</v>
          </cell>
          <cell r="L5" t="str">
            <v>Included</v>
          </cell>
          <cell r="M5" t="str">
            <v/>
          </cell>
          <cell r="N5" t="str">
            <v/>
          </cell>
          <cell r="O5" t="str">
            <v/>
          </cell>
          <cell r="Q5">
            <v>1</v>
          </cell>
          <cell r="R5">
            <v>1</v>
          </cell>
          <cell r="S5">
            <v>1</v>
          </cell>
          <cell r="T5">
            <v>3</v>
          </cell>
        </row>
        <row r="6">
          <cell r="A6" t="str">
            <v>C1810</v>
          </cell>
          <cell r="B6" t="str">
            <v>31-03-2006</v>
          </cell>
          <cell r="C6" t="str">
            <v>Belgrave Neighbourhood Co-op Housing Assoc Ltd</v>
          </cell>
          <cell r="D6">
            <v>334</v>
          </cell>
          <cell r="E6">
            <v>0</v>
          </cell>
          <cell r="F6">
            <v>334</v>
          </cell>
          <cell r="G6" t="str">
            <v>Central</v>
          </cell>
          <cell r="H6" t="str">
            <v>BME</v>
          </cell>
          <cell r="I6" t="str">
            <v/>
          </cell>
          <cell r="J6" t="str">
            <v/>
          </cell>
          <cell r="K6" t="str">
            <v>Traditional</v>
          </cell>
          <cell r="L6" t="str">
            <v/>
          </cell>
          <cell r="M6" t="str">
            <v/>
          </cell>
          <cell r="N6" t="str">
            <v/>
          </cell>
          <cell r="O6" t="str">
            <v/>
          </cell>
          <cell r="Q6">
            <v>1</v>
          </cell>
          <cell r="R6">
            <v>0</v>
          </cell>
          <cell r="S6">
            <v>1</v>
          </cell>
          <cell r="T6">
            <v>2</v>
          </cell>
        </row>
        <row r="7">
          <cell r="A7" t="str">
            <v>C1853</v>
          </cell>
          <cell r="B7" t="str">
            <v>31-12-2005</v>
          </cell>
          <cell r="C7" t="str">
            <v>Bournville Works Housing Society Limited</v>
          </cell>
          <cell r="D7">
            <v>314</v>
          </cell>
          <cell r="E7">
            <v>0</v>
          </cell>
          <cell r="F7">
            <v>314</v>
          </cell>
          <cell r="G7" t="str">
            <v>Central</v>
          </cell>
          <cell r="I7" t="str">
            <v/>
          </cell>
          <cell r="J7" t="str">
            <v/>
          </cell>
          <cell r="K7" t="str">
            <v>Traditional</v>
          </cell>
          <cell r="L7" t="str">
            <v/>
          </cell>
          <cell r="M7" t="str">
            <v/>
          </cell>
          <cell r="N7" t="str">
            <v/>
          </cell>
          <cell r="O7" t="str">
            <v/>
          </cell>
          <cell r="Q7">
            <v>1</v>
          </cell>
          <cell r="R7">
            <v>0</v>
          </cell>
          <cell r="S7">
            <v>1</v>
          </cell>
          <cell r="T7">
            <v>2</v>
          </cell>
        </row>
        <row r="8">
          <cell r="A8" t="str">
            <v>C3022</v>
          </cell>
          <cell r="B8" t="str">
            <v>31-03-2006</v>
          </cell>
          <cell r="C8" t="str">
            <v>Spitalfields Housing Association Limited</v>
          </cell>
          <cell r="D8">
            <v>497</v>
          </cell>
          <cell r="E8">
            <v>0</v>
          </cell>
          <cell r="F8">
            <v>497</v>
          </cell>
          <cell r="G8" t="str">
            <v>London</v>
          </cell>
          <cell r="H8" t="str">
            <v>BME</v>
          </cell>
          <cell r="I8" t="str">
            <v/>
          </cell>
          <cell r="J8" t="str">
            <v/>
          </cell>
          <cell r="K8" t="str">
            <v>Traditional</v>
          </cell>
          <cell r="L8" t="str">
            <v/>
          </cell>
          <cell r="M8" t="str">
            <v/>
          </cell>
          <cell r="N8" t="str">
            <v/>
          </cell>
          <cell r="O8" t="str">
            <v/>
          </cell>
          <cell r="Q8">
            <v>1</v>
          </cell>
          <cell r="R8">
            <v>0</v>
          </cell>
          <cell r="S8">
            <v>1</v>
          </cell>
          <cell r="T8">
            <v>2</v>
          </cell>
        </row>
        <row r="9">
          <cell r="A9" t="str">
            <v>C3156</v>
          </cell>
          <cell r="B9" t="str">
            <v>31-03-2006</v>
          </cell>
          <cell r="C9" t="str">
            <v>Black Roof Community Housing Association Limited</v>
          </cell>
          <cell r="D9">
            <v>260</v>
          </cell>
          <cell r="E9">
            <v>0</v>
          </cell>
          <cell r="F9">
            <v>260</v>
          </cell>
          <cell r="G9" t="str">
            <v>London</v>
          </cell>
          <cell r="K9" t="str">
            <v>Traditional</v>
          </cell>
          <cell r="L9" t="str">
            <v/>
          </cell>
          <cell r="M9" t="str">
            <v/>
          </cell>
          <cell r="N9" t="str">
            <v/>
          </cell>
          <cell r="O9" t="str">
            <v/>
          </cell>
          <cell r="Q9">
            <v>1</v>
          </cell>
          <cell r="R9">
            <v>0</v>
          </cell>
          <cell r="S9">
            <v>1</v>
          </cell>
          <cell r="T9">
            <v>2</v>
          </cell>
        </row>
        <row r="10">
          <cell r="A10" t="str">
            <v>C3609</v>
          </cell>
          <cell r="B10" t="str">
            <v>31-03-2005</v>
          </cell>
          <cell r="C10" t="str">
            <v>Eldonian Community Based Housing Association Ltd</v>
          </cell>
          <cell r="D10">
            <v>340</v>
          </cell>
          <cell r="E10">
            <v>147</v>
          </cell>
          <cell r="F10">
            <v>487</v>
          </cell>
          <cell r="G10" t="str">
            <v>North</v>
          </cell>
          <cell r="I10" t="str">
            <v/>
          </cell>
          <cell r="J10" t="str">
            <v/>
          </cell>
          <cell r="K10" t="str">
            <v>Traditional</v>
          </cell>
          <cell r="L10" t="str">
            <v/>
          </cell>
          <cell r="M10" t="str">
            <v/>
          </cell>
          <cell r="N10" t="str">
            <v/>
          </cell>
          <cell r="O10" t="str">
            <v/>
          </cell>
          <cell r="Q10">
            <v>1</v>
          </cell>
          <cell r="R10">
            <v>0</v>
          </cell>
          <cell r="S10">
            <v>1</v>
          </cell>
          <cell r="T10">
            <v>2</v>
          </cell>
        </row>
        <row r="11">
          <cell r="A11" t="str">
            <v>C3675</v>
          </cell>
          <cell r="B11" t="str">
            <v>31-03-2006</v>
          </cell>
          <cell r="C11" t="str">
            <v>Co-op Homes (South) Limited</v>
          </cell>
          <cell r="D11">
            <v>1482</v>
          </cell>
          <cell r="E11">
            <v>0</v>
          </cell>
          <cell r="F11">
            <v>1482</v>
          </cell>
          <cell r="G11" t="str">
            <v>London</v>
          </cell>
          <cell r="I11" t="str">
            <v/>
          </cell>
          <cell r="J11" t="str">
            <v/>
          </cell>
          <cell r="K11" t="str">
            <v>Traditional</v>
          </cell>
          <cell r="L11" t="str">
            <v>Included</v>
          </cell>
          <cell r="M11" t="str">
            <v/>
          </cell>
          <cell r="N11" t="str">
            <v/>
          </cell>
          <cell r="O11" t="str">
            <v/>
          </cell>
          <cell r="Q11">
            <v>1</v>
          </cell>
          <cell r="R11">
            <v>1</v>
          </cell>
          <cell r="S11">
            <v>1</v>
          </cell>
          <cell r="T11">
            <v>3</v>
          </cell>
        </row>
        <row r="12">
          <cell r="A12" t="str">
            <v>C3712</v>
          </cell>
          <cell r="B12" t="str">
            <v>31-03-2006</v>
          </cell>
          <cell r="C12" t="str">
            <v>Mitali Housing Association Limited</v>
          </cell>
          <cell r="D12">
            <v>306</v>
          </cell>
          <cell r="E12">
            <v>0</v>
          </cell>
          <cell r="F12">
            <v>306</v>
          </cell>
          <cell r="G12" t="str">
            <v>London</v>
          </cell>
          <cell r="K12" t="str">
            <v>Traditional</v>
          </cell>
          <cell r="L12" t="str">
            <v/>
          </cell>
          <cell r="M12" t="str">
            <v/>
          </cell>
          <cell r="N12" t="str">
            <v/>
          </cell>
          <cell r="O12" t="str">
            <v/>
          </cell>
          <cell r="Q12">
            <v>1</v>
          </cell>
          <cell r="R12">
            <v>0</v>
          </cell>
          <cell r="S12">
            <v>1</v>
          </cell>
          <cell r="T12">
            <v>2</v>
          </cell>
        </row>
        <row r="13">
          <cell r="A13" t="str">
            <v>G4047</v>
          </cell>
          <cell r="B13" t="str">
            <v>31-03-2006</v>
          </cell>
          <cell r="C13" t="str">
            <v>Moat Housing Group</v>
          </cell>
          <cell r="D13">
            <v>15651</v>
          </cell>
          <cell r="E13">
            <v>0</v>
          </cell>
          <cell r="F13">
            <v>15651</v>
          </cell>
          <cell r="G13" t="str">
            <v>South East</v>
          </cell>
          <cell r="K13" t="str">
            <v>Traditional</v>
          </cell>
          <cell r="L13" t="str">
            <v/>
          </cell>
          <cell r="M13" t="str">
            <v/>
          </cell>
          <cell r="N13" t="str">
            <v/>
          </cell>
          <cell r="O13" t="str">
            <v>Included</v>
          </cell>
          <cell r="Q13">
            <v>1</v>
          </cell>
          <cell r="R13">
            <v>1</v>
          </cell>
          <cell r="S13">
            <v>1</v>
          </cell>
          <cell r="T13">
            <v>3</v>
          </cell>
        </row>
        <row r="14">
          <cell r="A14" t="str">
            <v>H0677</v>
          </cell>
          <cell r="B14" t="str">
            <v>31-03-2006</v>
          </cell>
          <cell r="C14" t="str">
            <v>St Matthew Housing</v>
          </cell>
          <cell r="D14">
            <v>629</v>
          </cell>
          <cell r="E14">
            <v>0</v>
          </cell>
          <cell r="F14">
            <v>629</v>
          </cell>
          <cell r="G14" t="str">
            <v>Central</v>
          </cell>
          <cell r="I14" t="str">
            <v/>
          </cell>
          <cell r="J14" t="str">
            <v>Specialist</v>
          </cell>
          <cell r="K14" t="str">
            <v>Traditional</v>
          </cell>
          <cell r="L14" t="str">
            <v/>
          </cell>
          <cell r="M14" t="str">
            <v/>
          </cell>
          <cell r="N14" t="str">
            <v/>
          </cell>
          <cell r="O14" t="str">
            <v/>
          </cell>
          <cell r="Q14">
            <v>1</v>
          </cell>
          <cell r="R14">
            <v>0</v>
          </cell>
          <cell r="S14">
            <v>1</v>
          </cell>
          <cell r="T14">
            <v>2</v>
          </cell>
        </row>
        <row r="15">
          <cell r="A15" t="str">
            <v>H1313</v>
          </cell>
          <cell r="B15" t="str">
            <v>31-03-2006</v>
          </cell>
          <cell r="C15" t="str">
            <v>Irish Centre Housing Limited</v>
          </cell>
          <cell r="D15">
            <v>462</v>
          </cell>
          <cell r="E15">
            <v>0</v>
          </cell>
          <cell r="F15">
            <v>462</v>
          </cell>
          <cell r="G15" t="str">
            <v>London</v>
          </cell>
          <cell r="H15" t="str">
            <v>BME</v>
          </cell>
          <cell r="I15" t="str">
            <v/>
          </cell>
          <cell r="J15" t="str">
            <v>Specialist</v>
          </cell>
          <cell r="K15" t="str">
            <v>Traditional</v>
          </cell>
          <cell r="L15" t="str">
            <v/>
          </cell>
          <cell r="M15" t="str">
            <v/>
          </cell>
          <cell r="N15" t="str">
            <v/>
          </cell>
          <cell r="O15" t="str">
            <v/>
          </cell>
          <cell r="Q15">
            <v>1</v>
          </cell>
          <cell r="R15">
            <v>0</v>
          </cell>
          <cell r="S15">
            <v>1</v>
          </cell>
          <cell r="T15">
            <v>2</v>
          </cell>
        </row>
        <row r="16">
          <cell r="A16" t="str">
            <v>H1528</v>
          </cell>
          <cell r="B16" t="str">
            <v>31-03-2006</v>
          </cell>
          <cell r="C16" t="str">
            <v>Central and Cecil Housing Trust</v>
          </cell>
          <cell r="D16">
            <v>1540</v>
          </cell>
          <cell r="E16">
            <v>79</v>
          </cell>
          <cell r="F16">
            <v>1619</v>
          </cell>
          <cell r="G16" t="str">
            <v>London</v>
          </cell>
          <cell r="I16" t="str">
            <v/>
          </cell>
          <cell r="J16" t="str">
            <v>Specialist</v>
          </cell>
          <cell r="K16" t="str">
            <v>Traditional</v>
          </cell>
          <cell r="L16" t="str">
            <v>Included</v>
          </cell>
          <cell r="M16" t="str">
            <v/>
          </cell>
          <cell r="N16" t="str">
            <v/>
          </cell>
          <cell r="O16" t="str">
            <v/>
          </cell>
          <cell r="Q16">
            <v>1</v>
          </cell>
          <cell r="R16">
            <v>1</v>
          </cell>
          <cell r="S16">
            <v>1</v>
          </cell>
          <cell r="T16">
            <v>3</v>
          </cell>
        </row>
        <row r="17">
          <cell r="A17" t="str">
            <v>H1696</v>
          </cell>
          <cell r="B17" t="str">
            <v>31-03-2006</v>
          </cell>
          <cell r="C17" t="str">
            <v>Brighton Housing Trust</v>
          </cell>
          <cell r="D17">
            <v>543</v>
          </cell>
          <cell r="E17">
            <v>0</v>
          </cell>
          <cell r="F17">
            <v>543</v>
          </cell>
          <cell r="G17" t="str">
            <v>London</v>
          </cell>
          <cell r="I17" t="str">
            <v/>
          </cell>
          <cell r="J17" t="str">
            <v/>
          </cell>
          <cell r="K17" t="str">
            <v>Traditional</v>
          </cell>
          <cell r="L17" t="str">
            <v/>
          </cell>
          <cell r="M17" t="str">
            <v/>
          </cell>
          <cell r="N17" t="str">
            <v/>
          </cell>
          <cell r="O17" t="str">
            <v/>
          </cell>
          <cell r="Q17">
            <v>1</v>
          </cell>
          <cell r="R17">
            <v>0</v>
          </cell>
          <cell r="S17">
            <v>1</v>
          </cell>
          <cell r="T17">
            <v>2</v>
          </cell>
        </row>
        <row r="18">
          <cell r="A18" t="str">
            <v>H1869</v>
          </cell>
          <cell r="B18" t="str">
            <v>31-03-2006</v>
          </cell>
          <cell r="C18" t="str">
            <v xml:space="preserve">Centrepoint </v>
          </cell>
          <cell r="D18">
            <v>512</v>
          </cell>
          <cell r="E18">
            <v>0</v>
          </cell>
          <cell r="F18">
            <v>512</v>
          </cell>
          <cell r="G18" t="str">
            <v>London</v>
          </cell>
          <cell r="I18" t="str">
            <v/>
          </cell>
          <cell r="J18" t="str">
            <v>Specialist</v>
          </cell>
          <cell r="K18" t="str">
            <v>Traditional</v>
          </cell>
          <cell r="L18" t="str">
            <v/>
          </cell>
          <cell r="M18" t="str">
            <v/>
          </cell>
          <cell r="N18" t="str">
            <v/>
          </cell>
          <cell r="O18" t="str">
            <v/>
          </cell>
          <cell r="Q18">
            <v>1</v>
          </cell>
          <cell r="R18">
            <v>0</v>
          </cell>
          <cell r="S18">
            <v>1</v>
          </cell>
          <cell r="T18">
            <v>2</v>
          </cell>
        </row>
        <row r="19">
          <cell r="A19" t="str">
            <v>H2025</v>
          </cell>
          <cell r="B19" t="str">
            <v>31-03-2006</v>
          </cell>
          <cell r="C19" t="str">
            <v>The Richmond Fellowship</v>
          </cell>
          <cell r="D19">
            <v>778</v>
          </cell>
          <cell r="E19">
            <v>40</v>
          </cell>
          <cell r="F19">
            <v>818</v>
          </cell>
          <cell r="G19" t="str">
            <v>London</v>
          </cell>
          <cell r="I19" t="str">
            <v/>
          </cell>
          <cell r="J19" t="str">
            <v>Specialist</v>
          </cell>
          <cell r="K19" t="str">
            <v>Traditional</v>
          </cell>
          <cell r="L19" t="str">
            <v/>
          </cell>
          <cell r="M19" t="str">
            <v/>
          </cell>
          <cell r="N19" t="str">
            <v/>
          </cell>
          <cell r="O19" t="str">
            <v/>
          </cell>
          <cell r="Q19">
            <v>1</v>
          </cell>
          <cell r="R19">
            <v>0</v>
          </cell>
          <cell r="S19">
            <v>1</v>
          </cell>
          <cell r="T19">
            <v>2</v>
          </cell>
        </row>
        <row r="20">
          <cell r="A20" t="str">
            <v>H2030</v>
          </cell>
          <cell r="B20" t="str">
            <v>31-03-2006</v>
          </cell>
          <cell r="C20" t="str">
            <v>Nacro Community Enterprises Limited</v>
          </cell>
          <cell r="D20">
            <v>1259</v>
          </cell>
          <cell r="E20">
            <v>0</v>
          </cell>
          <cell r="F20">
            <v>1259</v>
          </cell>
          <cell r="G20" t="str">
            <v>London</v>
          </cell>
          <cell r="I20" t="str">
            <v/>
          </cell>
          <cell r="J20" t="str">
            <v>Specialist</v>
          </cell>
          <cell r="K20" t="str">
            <v>Traditional</v>
          </cell>
          <cell r="L20" t="str">
            <v>Included</v>
          </cell>
          <cell r="M20" t="str">
            <v/>
          </cell>
          <cell r="N20" t="str">
            <v/>
          </cell>
          <cell r="O20" t="str">
            <v/>
          </cell>
          <cell r="Q20">
            <v>1</v>
          </cell>
          <cell r="R20">
            <v>1</v>
          </cell>
          <cell r="S20">
            <v>1</v>
          </cell>
          <cell r="T20">
            <v>3</v>
          </cell>
        </row>
        <row r="21">
          <cell r="A21" t="str">
            <v>H2362</v>
          </cell>
          <cell r="B21" t="str">
            <v>30-09-2005</v>
          </cell>
          <cell r="C21" t="str">
            <v>The Abbeyfield Kent Society</v>
          </cell>
          <cell r="D21">
            <v>453</v>
          </cell>
          <cell r="E21">
            <v>0</v>
          </cell>
          <cell r="F21">
            <v>453</v>
          </cell>
          <cell r="G21" t="str">
            <v>South East</v>
          </cell>
          <cell r="I21" t="str">
            <v/>
          </cell>
          <cell r="J21" t="str">
            <v>Specialist</v>
          </cell>
          <cell r="K21" t="str">
            <v>Traditional</v>
          </cell>
          <cell r="L21" t="str">
            <v/>
          </cell>
          <cell r="M21" t="str">
            <v/>
          </cell>
          <cell r="N21" t="str">
            <v/>
          </cell>
          <cell r="O21" t="str">
            <v/>
          </cell>
          <cell r="Q21">
            <v>1</v>
          </cell>
          <cell r="R21">
            <v>0</v>
          </cell>
          <cell r="S21">
            <v>1</v>
          </cell>
          <cell r="T21">
            <v>2</v>
          </cell>
        </row>
        <row r="22">
          <cell r="A22" t="str">
            <v>H2452</v>
          </cell>
          <cell r="B22" t="str">
            <v>31-03-2006</v>
          </cell>
          <cell r="C22" t="str">
            <v>Surrey Community Development Trust</v>
          </cell>
          <cell r="D22">
            <v>596</v>
          </cell>
          <cell r="E22">
            <v>0</v>
          </cell>
          <cell r="F22">
            <v>596</v>
          </cell>
          <cell r="G22" t="str">
            <v>South East</v>
          </cell>
          <cell r="I22" t="str">
            <v/>
          </cell>
          <cell r="J22" t="str">
            <v>Specialist</v>
          </cell>
          <cell r="K22" t="str">
            <v>Traditional</v>
          </cell>
          <cell r="L22" t="str">
            <v/>
          </cell>
          <cell r="M22" t="str">
            <v/>
          </cell>
          <cell r="N22" t="str">
            <v/>
          </cell>
          <cell r="O22" t="str">
            <v/>
          </cell>
          <cell r="Q22">
            <v>1</v>
          </cell>
          <cell r="R22">
            <v>0</v>
          </cell>
          <cell r="S22">
            <v>1</v>
          </cell>
          <cell r="T22">
            <v>2</v>
          </cell>
        </row>
        <row r="23">
          <cell r="A23" t="str">
            <v>H2509</v>
          </cell>
          <cell r="B23" t="str">
            <v>31-03-2006</v>
          </cell>
          <cell r="C23" t="str">
            <v>Turning Point</v>
          </cell>
          <cell r="D23">
            <v>303</v>
          </cell>
          <cell r="E23">
            <v>427</v>
          </cell>
          <cell r="F23">
            <v>730</v>
          </cell>
          <cell r="G23" t="str">
            <v>London</v>
          </cell>
          <cell r="I23" t="str">
            <v/>
          </cell>
          <cell r="J23" t="str">
            <v>Specialist</v>
          </cell>
          <cell r="K23" t="str">
            <v>Traditional</v>
          </cell>
          <cell r="L23" t="str">
            <v/>
          </cell>
          <cell r="M23" t="str">
            <v/>
          </cell>
          <cell r="N23" t="str">
            <v/>
          </cell>
          <cell r="O23" t="str">
            <v/>
          </cell>
          <cell r="Q23">
            <v>1</v>
          </cell>
          <cell r="R23">
            <v>0</v>
          </cell>
          <cell r="S23">
            <v>1</v>
          </cell>
          <cell r="T23">
            <v>2</v>
          </cell>
        </row>
        <row r="24">
          <cell r="A24" t="str">
            <v>H3158</v>
          </cell>
          <cell r="B24" t="str">
            <v>31-03-2006</v>
          </cell>
          <cell r="C24" t="str">
            <v>St Annes Community Services</v>
          </cell>
          <cell r="D24">
            <v>547</v>
          </cell>
          <cell r="E24">
            <v>123</v>
          </cell>
          <cell r="F24">
            <v>670</v>
          </cell>
          <cell r="G24" t="str">
            <v>North</v>
          </cell>
          <cell r="I24" t="str">
            <v/>
          </cell>
          <cell r="J24" t="str">
            <v>Specialist</v>
          </cell>
          <cell r="K24" t="str">
            <v>Traditional</v>
          </cell>
          <cell r="L24" t="str">
            <v/>
          </cell>
          <cell r="M24" t="str">
            <v/>
          </cell>
          <cell r="N24" t="str">
            <v/>
          </cell>
          <cell r="O24" t="str">
            <v/>
          </cell>
          <cell r="Q24">
            <v>1</v>
          </cell>
          <cell r="R24">
            <v>0</v>
          </cell>
          <cell r="S24">
            <v>1</v>
          </cell>
          <cell r="T24">
            <v>2</v>
          </cell>
        </row>
        <row r="25">
          <cell r="A25" t="str">
            <v>H3658</v>
          </cell>
          <cell r="B25" t="str">
            <v>31-03-2006</v>
          </cell>
          <cell r="C25" t="str">
            <v>Christian Alliance Housing</v>
          </cell>
          <cell r="D25">
            <v>400</v>
          </cell>
          <cell r="E25">
            <v>200</v>
          </cell>
          <cell r="F25">
            <v>600</v>
          </cell>
          <cell r="G25" t="str">
            <v>London</v>
          </cell>
          <cell r="I25" t="str">
            <v/>
          </cell>
          <cell r="J25" t="str">
            <v>Specialist</v>
          </cell>
          <cell r="K25" t="str">
            <v>Traditional</v>
          </cell>
          <cell r="L25" t="str">
            <v/>
          </cell>
          <cell r="M25" t="str">
            <v/>
          </cell>
          <cell r="N25" t="str">
            <v/>
          </cell>
          <cell r="O25" t="str">
            <v/>
          </cell>
          <cell r="Q25">
            <v>1</v>
          </cell>
          <cell r="R25">
            <v>0</v>
          </cell>
          <cell r="S25">
            <v>1</v>
          </cell>
          <cell r="T25">
            <v>2</v>
          </cell>
        </row>
        <row r="26">
          <cell r="A26" t="str">
            <v>H3795</v>
          </cell>
          <cell r="B26" t="str">
            <v>31-03-2006</v>
          </cell>
          <cell r="C26" t="str">
            <v>Phoenix House</v>
          </cell>
          <cell r="D26">
            <v>328</v>
          </cell>
          <cell r="E26">
            <v>0</v>
          </cell>
          <cell r="F26">
            <v>328</v>
          </cell>
          <cell r="G26" t="str">
            <v>London</v>
          </cell>
          <cell r="I26" t="str">
            <v/>
          </cell>
          <cell r="J26" t="str">
            <v>Specialist</v>
          </cell>
          <cell r="K26" t="str">
            <v>Traditional</v>
          </cell>
          <cell r="L26" t="str">
            <v/>
          </cell>
          <cell r="M26" t="str">
            <v/>
          </cell>
          <cell r="N26" t="str">
            <v/>
          </cell>
          <cell r="O26" t="str">
            <v/>
          </cell>
          <cell r="Q26">
            <v>1</v>
          </cell>
          <cell r="R26">
            <v>0</v>
          </cell>
          <cell r="S26">
            <v>1</v>
          </cell>
          <cell r="T26">
            <v>2</v>
          </cell>
        </row>
        <row r="27">
          <cell r="A27" t="str">
            <v>H3835</v>
          </cell>
          <cell r="B27" t="str">
            <v>31-03-2006</v>
          </cell>
          <cell r="C27" t="str">
            <v>Brighton YMCA</v>
          </cell>
          <cell r="D27">
            <v>336</v>
          </cell>
          <cell r="E27">
            <v>0</v>
          </cell>
          <cell r="F27">
            <v>336</v>
          </cell>
          <cell r="G27" t="str">
            <v>South East</v>
          </cell>
          <cell r="I27" t="str">
            <v/>
          </cell>
          <cell r="J27" t="str">
            <v>Specialist</v>
          </cell>
          <cell r="K27" t="str">
            <v>Traditional</v>
          </cell>
          <cell r="L27" t="str">
            <v/>
          </cell>
          <cell r="M27" t="str">
            <v/>
          </cell>
          <cell r="N27" t="str">
            <v/>
          </cell>
          <cell r="O27" t="str">
            <v/>
          </cell>
          <cell r="Q27">
            <v>1</v>
          </cell>
          <cell r="R27">
            <v>0</v>
          </cell>
          <cell r="S27">
            <v>1</v>
          </cell>
          <cell r="T27">
            <v>2</v>
          </cell>
        </row>
        <row r="28">
          <cell r="A28" t="str">
            <v>H3965</v>
          </cell>
          <cell r="B28" t="str">
            <v>30-06-2005</v>
          </cell>
          <cell r="C28" t="str">
            <v>Croydon YMCA Housing Association</v>
          </cell>
          <cell r="D28">
            <v>283</v>
          </cell>
          <cell r="E28">
            <v>0</v>
          </cell>
          <cell r="F28">
            <v>283</v>
          </cell>
          <cell r="G28" t="str">
            <v>London</v>
          </cell>
          <cell r="I28" t="str">
            <v/>
          </cell>
          <cell r="J28" t="str">
            <v>Specialist</v>
          </cell>
          <cell r="K28" t="str">
            <v>Traditional</v>
          </cell>
          <cell r="L28" t="str">
            <v/>
          </cell>
          <cell r="M28" t="str">
            <v/>
          </cell>
          <cell r="N28" t="str">
            <v/>
          </cell>
          <cell r="O28" t="str">
            <v/>
          </cell>
          <cell r="Q28">
            <v>1</v>
          </cell>
          <cell r="R28">
            <v>0</v>
          </cell>
          <cell r="S28">
            <v>1</v>
          </cell>
          <cell r="T28">
            <v>2</v>
          </cell>
        </row>
        <row r="29">
          <cell r="A29" t="str">
            <v>H3994</v>
          </cell>
          <cell r="B29" t="str">
            <v>31-03-2006</v>
          </cell>
          <cell r="C29" t="str">
            <v>St Basil's</v>
          </cell>
          <cell r="D29">
            <v>313</v>
          </cell>
          <cell r="E29">
            <v>0</v>
          </cell>
          <cell r="F29">
            <v>313</v>
          </cell>
          <cell r="G29" t="str">
            <v>Central</v>
          </cell>
          <cell r="I29" t="str">
            <v/>
          </cell>
          <cell r="J29" t="str">
            <v>Specialist</v>
          </cell>
          <cell r="K29" t="str">
            <v>Traditional</v>
          </cell>
          <cell r="L29" t="str">
            <v/>
          </cell>
          <cell r="M29" t="str">
            <v/>
          </cell>
          <cell r="N29" t="str">
            <v/>
          </cell>
          <cell r="O29" t="str">
            <v/>
          </cell>
          <cell r="Q29">
            <v>1</v>
          </cell>
          <cell r="R29">
            <v>0</v>
          </cell>
          <cell r="S29">
            <v>1</v>
          </cell>
          <cell r="T29">
            <v>2</v>
          </cell>
        </row>
        <row r="30">
          <cell r="A30" t="str">
            <v>H4128</v>
          </cell>
          <cell r="B30" t="str">
            <v>31-03-2006</v>
          </cell>
          <cell r="C30" t="str">
            <v>West London YMCA</v>
          </cell>
          <cell r="D30">
            <v>444</v>
          </cell>
          <cell r="E30">
            <v>0</v>
          </cell>
          <cell r="F30">
            <v>444</v>
          </cell>
          <cell r="G30" t="str">
            <v>London</v>
          </cell>
          <cell r="I30" t="str">
            <v/>
          </cell>
          <cell r="J30" t="str">
            <v>Specialist</v>
          </cell>
          <cell r="K30" t="str">
            <v>Traditional</v>
          </cell>
          <cell r="L30" t="str">
            <v/>
          </cell>
          <cell r="M30" t="str">
            <v/>
          </cell>
          <cell r="N30" t="str">
            <v/>
          </cell>
          <cell r="O30" t="str">
            <v/>
          </cell>
          <cell r="Q30">
            <v>1</v>
          </cell>
          <cell r="R30">
            <v>0</v>
          </cell>
          <cell r="S30">
            <v>1</v>
          </cell>
          <cell r="T30">
            <v>2</v>
          </cell>
        </row>
        <row r="31">
          <cell r="A31" t="str">
            <v>H4137</v>
          </cell>
          <cell r="B31" t="str">
            <v>31-03-2006</v>
          </cell>
          <cell r="C31" t="str">
            <v>Kings' Forest Housing Limited</v>
          </cell>
          <cell r="D31">
            <v>2637</v>
          </cell>
          <cell r="E31">
            <v>0</v>
          </cell>
          <cell r="F31">
            <v>2637</v>
          </cell>
          <cell r="G31" t="str">
            <v>Central</v>
          </cell>
          <cell r="I31" t="str">
            <v>LSVT</v>
          </cell>
          <cell r="J31" t="str">
            <v/>
          </cell>
          <cell r="K31" t="str">
            <v/>
          </cell>
          <cell r="L31" t="str">
            <v/>
          </cell>
          <cell r="M31" t="str">
            <v>Included</v>
          </cell>
          <cell r="N31" t="str">
            <v/>
          </cell>
          <cell r="O31" t="str">
            <v/>
          </cell>
          <cell r="Q31">
            <v>1</v>
          </cell>
          <cell r="R31">
            <v>1</v>
          </cell>
          <cell r="S31">
            <v>0</v>
          </cell>
          <cell r="T31">
            <v>2</v>
          </cell>
        </row>
        <row r="32">
          <cell r="A32" t="str">
            <v>H4250</v>
          </cell>
          <cell r="B32" t="str">
            <v>31-03-2006</v>
          </cell>
          <cell r="C32" t="str">
            <v>Langley House Trust</v>
          </cell>
          <cell r="D32">
            <v>270</v>
          </cell>
          <cell r="E32">
            <v>2</v>
          </cell>
          <cell r="F32">
            <v>272</v>
          </cell>
          <cell r="G32" t="str">
            <v>Central</v>
          </cell>
          <cell r="K32" t="str">
            <v>Traditional</v>
          </cell>
          <cell r="L32" t="str">
            <v/>
          </cell>
          <cell r="M32" t="str">
            <v/>
          </cell>
          <cell r="N32" t="str">
            <v/>
          </cell>
          <cell r="O32" t="str">
            <v/>
          </cell>
          <cell r="Q32">
            <v>1</v>
          </cell>
          <cell r="R32">
            <v>0</v>
          </cell>
          <cell r="S32">
            <v>1</v>
          </cell>
          <cell r="T32">
            <v>2</v>
          </cell>
        </row>
        <row r="33">
          <cell r="A33" t="str">
            <v>H4397</v>
          </cell>
          <cell r="B33" t="str">
            <v>30-09-2005</v>
          </cell>
          <cell r="C33" t="str">
            <v>Abbeyfield UK</v>
          </cell>
          <cell r="D33">
            <v>2023</v>
          </cell>
          <cell r="E33">
            <v>0</v>
          </cell>
          <cell r="F33">
            <v>2023</v>
          </cell>
          <cell r="G33" t="str">
            <v>Central</v>
          </cell>
          <cell r="I33" t="str">
            <v/>
          </cell>
          <cell r="J33" t="str">
            <v>Specialist</v>
          </cell>
          <cell r="K33" t="str">
            <v>Traditional</v>
          </cell>
          <cell r="L33" t="str">
            <v>Included</v>
          </cell>
          <cell r="M33" t="str">
            <v/>
          </cell>
          <cell r="N33" t="str">
            <v/>
          </cell>
          <cell r="O33" t="str">
            <v/>
          </cell>
          <cell r="Q33">
            <v>1</v>
          </cell>
          <cell r="R33">
            <v>1</v>
          </cell>
          <cell r="S33">
            <v>1</v>
          </cell>
          <cell r="T33">
            <v>3</v>
          </cell>
        </row>
        <row r="34">
          <cell r="A34" t="str">
            <v>H4400</v>
          </cell>
          <cell r="B34" t="str">
            <v>31-03-2006</v>
          </cell>
          <cell r="C34" t="str">
            <v>South London YMCA</v>
          </cell>
          <cell r="D34">
            <v>456</v>
          </cell>
          <cell r="E34">
            <v>0</v>
          </cell>
          <cell r="F34">
            <v>456</v>
          </cell>
          <cell r="G34" t="str">
            <v>London</v>
          </cell>
          <cell r="I34" t="str">
            <v/>
          </cell>
          <cell r="J34" t="str">
            <v/>
          </cell>
          <cell r="K34" t="str">
            <v>Traditional</v>
          </cell>
          <cell r="L34" t="str">
            <v/>
          </cell>
          <cell r="M34" t="str">
            <v/>
          </cell>
          <cell r="N34" t="str">
            <v/>
          </cell>
          <cell r="O34" t="str">
            <v/>
          </cell>
          <cell r="Q34">
            <v>1</v>
          </cell>
          <cell r="R34">
            <v>0</v>
          </cell>
          <cell r="S34">
            <v>1</v>
          </cell>
          <cell r="T34">
            <v>2</v>
          </cell>
        </row>
        <row r="35">
          <cell r="A35" t="str">
            <v>L0006</v>
          </cell>
          <cell r="B35" t="str">
            <v>31-03-2006</v>
          </cell>
          <cell r="C35" t="str">
            <v>Newlon Housing Trust</v>
          </cell>
          <cell r="D35">
            <v>5241</v>
          </cell>
          <cell r="E35">
            <v>0</v>
          </cell>
          <cell r="F35">
            <v>5241</v>
          </cell>
          <cell r="G35" t="str">
            <v>London</v>
          </cell>
          <cell r="I35" t="str">
            <v/>
          </cell>
          <cell r="J35" t="str">
            <v/>
          </cell>
          <cell r="K35" t="str">
            <v>Traditional</v>
          </cell>
          <cell r="L35" t="str">
            <v/>
          </cell>
          <cell r="M35" t="str">
            <v/>
          </cell>
          <cell r="N35" t="str">
            <v>Included</v>
          </cell>
          <cell r="O35" t="str">
            <v/>
          </cell>
          <cell r="Q35">
            <v>1</v>
          </cell>
          <cell r="R35">
            <v>1</v>
          </cell>
          <cell r="S35">
            <v>1</v>
          </cell>
          <cell r="T35">
            <v>3</v>
          </cell>
        </row>
        <row r="36">
          <cell r="A36" t="str">
            <v>L0014</v>
          </cell>
          <cell r="B36" t="str">
            <v>31-03-2006</v>
          </cell>
          <cell r="C36" t="str">
            <v>Peabody Trust</v>
          </cell>
          <cell r="D36">
            <v>16685</v>
          </cell>
          <cell r="E36">
            <v>633</v>
          </cell>
          <cell r="F36">
            <v>17318</v>
          </cell>
          <cell r="G36" t="str">
            <v>London</v>
          </cell>
          <cell r="I36" t="str">
            <v/>
          </cell>
          <cell r="J36" t="str">
            <v/>
          </cell>
          <cell r="K36" t="str">
            <v>Traditional</v>
          </cell>
          <cell r="L36" t="str">
            <v/>
          </cell>
          <cell r="M36" t="str">
            <v/>
          </cell>
          <cell r="N36" t="str">
            <v/>
          </cell>
          <cell r="O36" t="str">
            <v>Included</v>
          </cell>
          <cell r="Q36">
            <v>1</v>
          </cell>
          <cell r="R36">
            <v>1</v>
          </cell>
          <cell r="S36">
            <v>1</v>
          </cell>
          <cell r="T36">
            <v>3</v>
          </cell>
        </row>
        <row r="37">
          <cell r="A37" t="str">
            <v>L0018</v>
          </cell>
          <cell r="B37" t="str">
            <v>31-12-2005</v>
          </cell>
          <cell r="C37" t="str">
            <v>Hastoe Housing Association Limited</v>
          </cell>
          <cell r="D37">
            <v>2504</v>
          </cell>
          <cell r="E37">
            <v>0</v>
          </cell>
          <cell r="F37">
            <v>2504</v>
          </cell>
          <cell r="G37" t="str">
            <v>South East</v>
          </cell>
          <cell r="I37" t="str">
            <v/>
          </cell>
          <cell r="J37" t="str">
            <v/>
          </cell>
          <cell r="K37" t="str">
            <v>Traditional</v>
          </cell>
          <cell r="L37" t="str">
            <v/>
          </cell>
          <cell r="M37" t="str">
            <v>Included</v>
          </cell>
          <cell r="N37" t="str">
            <v/>
          </cell>
          <cell r="O37" t="str">
            <v/>
          </cell>
          <cell r="Q37">
            <v>1</v>
          </cell>
          <cell r="R37">
            <v>1</v>
          </cell>
          <cell r="S37">
            <v>1</v>
          </cell>
          <cell r="T37">
            <v>3</v>
          </cell>
        </row>
        <row r="38">
          <cell r="A38" t="str">
            <v>L0020</v>
          </cell>
          <cell r="B38" t="str">
            <v>31-03-2006</v>
          </cell>
          <cell r="C38" t="str">
            <v>Bromford Carinthia Housing Association Limited</v>
          </cell>
          <cell r="D38">
            <v>14053</v>
          </cell>
          <cell r="E38">
            <v>6</v>
          </cell>
          <cell r="F38">
            <v>14059</v>
          </cell>
          <cell r="G38" t="str">
            <v>Central</v>
          </cell>
          <cell r="I38" t="str">
            <v/>
          </cell>
          <cell r="J38" t="str">
            <v/>
          </cell>
          <cell r="K38" t="str">
            <v>Traditional</v>
          </cell>
          <cell r="L38" t="str">
            <v/>
          </cell>
          <cell r="M38" t="str">
            <v/>
          </cell>
          <cell r="N38" t="str">
            <v/>
          </cell>
          <cell r="O38" t="str">
            <v>Included</v>
          </cell>
          <cell r="Q38">
            <v>1</v>
          </cell>
          <cell r="R38">
            <v>1</v>
          </cell>
          <cell r="S38">
            <v>1</v>
          </cell>
          <cell r="T38">
            <v>3</v>
          </cell>
        </row>
        <row r="39">
          <cell r="A39" t="str">
            <v>L0021</v>
          </cell>
          <cell r="B39" t="str">
            <v>31-03-2006</v>
          </cell>
          <cell r="C39" t="str">
            <v>Stoke-on-Trent Housng Society Limited</v>
          </cell>
          <cell r="D39">
            <v>403</v>
          </cell>
          <cell r="E39">
            <v>0</v>
          </cell>
          <cell r="F39">
            <v>403</v>
          </cell>
          <cell r="G39" t="str">
            <v>Central</v>
          </cell>
          <cell r="I39" t="str">
            <v/>
          </cell>
          <cell r="J39" t="str">
            <v/>
          </cell>
          <cell r="K39" t="str">
            <v>Traditional</v>
          </cell>
          <cell r="L39" t="str">
            <v/>
          </cell>
          <cell r="M39" t="str">
            <v/>
          </cell>
          <cell r="N39" t="str">
            <v/>
          </cell>
          <cell r="O39" t="str">
            <v/>
          </cell>
          <cell r="Q39">
            <v>1</v>
          </cell>
          <cell r="R39">
            <v>0</v>
          </cell>
          <cell r="S39">
            <v>1</v>
          </cell>
          <cell r="T39">
            <v>2</v>
          </cell>
        </row>
        <row r="40">
          <cell r="A40" t="str">
            <v>L0026</v>
          </cell>
          <cell r="B40" t="str">
            <v>31-03-2006</v>
          </cell>
          <cell r="C40" t="str">
            <v>Broadland Housing Association Limited</v>
          </cell>
          <cell r="D40">
            <v>4004</v>
          </cell>
          <cell r="E40">
            <v>36</v>
          </cell>
          <cell r="F40">
            <v>4040</v>
          </cell>
          <cell r="G40" t="str">
            <v>Central</v>
          </cell>
          <cell r="I40" t="str">
            <v/>
          </cell>
          <cell r="J40" t="str">
            <v/>
          </cell>
          <cell r="K40" t="str">
            <v>Traditional</v>
          </cell>
          <cell r="L40" t="str">
            <v/>
          </cell>
          <cell r="M40" t="str">
            <v>Included</v>
          </cell>
          <cell r="N40" t="str">
            <v/>
          </cell>
          <cell r="O40" t="str">
            <v/>
          </cell>
          <cell r="Q40">
            <v>1</v>
          </cell>
          <cell r="R40">
            <v>1</v>
          </cell>
          <cell r="S40">
            <v>1</v>
          </cell>
          <cell r="T40">
            <v>3</v>
          </cell>
        </row>
        <row r="41">
          <cell r="A41" t="str">
            <v>L0028</v>
          </cell>
          <cell r="B41" t="str">
            <v>31-12-2005</v>
          </cell>
          <cell r="C41" t="str">
            <v>Orwell Housing Association Limited</v>
          </cell>
          <cell r="D41">
            <v>2621</v>
          </cell>
          <cell r="E41">
            <v>27</v>
          </cell>
          <cell r="F41">
            <v>2648</v>
          </cell>
          <cell r="G41" t="str">
            <v>Central</v>
          </cell>
          <cell r="I41" t="str">
            <v/>
          </cell>
          <cell r="J41" t="str">
            <v/>
          </cell>
          <cell r="K41" t="str">
            <v>Traditional</v>
          </cell>
          <cell r="L41" t="str">
            <v/>
          </cell>
          <cell r="M41" t="str">
            <v>Included</v>
          </cell>
          <cell r="N41" t="str">
            <v/>
          </cell>
          <cell r="O41" t="str">
            <v/>
          </cell>
          <cell r="Q41">
            <v>1</v>
          </cell>
          <cell r="R41">
            <v>1</v>
          </cell>
          <cell r="S41">
            <v>1</v>
          </cell>
          <cell r="T41">
            <v>3</v>
          </cell>
        </row>
        <row r="42">
          <cell r="A42" t="str">
            <v>L0031</v>
          </cell>
          <cell r="B42" t="str">
            <v>31-03-2006</v>
          </cell>
          <cell r="C42" t="str">
            <v>Circle Thirty Three Housing Trust Limited</v>
          </cell>
          <cell r="D42">
            <v>14513</v>
          </cell>
          <cell r="E42">
            <v>240</v>
          </cell>
          <cell r="F42">
            <v>14753</v>
          </cell>
          <cell r="G42" t="str">
            <v>London</v>
          </cell>
          <cell r="I42" t="str">
            <v/>
          </cell>
          <cell r="J42" t="str">
            <v/>
          </cell>
          <cell r="K42" t="str">
            <v>Traditional</v>
          </cell>
          <cell r="L42" t="str">
            <v/>
          </cell>
          <cell r="M42" t="str">
            <v/>
          </cell>
          <cell r="N42" t="str">
            <v/>
          </cell>
          <cell r="O42" t="str">
            <v>Included</v>
          </cell>
          <cell r="Q42">
            <v>1</v>
          </cell>
          <cell r="R42">
            <v>1</v>
          </cell>
          <cell r="S42">
            <v>1</v>
          </cell>
          <cell r="T42">
            <v>3</v>
          </cell>
        </row>
        <row r="43">
          <cell r="A43" t="str">
            <v>L0035</v>
          </cell>
          <cell r="B43" t="str">
            <v>31-03-2006</v>
          </cell>
          <cell r="C43" t="str">
            <v>Notting Hill Housing Trust</v>
          </cell>
          <cell r="D43">
            <v>14396</v>
          </cell>
          <cell r="E43">
            <v>0</v>
          </cell>
          <cell r="F43">
            <v>14396</v>
          </cell>
          <cell r="G43" t="str">
            <v>London</v>
          </cell>
          <cell r="I43" t="str">
            <v/>
          </cell>
          <cell r="J43" t="str">
            <v/>
          </cell>
          <cell r="K43" t="str">
            <v>Traditional</v>
          </cell>
          <cell r="L43" t="str">
            <v/>
          </cell>
          <cell r="M43" t="str">
            <v/>
          </cell>
          <cell r="N43" t="str">
            <v/>
          </cell>
          <cell r="O43" t="str">
            <v>Included</v>
          </cell>
          <cell r="Q43">
            <v>1</v>
          </cell>
          <cell r="R43">
            <v>1</v>
          </cell>
          <cell r="S43">
            <v>1</v>
          </cell>
          <cell r="T43">
            <v>3</v>
          </cell>
        </row>
        <row r="44">
          <cell r="A44" t="str">
            <v>L0037</v>
          </cell>
          <cell r="B44" t="str">
            <v>31-03-2006</v>
          </cell>
          <cell r="C44" t="str">
            <v>Riverside Housing</v>
          </cell>
          <cell r="D44">
            <v>23532</v>
          </cell>
          <cell r="E44">
            <v>1095</v>
          </cell>
          <cell r="F44">
            <v>24627</v>
          </cell>
          <cell r="G44" t="str">
            <v>North</v>
          </cell>
          <cell r="I44" t="str">
            <v/>
          </cell>
          <cell r="J44" t="str">
            <v/>
          </cell>
          <cell r="K44" t="str">
            <v>Traditional</v>
          </cell>
          <cell r="L44" t="str">
            <v/>
          </cell>
          <cell r="M44" t="str">
            <v/>
          </cell>
          <cell r="N44" t="str">
            <v/>
          </cell>
          <cell r="O44" t="str">
            <v>Included</v>
          </cell>
          <cell r="Q44">
            <v>1</v>
          </cell>
          <cell r="R44">
            <v>1</v>
          </cell>
          <cell r="S44">
            <v>1</v>
          </cell>
          <cell r="T44">
            <v>3</v>
          </cell>
        </row>
        <row r="45">
          <cell r="A45" t="str">
            <v>L0042</v>
          </cell>
          <cell r="B45" t="str">
            <v>31-03-2005</v>
          </cell>
          <cell r="C45" t="str">
            <v>Mount Green Housing Association Limited</v>
          </cell>
          <cell r="D45">
            <v>802</v>
          </cell>
          <cell r="E45">
            <v>36</v>
          </cell>
          <cell r="F45">
            <v>838</v>
          </cell>
          <cell r="G45" t="str">
            <v>South East</v>
          </cell>
          <cell r="I45" t="str">
            <v/>
          </cell>
          <cell r="J45" t="str">
            <v/>
          </cell>
          <cell r="K45" t="str">
            <v>Traditional</v>
          </cell>
          <cell r="L45" t="str">
            <v/>
          </cell>
          <cell r="M45" t="str">
            <v/>
          </cell>
          <cell r="N45" t="str">
            <v/>
          </cell>
          <cell r="O45" t="str">
            <v/>
          </cell>
          <cell r="Q45">
            <v>1</v>
          </cell>
          <cell r="R45">
            <v>0</v>
          </cell>
          <cell r="S45">
            <v>1</v>
          </cell>
          <cell r="T45">
            <v>2</v>
          </cell>
        </row>
        <row r="46">
          <cell r="A46" t="str">
            <v>L0044</v>
          </cell>
          <cell r="B46" t="str">
            <v>31-03-2006</v>
          </cell>
          <cell r="C46" t="str">
            <v>Touchstone Housing Association Limited</v>
          </cell>
          <cell r="D46">
            <v>11864</v>
          </cell>
          <cell r="E46">
            <v>15</v>
          </cell>
          <cell r="F46">
            <v>11879</v>
          </cell>
          <cell r="G46" t="str">
            <v>Central</v>
          </cell>
          <cell r="I46" t="str">
            <v/>
          </cell>
          <cell r="J46" t="str">
            <v/>
          </cell>
          <cell r="K46" t="str">
            <v>Traditional</v>
          </cell>
          <cell r="L46" t="str">
            <v/>
          </cell>
          <cell r="M46" t="str">
            <v/>
          </cell>
          <cell r="N46" t="str">
            <v/>
          </cell>
          <cell r="O46" t="str">
            <v>Included</v>
          </cell>
          <cell r="Q46">
            <v>1</v>
          </cell>
          <cell r="R46">
            <v>1</v>
          </cell>
          <cell r="S46">
            <v>1</v>
          </cell>
          <cell r="T46">
            <v>3</v>
          </cell>
        </row>
        <row r="47">
          <cell r="A47" t="str">
            <v>L0055</v>
          </cell>
          <cell r="B47" t="str">
            <v>31-03-2006</v>
          </cell>
          <cell r="C47" t="str">
            <v>Housing 21</v>
          </cell>
          <cell r="D47">
            <v>13250</v>
          </cell>
          <cell r="E47">
            <v>0</v>
          </cell>
          <cell r="F47">
            <v>13250</v>
          </cell>
          <cell r="G47" t="str">
            <v>South East</v>
          </cell>
          <cell r="I47" t="str">
            <v/>
          </cell>
          <cell r="J47" t="str">
            <v>Specialist</v>
          </cell>
          <cell r="K47" t="str">
            <v>Traditional</v>
          </cell>
          <cell r="L47" t="str">
            <v/>
          </cell>
          <cell r="M47" t="str">
            <v/>
          </cell>
          <cell r="N47" t="str">
            <v/>
          </cell>
          <cell r="O47" t="str">
            <v>Included</v>
          </cell>
          <cell r="Q47">
            <v>1</v>
          </cell>
          <cell r="R47">
            <v>1</v>
          </cell>
          <cell r="S47">
            <v>1</v>
          </cell>
          <cell r="T47">
            <v>3</v>
          </cell>
        </row>
        <row r="48">
          <cell r="A48" t="str">
            <v>L0057</v>
          </cell>
          <cell r="B48" t="str">
            <v>31-12-2005</v>
          </cell>
          <cell r="C48" t="str">
            <v>The Joseph Rowntree Housing Trust</v>
          </cell>
          <cell r="D48">
            <v>1828</v>
          </cell>
          <cell r="E48">
            <v>377</v>
          </cell>
          <cell r="F48">
            <v>2205</v>
          </cell>
          <cell r="G48" t="str">
            <v>North</v>
          </cell>
          <cell r="I48" t="str">
            <v/>
          </cell>
          <cell r="J48" t="str">
            <v/>
          </cell>
          <cell r="K48" t="str">
            <v>Traditional</v>
          </cell>
          <cell r="L48" t="str">
            <v>Included</v>
          </cell>
          <cell r="M48" t="str">
            <v/>
          </cell>
          <cell r="N48" t="str">
            <v/>
          </cell>
          <cell r="O48" t="str">
            <v/>
          </cell>
          <cell r="Q48">
            <v>1</v>
          </cell>
          <cell r="R48">
            <v>1</v>
          </cell>
          <cell r="S48">
            <v>1</v>
          </cell>
          <cell r="T48">
            <v>3</v>
          </cell>
        </row>
        <row r="49">
          <cell r="A49" t="str">
            <v>L0061</v>
          </cell>
          <cell r="B49" t="str">
            <v>31-03-2006</v>
          </cell>
          <cell r="C49" t="str">
            <v>Irwell Valley Housing Association Limited</v>
          </cell>
          <cell r="D49">
            <v>7310</v>
          </cell>
          <cell r="E49">
            <v>0</v>
          </cell>
          <cell r="F49">
            <v>7310</v>
          </cell>
          <cell r="G49" t="str">
            <v>North</v>
          </cell>
          <cell r="I49" t="str">
            <v/>
          </cell>
          <cell r="J49" t="str">
            <v/>
          </cell>
          <cell r="K49" t="str">
            <v>Traditional</v>
          </cell>
          <cell r="L49" t="str">
            <v/>
          </cell>
          <cell r="M49" t="str">
            <v/>
          </cell>
          <cell r="N49" t="str">
            <v>Included</v>
          </cell>
          <cell r="O49" t="str">
            <v/>
          </cell>
          <cell r="Q49">
            <v>1</v>
          </cell>
          <cell r="R49">
            <v>1</v>
          </cell>
          <cell r="S49">
            <v>1</v>
          </cell>
          <cell r="T49">
            <v>3</v>
          </cell>
        </row>
        <row r="50">
          <cell r="A50" t="str">
            <v>L0071</v>
          </cell>
          <cell r="B50" t="str">
            <v>31-03-2006</v>
          </cell>
          <cell r="C50" t="str">
            <v>Hanover Housing Association</v>
          </cell>
          <cell r="D50">
            <v>11899</v>
          </cell>
          <cell r="E50">
            <v>0</v>
          </cell>
          <cell r="F50">
            <v>11899</v>
          </cell>
          <cell r="G50" t="str">
            <v>South East</v>
          </cell>
          <cell r="I50" t="str">
            <v/>
          </cell>
          <cell r="J50" t="str">
            <v>Specialist</v>
          </cell>
          <cell r="K50" t="str">
            <v>Traditional</v>
          </cell>
          <cell r="L50" t="str">
            <v/>
          </cell>
          <cell r="M50" t="str">
            <v/>
          </cell>
          <cell r="N50" t="str">
            <v/>
          </cell>
          <cell r="O50" t="str">
            <v>Included</v>
          </cell>
          <cell r="Q50">
            <v>1</v>
          </cell>
          <cell r="R50">
            <v>1</v>
          </cell>
          <cell r="S50">
            <v>1</v>
          </cell>
          <cell r="T50">
            <v>3</v>
          </cell>
        </row>
        <row r="51">
          <cell r="A51" t="str">
            <v>L0077</v>
          </cell>
          <cell r="B51" t="str">
            <v>31-03-2006</v>
          </cell>
          <cell r="C51" t="str">
            <v>Midland Area Housing Association Limited</v>
          </cell>
          <cell r="D51">
            <v>3861</v>
          </cell>
          <cell r="E51">
            <v>139</v>
          </cell>
          <cell r="F51">
            <v>4000</v>
          </cell>
          <cell r="G51" t="str">
            <v>Central</v>
          </cell>
          <cell r="I51" t="str">
            <v/>
          </cell>
          <cell r="J51" t="str">
            <v/>
          </cell>
          <cell r="K51" t="str">
            <v>Traditional</v>
          </cell>
          <cell r="L51" t="str">
            <v/>
          </cell>
          <cell r="M51" t="str">
            <v>Included</v>
          </cell>
          <cell r="N51" t="str">
            <v/>
          </cell>
          <cell r="O51" t="str">
            <v/>
          </cell>
          <cell r="Q51">
            <v>1</v>
          </cell>
          <cell r="R51">
            <v>1</v>
          </cell>
          <cell r="S51">
            <v>1</v>
          </cell>
          <cell r="T51">
            <v>3</v>
          </cell>
        </row>
        <row r="52">
          <cell r="A52" t="str">
            <v>L0078</v>
          </cell>
          <cell r="B52" t="str">
            <v>31-03-2006</v>
          </cell>
          <cell r="C52" t="str">
            <v>South Yorkshire Housing Association Limited</v>
          </cell>
          <cell r="D52">
            <v>4737</v>
          </cell>
          <cell r="E52">
            <v>96</v>
          </cell>
          <cell r="F52">
            <v>4833</v>
          </cell>
          <cell r="G52" t="str">
            <v>North</v>
          </cell>
          <cell r="I52" t="str">
            <v/>
          </cell>
          <cell r="J52" t="str">
            <v/>
          </cell>
          <cell r="K52" t="str">
            <v>Traditional</v>
          </cell>
          <cell r="L52" t="str">
            <v/>
          </cell>
          <cell r="M52" t="str">
            <v>Included</v>
          </cell>
          <cell r="N52" t="str">
            <v/>
          </cell>
          <cell r="O52" t="str">
            <v/>
          </cell>
          <cell r="Q52">
            <v>1</v>
          </cell>
          <cell r="R52">
            <v>1</v>
          </cell>
          <cell r="S52">
            <v>1</v>
          </cell>
          <cell r="T52">
            <v>3</v>
          </cell>
        </row>
        <row r="53">
          <cell r="A53" t="str">
            <v>L0080</v>
          </cell>
          <cell r="B53" t="str">
            <v>31-03-2006</v>
          </cell>
          <cell r="C53" t="str">
            <v>A2 Housing Care and Support Limited</v>
          </cell>
          <cell r="D53">
            <v>373</v>
          </cell>
          <cell r="E53">
            <v>0</v>
          </cell>
          <cell r="F53">
            <v>373</v>
          </cell>
          <cell r="G53" t="str">
            <v>South East</v>
          </cell>
          <cell r="I53" t="str">
            <v/>
          </cell>
          <cell r="J53" t="str">
            <v>Specialist</v>
          </cell>
          <cell r="K53" t="str">
            <v>Traditional</v>
          </cell>
          <cell r="L53" t="str">
            <v/>
          </cell>
          <cell r="M53" t="str">
            <v/>
          </cell>
          <cell r="N53" t="str">
            <v/>
          </cell>
          <cell r="O53" t="str">
            <v/>
          </cell>
          <cell r="Q53">
            <v>1</v>
          </cell>
          <cell r="R53">
            <v>0</v>
          </cell>
          <cell r="S53">
            <v>1</v>
          </cell>
          <cell r="T53">
            <v>2</v>
          </cell>
        </row>
        <row r="54">
          <cell r="A54" t="str">
            <v>L0082</v>
          </cell>
          <cell r="B54" t="str">
            <v>31-03-2006</v>
          </cell>
          <cell r="C54" t="str">
            <v>AmicusHorizon Group Limited</v>
          </cell>
          <cell r="D54">
            <v>3623</v>
          </cell>
          <cell r="E54">
            <v>686</v>
          </cell>
          <cell r="F54">
            <v>4309</v>
          </cell>
          <cell r="G54" t="str">
            <v>South East</v>
          </cell>
          <cell r="I54" t="str">
            <v/>
          </cell>
          <cell r="J54" t="str">
            <v/>
          </cell>
          <cell r="K54" t="str">
            <v>Traditional</v>
          </cell>
          <cell r="L54" t="str">
            <v/>
          </cell>
          <cell r="M54" t="str">
            <v>Included</v>
          </cell>
          <cell r="N54" t="str">
            <v/>
          </cell>
          <cell r="O54" t="str">
            <v/>
          </cell>
          <cell r="Q54">
            <v>1</v>
          </cell>
          <cell r="R54">
            <v>1</v>
          </cell>
          <cell r="S54">
            <v>1</v>
          </cell>
          <cell r="T54">
            <v>3</v>
          </cell>
        </row>
        <row r="55">
          <cell r="A55" t="str">
            <v>L0125</v>
          </cell>
          <cell r="B55" t="str">
            <v>31-03-2006</v>
          </cell>
          <cell r="C55" t="str">
            <v>Solon South West Housing Association Limited</v>
          </cell>
          <cell r="D55">
            <v>1108</v>
          </cell>
          <cell r="E55">
            <v>2</v>
          </cell>
          <cell r="F55">
            <v>1110</v>
          </cell>
          <cell r="G55" t="str">
            <v>South West</v>
          </cell>
          <cell r="I55" t="str">
            <v/>
          </cell>
          <cell r="J55" t="str">
            <v/>
          </cell>
          <cell r="K55" t="str">
            <v>Traditional</v>
          </cell>
          <cell r="L55" t="str">
            <v>Included</v>
          </cell>
          <cell r="M55" t="str">
            <v/>
          </cell>
          <cell r="N55" t="str">
            <v/>
          </cell>
          <cell r="O55" t="str">
            <v/>
          </cell>
          <cell r="Q55">
            <v>1</v>
          </cell>
          <cell r="R55">
            <v>1</v>
          </cell>
          <cell r="S55">
            <v>1</v>
          </cell>
          <cell r="T55">
            <v>3</v>
          </cell>
        </row>
        <row r="56">
          <cell r="A56" t="str">
            <v>L0133</v>
          </cell>
          <cell r="B56" t="str">
            <v>31-03-2006</v>
          </cell>
          <cell r="C56" t="str">
            <v>Devon Community Housing Society Limited</v>
          </cell>
          <cell r="D56">
            <v>1140</v>
          </cell>
          <cell r="E56">
            <v>251</v>
          </cell>
          <cell r="F56">
            <v>1391</v>
          </cell>
          <cell r="G56" t="str">
            <v>South West</v>
          </cell>
          <cell r="I56" t="str">
            <v/>
          </cell>
          <cell r="J56" t="str">
            <v>Specialist</v>
          </cell>
          <cell r="K56" t="str">
            <v>Traditional</v>
          </cell>
          <cell r="L56" t="str">
            <v>Included</v>
          </cell>
          <cell r="M56" t="str">
            <v/>
          </cell>
          <cell r="N56" t="str">
            <v/>
          </cell>
          <cell r="O56" t="str">
            <v/>
          </cell>
          <cell r="Q56">
            <v>1</v>
          </cell>
          <cell r="R56">
            <v>1</v>
          </cell>
          <cell r="S56">
            <v>1</v>
          </cell>
          <cell r="T56">
            <v>3</v>
          </cell>
        </row>
        <row r="57">
          <cell r="A57" t="str">
            <v>L0147</v>
          </cell>
          <cell r="B57" t="str">
            <v>30-09-2005</v>
          </cell>
          <cell r="C57" t="str">
            <v>The Exeter Housing Society Limited</v>
          </cell>
          <cell r="D57">
            <v>997</v>
          </cell>
          <cell r="E57">
            <v>0</v>
          </cell>
          <cell r="F57">
            <v>997</v>
          </cell>
          <cell r="G57" t="str">
            <v>South West</v>
          </cell>
          <cell r="I57" t="str">
            <v/>
          </cell>
          <cell r="J57" t="str">
            <v/>
          </cell>
          <cell r="K57" t="str">
            <v>Traditional</v>
          </cell>
          <cell r="L57" t="str">
            <v/>
          </cell>
          <cell r="M57" t="str">
            <v/>
          </cell>
          <cell r="N57" t="str">
            <v/>
          </cell>
          <cell r="O57" t="str">
            <v/>
          </cell>
          <cell r="Q57">
            <v>1</v>
          </cell>
          <cell r="R57">
            <v>0</v>
          </cell>
          <cell r="S57">
            <v>1</v>
          </cell>
          <cell r="T57">
            <v>2</v>
          </cell>
        </row>
        <row r="58">
          <cell r="A58" t="str">
            <v>L0158</v>
          </cell>
          <cell r="B58" t="str">
            <v>31-03-2006</v>
          </cell>
          <cell r="C58" t="str">
            <v>Threshold Housing Limited</v>
          </cell>
          <cell r="D58">
            <v>3642</v>
          </cell>
          <cell r="E58">
            <v>0</v>
          </cell>
          <cell r="F58">
            <v>3642</v>
          </cell>
          <cell r="G58" t="str">
            <v>London</v>
          </cell>
          <cell r="I58" t="str">
            <v/>
          </cell>
          <cell r="J58" t="str">
            <v/>
          </cell>
          <cell r="K58" t="str">
            <v>Traditional</v>
          </cell>
          <cell r="L58" t="str">
            <v/>
          </cell>
          <cell r="M58" t="str">
            <v>Included</v>
          </cell>
          <cell r="N58" t="str">
            <v/>
          </cell>
          <cell r="O58" t="str">
            <v/>
          </cell>
          <cell r="Q58">
            <v>1</v>
          </cell>
          <cell r="R58">
            <v>1</v>
          </cell>
          <cell r="S58">
            <v>1</v>
          </cell>
          <cell r="T58">
            <v>3</v>
          </cell>
        </row>
        <row r="59">
          <cell r="A59" t="str">
            <v>L0173</v>
          </cell>
          <cell r="B59" t="str">
            <v>31-03-2006</v>
          </cell>
          <cell r="C59" t="str">
            <v>Jephson Homes Housing Association Limited</v>
          </cell>
          <cell r="D59">
            <v>9741</v>
          </cell>
          <cell r="E59">
            <v>0</v>
          </cell>
          <cell r="F59">
            <v>9741</v>
          </cell>
          <cell r="G59" t="str">
            <v>Central</v>
          </cell>
          <cell r="I59" t="str">
            <v/>
          </cell>
          <cell r="J59" t="str">
            <v/>
          </cell>
          <cell r="K59" t="str">
            <v>Traditional</v>
          </cell>
          <cell r="L59" t="str">
            <v/>
          </cell>
          <cell r="M59" t="str">
            <v/>
          </cell>
          <cell r="N59" t="str">
            <v>Included</v>
          </cell>
          <cell r="O59" t="str">
            <v/>
          </cell>
          <cell r="Q59">
            <v>1</v>
          </cell>
          <cell r="R59">
            <v>1</v>
          </cell>
          <cell r="S59">
            <v>1</v>
          </cell>
          <cell r="T59">
            <v>3</v>
          </cell>
        </row>
        <row r="60">
          <cell r="A60" t="str">
            <v>L0244</v>
          </cell>
          <cell r="B60" t="str">
            <v>31-12-2005</v>
          </cell>
          <cell r="C60" t="str">
            <v>Petersfield Housing Association Limited</v>
          </cell>
          <cell r="D60">
            <v>291</v>
          </cell>
          <cell r="E60">
            <v>0</v>
          </cell>
          <cell r="F60">
            <v>291</v>
          </cell>
          <cell r="G60" t="str">
            <v>South East</v>
          </cell>
          <cell r="K60" t="str">
            <v>Traditional</v>
          </cell>
          <cell r="L60" t="str">
            <v/>
          </cell>
          <cell r="M60" t="str">
            <v/>
          </cell>
          <cell r="N60" t="str">
            <v/>
          </cell>
          <cell r="O60" t="str">
            <v/>
          </cell>
          <cell r="Q60">
            <v>1</v>
          </cell>
          <cell r="R60">
            <v>0</v>
          </cell>
          <cell r="S60">
            <v>1</v>
          </cell>
          <cell r="T60">
            <v>2</v>
          </cell>
        </row>
        <row r="61">
          <cell r="A61" t="str">
            <v>L0247</v>
          </cell>
          <cell r="B61" t="str">
            <v>31-03-2006</v>
          </cell>
          <cell r="C61" t="str">
            <v xml:space="preserve">Sanctuary Housing Association </v>
          </cell>
          <cell r="D61">
            <v>29878</v>
          </cell>
          <cell r="E61">
            <v>9407</v>
          </cell>
          <cell r="F61">
            <v>39285</v>
          </cell>
          <cell r="G61" t="str">
            <v>Central</v>
          </cell>
          <cell r="I61" t="str">
            <v/>
          </cell>
          <cell r="J61" t="str">
            <v/>
          </cell>
          <cell r="K61" t="str">
            <v>Traditional</v>
          </cell>
          <cell r="L61" t="str">
            <v/>
          </cell>
          <cell r="M61" t="str">
            <v/>
          </cell>
          <cell r="N61" t="str">
            <v/>
          </cell>
          <cell r="O61" t="str">
            <v>Included</v>
          </cell>
          <cell r="Q61">
            <v>1</v>
          </cell>
          <cell r="R61">
            <v>1</v>
          </cell>
          <cell r="S61">
            <v>1</v>
          </cell>
          <cell r="T61">
            <v>3</v>
          </cell>
        </row>
        <row r="62">
          <cell r="A62" t="str">
            <v>L0249</v>
          </cell>
          <cell r="B62" t="str">
            <v>31-03-2006</v>
          </cell>
          <cell r="C62" t="str">
            <v>Arcon Housing Association Limited</v>
          </cell>
          <cell r="D62">
            <v>945</v>
          </cell>
          <cell r="E62">
            <v>33</v>
          </cell>
          <cell r="F62">
            <v>978</v>
          </cell>
          <cell r="G62" t="str">
            <v>North</v>
          </cell>
          <cell r="I62" t="str">
            <v/>
          </cell>
          <cell r="J62" t="str">
            <v/>
          </cell>
          <cell r="K62" t="str">
            <v>Traditional</v>
          </cell>
          <cell r="L62" t="str">
            <v/>
          </cell>
          <cell r="M62" t="str">
            <v/>
          </cell>
          <cell r="N62" t="str">
            <v/>
          </cell>
          <cell r="O62" t="str">
            <v/>
          </cell>
          <cell r="Q62">
            <v>1</v>
          </cell>
          <cell r="R62">
            <v>0</v>
          </cell>
          <cell r="S62">
            <v>1</v>
          </cell>
          <cell r="T62">
            <v>2</v>
          </cell>
        </row>
        <row r="63">
          <cell r="A63" t="str">
            <v>L0252</v>
          </cell>
          <cell r="B63" t="str">
            <v>31-03-2006</v>
          </cell>
          <cell r="C63" t="str">
            <v>West Pennine Housing Association Limited</v>
          </cell>
          <cell r="D63">
            <v>3627</v>
          </cell>
          <cell r="E63">
            <v>0</v>
          </cell>
          <cell r="F63">
            <v>3627</v>
          </cell>
          <cell r="G63" t="str">
            <v>North</v>
          </cell>
          <cell r="I63" t="str">
            <v/>
          </cell>
          <cell r="J63" t="str">
            <v/>
          </cell>
          <cell r="K63" t="str">
            <v>Traditional</v>
          </cell>
          <cell r="L63" t="str">
            <v/>
          </cell>
          <cell r="M63" t="str">
            <v>Included</v>
          </cell>
          <cell r="N63" t="str">
            <v/>
          </cell>
          <cell r="O63" t="str">
            <v/>
          </cell>
          <cell r="Q63">
            <v>1</v>
          </cell>
          <cell r="R63">
            <v>1</v>
          </cell>
          <cell r="S63">
            <v>1</v>
          </cell>
          <cell r="T63">
            <v>3</v>
          </cell>
        </row>
        <row r="64">
          <cell r="A64" t="str">
            <v>L0258</v>
          </cell>
          <cell r="B64" t="str">
            <v>31-03-2006</v>
          </cell>
          <cell r="C64" t="str">
            <v>Templar Housing Association Limited</v>
          </cell>
          <cell r="D64">
            <v>805</v>
          </cell>
          <cell r="E64">
            <v>29</v>
          </cell>
          <cell r="F64">
            <v>834</v>
          </cell>
          <cell r="G64" t="str">
            <v>North</v>
          </cell>
          <cell r="I64" t="str">
            <v/>
          </cell>
          <cell r="J64" t="str">
            <v/>
          </cell>
          <cell r="K64" t="str">
            <v>Traditional</v>
          </cell>
          <cell r="L64" t="str">
            <v/>
          </cell>
          <cell r="M64" t="str">
            <v/>
          </cell>
          <cell r="N64" t="str">
            <v/>
          </cell>
          <cell r="O64" t="str">
            <v/>
          </cell>
          <cell r="Q64">
            <v>1</v>
          </cell>
          <cell r="R64">
            <v>0</v>
          </cell>
          <cell r="S64">
            <v>1</v>
          </cell>
          <cell r="T64">
            <v>2</v>
          </cell>
        </row>
        <row r="65">
          <cell r="A65" t="str">
            <v>L0259</v>
          </cell>
          <cell r="B65" t="str">
            <v>31-03-2006</v>
          </cell>
          <cell r="C65" t="str">
            <v>Westfield Housing Association Limited</v>
          </cell>
          <cell r="D65">
            <v>456</v>
          </cell>
          <cell r="E65">
            <v>0</v>
          </cell>
          <cell r="F65">
            <v>456</v>
          </cell>
          <cell r="G65" t="str">
            <v>North</v>
          </cell>
          <cell r="I65" t="str">
            <v/>
          </cell>
          <cell r="J65" t="str">
            <v/>
          </cell>
          <cell r="K65" t="str">
            <v>Traditional</v>
          </cell>
          <cell r="L65" t="str">
            <v/>
          </cell>
          <cell r="M65" t="str">
            <v/>
          </cell>
          <cell r="N65" t="str">
            <v/>
          </cell>
          <cell r="O65" t="str">
            <v/>
          </cell>
          <cell r="Q65">
            <v>1</v>
          </cell>
          <cell r="R65">
            <v>0</v>
          </cell>
          <cell r="S65">
            <v>1</v>
          </cell>
          <cell r="T65">
            <v>2</v>
          </cell>
        </row>
        <row r="66">
          <cell r="A66" t="str">
            <v>L0265</v>
          </cell>
          <cell r="B66" t="str">
            <v>31-03-2006</v>
          </cell>
          <cell r="C66" t="str">
            <v xml:space="preserve">Kensington Housing Trust </v>
          </cell>
          <cell r="D66">
            <v>2362</v>
          </cell>
          <cell r="E66">
            <v>366</v>
          </cell>
          <cell r="F66">
            <v>2728</v>
          </cell>
          <cell r="G66" t="str">
            <v>London</v>
          </cell>
          <cell r="I66" t="str">
            <v/>
          </cell>
          <cell r="J66" t="str">
            <v/>
          </cell>
          <cell r="K66" t="str">
            <v>Traditional</v>
          </cell>
          <cell r="L66" t="str">
            <v/>
          </cell>
          <cell r="M66" t="str">
            <v>Included</v>
          </cell>
          <cell r="N66" t="str">
            <v/>
          </cell>
          <cell r="O66" t="str">
            <v/>
          </cell>
          <cell r="Q66">
            <v>1</v>
          </cell>
          <cell r="R66">
            <v>1</v>
          </cell>
          <cell r="S66">
            <v>1</v>
          </cell>
          <cell r="T66">
            <v>3</v>
          </cell>
        </row>
        <row r="67">
          <cell r="A67" t="str">
            <v>L0266</v>
          </cell>
          <cell r="B67" t="str">
            <v>31-03-2006</v>
          </cell>
          <cell r="C67" t="str">
            <v>The Industrial Dwellings Society (1885) Ltd</v>
          </cell>
          <cell r="D67">
            <v>1380</v>
          </cell>
          <cell r="E67">
            <v>0</v>
          </cell>
          <cell r="F67">
            <v>1380</v>
          </cell>
          <cell r="G67" t="str">
            <v>London</v>
          </cell>
          <cell r="I67" t="str">
            <v/>
          </cell>
          <cell r="J67" t="str">
            <v/>
          </cell>
          <cell r="K67" t="str">
            <v>Traditional</v>
          </cell>
          <cell r="L67" t="str">
            <v>Included</v>
          </cell>
          <cell r="M67" t="str">
            <v/>
          </cell>
          <cell r="N67" t="str">
            <v/>
          </cell>
          <cell r="O67" t="str">
            <v/>
          </cell>
          <cell r="Q67">
            <v>1</v>
          </cell>
          <cell r="R67">
            <v>1</v>
          </cell>
          <cell r="S67">
            <v>1</v>
          </cell>
          <cell r="T67">
            <v>3</v>
          </cell>
        </row>
        <row r="68">
          <cell r="A68" t="str">
            <v>L0277</v>
          </cell>
          <cell r="B68" t="str">
            <v>31-03-2006</v>
          </cell>
          <cell r="C68" t="str">
            <v>Wandle Housing Association Limited</v>
          </cell>
          <cell r="D68">
            <v>5239</v>
          </cell>
          <cell r="E68">
            <v>14</v>
          </cell>
          <cell r="F68">
            <v>5253</v>
          </cell>
          <cell r="G68" t="str">
            <v>London</v>
          </cell>
          <cell r="I68" t="str">
            <v/>
          </cell>
          <cell r="J68" t="str">
            <v/>
          </cell>
          <cell r="K68" t="str">
            <v>Traditional</v>
          </cell>
          <cell r="L68" t="str">
            <v/>
          </cell>
          <cell r="M68" t="str">
            <v/>
          </cell>
          <cell r="N68" t="str">
            <v>Included</v>
          </cell>
          <cell r="O68" t="str">
            <v/>
          </cell>
          <cell r="Q68">
            <v>1</v>
          </cell>
          <cell r="R68">
            <v>1</v>
          </cell>
          <cell r="S68">
            <v>1</v>
          </cell>
          <cell r="T68">
            <v>3</v>
          </cell>
        </row>
        <row r="69">
          <cell r="A69" t="str">
            <v>L0284</v>
          </cell>
          <cell r="B69" t="str">
            <v>31-12-2005</v>
          </cell>
          <cell r="C69" t="str">
            <v>Cotman Housing Association Limited</v>
          </cell>
          <cell r="D69">
            <v>1256</v>
          </cell>
          <cell r="E69">
            <v>0</v>
          </cell>
          <cell r="F69">
            <v>1256</v>
          </cell>
          <cell r="G69" t="str">
            <v>Central</v>
          </cell>
          <cell r="I69" t="str">
            <v/>
          </cell>
          <cell r="J69" t="str">
            <v/>
          </cell>
          <cell r="K69" t="str">
            <v>Traditional</v>
          </cell>
          <cell r="L69" t="str">
            <v>Included</v>
          </cell>
          <cell r="M69" t="str">
            <v/>
          </cell>
          <cell r="N69" t="str">
            <v/>
          </cell>
          <cell r="O69" t="str">
            <v/>
          </cell>
          <cell r="Q69">
            <v>1</v>
          </cell>
          <cell r="R69">
            <v>1</v>
          </cell>
          <cell r="S69">
            <v>1</v>
          </cell>
          <cell r="T69">
            <v>3</v>
          </cell>
        </row>
        <row r="70">
          <cell r="A70" t="str">
            <v>L0288</v>
          </cell>
          <cell r="B70" t="str">
            <v>31-03-2006</v>
          </cell>
          <cell r="C70" t="str">
            <v>Jephson Housing Association Limited</v>
          </cell>
          <cell r="D70">
            <v>2785</v>
          </cell>
          <cell r="E70">
            <v>0</v>
          </cell>
          <cell r="F70">
            <v>2785</v>
          </cell>
          <cell r="G70" t="str">
            <v>Central</v>
          </cell>
          <cell r="I70" t="str">
            <v/>
          </cell>
          <cell r="J70" t="str">
            <v/>
          </cell>
          <cell r="K70" t="str">
            <v>Traditional</v>
          </cell>
          <cell r="L70" t="str">
            <v/>
          </cell>
          <cell r="M70" t="str">
            <v>Included</v>
          </cell>
          <cell r="N70" t="str">
            <v/>
          </cell>
          <cell r="O70" t="str">
            <v/>
          </cell>
          <cell r="Q70">
            <v>1</v>
          </cell>
          <cell r="R70">
            <v>1</v>
          </cell>
          <cell r="S70">
            <v>1</v>
          </cell>
          <cell r="T70">
            <v>3</v>
          </cell>
        </row>
        <row r="71">
          <cell r="A71" t="str">
            <v>L0291</v>
          </cell>
          <cell r="B71" t="str">
            <v>31-03-2006</v>
          </cell>
          <cell r="C71" t="str">
            <v>Knightstone Housing Association Ltd</v>
          </cell>
          <cell r="D71">
            <v>9352</v>
          </cell>
          <cell r="E71">
            <v>1053</v>
          </cell>
          <cell r="F71">
            <v>10405</v>
          </cell>
          <cell r="G71" t="str">
            <v>South West</v>
          </cell>
          <cell r="I71" t="str">
            <v/>
          </cell>
          <cell r="J71" t="str">
            <v/>
          </cell>
          <cell r="K71" t="str">
            <v>Traditional</v>
          </cell>
          <cell r="L71" t="str">
            <v/>
          </cell>
          <cell r="M71" t="str">
            <v/>
          </cell>
          <cell r="N71" t="str">
            <v/>
          </cell>
          <cell r="O71" t="str">
            <v>Included</v>
          </cell>
          <cell r="Q71">
            <v>1</v>
          </cell>
          <cell r="R71">
            <v>1</v>
          </cell>
          <cell r="S71">
            <v>1</v>
          </cell>
          <cell r="T71">
            <v>3</v>
          </cell>
        </row>
        <row r="72">
          <cell r="A72" t="str">
            <v>L0293</v>
          </cell>
          <cell r="B72" t="str">
            <v>31-03-2006</v>
          </cell>
          <cell r="C72" t="str">
            <v>Harewood Housing Society Limited</v>
          </cell>
          <cell r="D72">
            <v>634</v>
          </cell>
          <cell r="E72">
            <v>1008</v>
          </cell>
          <cell r="F72">
            <v>1642</v>
          </cell>
          <cell r="G72" t="str">
            <v>North</v>
          </cell>
          <cell r="I72" t="str">
            <v/>
          </cell>
          <cell r="J72" t="str">
            <v/>
          </cell>
          <cell r="K72" t="str">
            <v>Traditional</v>
          </cell>
          <cell r="L72" t="str">
            <v>Included</v>
          </cell>
          <cell r="M72" t="str">
            <v/>
          </cell>
          <cell r="N72" t="str">
            <v/>
          </cell>
          <cell r="O72" t="str">
            <v/>
          </cell>
          <cell r="Q72">
            <v>1</v>
          </cell>
          <cell r="R72">
            <v>1</v>
          </cell>
          <cell r="S72">
            <v>1</v>
          </cell>
          <cell r="T72">
            <v>3</v>
          </cell>
        </row>
        <row r="73">
          <cell r="A73" t="str">
            <v>L0310</v>
          </cell>
          <cell r="B73" t="str">
            <v>31-03-2006</v>
          </cell>
          <cell r="C73" t="str">
            <v>Richmond-Upon-Thames Churches Housing Trust Ltd</v>
          </cell>
          <cell r="D73">
            <v>2825</v>
          </cell>
          <cell r="E73">
            <v>0</v>
          </cell>
          <cell r="F73">
            <v>2825</v>
          </cell>
          <cell r="G73" t="str">
            <v>London</v>
          </cell>
          <cell r="I73" t="str">
            <v/>
          </cell>
          <cell r="J73" t="str">
            <v/>
          </cell>
          <cell r="K73" t="str">
            <v>Traditional</v>
          </cell>
          <cell r="L73" t="str">
            <v/>
          </cell>
          <cell r="M73" t="str">
            <v>Included</v>
          </cell>
          <cell r="N73" t="str">
            <v/>
          </cell>
          <cell r="O73" t="str">
            <v/>
          </cell>
          <cell r="Q73">
            <v>1</v>
          </cell>
          <cell r="R73">
            <v>1</v>
          </cell>
          <cell r="S73">
            <v>1</v>
          </cell>
          <cell r="T73">
            <v>3</v>
          </cell>
        </row>
        <row r="74">
          <cell r="A74" t="str">
            <v>L0390</v>
          </cell>
          <cell r="B74" t="str">
            <v>31-03-2006</v>
          </cell>
          <cell r="C74" t="str">
            <v xml:space="preserve">Orbit Housing Association </v>
          </cell>
          <cell r="D74">
            <v>17707</v>
          </cell>
          <cell r="E74">
            <v>60</v>
          </cell>
          <cell r="F74">
            <v>17767</v>
          </cell>
          <cell r="G74" t="str">
            <v>Central</v>
          </cell>
          <cell r="I74" t="str">
            <v/>
          </cell>
          <cell r="J74" t="str">
            <v/>
          </cell>
          <cell r="K74" t="str">
            <v>Traditional</v>
          </cell>
          <cell r="L74" t="str">
            <v/>
          </cell>
          <cell r="M74" t="str">
            <v/>
          </cell>
          <cell r="N74" t="str">
            <v/>
          </cell>
          <cell r="O74" t="str">
            <v>Included</v>
          </cell>
          <cell r="Q74">
            <v>1</v>
          </cell>
          <cell r="R74">
            <v>1</v>
          </cell>
          <cell r="S74">
            <v>1</v>
          </cell>
          <cell r="T74">
            <v>3</v>
          </cell>
        </row>
        <row r="75">
          <cell r="A75" t="str">
            <v>L0395</v>
          </cell>
          <cell r="B75" t="str">
            <v>31-03-2006</v>
          </cell>
          <cell r="C75" t="str">
            <v>Axiom Housing Association Limited</v>
          </cell>
          <cell r="D75">
            <v>1822</v>
          </cell>
          <cell r="E75">
            <v>0</v>
          </cell>
          <cell r="F75">
            <v>1822</v>
          </cell>
          <cell r="G75" t="str">
            <v>Central</v>
          </cell>
          <cell r="I75" t="str">
            <v/>
          </cell>
          <cell r="J75" t="str">
            <v/>
          </cell>
          <cell r="K75" t="str">
            <v>Traditional</v>
          </cell>
          <cell r="L75" t="str">
            <v>Included</v>
          </cell>
          <cell r="M75" t="str">
            <v/>
          </cell>
          <cell r="N75" t="str">
            <v/>
          </cell>
          <cell r="O75" t="str">
            <v/>
          </cell>
          <cell r="Q75">
            <v>1</v>
          </cell>
          <cell r="R75">
            <v>1</v>
          </cell>
          <cell r="S75">
            <v>1</v>
          </cell>
          <cell r="T75">
            <v>3</v>
          </cell>
        </row>
        <row r="76">
          <cell r="A76" t="str">
            <v>L0407</v>
          </cell>
          <cell r="B76" t="str">
            <v>31-03-2006</v>
          </cell>
          <cell r="C76" t="str">
            <v>Northern Counties Housing Association Limited</v>
          </cell>
          <cell r="D76">
            <v>17965</v>
          </cell>
          <cell r="E76">
            <v>0</v>
          </cell>
          <cell r="F76">
            <v>17965</v>
          </cell>
          <cell r="G76" t="str">
            <v>North</v>
          </cell>
          <cell r="I76" t="str">
            <v/>
          </cell>
          <cell r="J76" t="str">
            <v/>
          </cell>
          <cell r="K76" t="str">
            <v>Traditional</v>
          </cell>
          <cell r="L76" t="str">
            <v/>
          </cell>
          <cell r="M76" t="str">
            <v/>
          </cell>
          <cell r="N76" t="str">
            <v/>
          </cell>
          <cell r="O76" t="str">
            <v>Included</v>
          </cell>
          <cell r="Q76">
            <v>1</v>
          </cell>
          <cell r="R76">
            <v>1</v>
          </cell>
          <cell r="S76">
            <v>1</v>
          </cell>
          <cell r="T76">
            <v>3</v>
          </cell>
        </row>
        <row r="77">
          <cell r="A77" t="str">
            <v>L0409</v>
          </cell>
          <cell r="B77" t="str">
            <v>31-03-2006</v>
          </cell>
          <cell r="C77" t="str">
            <v>LHA-ASRA Group Limited</v>
          </cell>
          <cell r="D77">
            <v>7896</v>
          </cell>
          <cell r="E77">
            <v>70</v>
          </cell>
          <cell r="F77">
            <v>7966</v>
          </cell>
          <cell r="G77" t="str">
            <v>Central</v>
          </cell>
          <cell r="I77" t="str">
            <v/>
          </cell>
          <cell r="J77" t="str">
            <v/>
          </cell>
          <cell r="K77" t="str">
            <v>Traditional</v>
          </cell>
          <cell r="L77" t="str">
            <v/>
          </cell>
          <cell r="M77" t="str">
            <v/>
          </cell>
          <cell r="N77" t="str">
            <v>Included</v>
          </cell>
          <cell r="O77" t="str">
            <v/>
          </cell>
          <cell r="Q77">
            <v>1</v>
          </cell>
          <cell r="R77">
            <v>1</v>
          </cell>
          <cell r="S77">
            <v>1</v>
          </cell>
          <cell r="T77">
            <v>3</v>
          </cell>
        </row>
        <row r="78">
          <cell r="A78" t="str">
            <v>L0414</v>
          </cell>
          <cell r="B78" t="str">
            <v>31-03-2006</v>
          </cell>
          <cell r="C78" t="str">
            <v>Moseley &amp; District Churches Housing Assoc Ltd</v>
          </cell>
          <cell r="D78">
            <v>1423</v>
          </cell>
          <cell r="E78">
            <v>0</v>
          </cell>
          <cell r="F78">
            <v>1423</v>
          </cell>
          <cell r="G78" t="str">
            <v>Central</v>
          </cell>
          <cell r="I78" t="str">
            <v/>
          </cell>
          <cell r="J78" t="str">
            <v/>
          </cell>
          <cell r="K78" t="str">
            <v>Traditional</v>
          </cell>
          <cell r="L78" t="str">
            <v>Included</v>
          </cell>
          <cell r="M78" t="str">
            <v/>
          </cell>
          <cell r="N78" t="str">
            <v/>
          </cell>
          <cell r="O78" t="str">
            <v/>
          </cell>
          <cell r="Q78">
            <v>1</v>
          </cell>
          <cell r="R78">
            <v>1</v>
          </cell>
          <cell r="S78">
            <v>1</v>
          </cell>
          <cell r="T78">
            <v>3</v>
          </cell>
        </row>
        <row r="79">
          <cell r="A79" t="str">
            <v>L0419</v>
          </cell>
          <cell r="B79" t="str">
            <v>31-03-2006</v>
          </cell>
          <cell r="C79" t="str">
            <v>Redland Housing Association Limited</v>
          </cell>
          <cell r="D79">
            <v>1184</v>
          </cell>
          <cell r="E79">
            <v>0</v>
          </cell>
          <cell r="F79">
            <v>1184</v>
          </cell>
          <cell r="G79" t="str">
            <v>South West</v>
          </cell>
          <cell r="I79" t="str">
            <v/>
          </cell>
          <cell r="J79" t="str">
            <v/>
          </cell>
          <cell r="K79" t="str">
            <v>Traditional</v>
          </cell>
          <cell r="L79" t="str">
            <v>Included</v>
          </cell>
          <cell r="M79" t="str">
            <v/>
          </cell>
          <cell r="N79" t="str">
            <v/>
          </cell>
          <cell r="O79" t="str">
            <v/>
          </cell>
          <cell r="Q79">
            <v>1</v>
          </cell>
          <cell r="R79">
            <v>1</v>
          </cell>
          <cell r="S79">
            <v>1</v>
          </cell>
          <cell r="T79">
            <v>3</v>
          </cell>
        </row>
        <row r="80">
          <cell r="A80" t="str">
            <v>L0425</v>
          </cell>
          <cell r="B80" t="str">
            <v>31-03-2006</v>
          </cell>
          <cell r="C80" t="str">
            <v>Toynbee Housing Association Limited</v>
          </cell>
          <cell r="D80">
            <v>2655</v>
          </cell>
          <cell r="E80">
            <v>0</v>
          </cell>
          <cell r="F80">
            <v>2655</v>
          </cell>
          <cell r="G80" t="str">
            <v>London</v>
          </cell>
          <cell r="I80" t="str">
            <v/>
          </cell>
          <cell r="J80" t="str">
            <v/>
          </cell>
          <cell r="K80" t="str">
            <v>Traditional</v>
          </cell>
          <cell r="L80" t="str">
            <v/>
          </cell>
          <cell r="M80" t="str">
            <v>Included</v>
          </cell>
          <cell r="N80" t="str">
            <v/>
          </cell>
          <cell r="O80" t="str">
            <v/>
          </cell>
          <cell r="Q80">
            <v>1</v>
          </cell>
          <cell r="R80">
            <v>1</v>
          </cell>
          <cell r="S80">
            <v>1</v>
          </cell>
          <cell r="T80">
            <v>3</v>
          </cell>
        </row>
        <row r="81">
          <cell r="A81" t="str">
            <v>L0429</v>
          </cell>
          <cell r="B81" t="str">
            <v>31-03-2006</v>
          </cell>
          <cell r="C81" t="str">
            <v>Bristol Churches Housing Association Limited</v>
          </cell>
          <cell r="D81">
            <v>3139</v>
          </cell>
          <cell r="E81">
            <v>21</v>
          </cell>
          <cell r="F81">
            <v>3160</v>
          </cell>
          <cell r="G81" t="str">
            <v>North</v>
          </cell>
          <cell r="I81" t="str">
            <v/>
          </cell>
          <cell r="J81" t="str">
            <v/>
          </cell>
          <cell r="K81" t="str">
            <v>Traditional</v>
          </cell>
          <cell r="L81" t="str">
            <v/>
          </cell>
          <cell r="M81" t="str">
            <v>Included</v>
          </cell>
          <cell r="N81" t="str">
            <v/>
          </cell>
          <cell r="O81" t="str">
            <v/>
          </cell>
          <cell r="Q81">
            <v>1</v>
          </cell>
          <cell r="R81">
            <v>1</v>
          </cell>
          <cell r="S81">
            <v>1</v>
          </cell>
          <cell r="T81">
            <v>3</v>
          </cell>
        </row>
        <row r="82">
          <cell r="A82" t="str">
            <v>L0435</v>
          </cell>
          <cell r="B82" t="str">
            <v>31-03-2006</v>
          </cell>
          <cell r="C82" t="str">
            <v>De Montfort Housing Society Limited</v>
          </cell>
          <cell r="D82">
            <v>3790</v>
          </cell>
          <cell r="E82">
            <v>182</v>
          </cell>
          <cell r="F82">
            <v>3972</v>
          </cell>
          <cell r="G82" t="str">
            <v>Central</v>
          </cell>
          <cell r="I82" t="str">
            <v/>
          </cell>
          <cell r="J82" t="str">
            <v/>
          </cell>
          <cell r="K82" t="str">
            <v>Traditional</v>
          </cell>
          <cell r="L82" t="str">
            <v/>
          </cell>
          <cell r="M82" t="str">
            <v>Included</v>
          </cell>
          <cell r="N82" t="str">
            <v/>
          </cell>
          <cell r="O82" t="str">
            <v/>
          </cell>
          <cell r="Q82">
            <v>1</v>
          </cell>
          <cell r="R82">
            <v>1</v>
          </cell>
          <cell r="S82">
            <v>1</v>
          </cell>
          <cell r="T82">
            <v>3</v>
          </cell>
        </row>
        <row r="83">
          <cell r="A83" t="str">
            <v>L0440</v>
          </cell>
          <cell r="B83" t="str">
            <v>31-03-2006</v>
          </cell>
          <cell r="C83" t="str">
            <v>Leeds Jewish Housing Association Limited</v>
          </cell>
          <cell r="D83">
            <v>462</v>
          </cell>
          <cell r="E83">
            <v>0</v>
          </cell>
          <cell r="F83">
            <v>462</v>
          </cell>
          <cell r="G83" t="str">
            <v>North</v>
          </cell>
          <cell r="H83" t="str">
            <v>BME</v>
          </cell>
          <cell r="I83" t="str">
            <v/>
          </cell>
          <cell r="J83" t="str">
            <v/>
          </cell>
          <cell r="K83" t="str">
            <v>Traditional</v>
          </cell>
          <cell r="L83" t="str">
            <v/>
          </cell>
          <cell r="M83" t="str">
            <v/>
          </cell>
          <cell r="N83" t="str">
            <v/>
          </cell>
          <cell r="O83" t="str">
            <v/>
          </cell>
          <cell r="Q83">
            <v>1</v>
          </cell>
          <cell r="R83">
            <v>0</v>
          </cell>
          <cell r="S83">
            <v>1</v>
          </cell>
          <cell r="T83">
            <v>2</v>
          </cell>
        </row>
        <row r="84">
          <cell r="A84" t="str">
            <v>L0456</v>
          </cell>
          <cell r="B84" t="str">
            <v>31-03-2006</v>
          </cell>
          <cell r="C84" t="str">
            <v>Lee Housing Association Limited</v>
          </cell>
          <cell r="D84">
            <v>359</v>
          </cell>
          <cell r="E84">
            <v>0</v>
          </cell>
          <cell r="F84">
            <v>359</v>
          </cell>
          <cell r="G84" t="str">
            <v>London</v>
          </cell>
          <cell r="I84" t="str">
            <v/>
          </cell>
          <cell r="J84" t="str">
            <v/>
          </cell>
          <cell r="K84" t="str">
            <v>Traditional</v>
          </cell>
          <cell r="L84" t="str">
            <v/>
          </cell>
          <cell r="M84" t="str">
            <v/>
          </cell>
          <cell r="N84" t="str">
            <v/>
          </cell>
          <cell r="O84" t="str">
            <v/>
          </cell>
          <cell r="Q84">
            <v>1</v>
          </cell>
          <cell r="R84">
            <v>0</v>
          </cell>
          <cell r="S84">
            <v>1</v>
          </cell>
          <cell r="T84">
            <v>2</v>
          </cell>
        </row>
        <row r="85">
          <cell r="A85" t="str">
            <v>L0457</v>
          </cell>
          <cell r="B85" t="str">
            <v>31-03-2006</v>
          </cell>
          <cell r="C85" t="str">
            <v>Islington and Shoreditch Housing Association Ltd</v>
          </cell>
          <cell r="D85">
            <v>1230</v>
          </cell>
          <cell r="E85">
            <v>11</v>
          </cell>
          <cell r="F85">
            <v>1241</v>
          </cell>
          <cell r="G85" t="str">
            <v>London</v>
          </cell>
          <cell r="I85" t="str">
            <v/>
          </cell>
          <cell r="J85" t="str">
            <v/>
          </cell>
          <cell r="K85" t="str">
            <v>Traditional</v>
          </cell>
          <cell r="L85" t="str">
            <v>Included</v>
          </cell>
          <cell r="M85" t="str">
            <v/>
          </cell>
          <cell r="N85" t="str">
            <v/>
          </cell>
          <cell r="O85" t="str">
            <v/>
          </cell>
          <cell r="Q85">
            <v>1</v>
          </cell>
          <cell r="R85">
            <v>1</v>
          </cell>
          <cell r="S85">
            <v>1</v>
          </cell>
          <cell r="T85">
            <v>3</v>
          </cell>
        </row>
        <row r="86">
          <cell r="A86" t="str">
            <v>L0461</v>
          </cell>
          <cell r="B86" t="str">
            <v>31-03-2006</v>
          </cell>
          <cell r="C86" t="str">
            <v>Waltham Forest Housing Association Limited</v>
          </cell>
          <cell r="D86">
            <v>325</v>
          </cell>
          <cell r="E86">
            <v>0</v>
          </cell>
          <cell r="F86">
            <v>325</v>
          </cell>
          <cell r="G86" t="str">
            <v>London</v>
          </cell>
          <cell r="I86" t="str">
            <v/>
          </cell>
          <cell r="J86" t="str">
            <v/>
          </cell>
          <cell r="K86" t="str">
            <v>Traditional</v>
          </cell>
          <cell r="L86" t="str">
            <v/>
          </cell>
          <cell r="M86" t="str">
            <v/>
          </cell>
          <cell r="N86" t="str">
            <v/>
          </cell>
          <cell r="O86" t="str">
            <v/>
          </cell>
          <cell r="Q86">
            <v>1</v>
          </cell>
          <cell r="R86">
            <v>0</v>
          </cell>
          <cell r="S86">
            <v>1</v>
          </cell>
          <cell r="T86">
            <v>2</v>
          </cell>
        </row>
        <row r="87">
          <cell r="A87" t="str">
            <v>L0514</v>
          </cell>
          <cell r="B87" t="str">
            <v>31-03-2006</v>
          </cell>
          <cell r="C87" t="str">
            <v>Thames Valley Housing Association Limited</v>
          </cell>
          <cell r="D87">
            <v>3829</v>
          </cell>
          <cell r="E87">
            <v>29</v>
          </cell>
          <cell r="F87">
            <v>3858</v>
          </cell>
          <cell r="G87" t="str">
            <v>South East</v>
          </cell>
          <cell r="I87" t="str">
            <v/>
          </cell>
          <cell r="J87" t="str">
            <v/>
          </cell>
          <cell r="K87" t="str">
            <v>Traditional</v>
          </cell>
          <cell r="L87" t="str">
            <v/>
          </cell>
          <cell r="M87" t="str">
            <v>Included</v>
          </cell>
          <cell r="N87" t="str">
            <v/>
          </cell>
          <cell r="O87" t="str">
            <v/>
          </cell>
          <cell r="Q87">
            <v>1</v>
          </cell>
          <cell r="R87">
            <v>1</v>
          </cell>
          <cell r="S87">
            <v>1</v>
          </cell>
          <cell r="T87">
            <v>3</v>
          </cell>
        </row>
        <row r="88">
          <cell r="A88" t="str">
            <v>L0517</v>
          </cell>
          <cell r="B88" t="str">
            <v>31-12-2005</v>
          </cell>
          <cell r="C88" t="str">
            <v>Bethnal Green and Victoria Park Housing Assoc Ltd</v>
          </cell>
          <cell r="D88">
            <v>1807</v>
          </cell>
          <cell r="E88">
            <v>0</v>
          </cell>
          <cell r="F88">
            <v>1807</v>
          </cell>
          <cell r="G88" t="str">
            <v>London</v>
          </cell>
          <cell r="I88" t="str">
            <v/>
          </cell>
          <cell r="J88" t="str">
            <v/>
          </cell>
          <cell r="K88" t="str">
            <v>Traditional</v>
          </cell>
          <cell r="L88" t="str">
            <v>Included</v>
          </cell>
          <cell r="M88" t="str">
            <v/>
          </cell>
          <cell r="N88" t="str">
            <v/>
          </cell>
          <cell r="O88" t="str">
            <v/>
          </cell>
          <cell r="Q88">
            <v>1</v>
          </cell>
          <cell r="R88">
            <v>1</v>
          </cell>
          <cell r="S88">
            <v>1</v>
          </cell>
          <cell r="T88">
            <v>3</v>
          </cell>
        </row>
        <row r="89">
          <cell r="A89" t="str">
            <v>L0518</v>
          </cell>
          <cell r="B89" t="str">
            <v>31-03-2006</v>
          </cell>
          <cell r="C89" t="str">
            <v>Warrington Housing Association Limited</v>
          </cell>
          <cell r="D89">
            <v>1186</v>
          </cell>
          <cell r="E89">
            <v>0</v>
          </cell>
          <cell r="F89">
            <v>1186</v>
          </cell>
          <cell r="G89" t="str">
            <v>North</v>
          </cell>
          <cell r="I89" t="str">
            <v/>
          </cell>
          <cell r="J89" t="str">
            <v/>
          </cell>
          <cell r="K89" t="str">
            <v>Traditional</v>
          </cell>
          <cell r="L89" t="str">
            <v>Included</v>
          </cell>
          <cell r="M89" t="str">
            <v/>
          </cell>
          <cell r="N89" t="str">
            <v/>
          </cell>
          <cell r="O89" t="str">
            <v/>
          </cell>
          <cell r="Q89">
            <v>1</v>
          </cell>
          <cell r="R89">
            <v>1</v>
          </cell>
          <cell r="S89">
            <v>1</v>
          </cell>
          <cell r="T89">
            <v>3</v>
          </cell>
        </row>
        <row r="90">
          <cell r="A90" t="str">
            <v>L0523</v>
          </cell>
          <cell r="B90" t="str">
            <v>31-03-2006</v>
          </cell>
          <cell r="C90" t="str">
            <v>West Mercia Homes Limited</v>
          </cell>
          <cell r="D90">
            <v>5030</v>
          </cell>
          <cell r="E90">
            <v>22</v>
          </cell>
          <cell r="F90">
            <v>5052</v>
          </cell>
          <cell r="G90" t="str">
            <v>Central</v>
          </cell>
          <cell r="I90" t="str">
            <v/>
          </cell>
          <cell r="J90" t="str">
            <v/>
          </cell>
          <cell r="K90" t="str">
            <v>Traditional</v>
          </cell>
          <cell r="L90" t="str">
            <v/>
          </cell>
          <cell r="M90" t="str">
            <v/>
          </cell>
          <cell r="N90" t="str">
            <v>Included</v>
          </cell>
          <cell r="O90" t="str">
            <v/>
          </cell>
          <cell r="Q90">
            <v>1</v>
          </cell>
          <cell r="R90">
            <v>1</v>
          </cell>
          <cell r="S90">
            <v>1</v>
          </cell>
          <cell r="T90">
            <v>3</v>
          </cell>
        </row>
        <row r="91">
          <cell r="A91" t="str">
            <v>L0525</v>
          </cell>
          <cell r="B91" t="str">
            <v>31-03-2006</v>
          </cell>
          <cell r="C91" t="str">
            <v>Stadium Housing Association Limited</v>
          </cell>
          <cell r="D91">
            <v>8577</v>
          </cell>
          <cell r="E91">
            <v>0</v>
          </cell>
          <cell r="F91">
            <v>8577</v>
          </cell>
          <cell r="G91" t="str">
            <v>London</v>
          </cell>
          <cell r="H91" t="str">
            <v>BME</v>
          </cell>
          <cell r="I91" t="str">
            <v/>
          </cell>
          <cell r="J91" t="str">
            <v/>
          </cell>
          <cell r="K91" t="str">
            <v>Traditional</v>
          </cell>
          <cell r="L91" t="str">
            <v/>
          </cell>
          <cell r="M91" t="str">
            <v/>
          </cell>
          <cell r="N91" t="str">
            <v>Included</v>
          </cell>
          <cell r="O91" t="str">
            <v/>
          </cell>
          <cell r="Q91">
            <v>1</v>
          </cell>
          <cell r="R91">
            <v>1</v>
          </cell>
          <cell r="S91">
            <v>1</v>
          </cell>
          <cell r="T91">
            <v>3</v>
          </cell>
        </row>
        <row r="92">
          <cell r="A92" t="str">
            <v>L0659</v>
          </cell>
          <cell r="B92" t="str">
            <v>31-03-2006</v>
          </cell>
          <cell r="C92" t="str">
            <v>Places for People Homes Limited</v>
          </cell>
          <cell r="D92">
            <v>38837</v>
          </cell>
          <cell r="E92">
            <v>3680</v>
          </cell>
          <cell r="F92">
            <v>42517</v>
          </cell>
          <cell r="G92" t="str">
            <v>North</v>
          </cell>
          <cell r="I92" t="str">
            <v/>
          </cell>
          <cell r="J92" t="str">
            <v/>
          </cell>
          <cell r="K92" t="str">
            <v>Traditional</v>
          </cell>
          <cell r="L92" t="str">
            <v/>
          </cell>
          <cell r="M92" t="str">
            <v/>
          </cell>
          <cell r="N92" t="str">
            <v/>
          </cell>
          <cell r="O92" t="str">
            <v>Included</v>
          </cell>
          <cell r="Q92">
            <v>1</v>
          </cell>
          <cell r="R92">
            <v>1</v>
          </cell>
          <cell r="S92">
            <v>1</v>
          </cell>
          <cell r="T92">
            <v>3</v>
          </cell>
        </row>
        <row r="93">
          <cell r="A93" t="str">
            <v>L0668</v>
          </cell>
          <cell r="B93" t="str">
            <v>31-03-2006</v>
          </cell>
          <cell r="C93" t="str">
            <v>Welwyn Garden City Housing Association Limited</v>
          </cell>
          <cell r="D93">
            <v>346</v>
          </cell>
          <cell r="E93">
            <v>0</v>
          </cell>
          <cell r="F93">
            <v>346</v>
          </cell>
          <cell r="G93" t="str">
            <v>Central</v>
          </cell>
          <cell r="I93" t="str">
            <v/>
          </cell>
          <cell r="J93" t="str">
            <v>Specialist</v>
          </cell>
          <cell r="K93" t="str">
            <v>Traditional</v>
          </cell>
          <cell r="L93" t="str">
            <v/>
          </cell>
          <cell r="M93" t="str">
            <v/>
          </cell>
          <cell r="N93" t="str">
            <v/>
          </cell>
          <cell r="O93" t="str">
            <v/>
          </cell>
          <cell r="Q93">
            <v>1</v>
          </cell>
          <cell r="R93">
            <v>0</v>
          </cell>
          <cell r="S93">
            <v>1</v>
          </cell>
          <cell r="T93">
            <v>2</v>
          </cell>
        </row>
        <row r="94">
          <cell r="A94" t="str">
            <v>L0688</v>
          </cell>
          <cell r="B94" t="str">
            <v>31-03-2006</v>
          </cell>
          <cell r="C94" t="str">
            <v>Thames Housing Association Limited</v>
          </cell>
          <cell r="D94">
            <v>2215</v>
          </cell>
          <cell r="E94">
            <v>0</v>
          </cell>
          <cell r="F94">
            <v>2215</v>
          </cell>
          <cell r="G94" t="str">
            <v>London</v>
          </cell>
          <cell r="I94" t="str">
            <v/>
          </cell>
          <cell r="J94" t="str">
            <v/>
          </cell>
          <cell r="K94" t="str">
            <v>Traditional</v>
          </cell>
          <cell r="L94" t="str">
            <v>Included</v>
          </cell>
          <cell r="M94" t="str">
            <v/>
          </cell>
          <cell r="N94" t="str">
            <v/>
          </cell>
          <cell r="O94" t="str">
            <v/>
          </cell>
          <cell r="Q94">
            <v>1</v>
          </cell>
          <cell r="R94">
            <v>1</v>
          </cell>
          <cell r="S94">
            <v>1</v>
          </cell>
          <cell r="T94">
            <v>3</v>
          </cell>
        </row>
        <row r="95">
          <cell r="A95" t="str">
            <v>L0689</v>
          </cell>
          <cell r="B95" t="str">
            <v>31-03-2006</v>
          </cell>
          <cell r="C95" t="str">
            <v>The Swaythling Housing Society Limited</v>
          </cell>
          <cell r="D95">
            <v>5594</v>
          </cell>
          <cell r="E95">
            <v>139</v>
          </cell>
          <cell r="F95">
            <v>5733</v>
          </cell>
          <cell r="G95" t="str">
            <v>South East</v>
          </cell>
          <cell r="I95" t="str">
            <v/>
          </cell>
          <cell r="J95" t="str">
            <v/>
          </cell>
          <cell r="K95" t="str">
            <v>Traditional</v>
          </cell>
          <cell r="L95" t="str">
            <v/>
          </cell>
          <cell r="M95" t="str">
            <v/>
          </cell>
          <cell r="N95" t="str">
            <v>Included</v>
          </cell>
          <cell r="O95" t="str">
            <v/>
          </cell>
          <cell r="Q95">
            <v>1</v>
          </cell>
          <cell r="R95">
            <v>1</v>
          </cell>
          <cell r="S95">
            <v>1</v>
          </cell>
          <cell r="T95">
            <v>3</v>
          </cell>
        </row>
        <row r="96">
          <cell r="A96" t="str">
            <v>L0695</v>
          </cell>
          <cell r="B96" t="str">
            <v>31-03-2006</v>
          </cell>
          <cell r="C96" t="str">
            <v>Providence Row Housing Association</v>
          </cell>
          <cell r="D96">
            <v>504</v>
          </cell>
          <cell r="E96">
            <v>0</v>
          </cell>
          <cell r="F96">
            <v>504</v>
          </cell>
          <cell r="G96" t="str">
            <v>London</v>
          </cell>
          <cell r="I96" t="str">
            <v/>
          </cell>
          <cell r="J96" t="str">
            <v>Specialist</v>
          </cell>
          <cell r="K96" t="str">
            <v>Traditional</v>
          </cell>
          <cell r="L96" t="str">
            <v/>
          </cell>
          <cell r="M96" t="str">
            <v/>
          </cell>
          <cell r="N96" t="str">
            <v/>
          </cell>
          <cell r="O96" t="str">
            <v/>
          </cell>
          <cell r="Q96">
            <v>1</v>
          </cell>
          <cell r="R96">
            <v>0</v>
          </cell>
          <cell r="S96">
            <v>1</v>
          </cell>
          <cell r="T96">
            <v>2</v>
          </cell>
        </row>
        <row r="97">
          <cell r="A97" t="str">
            <v>L0699</v>
          </cell>
          <cell r="B97" t="str">
            <v>31-03-2006</v>
          </cell>
          <cell r="C97" t="str">
            <v>Catalyst Communities Housing Association Limited</v>
          </cell>
          <cell r="D97">
            <v>9528</v>
          </cell>
          <cell r="E97">
            <v>142</v>
          </cell>
          <cell r="F97">
            <v>9670</v>
          </cell>
          <cell r="G97" t="str">
            <v>London</v>
          </cell>
          <cell r="I97" t="str">
            <v/>
          </cell>
          <cell r="J97" t="str">
            <v/>
          </cell>
          <cell r="K97" t="str">
            <v>Traditional</v>
          </cell>
          <cell r="L97" t="str">
            <v/>
          </cell>
          <cell r="M97" t="str">
            <v/>
          </cell>
          <cell r="N97" t="str">
            <v>Included</v>
          </cell>
          <cell r="O97" t="str">
            <v/>
          </cell>
          <cell r="Q97">
            <v>1</v>
          </cell>
          <cell r="R97">
            <v>1</v>
          </cell>
          <cell r="S97">
            <v>1</v>
          </cell>
          <cell r="T97">
            <v>3</v>
          </cell>
        </row>
        <row r="98">
          <cell r="A98" t="str">
            <v>L0702</v>
          </cell>
          <cell r="B98" t="str">
            <v>31-12-2005</v>
          </cell>
          <cell r="C98" t="str">
            <v>Bournville Village Trust</v>
          </cell>
          <cell r="D98">
            <v>3607</v>
          </cell>
          <cell r="E98">
            <v>75</v>
          </cell>
          <cell r="F98">
            <v>3682</v>
          </cell>
          <cell r="G98" t="str">
            <v>Central</v>
          </cell>
          <cell r="I98" t="str">
            <v/>
          </cell>
          <cell r="J98" t="str">
            <v/>
          </cell>
          <cell r="K98" t="str">
            <v>Traditional</v>
          </cell>
          <cell r="L98" t="str">
            <v/>
          </cell>
          <cell r="M98" t="str">
            <v>Included</v>
          </cell>
          <cell r="N98" t="str">
            <v/>
          </cell>
          <cell r="O98" t="str">
            <v/>
          </cell>
          <cell r="Q98">
            <v>1</v>
          </cell>
          <cell r="R98">
            <v>1</v>
          </cell>
          <cell r="S98">
            <v>1</v>
          </cell>
          <cell r="T98">
            <v>3</v>
          </cell>
        </row>
        <row r="99">
          <cell r="A99" t="str">
            <v>L0712</v>
          </cell>
          <cell r="B99" t="str">
            <v>31-03-2006</v>
          </cell>
          <cell r="C99" t="str">
            <v>Brunel and Family Housing Association Limited</v>
          </cell>
          <cell r="D99">
            <v>2519</v>
          </cell>
          <cell r="E99">
            <v>59</v>
          </cell>
          <cell r="F99">
            <v>2578</v>
          </cell>
          <cell r="G99" t="str">
            <v>North</v>
          </cell>
          <cell r="I99" t="str">
            <v/>
          </cell>
          <cell r="J99" t="str">
            <v/>
          </cell>
          <cell r="K99" t="str">
            <v>Traditional</v>
          </cell>
          <cell r="L99" t="str">
            <v/>
          </cell>
          <cell r="M99" t="str">
            <v>Included</v>
          </cell>
          <cell r="N99" t="str">
            <v/>
          </cell>
          <cell r="O99" t="str">
            <v/>
          </cell>
          <cell r="Q99">
            <v>1</v>
          </cell>
          <cell r="R99">
            <v>1</v>
          </cell>
          <cell r="S99">
            <v>1</v>
          </cell>
          <cell r="T99">
            <v>3</v>
          </cell>
        </row>
        <row r="100">
          <cell r="A100" t="str">
            <v>L0715</v>
          </cell>
          <cell r="B100" t="str">
            <v>31-12-2005</v>
          </cell>
          <cell r="C100" t="str">
            <v>Derwent Housing Association Limited</v>
          </cell>
          <cell r="D100">
            <v>3946</v>
          </cell>
          <cell r="E100">
            <v>3619</v>
          </cell>
          <cell r="F100">
            <v>7565</v>
          </cell>
          <cell r="G100" t="str">
            <v>Central</v>
          </cell>
          <cell r="I100" t="str">
            <v/>
          </cell>
          <cell r="J100" t="str">
            <v/>
          </cell>
          <cell r="K100" t="str">
            <v>Traditional</v>
          </cell>
          <cell r="L100" t="str">
            <v/>
          </cell>
          <cell r="M100" t="str">
            <v/>
          </cell>
          <cell r="N100" t="str">
            <v>Included</v>
          </cell>
          <cell r="O100" t="str">
            <v/>
          </cell>
          <cell r="Q100">
            <v>1</v>
          </cell>
          <cell r="R100">
            <v>1</v>
          </cell>
          <cell r="S100">
            <v>1</v>
          </cell>
          <cell r="T100">
            <v>3</v>
          </cell>
        </row>
        <row r="101">
          <cell r="A101" t="str">
            <v>L0717</v>
          </cell>
          <cell r="B101" t="str">
            <v>31-03-2006</v>
          </cell>
          <cell r="C101" t="str">
            <v>Octavia Housing and Care</v>
          </cell>
          <cell r="D101">
            <v>3675</v>
          </cell>
          <cell r="E101">
            <v>0</v>
          </cell>
          <cell r="F101">
            <v>3675</v>
          </cell>
          <cell r="G101" t="str">
            <v>London</v>
          </cell>
          <cell r="I101" t="str">
            <v/>
          </cell>
          <cell r="J101" t="str">
            <v/>
          </cell>
          <cell r="K101" t="str">
            <v>Traditional</v>
          </cell>
          <cell r="L101" t="str">
            <v/>
          </cell>
          <cell r="M101" t="str">
            <v>Included</v>
          </cell>
          <cell r="N101" t="str">
            <v/>
          </cell>
          <cell r="O101" t="str">
            <v/>
          </cell>
          <cell r="Q101">
            <v>1</v>
          </cell>
          <cell r="R101">
            <v>1</v>
          </cell>
          <cell r="S101">
            <v>1</v>
          </cell>
          <cell r="T101">
            <v>3</v>
          </cell>
        </row>
        <row r="102">
          <cell r="A102" t="str">
            <v>L0718</v>
          </cell>
          <cell r="B102" t="str">
            <v>31-03-2006</v>
          </cell>
          <cell r="C102" t="str">
            <v>Hundred Houses Society Limited</v>
          </cell>
          <cell r="D102">
            <v>718</v>
          </cell>
          <cell r="E102">
            <v>0</v>
          </cell>
          <cell r="F102">
            <v>718</v>
          </cell>
          <cell r="G102" t="str">
            <v>Central</v>
          </cell>
          <cell r="I102" t="str">
            <v/>
          </cell>
          <cell r="J102" t="str">
            <v/>
          </cell>
          <cell r="K102" t="str">
            <v>Traditional</v>
          </cell>
          <cell r="L102" t="str">
            <v/>
          </cell>
          <cell r="M102" t="str">
            <v/>
          </cell>
          <cell r="N102" t="str">
            <v/>
          </cell>
          <cell r="O102" t="str">
            <v/>
          </cell>
          <cell r="Q102">
            <v>1</v>
          </cell>
          <cell r="R102">
            <v>0</v>
          </cell>
          <cell r="S102">
            <v>1</v>
          </cell>
          <cell r="T102">
            <v>2</v>
          </cell>
        </row>
        <row r="103">
          <cell r="A103" t="str">
            <v>L0719</v>
          </cell>
          <cell r="B103" t="str">
            <v>31-03-2006</v>
          </cell>
          <cell r="C103" t="str">
            <v>Hornsey Housing Trust Limited</v>
          </cell>
          <cell r="D103">
            <v>385</v>
          </cell>
          <cell r="E103">
            <v>0</v>
          </cell>
          <cell r="F103">
            <v>385</v>
          </cell>
          <cell r="G103" t="str">
            <v>London</v>
          </cell>
          <cell r="I103" t="str">
            <v/>
          </cell>
          <cell r="J103" t="str">
            <v/>
          </cell>
          <cell r="K103" t="str">
            <v>Traditional</v>
          </cell>
          <cell r="L103" t="str">
            <v/>
          </cell>
          <cell r="M103" t="str">
            <v/>
          </cell>
          <cell r="N103" t="str">
            <v/>
          </cell>
          <cell r="O103" t="str">
            <v/>
          </cell>
          <cell r="Q103">
            <v>1</v>
          </cell>
          <cell r="R103">
            <v>0</v>
          </cell>
          <cell r="S103">
            <v>1</v>
          </cell>
          <cell r="T103">
            <v>2</v>
          </cell>
        </row>
        <row r="104">
          <cell r="A104" t="str">
            <v>L0721</v>
          </cell>
          <cell r="B104" t="str">
            <v>31-03-2006</v>
          </cell>
          <cell r="C104" t="str">
            <v>Sutton Housing Society Limited</v>
          </cell>
          <cell r="D104">
            <v>410</v>
          </cell>
          <cell r="E104">
            <v>0</v>
          </cell>
          <cell r="F104">
            <v>410</v>
          </cell>
          <cell r="G104" t="str">
            <v>London</v>
          </cell>
          <cell r="I104" t="str">
            <v/>
          </cell>
          <cell r="J104" t="str">
            <v>Specialist</v>
          </cell>
          <cell r="K104" t="str">
            <v>Traditional</v>
          </cell>
          <cell r="L104" t="str">
            <v/>
          </cell>
          <cell r="M104" t="str">
            <v/>
          </cell>
          <cell r="N104" t="str">
            <v/>
          </cell>
          <cell r="O104" t="str">
            <v/>
          </cell>
          <cell r="Q104">
            <v>1</v>
          </cell>
          <cell r="R104">
            <v>0</v>
          </cell>
          <cell r="S104">
            <v>1</v>
          </cell>
          <cell r="T104">
            <v>2</v>
          </cell>
        </row>
        <row r="105">
          <cell r="A105" t="str">
            <v>L0726</v>
          </cell>
          <cell r="B105" t="str">
            <v>31-03-2006</v>
          </cell>
          <cell r="C105" t="str">
            <v>Metropolitan Housing Trust Limited</v>
          </cell>
          <cell r="D105">
            <v>20114</v>
          </cell>
          <cell r="E105">
            <v>0</v>
          </cell>
          <cell r="F105">
            <v>20114</v>
          </cell>
          <cell r="G105" t="str">
            <v>London</v>
          </cell>
          <cell r="I105" t="str">
            <v/>
          </cell>
          <cell r="J105" t="str">
            <v/>
          </cell>
          <cell r="K105" t="str">
            <v>Traditional</v>
          </cell>
          <cell r="L105" t="str">
            <v/>
          </cell>
          <cell r="M105" t="str">
            <v/>
          </cell>
          <cell r="N105" t="str">
            <v/>
          </cell>
          <cell r="O105" t="str">
            <v>Included</v>
          </cell>
          <cell r="Q105">
            <v>1</v>
          </cell>
          <cell r="R105">
            <v>1</v>
          </cell>
          <cell r="S105">
            <v>1</v>
          </cell>
          <cell r="T105">
            <v>3</v>
          </cell>
        </row>
        <row r="106">
          <cell r="A106" t="str">
            <v>L0732</v>
          </cell>
          <cell r="B106" t="str">
            <v>31-03-2006</v>
          </cell>
          <cell r="C106" t="str">
            <v>Airways Housing Society Limited</v>
          </cell>
          <cell r="D106">
            <v>4046</v>
          </cell>
          <cell r="E106">
            <v>0</v>
          </cell>
          <cell r="F106">
            <v>4046</v>
          </cell>
          <cell r="G106" t="str">
            <v>South East</v>
          </cell>
          <cell r="I106" t="str">
            <v/>
          </cell>
          <cell r="J106" t="str">
            <v/>
          </cell>
          <cell r="K106" t="str">
            <v>Traditional</v>
          </cell>
          <cell r="L106" t="str">
            <v/>
          </cell>
          <cell r="M106" t="str">
            <v>Included</v>
          </cell>
          <cell r="N106" t="str">
            <v/>
          </cell>
          <cell r="O106" t="str">
            <v/>
          </cell>
          <cell r="Q106">
            <v>1</v>
          </cell>
          <cell r="R106">
            <v>1</v>
          </cell>
          <cell r="S106">
            <v>1</v>
          </cell>
          <cell r="T106">
            <v>3</v>
          </cell>
        </row>
        <row r="107">
          <cell r="A107" t="str">
            <v>L0848</v>
          </cell>
          <cell r="B107" t="str">
            <v>31-03-2006</v>
          </cell>
          <cell r="C107" t="str">
            <v>Wirral Methodist Housing Association Limited</v>
          </cell>
          <cell r="D107">
            <v>661</v>
          </cell>
          <cell r="E107">
            <v>0</v>
          </cell>
          <cell r="F107">
            <v>661</v>
          </cell>
          <cell r="G107" t="str">
            <v>North</v>
          </cell>
          <cell r="I107" t="str">
            <v/>
          </cell>
          <cell r="J107" t="str">
            <v/>
          </cell>
          <cell r="K107" t="str">
            <v>Traditional</v>
          </cell>
          <cell r="L107" t="str">
            <v/>
          </cell>
          <cell r="M107" t="str">
            <v/>
          </cell>
          <cell r="N107" t="str">
            <v/>
          </cell>
          <cell r="O107" t="str">
            <v/>
          </cell>
          <cell r="Q107">
            <v>1</v>
          </cell>
          <cell r="R107">
            <v>0</v>
          </cell>
          <cell r="S107">
            <v>1</v>
          </cell>
          <cell r="T107">
            <v>2</v>
          </cell>
        </row>
        <row r="108">
          <cell r="A108" t="str">
            <v>L0862</v>
          </cell>
          <cell r="B108" t="str">
            <v>31-03-2006</v>
          </cell>
          <cell r="C108" t="str">
            <v>Cheviot Housing Association Limited</v>
          </cell>
          <cell r="D108">
            <v>2740</v>
          </cell>
          <cell r="E108">
            <v>0</v>
          </cell>
          <cell r="F108">
            <v>2740</v>
          </cell>
          <cell r="G108" t="str">
            <v>North</v>
          </cell>
          <cell r="I108" t="str">
            <v/>
          </cell>
          <cell r="J108" t="str">
            <v/>
          </cell>
          <cell r="K108" t="str">
            <v>Traditional</v>
          </cell>
          <cell r="L108" t="str">
            <v/>
          </cell>
          <cell r="M108" t="str">
            <v>Included</v>
          </cell>
          <cell r="N108" t="str">
            <v/>
          </cell>
          <cell r="O108" t="str">
            <v/>
          </cell>
          <cell r="Q108">
            <v>1</v>
          </cell>
          <cell r="R108">
            <v>1</v>
          </cell>
          <cell r="S108">
            <v>1</v>
          </cell>
          <cell r="T108">
            <v>3</v>
          </cell>
        </row>
        <row r="109">
          <cell r="A109" t="str">
            <v>L0865</v>
          </cell>
          <cell r="B109" t="str">
            <v>31-03-2006</v>
          </cell>
          <cell r="C109" t="str">
            <v>Gloucestershire Housing Association Limited</v>
          </cell>
          <cell r="D109">
            <v>2856</v>
          </cell>
          <cell r="E109">
            <v>18</v>
          </cell>
          <cell r="F109">
            <v>2874</v>
          </cell>
          <cell r="G109" t="str">
            <v>South West</v>
          </cell>
          <cell r="I109" t="str">
            <v/>
          </cell>
          <cell r="J109" t="str">
            <v/>
          </cell>
          <cell r="K109" t="str">
            <v>Traditional</v>
          </cell>
          <cell r="L109" t="str">
            <v/>
          </cell>
          <cell r="M109" t="str">
            <v>Included</v>
          </cell>
          <cell r="N109" t="str">
            <v/>
          </cell>
          <cell r="O109" t="str">
            <v/>
          </cell>
          <cell r="Q109">
            <v>1</v>
          </cell>
          <cell r="R109">
            <v>1</v>
          </cell>
          <cell r="S109">
            <v>1</v>
          </cell>
          <cell r="T109">
            <v>3</v>
          </cell>
        </row>
        <row r="110">
          <cell r="A110" t="str">
            <v>L0871</v>
          </cell>
          <cell r="B110" t="str">
            <v>31-03-2006</v>
          </cell>
          <cell r="C110" t="str">
            <v>St Pancras &amp; Humanist Housing Association</v>
          </cell>
          <cell r="D110">
            <v>4317</v>
          </cell>
          <cell r="E110">
            <v>708</v>
          </cell>
          <cell r="F110">
            <v>5025</v>
          </cell>
          <cell r="G110" t="str">
            <v>London</v>
          </cell>
          <cell r="I110" t="str">
            <v/>
          </cell>
          <cell r="J110" t="str">
            <v/>
          </cell>
          <cell r="K110" t="str">
            <v>Traditional</v>
          </cell>
          <cell r="L110" t="str">
            <v/>
          </cell>
          <cell r="M110" t="str">
            <v/>
          </cell>
          <cell r="N110" t="str">
            <v>Included</v>
          </cell>
          <cell r="O110" t="str">
            <v/>
          </cell>
          <cell r="Q110">
            <v>1</v>
          </cell>
          <cell r="R110">
            <v>1</v>
          </cell>
          <cell r="S110">
            <v>1</v>
          </cell>
          <cell r="T110">
            <v>3</v>
          </cell>
        </row>
        <row r="111">
          <cell r="A111" t="str">
            <v>L0872</v>
          </cell>
          <cell r="B111" t="str">
            <v>31-03-2006</v>
          </cell>
          <cell r="C111" t="str">
            <v>Portsmouth Housing Association Limited</v>
          </cell>
          <cell r="D111">
            <v>4344</v>
          </cell>
          <cell r="E111">
            <v>0</v>
          </cell>
          <cell r="F111">
            <v>4344</v>
          </cell>
          <cell r="G111" t="str">
            <v>South East</v>
          </cell>
          <cell r="I111" t="str">
            <v/>
          </cell>
          <cell r="J111" t="str">
            <v/>
          </cell>
          <cell r="K111" t="str">
            <v>Traditional</v>
          </cell>
          <cell r="L111" t="str">
            <v/>
          </cell>
          <cell r="M111" t="str">
            <v>Included</v>
          </cell>
          <cell r="N111" t="str">
            <v/>
          </cell>
          <cell r="O111" t="str">
            <v/>
          </cell>
          <cell r="Q111">
            <v>1</v>
          </cell>
          <cell r="R111">
            <v>1</v>
          </cell>
          <cell r="S111">
            <v>1</v>
          </cell>
          <cell r="T111">
            <v>3</v>
          </cell>
        </row>
        <row r="112">
          <cell r="A112" t="str">
            <v>L0873</v>
          </cell>
          <cell r="B112" t="str">
            <v>31-03-2006</v>
          </cell>
          <cell r="C112" t="str">
            <v>Longhurst Homes Limited</v>
          </cell>
          <cell r="D112">
            <v>4736</v>
          </cell>
          <cell r="E112">
            <v>0</v>
          </cell>
          <cell r="F112">
            <v>4736</v>
          </cell>
          <cell r="G112" t="str">
            <v>Central</v>
          </cell>
          <cell r="I112" t="str">
            <v/>
          </cell>
          <cell r="J112" t="str">
            <v/>
          </cell>
          <cell r="K112" t="str">
            <v>Traditional</v>
          </cell>
          <cell r="L112" t="str">
            <v/>
          </cell>
          <cell r="M112" t="str">
            <v>Included</v>
          </cell>
          <cell r="N112" t="str">
            <v/>
          </cell>
          <cell r="O112" t="str">
            <v/>
          </cell>
          <cell r="Q112">
            <v>1</v>
          </cell>
          <cell r="R112">
            <v>1</v>
          </cell>
          <cell r="S112">
            <v>1</v>
          </cell>
          <cell r="T112">
            <v>3</v>
          </cell>
        </row>
        <row r="113">
          <cell r="A113" t="str">
            <v>L0874</v>
          </cell>
          <cell r="B113" t="str">
            <v>31-03-2006</v>
          </cell>
          <cell r="C113" t="str">
            <v>L &amp; Q Beaver Ltd</v>
          </cell>
          <cell r="D113">
            <v>2935</v>
          </cell>
          <cell r="E113">
            <v>325</v>
          </cell>
          <cell r="F113">
            <v>3260</v>
          </cell>
          <cell r="G113" t="str">
            <v>London</v>
          </cell>
          <cell r="I113" t="str">
            <v/>
          </cell>
          <cell r="J113" t="str">
            <v/>
          </cell>
          <cell r="K113" t="str">
            <v>Traditional</v>
          </cell>
          <cell r="L113" t="str">
            <v/>
          </cell>
          <cell r="M113" t="str">
            <v>Included</v>
          </cell>
          <cell r="N113" t="str">
            <v/>
          </cell>
          <cell r="O113" t="str">
            <v/>
          </cell>
          <cell r="Q113">
            <v>1</v>
          </cell>
          <cell r="R113">
            <v>1</v>
          </cell>
          <cell r="S113">
            <v>1</v>
          </cell>
          <cell r="T113">
            <v>3</v>
          </cell>
        </row>
        <row r="114">
          <cell r="A114" t="str">
            <v>L0875</v>
          </cell>
          <cell r="B114" t="str">
            <v>31-12-2005</v>
          </cell>
          <cell r="C114" t="str">
            <v>St Vincent's Housing Association Limited</v>
          </cell>
          <cell r="D114">
            <v>2910</v>
          </cell>
          <cell r="E114">
            <v>4</v>
          </cell>
          <cell r="F114">
            <v>2914</v>
          </cell>
          <cell r="G114" t="str">
            <v>North</v>
          </cell>
          <cell r="I114" t="str">
            <v/>
          </cell>
          <cell r="J114" t="str">
            <v/>
          </cell>
          <cell r="K114" t="str">
            <v>Traditional</v>
          </cell>
          <cell r="L114" t="str">
            <v/>
          </cell>
          <cell r="M114" t="str">
            <v>Included</v>
          </cell>
          <cell r="N114" t="str">
            <v/>
          </cell>
          <cell r="O114" t="str">
            <v/>
          </cell>
          <cell r="Q114">
            <v>1</v>
          </cell>
          <cell r="R114">
            <v>1</v>
          </cell>
          <cell r="S114">
            <v>1</v>
          </cell>
          <cell r="T114">
            <v>3</v>
          </cell>
        </row>
        <row r="115">
          <cell r="A115" t="str">
            <v>L0877</v>
          </cell>
          <cell r="B115" t="str">
            <v>31-03-2006</v>
          </cell>
          <cell r="C115" t="str">
            <v>Maritime Housing Association Limited</v>
          </cell>
          <cell r="D115">
            <v>4697</v>
          </cell>
          <cell r="E115">
            <v>8</v>
          </cell>
          <cell r="F115">
            <v>4705</v>
          </cell>
          <cell r="G115" t="str">
            <v>North</v>
          </cell>
          <cell r="I115" t="str">
            <v/>
          </cell>
          <cell r="J115" t="str">
            <v/>
          </cell>
          <cell r="K115" t="str">
            <v>Traditional</v>
          </cell>
          <cell r="L115" t="str">
            <v/>
          </cell>
          <cell r="M115" t="str">
            <v>Included</v>
          </cell>
          <cell r="N115" t="str">
            <v/>
          </cell>
          <cell r="O115" t="str">
            <v/>
          </cell>
          <cell r="Q115">
            <v>1</v>
          </cell>
          <cell r="R115">
            <v>1</v>
          </cell>
          <cell r="S115">
            <v>1</v>
          </cell>
          <cell r="T115">
            <v>3</v>
          </cell>
        </row>
        <row r="116">
          <cell r="A116" t="str">
            <v>L0883</v>
          </cell>
          <cell r="B116" t="str">
            <v>31-03-2006</v>
          </cell>
          <cell r="C116" t="str">
            <v>Caldmore Area Housing Association Limited</v>
          </cell>
          <cell r="D116">
            <v>1895</v>
          </cell>
          <cell r="E116">
            <v>0</v>
          </cell>
          <cell r="F116">
            <v>1895</v>
          </cell>
          <cell r="G116" t="str">
            <v>Central</v>
          </cell>
          <cell r="I116" t="str">
            <v/>
          </cell>
          <cell r="J116" t="str">
            <v/>
          </cell>
          <cell r="K116" t="str">
            <v>Traditional</v>
          </cell>
          <cell r="L116" t="str">
            <v>Included</v>
          </cell>
          <cell r="M116" t="str">
            <v/>
          </cell>
          <cell r="N116" t="str">
            <v/>
          </cell>
          <cell r="O116" t="str">
            <v/>
          </cell>
          <cell r="Q116">
            <v>1</v>
          </cell>
          <cell r="R116">
            <v>1</v>
          </cell>
          <cell r="S116">
            <v>1</v>
          </cell>
          <cell r="T116">
            <v>3</v>
          </cell>
        </row>
        <row r="117">
          <cell r="A117" t="str">
            <v>L0891</v>
          </cell>
          <cell r="B117" t="str">
            <v>31-12-2005</v>
          </cell>
          <cell r="C117" t="str">
            <v>Kingston upon Thames Churches HA Limited</v>
          </cell>
          <cell r="D117">
            <v>227</v>
          </cell>
          <cell r="E117">
            <v>24</v>
          </cell>
          <cell r="F117">
            <v>251</v>
          </cell>
          <cell r="G117" t="str">
            <v>London</v>
          </cell>
          <cell r="K117" t="str">
            <v>Traditional</v>
          </cell>
          <cell r="L117" t="str">
            <v/>
          </cell>
          <cell r="M117" t="str">
            <v/>
          </cell>
          <cell r="N117" t="str">
            <v/>
          </cell>
          <cell r="O117" t="str">
            <v/>
          </cell>
          <cell r="Q117">
            <v>1</v>
          </cell>
          <cell r="R117">
            <v>0</v>
          </cell>
          <cell r="S117">
            <v>1</v>
          </cell>
          <cell r="T117">
            <v>2</v>
          </cell>
        </row>
        <row r="118">
          <cell r="A118" t="str">
            <v>L0893</v>
          </cell>
          <cell r="B118" t="str">
            <v>31-03-2006</v>
          </cell>
          <cell r="C118" t="str">
            <v>Oxford Citizens Housing Association Limited</v>
          </cell>
          <cell r="D118">
            <v>2858</v>
          </cell>
          <cell r="E118">
            <v>0</v>
          </cell>
          <cell r="F118">
            <v>2858</v>
          </cell>
          <cell r="G118" t="str">
            <v>South East</v>
          </cell>
          <cell r="I118" t="str">
            <v/>
          </cell>
          <cell r="J118" t="str">
            <v/>
          </cell>
          <cell r="K118" t="str">
            <v>Traditional</v>
          </cell>
          <cell r="L118" t="str">
            <v/>
          </cell>
          <cell r="M118" t="str">
            <v>Included</v>
          </cell>
          <cell r="N118" t="str">
            <v/>
          </cell>
          <cell r="O118" t="str">
            <v/>
          </cell>
          <cell r="Q118">
            <v>1</v>
          </cell>
          <cell r="R118">
            <v>1</v>
          </cell>
          <cell r="S118">
            <v>1</v>
          </cell>
          <cell r="T118">
            <v>3</v>
          </cell>
        </row>
        <row r="119">
          <cell r="A119" t="str">
            <v>L0917</v>
          </cell>
          <cell r="B119" t="str">
            <v>31-12-2004</v>
          </cell>
          <cell r="C119" t="str">
            <v>Impact Housing Association Limited</v>
          </cell>
          <cell r="D119">
            <v>2497</v>
          </cell>
          <cell r="E119">
            <v>200</v>
          </cell>
          <cell r="F119">
            <v>2697</v>
          </cell>
          <cell r="G119" t="str">
            <v>North</v>
          </cell>
          <cell r="I119" t="str">
            <v/>
          </cell>
          <cell r="J119" t="str">
            <v/>
          </cell>
          <cell r="K119" t="str">
            <v>Traditional</v>
          </cell>
          <cell r="L119" t="str">
            <v/>
          </cell>
          <cell r="M119" t="str">
            <v>Included</v>
          </cell>
          <cell r="N119" t="str">
            <v/>
          </cell>
          <cell r="O119" t="str">
            <v/>
          </cell>
          <cell r="Q119">
            <v>1</v>
          </cell>
          <cell r="R119">
            <v>1</v>
          </cell>
          <cell r="S119">
            <v>1</v>
          </cell>
          <cell r="T119">
            <v>3</v>
          </cell>
        </row>
        <row r="120">
          <cell r="A120" t="str">
            <v>L0927</v>
          </cell>
          <cell r="B120" t="str">
            <v>30-09-2005</v>
          </cell>
          <cell r="C120" t="str">
            <v>Lambeth &amp; Southwark Housing Association Limited</v>
          </cell>
          <cell r="D120">
            <v>261</v>
          </cell>
          <cell r="E120">
            <v>0</v>
          </cell>
          <cell r="F120">
            <v>261</v>
          </cell>
          <cell r="G120" t="str">
            <v>London</v>
          </cell>
          <cell r="I120" t="str">
            <v/>
          </cell>
          <cell r="J120" t="str">
            <v/>
          </cell>
          <cell r="K120" t="str">
            <v>Traditional</v>
          </cell>
          <cell r="L120" t="str">
            <v/>
          </cell>
          <cell r="M120" t="str">
            <v/>
          </cell>
          <cell r="N120" t="str">
            <v/>
          </cell>
          <cell r="O120" t="str">
            <v/>
          </cell>
          <cell r="Q120">
            <v>1</v>
          </cell>
          <cell r="R120">
            <v>0</v>
          </cell>
          <cell r="S120">
            <v>1</v>
          </cell>
          <cell r="T120">
            <v>2</v>
          </cell>
        </row>
        <row r="121">
          <cell r="A121" t="str">
            <v>L0942</v>
          </cell>
          <cell r="B121" t="str">
            <v>31-03-2006</v>
          </cell>
          <cell r="C121" t="str">
            <v>Mercian Housing Association Limited</v>
          </cell>
          <cell r="D121">
            <v>3346</v>
          </cell>
          <cell r="E121">
            <v>0</v>
          </cell>
          <cell r="F121">
            <v>3346</v>
          </cell>
          <cell r="G121" t="str">
            <v>Central</v>
          </cell>
          <cell r="I121" t="str">
            <v/>
          </cell>
          <cell r="J121" t="str">
            <v/>
          </cell>
          <cell r="K121" t="str">
            <v>Traditional</v>
          </cell>
          <cell r="L121" t="str">
            <v/>
          </cell>
          <cell r="M121" t="str">
            <v>Included</v>
          </cell>
          <cell r="N121" t="str">
            <v/>
          </cell>
          <cell r="O121" t="str">
            <v/>
          </cell>
          <cell r="Q121">
            <v>1</v>
          </cell>
          <cell r="R121">
            <v>1</v>
          </cell>
          <cell r="S121">
            <v>1</v>
          </cell>
          <cell r="T121">
            <v>3</v>
          </cell>
        </row>
        <row r="122">
          <cell r="A122" t="str">
            <v>L0943</v>
          </cell>
          <cell r="B122" t="str">
            <v>31-03-2006</v>
          </cell>
          <cell r="C122" t="str">
            <v>Devon &amp; Cornwall Housing Association Limited</v>
          </cell>
          <cell r="D122">
            <v>8371</v>
          </cell>
          <cell r="E122">
            <v>42</v>
          </cell>
          <cell r="F122">
            <v>8413</v>
          </cell>
          <cell r="G122" t="str">
            <v>South West</v>
          </cell>
          <cell r="I122" t="str">
            <v/>
          </cell>
          <cell r="J122" t="str">
            <v/>
          </cell>
          <cell r="K122" t="str">
            <v>Traditional</v>
          </cell>
          <cell r="L122" t="str">
            <v/>
          </cell>
          <cell r="M122" t="str">
            <v/>
          </cell>
          <cell r="N122" t="str">
            <v>Included</v>
          </cell>
          <cell r="O122" t="str">
            <v/>
          </cell>
          <cell r="Q122">
            <v>1</v>
          </cell>
          <cell r="R122">
            <v>1</v>
          </cell>
          <cell r="S122">
            <v>1</v>
          </cell>
          <cell r="T122">
            <v>3</v>
          </cell>
        </row>
        <row r="123">
          <cell r="A123" t="str">
            <v>L0957</v>
          </cell>
          <cell r="B123" t="str">
            <v>31-12-2005</v>
          </cell>
          <cell r="C123" t="str">
            <v>Waterloo Housing Society (West Midlands) Limited</v>
          </cell>
          <cell r="D123">
            <v>271</v>
          </cell>
          <cell r="E123">
            <v>0</v>
          </cell>
          <cell r="F123">
            <v>271</v>
          </cell>
          <cell r="G123" t="str">
            <v>Central</v>
          </cell>
          <cell r="K123" t="str">
            <v>Traditional</v>
          </cell>
          <cell r="L123" t="str">
            <v/>
          </cell>
          <cell r="M123" t="str">
            <v/>
          </cell>
          <cell r="N123" t="str">
            <v/>
          </cell>
          <cell r="O123" t="str">
            <v/>
          </cell>
          <cell r="Q123">
            <v>1</v>
          </cell>
          <cell r="R123">
            <v>0</v>
          </cell>
          <cell r="S123">
            <v>1</v>
          </cell>
          <cell r="T123">
            <v>2</v>
          </cell>
        </row>
        <row r="124">
          <cell r="A124" t="str">
            <v>L0970</v>
          </cell>
          <cell r="B124" t="str">
            <v>30-09-2005</v>
          </cell>
          <cell r="C124" t="str">
            <v>Housing For Women</v>
          </cell>
          <cell r="D124">
            <v>650</v>
          </cell>
          <cell r="E124">
            <v>0</v>
          </cell>
          <cell r="F124">
            <v>650</v>
          </cell>
          <cell r="G124" t="str">
            <v>London</v>
          </cell>
          <cell r="I124" t="str">
            <v/>
          </cell>
          <cell r="J124" t="str">
            <v/>
          </cell>
          <cell r="K124" t="str">
            <v>Traditional</v>
          </cell>
          <cell r="L124" t="str">
            <v/>
          </cell>
          <cell r="M124" t="str">
            <v/>
          </cell>
          <cell r="N124" t="str">
            <v/>
          </cell>
          <cell r="O124" t="str">
            <v/>
          </cell>
          <cell r="Q124">
            <v>1</v>
          </cell>
          <cell r="R124">
            <v>0</v>
          </cell>
          <cell r="S124">
            <v>1</v>
          </cell>
          <cell r="T124">
            <v>2</v>
          </cell>
        </row>
        <row r="125">
          <cell r="A125" t="str">
            <v>L0975</v>
          </cell>
          <cell r="B125" t="str">
            <v>31-12-2005</v>
          </cell>
          <cell r="C125" t="str">
            <v>Mosscare Housing Limited</v>
          </cell>
          <cell r="D125">
            <v>3333</v>
          </cell>
          <cell r="E125">
            <v>14</v>
          </cell>
          <cell r="F125">
            <v>3347</v>
          </cell>
          <cell r="G125" t="str">
            <v>North</v>
          </cell>
          <cell r="I125" t="str">
            <v/>
          </cell>
          <cell r="J125" t="str">
            <v/>
          </cell>
          <cell r="K125" t="str">
            <v>Traditional</v>
          </cell>
          <cell r="L125" t="str">
            <v/>
          </cell>
          <cell r="M125" t="str">
            <v>Included</v>
          </cell>
          <cell r="N125" t="str">
            <v/>
          </cell>
          <cell r="O125" t="str">
            <v/>
          </cell>
          <cell r="Q125">
            <v>1</v>
          </cell>
          <cell r="R125">
            <v>1</v>
          </cell>
          <cell r="S125">
            <v>1</v>
          </cell>
          <cell r="T125">
            <v>3</v>
          </cell>
        </row>
        <row r="126">
          <cell r="A126" t="str">
            <v>L0979</v>
          </cell>
          <cell r="B126" t="str">
            <v>31-03-2006</v>
          </cell>
          <cell r="C126" t="str">
            <v>Trident Housing Association Limited</v>
          </cell>
          <cell r="D126">
            <v>3009</v>
          </cell>
          <cell r="E126">
            <v>10</v>
          </cell>
          <cell r="F126">
            <v>3019</v>
          </cell>
          <cell r="G126" t="str">
            <v>Central</v>
          </cell>
          <cell r="I126" t="str">
            <v/>
          </cell>
          <cell r="J126" t="str">
            <v/>
          </cell>
          <cell r="K126" t="str">
            <v>Traditional</v>
          </cell>
          <cell r="L126" t="str">
            <v/>
          </cell>
          <cell r="M126" t="str">
            <v>Included</v>
          </cell>
          <cell r="N126" t="str">
            <v/>
          </cell>
          <cell r="O126" t="str">
            <v/>
          </cell>
          <cell r="Q126">
            <v>1</v>
          </cell>
          <cell r="R126">
            <v>1</v>
          </cell>
          <cell r="S126">
            <v>1</v>
          </cell>
          <cell r="T126">
            <v>3</v>
          </cell>
        </row>
        <row r="127">
          <cell r="A127" t="str">
            <v>L0988</v>
          </cell>
          <cell r="B127" t="str">
            <v>31-03-2005</v>
          </cell>
          <cell r="C127" t="str">
            <v>Riverside North East Limited</v>
          </cell>
          <cell r="D127">
            <v>872</v>
          </cell>
          <cell r="E127">
            <v>0</v>
          </cell>
          <cell r="F127">
            <v>872</v>
          </cell>
          <cell r="G127" t="str">
            <v>North</v>
          </cell>
          <cell r="I127" t="str">
            <v/>
          </cell>
          <cell r="J127" t="str">
            <v/>
          </cell>
          <cell r="K127" t="str">
            <v>Traditional</v>
          </cell>
          <cell r="L127" t="str">
            <v/>
          </cell>
          <cell r="M127" t="str">
            <v/>
          </cell>
          <cell r="N127" t="str">
            <v/>
          </cell>
          <cell r="O127" t="str">
            <v/>
          </cell>
          <cell r="Q127">
            <v>1</v>
          </cell>
          <cell r="R127">
            <v>0</v>
          </cell>
          <cell r="S127">
            <v>1</v>
          </cell>
          <cell r="T127">
            <v>2</v>
          </cell>
        </row>
        <row r="128">
          <cell r="A128" t="str">
            <v>L0992</v>
          </cell>
          <cell r="B128" t="str">
            <v>31-03-2006</v>
          </cell>
          <cell r="C128" t="str">
            <v>The Cambridge Housing Society Limited</v>
          </cell>
          <cell r="D128">
            <v>1859</v>
          </cell>
          <cell r="E128">
            <v>0</v>
          </cell>
          <cell r="F128">
            <v>1859</v>
          </cell>
          <cell r="G128" t="str">
            <v>Central</v>
          </cell>
          <cell r="I128" t="str">
            <v/>
          </cell>
          <cell r="J128" t="str">
            <v/>
          </cell>
          <cell r="K128" t="str">
            <v>Traditional</v>
          </cell>
          <cell r="L128" t="str">
            <v>Included</v>
          </cell>
          <cell r="M128" t="str">
            <v/>
          </cell>
          <cell r="N128" t="str">
            <v/>
          </cell>
          <cell r="O128" t="str">
            <v/>
          </cell>
          <cell r="Q128">
            <v>1</v>
          </cell>
          <cell r="R128">
            <v>1</v>
          </cell>
          <cell r="S128">
            <v>1</v>
          </cell>
          <cell r="T128">
            <v>3</v>
          </cell>
        </row>
        <row r="129">
          <cell r="A129" t="str">
            <v>L0993</v>
          </cell>
          <cell r="B129" t="str">
            <v>31-03-2006</v>
          </cell>
          <cell r="C129" t="str">
            <v>King Street Housing Society Limited</v>
          </cell>
          <cell r="D129">
            <v>585</v>
          </cell>
          <cell r="E129">
            <v>0</v>
          </cell>
          <cell r="F129">
            <v>585</v>
          </cell>
          <cell r="G129" t="str">
            <v>Central</v>
          </cell>
          <cell r="I129" t="str">
            <v/>
          </cell>
          <cell r="J129" t="str">
            <v/>
          </cell>
          <cell r="K129" t="str">
            <v>Traditional</v>
          </cell>
          <cell r="L129" t="str">
            <v/>
          </cell>
          <cell r="M129" t="str">
            <v/>
          </cell>
          <cell r="N129" t="str">
            <v/>
          </cell>
          <cell r="O129" t="str">
            <v/>
          </cell>
          <cell r="Q129">
            <v>1</v>
          </cell>
          <cell r="R129">
            <v>0</v>
          </cell>
          <cell r="S129">
            <v>1</v>
          </cell>
          <cell r="T129">
            <v>2</v>
          </cell>
        </row>
        <row r="130">
          <cell r="A130" t="str">
            <v>L0998</v>
          </cell>
          <cell r="B130" t="str">
            <v>20-02-2006</v>
          </cell>
          <cell r="C130" t="str">
            <v>St John Kemble Hereford Housing Association Ltd</v>
          </cell>
          <cell r="D130">
            <v>0</v>
          </cell>
          <cell r="E130">
            <v>0</v>
          </cell>
          <cell r="F130">
            <v>0</v>
          </cell>
          <cell r="G130" t="str">
            <v>Central</v>
          </cell>
          <cell r="I130" t="str">
            <v/>
          </cell>
          <cell r="J130" t="str">
            <v/>
          </cell>
          <cell r="K130" t="str">
            <v>Traditional</v>
          </cell>
          <cell r="L130" t="str">
            <v/>
          </cell>
          <cell r="M130" t="str">
            <v/>
          </cell>
          <cell r="N130" t="str">
            <v/>
          </cell>
          <cell r="O130" t="str">
            <v/>
          </cell>
          <cell r="Q130">
            <v>1</v>
          </cell>
          <cell r="R130">
            <v>0</v>
          </cell>
          <cell r="S130">
            <v>1</v>
          </cell>
          <cell r="T130">
            <v>2</v>
          </cell>
        </row>
        <row r="131">
          <cell r="A131" t="str">
            <v>L1001</v>
          </cell>
          <cell r="B131" t="str">
            <v>31-03-2006</v>
          </cell>
          <cell r="C131" t="str">
            <v>Pierhead Housing Association Limited</v>
          </cell>
          <cell r="D131">
            <v>1709</v>
          </cell>
          <cell r="E131">
            <v>94</v>
          </cell>
          <cell r="F131">
            <v>1803</v>
          </cell>
          <cell r="G131" t="str">
            <v>North</v>
          </cell>
          <cell r="I131" t="str">
            <v/>
          </cell>
          <cell r="J131" t="str">
            <v/>
          </cell>
          <cell r="K131" t="str">
            <v>Traditional</v>
          </cell>
          <cell r="L131" t="str">
            <v>Included</v>
          </cell>
          <cell r="M131" t="str">
            <v/>
          </cell>
          <cell r="N131" t="str">
            <v/>
          </cell>
          <cell r="O131" t="str">
            <v/>
          </cell>
          <cell r="Q131">
            <v>1</v>
          </cell>
          <cell r="R131">
            <v>1</v>
          </cell>
          <cell r="S131">
            <v>1</v>
          </cell>
          <cell r="T131">
            <v>3</v>
          </cell>
        </row>
        <row r="132">
          <cell r="A132" t="str">
            <v>L1003</v>
          </cell>
          <cell r="B132" t="str">
            <v>31-03-2006</v>
          </cell>
          <cell r="C132" t="str">
            <v>Colchester Quaker Housing Association Limited</v>
          </cell>
          <cell r="D132">
            <v>269</v>
          </cell>
          <cell r="E132">
            <v>0</v>
          </cell>
          <cell r="F132">
            <v>269</v>
          </cell>
          <cell r="G132" t="str">
            <v>Central</v>
          </cell>
          <cell r="I132" t="str">
            <v/>
          </cell>
          <cell r="J132" t="str">
            <v/>
          </cell>
          <cell r="K132" t="str">
            <v>Traditional</v>
          </cell>
          <cell r="L132" t="str">
            <v/>
          </cell>
          <cell r="M132" t="str">
            <v/>
          </cell>
          <cell r="N132" t="str">
            <v/>
          </cell>
          <cell r="O132" t="str">
            <v/>
          </cell>
          <cell r="Q132">
            <v>1</v>
          </cell>
          <cell r="R132">
            <v>0</v>
          </cell>
          <cell r="S132">
            <v>1</v>
          </cell>
          <cell r="T132">
            <v>2</v>
          </cell>
        </row>
        <row r="133">
          <cell r="A133" t="str">
            <v>L1005</v>
          </cell>
          <cell r="B133" t="str">
            <v>31-03-2006</v>
          </cell>
          <cell r="C133" t="str">
            <v>Vectis Housing Association Limited</v>
          </cell>
          <cell r="D133">
            <v>303</v>
          </cell>
          <cell r="E133">
            <v>0</v>
          </cell>
          <cell r="F133">
            <v>303</v>
          </cell>
          <cell r="G133" t="str">
            <v>South East</v>
          </cell>
          <cell r="I133" t="str">
            <v/>
          </cell>
          <cell r="J133" t="str">
            <v/>
          </cell>
          <cell r="K133" t="str">
            <v>Traditional</v>
          </cell>
          <cell r="L133" t="str">
            <v/>
          </cell>
          <cell r="M133" t="str">
            <v/>
          </cell>
          <cell r="N133" t="str">
            <v/>
          </cell>
          <cell r="O133" t="str">
            <v/>
          </cell>
          <cell r="Q133">
            <v>1</v>
          </cell>
          <cell r="R133">
            <v>0</v>
          </cell>
          <cell r="S133">
            <v>1</v>
          </cell>
          <cell r="T133">
            <v>2</v>
          </cell>
        </row>
        <row r="134">
          <cell r="A134" t="str">
            <v>L1019</v>
          </cell>
          <cell r="B134" t="str">
            <v>31-12-2005</v>
          </cell>
          <cell r="C134" t="str">
            <v>York Housing Association Limited</v>
          </cell>
          <cell r="D134">
            <v>529</v>
          </cell>
          <cell r="E134">
            <v>75</v>
          </cell>
          <cell r="F134">
            <v>604</v>
          </cell>
          <cell r="G134" t="str">
            <v>North</v>
          </cell>
          <cell r="I134" t="str">
            <v/>
          </cell>
          <cell r="J134" t="str">
            <v/>
          </cell>
          <cell r="K134" t="str">
            <v>Traditional</v>
          </cell>
          <cell r="L134" t="str">
            <v/>
          </cell>
          <cell r="M134" t="str">
            <v/>
          </cell>
          <cell r="N134" t="str">
            <v/>
          </cell>
          <cell r="O134" t="str">
            <v/>
          </cell>
          <cell r="Q134">
            <v>1</v>
          </cell>
          <cell r="R134">
            <v>0</v>
          </cell>
          <cell r="S134">
            <v>1</v>
          </cell>
          <cell r="T134">
            <v>2</v>
          </cell>
        </row>
        <row r="135">
          <cell r="A135" t="str">
            <v>L1223</v>
          </cell>
          <cell r="B135" t="str">
            <v>31-03-2006</v>
          </cell>
          <cell r="C135" t="str">
            <v>The Beth Johnson Housing Association Limited</v>
          </cell>
          <cell r="D135">
            <v>9846</v>
          </cell>
          <cell r="E135">
            <v>44</v>
          </cell>
          <cell r="F135">
            <v>9890</v>
          </cell>
          <cell r="G135" t="str">
            <v>Central</v>
          </cell>
          <cell r="I135" t="str">
            <v/>
          </cell>
          <cell r="J135" t="str">
            <v/>
          </cell>
          <cell r="K135" t="str">
            <v>Traditional</v>
          </cell>
          <cell r="L135" t="str">
            <v/>
          </cell>
          <cell r="M135" t="str">
            <v/>
          </cell>
          <cell r="N135" t="str">
            <v>Included</v>
          </cell>
          <cell r="O135" t="str">
            <v/>
          </cell>
          <cell r="Q135">
            <v>1</v>
          </cell>
          <cell r="R135">
            <v>1</v>
          </cell>
          <cell r="S135">
            <v>1</v>
          </cell>
          <cell r="T135">
            <v>3</v>
          </cell>
        </row>
        <row r="136">
          <cell r="A136" t="str">
            <v>L1227</v>
          </cell>
          <cell r="B136" t="str">
            <v>31-03-2006</v>
          </cell>
          <cell r="C136" t="str">
            <v>Venture Housing Association Limited</v>
          </cell>
          <cell r="D136">
            <v>1286</v>
          </cell>
          <cell r="E136">
            <v>0</v>
          </cell>
          <cell r="F136">
            <v>1286</v>
          </cell>
          <cell r="G136" t="str">
            <v>North</v>
          </cell>
          <cell r="I136" t="str">
            <v/>
          </cell>
          <cell r="J136" t="str">
            <v/>
          </cell>
          <cell r="K136" t="str">
            <v>Traditional</v>
          </cell>
          <cell r="L136" t="str">
            <v>Included</v>
          </cell>
          <cell r="M136" t="str">
            <v/>
          </cell>
          <cell r="N136" t="str">
            <v/>
          </cell>
          <cell r="O136" t="str">
            <v/>
          </cell>
          <cell r="Q136">
            <v>1</v>
          </cell>
          <cell r="R136">
            <v>1</v>
          </cell>
          <cell r="S136">
            <v>1</v>
          </cell>
          <cell r="T136">
            <v>3</v>
          </cell>
        </row>
        <row r="137">
          <cell r="A137" t="str">
            <v>L1229</v>
          </cell>
          <cell r="B137" t="str">
            <v>31-03-2006</v>
          </cell>
          <cell r="C137" t="str">
            <v>Equity Housing Group Ltd</v>
          </cell>
          <cell r="D137">
            <v>3045</v>
          </cell>
          <cell r="E137">
            <v>108</v>
          </cell>
          <cell r="F137">
            <v>3153</v>
          </cell>
          <cell r="G137" t="str">
            <v>North</v>
          </cell>
          <cell r="I137" t="str">
            <v/>
          </cell>
          <cell r="J137" t="str">
            <v/>
          </cell>
          <cell r="K137" t="str">
            <v>Traditional</v>
          </cell>
          <cell r="L137" t="str">
            <v/>
          </cell>
          <cell r="M137" t="str">
            <v>Included</v>
          </cell>
          <cell r="N137" t="str">
            <v/>
          </cell>
          <cell r="O137" t="str">
            <v/>
          </cell>
          <cell r="Q137">
            <v>1</v>
          </cell>
          <cell r="R137">
            <v>1</v>
          </cell>
          <cell r="S137">
            <v>1</v>
          </cell>
          <cell r="T137">
            <v>3</v>
          </cell>
        </row>
        <row r="138">
          <cell r="A138" t="str">
            <v>L1230</v>
          </cell>
          <cell r="B138" t="str">
            <v>31-03-2006</v>
          </cell>
          <cell r="C138" t="str">
            <v>Manchester Methodist Housing Association Limited</v>
          </cell>
          <cell r="D138">
            <v>5551</v>
          </cell>
          <cell r="E138">
            <v>8</v>
          </cell>
          <cell r="F138">
            <v>5559</v>
          </cell>
          <cell r="G138" t="str">
            <v>North</v>
          </cell>
          <cell r="I138" t="str">
            <v/>
          </cell>
          <cell r="J138" t="str">
            <v/>
          </cell>
          <cell r="K138" t="str">
            <v>Traditional</v>
          </cell>
          <cell r="L138" t="str">
            <v/>
          </cell>
          <cell r="M138" t="str">
            <v/>
          </cell>
          <cell r="N138" t="str">
            <v>Included</v>
          </cell>
          <cell r="O138" t="str">
            <v/>
          </cell>
          <cell r="Q138">
            <v>1</v>
          </cell>
          <cell r="R138">
            <v>1</v>
          </cell>
          <cell r="S138">
            <v>1</v>
          </cell>
          <cell r="T138">
            <v>3</v>
          </cell>
        </row>
        <row r="139">
          <cell r="A139" t="str">
            <v>L1231</v>
          </cell>
          <cell r="B139" t="str">
            <v>31-03-2006</v>
          </cell>
          <cell r="C139" t="str">
            <v>Johnnie' Johnson Housing Trust Ltd</v>
          </cell>
          <cell r="D139">
            <v>4361</v>
          </cell>
          <cell r="E139">
            <v>0</v>
          </cell>
          <cell r="F139">
            <v>4361</v>
          </cell>
          <cell r="G139" t="str">
            <v>North</v>
          </cell>
          <cell r="I139" t="str">
            <v/>
          </cell>
          <cell r="J139" t="str">
            <v/>
          </cell>
          <cell r="K139" t="str">
            <v>Traditional</v>
          </cell>
          <cell r="L139" t="str">
            <v/>
          </cell>
          <cell r="M139" t="str">
            <v>Included</v>
          </cell>
          <cell r="N139" t="str">
            <v/>
          </cell>
          <cell r="O139" t="str">
            <v/>
          </cell>
          <cell r="Q139">
            <v>1</v>
          </cell>
          <cell r="R139">
            <v>1</v>
          </cell>
          <cell r="S139">
            <v>1</v>
          </cell>
          <cell r="T139">
            <v>3</v>
          </cell>
        </row>
        <row r="140">
          <cell r="A140" t="str">
            <v>L1234</v>
          </cell>
          <cell r="B140" t="str">
            <v>31-03-2006</v>
          </cell>
          <cell r="C140" t="str">
            <v>Greater Hornby Housing Association Limited</v>
          </cell>
          <cell r="D140">
            <v>1340</v>
          </cell>
          <cell r="E140">
            <v>0</v>
          </cell>
          <cell r="F140">
            <v>1340</v>
          </cell>
          <cell r="G140" t="str">
            <v>North</v>
          </cell>
          <cell r="I140" t="str">
            <v/>
          </cell>
          <cell r="J140" t="str">
            <v/>
          </cell>
          <cell r="K140" t="str">
            <v>Traditional</v>
          </cell>
          <cell r="L140" t="str">
            <v>Included</v>
          </cell>
          <cell r="M140" t="str">
            <v/>
          </cell>
          <cell r="N140" t="str">
            <v/>
          </cell>
          <cell r="O140" t="str">
            <v/>
          </cell>
          <cell r="Q140">
            <v>1</v>
          </cell>
          <cell r="R140">
            <v>1</v>
          </cell>
          <cell r="S140">
            <v>1</v>
          </cell>
          <cell r="T140">
            <v>3</v>
          </cell>
        </row>
        <row r="141">
          <cell r="A141" t="str">
            <v>L1236</v>
          </cell>
          <cell r="B141" t="str">
            <v>31-12-2004</v>
          </cell>
          <cell r="C141" t="str">
            <v>Family Housing Assoc (Birkenhead &amp; Wirral) Limited</v>
          </cell>
          <cell r="D141">
            <v>373</v>
          </cell>
          <cell r="E141">
            <v>0</v>
          </cell>
          <cell r="F141">
            <v>373</v>
          </cell>
          <cell r="G141" t="str">
            <v>North</v>
          </cell>
          <cell r="I141" t="str">
            <v/>
          </cell>
          <cell r="J141" t="str">
            <v/>
          </cell>
          <cell r="K141" t="str">
            <v>Traditional</v>
          </cell>
          <cell r="L141" t="str">
            <v/>
          </cell>
          <cell r="M141" t="str">
            <v/>
          </cell>
          <cell r="N141" t="str">
            <v/>
          </cell>
          <cell r="O141" t="str">
            <v/>
          </cell>
          <cell r="Q141">
            <v>1</v>
          </cell>
          <cell r="R141">
            <v>0</v>
          </cell>
          <cell r="S141">
            <v>1</v>
          </cell>
          <cell r="T141">
            <v>2</v>
          </cell>
        </row>
        <row r="142">
          <cell r="A142" t="str">
            <v>L1299</v>
          </cell>
          <cell r="B142" t="str">
            <v>31-12-2005</v>
          </cell>
          <cell r="C142" t="str">
            <v>Forum Housing Association</v>
          </cell>
          <cell r="D142">
            <v>293</v>
          </cell>
          <cell r="E142">
            <v>0</v>
          </cell>
          <cell r="F142">
            <v>293</v>
          </cell>
          <cell r="G142" t="str">
            <v>North</v>
          </cell>
          <cell r="I142" t="str">
            <v/>
          </cell>
          <cell r="J142" t="str">
            <v>Specialist</v>
          </cell>
          <cell r="K142" t="str">
            <v>Traditional</v>
          </cell>
          <cell r="L142" t="str">
            <v/>
          </cell>
          <cell r="M142" t="str">
            <v/>
          </cell>
          <cell r="N142" t="str">
            <v/>
          </cell>
          <cell r="O142" t="str">
            <v/>
          </cell>
          <cell r="Q142">
            <v>1</v>
          </cell>
          <cell r="R142">
            <v>0</v>
          </cell>
          <cell r="S142">
            <v>1</v>
          </cell>
          <cell r="T142">
            <v>2</v>
          </cell>
        </row>
        <row r="143">
          <cell r="A143" t="str">
            <v>L1312</v>
          </cell>
          <cell r="B143" t="str">
            <v>31-03-2006</v>
          </cell>
          <cell r="C143" t="str">
            <v>Howard Cottage Housing Association</v>
          </cell>
          <cell r="D143">
            <v>1284</v>
          </cell>
          <cell r="E143">
            <v>0</v>
          </cell>
          <cell r="F143">
            <v>1284</v>
          </cell>
          <cell r="G143" t="str">
            <v>Central</v>
          </cell>
          <cell r="I143" t="str">
            <v/>
          </cell>
          <cell r="J143" t="str">
            <v/>
          </cell>
          <cell r="K143" t="str">
            <v>Traditional</v>
          </cell>
          <cell r="L143" t="str">
            <v>Included</v>
          </cell>
          <cell r="M143" t="str">
            <v/>
          </cell>
          <cell r="N143" t="str">
            <v/>
          </cell>
          <cell r="O143" t="str">
            <v/>
          </cell>
          <cell r="Q143">
            <v>1</v>
          </cell>
          <cell r="R143">
            <v>1</v>
          </cell>
          <cell r="S143">
            <v>1</v>
          </cell>
          <cell r="T143">
            <v>3</v>
          </cell>
        </row>
        <row r="144">
          <cell r="A144" t="str">
            <v>L1393</v>
          </cell>
          <cell r="B144" t="str">
            <v>31-03-2006</v>
          </cell>
          <cell r="C144" t="str">
            <v>Greenoak Housing Association Limited</v>
          </cell>
          <cell r="D144">
            <v>240</v>
          </cell>
          <cell r="E144">
            <v>14</v>
          </cell>
          <cell r="F144">
            <v>254</v>
          </cell>
          <cell r="G144" t="str">
            <v>South East</v>
          </cell>
          <cell r="K144" t="str">
            <v>Traditional</v>
          </cell>
          <cell r="L144" t="str">
            <v/>
          </cell>
          <cell r="M144" t="str">
            <v/>
          </cell>
          <cell r="N144" t="str">
            <v/>
          </cell>
          <cell r="O144" t="str">
            <v/>
          </cell>
          <cell r="Q144">
            <v>1</v>
          </cell>
          <cell r="R144">
            <v>0</v>
          </cell>
          <cell r="S144">
            <v>1</v>
          </cell>
          <cell r="T144">
            <v>2</v>
          </cell>
        </row>
        <row r="145">
          <cell r="A145" t="str">
            <v>L1405</v>
          </cell>
          <cell r="B145" t="str">
            <v>31-10-2005</v>
          </cell>
          <cell r="C145" t="str">
            <v>Norwich Housing Society Limited</v>
          </cell>
          <cell r="D145">
            <v>291</v>
          </cell>
          <cell r="E145">
            <v>0</v>
          </cell>
          <cell r="F145">
            <v>291</v>
          </cell>
          <cell r="G145" t="str">
            <v>Central</v>
          </cell>
          <cell r="I145" t="str">
            <v/>
          </cell>
          <cell r="J145" t="str">
            <v>Specialist</v>
          </cell>
          <cell r="K145" t="str">
            <v>Traditional</v>
          </cell>
          <cell r="L145" t="str">
            <v/>
          </cell>
          <cell r="M145" t="str">
            <v/>
          </cell>
          <cell r="N145" t="str">
            <v/>
          </cell>
          <cell r="O145" t="str">
            <v/>
          </cell>
          <cell r="Q145">
            <v>1</v>
          </cell>
          <cell r="R145">
            <v>0</v>
          </cell>
          <cell r="S145">
            <v>1</v>
          </cell>
          <cell r="T145">
            <v>2</v>
          </cell>
        </row>
        <row r="146">
          <cell r="A146" t="str">
            <v>L1408</v>
          </cell>
          <cell r="B146" t="str">
            <v>31-03-2006</v>
          </cell>
          <cell r="C146" t="str">
            <v>Bourne Housing Society Limited</v>
          </cell>
          <cell r="D146">
            <v>1704</v>
          </cell>
          <cell r="E146">
            <v>0</v>
          </cell>
          <cell r="F146">
            <v>1704</v>
          </cell>
          <cell r="G146" t="str">
            <v>London</v>
          </cell>
          <cell r="I146" t="str">
            <v/>
          </cell>
          <cell r="J146" t="str">
            <v/>
          </cell>
          <cell r="K146" t="str">
            <v>Traditional</v>
          </cell>
          <cell r="L146" t="str">
            <v>Included</v>
          </cell>
          <cell r="M146" t="str">
            <v/>
          </cell>
          <cell r="N146" t="str">
            <v/>
          </cell>
          <cell r="O146" t="str">
            <v/>
          </cell>
          <cell r="Q146">
            <v>1</v>
          </cell>
          <cell r="R146">
            <v>1</v>
          </cell>
          <cell r="S146">
            <v>1</v>
          </cell>
          <cell r="T146">
            <v>3</v>
          </cell>
        </row>
        <row r="147">
          <cell r="A147" t="str">
            <v>L1410</v>
          </cell>
          <cell r="B147" t="str">
            <v>31-03-2006</v>
          </cell>
          <cell r="C147" t="str">
            <v>Haig Homes</v>
          </cell>
          <cell r="D147">
            <v>1285</v>
          </cell>
          <cell r="E147">
            <v>25</v>
          </cell>
          <cell r="F147">
            <v>1310</v>
          </cell>
          <cell r="G147" t="str">
            <v>London</v>
          </cell>
          <cell r="I147" t="str">
            <v/>
          </cell>
          <cell r="J147" t="str">
            <v/>
          </cell>
          <cell r="K147" t="str">
            <v>Traditional</v>
          </cell>
          <cell r="L147" t="str">
            <v>Included</v>
          </cell>
          <cell r="M147" t="str">
            <v/>
          </cell>
          <cell r="N147" t="str">
            <v/>
          </cell>
          <cell r="O147" t="str">
            <v/>
          </cell>
          <cell r="Q147">
            <v>1</v>
          </cell>
          <cell r="R147">
            <v>1</v>
          </cell>
          <cell r="S147">
            <v>1</v>
          </cell>
          <cell r="T147">
            <v>3</v>
          </cell>
        </row>
        <row r="148">
          <cell r="A148" t="str">
            <v>L1423</v>
          </cell>
          <cell r="B148" t="str">
            <v>31-03-2006</v>
          </cell>
          <cell r="C148" t="str">
            <v>Manchester and District Housing Association Ltd</v>
          </cell>
          <cell r="D148">
            <v>8966</v>
          </cell>
          <cell r="E148">
            <v>0</v>
          </cell>
          <cell r="F148">
            <v>8966</v>
          </cell>
          <cell r="G148" t="str">
            <v>North</v>
          </cell>
          <cell r="I148" t="str">
            <v/>
          </cell>
          <cell r="J148" t="str">
            <v/>
          </cell>
          <cell r="K148" t="str">
            <v>Traditional</v>
          </cell>
          <cell r="L148" t="str">
            <v/>
          </cell>
          <cell r="M148" t="str">
            <v/>
          </cell>
          <cell r="N148" t="str">
            <v>Included</v>
          </cell>
          <cell r="O148" t="str">
            <v/>
          </cell>
          <cell r="Q148">
            <v>1</v>
          </cell>
          <cell r="R148">
            <v>1</v>
          </cell>
          <cell r="S148">
            <v>1</v>
          </cell>
          <cell r="T148">
            <v>3</v>
          </cell>
        </row>
        <row r="149">
          <cell r="A149" t="str">
            <v>L1446</v>
          </cell>
          <cell r="B149" t="str">
            <v>31-03-2006</v>
          </cell>
          <cell r="C149" t="str">
            <v>Western Challenge Housing Association Limited</v>
          </cell>
          <cell r="D149">
            <v>7082</v>
          </cell>
          <cell r="E149">
            <v>605</v>
          </cell>
          <cell r="F149">
            <v>7687</v>
          </cell>
          <cell r="G149" t="str">
            <v>South West</v>
          </cell>
          <cell r="I149" t="str">
            <v/>
          </cell>
          <cell r="J149" t="str">
            <v/>
          </cell>
          <cell r="K149" t="str">
            <v>Traditional</v>
          </cell>
          <cell r="L149" t="str">
            <v/>
          </cell>
          <cell r="M149" t="str">
            <v/>
          </cell>
          <cell r="N149" t="str">
            <v>Included</v>
          </cell>
          <cell r="O149" t="str">
            <v/>
          </cell>
          <cell r="Q149">
            <v>1</v>
          </cell>
          <cell r="R149">
            <v>1</v>
          </cell>
          <cell r="S149">
            <v>1</v>
          </cell>
          <cell r="T149">
            <v>3</v>
          </cell>
        </row>
        <row r="150">
          <cell r="A150" t="str">
            <v>L1518</v>
          </cell>
          <cell r="B150" t="str">
            <v>31-03-2006</v>
          </cell>
          <cell r="C150" t="str">
            <v>Luton Community Housing Ltd</v>
          </cell>
          <cell r="D150">
            <v>531</v>
          </cell>
          <cell r="E150">
            <v>0</v>
          </cell>
          <cell r="F150">
            <v>531</v>
          </cell>
          <cell r="G150" t="str">
            <v>Central</v>
          </cell>
          <cell r="I150" t="str">
            <v/>
          </cell>
          <cell r="J150" t="str">
            <v/>
          </cell>
          <cell r="K150" t="str">
            <v>Traditional</v>
          </cell>
          <cell r="L150" t="str">
            <v/>
          </cell>
          <cell r="M150" t="str">
            <v/>
          </cell>
          <cell r="N150" t="str">
            <v/>
          </cell>
          <cell r="O150" t="str">
            <v/>
          </cell>
          <cell r="Q150">
            <v>1</v>
          </cell>
          <cell r="R150">
            <v>0</v>
          </cell>
          <cell r="S150">
            <v>1</v>
          </cell>
          <cell r="T150">
            <v>2</v>
          </cell>
        </row>
        <row r="151">
          <cell r="A151" t="str">
            <v>L1527</v>
          </cell>
          <cell r="B151" t="str">
            <v>31-03-2006</v>
          </cell>
          <cell r="C151" t="str">
            <v>Shaftesbury Housing Association</v>
          </cell>
          <cell r="D151">
            <v>6513</v>
          </cell>
          <cell r="E151">
            <v>2048</v>
          </cell>
          <cell r="F151">
            <v>8561</v>
          </cell>
          <cell r="G151" t="str">
            <v>South East</v>
          </cell>
          <cell r="I151" t="str">
            <v/>
          </cell>
          <cell r="J151" t="str">
            <v/>
          </cell>
          <cell r="K151" t="str">
            <v>Traditional</v>
          </cell>
          <cell r="L151" t="str">
            <v/>
          </cell>
          <cell r="M151" t="str">
            <v/>
          </cell>
          <cell r="N151" t="str">
            <v>Included</v>
          </cell>
          <cell r="O151" t="str">
            <v/>
          </cell>
          <cell r="Q151">
            <v>1</v>
          </cell>
          <cell r="R151">
            <v>1</v>
          </cell>
          <cell r="S151">
            <v>1</v>
          </cell>
          <cell r="T151">
            <v>3</v>
          </cell>
        </row>
        <row r="152">
          <cell r="A152" t="str">
            <v>L1538</v>
          </cell>
          <cell r="B152" t="str">
            <v>31-03-2006</v>
          </cell>
          <cell r="C152" t="str">
            <v>Hexagon Housing Association Limited</v>
          </cell>
          <cell r="D152">
            <v>2698</v>
          </cell>
          <cell r="E152">
            <v>42</v>
          </cell>
          <cell r="F152">
            <v>2740</v>
          </cell>
          <cell r="G152" t="str">
            <v>London</v>
          </cell>
          <cell r="I152" t="str">
            <v/>
          </cell>
          <cell r="J152" t="str">
            <v/>
          </cell>
          <cell r="K152" t="str">
            <v>Traditional</v>
          </cell>
          <cell r="L152" t="str">
            <v/>
          </cell>
          <cell r="M152" t="str">
            <v>Included</v>
          </cell>
          <cell r="N152" t="str">
            <v/>
          </cell>
          <cell r="O152" t="str">
            <v/>
          </cell>
          <cell r="Q152">
            <v>1</v>
          </cell>
          <cell r="R152">
            <v>1</v>
          </cell>
          <cell r="S152">
            <v>1</v>
          </cell>
          <cell r="T152">
            <v>3</v>
          </cell>
        </row>
        <row r="153">
          <cell r="A153" t="str">
            <v>L1542</v>
          </cell>
          <cell r="B153" t="str">
            <v>31-03-2006</v>
          </cell>
          <cell r="C153" t="str">
            <v>Minster General Housing Association Limited</v>
          </cell>
          <cell r="D153">
            <v>1614</v>
          </cell>
          <cell r="E153">
            <v>209</v>
          </cell>
          <cell r="F153">
            <v>1823</v>
          </cell>
          <cell r="G153" t="str">
            <v>London</v>
          </cell>
          <cell r="I153" t="str">
            <v/>
          </cell>
          <cell r="J153" t="str">
            <v/>
          </cell>
          <cell r="K153" t="str">
            <v>Traditional</v>
          </cell>
          <cell r="L153" t="str">
            <v>Included</v>
          </cell>
          <cell r="M153" t="str">
            <v/>
          </cell>
          <cell r="N153" t="str">
            <v/>
          </cell>
          <cell r="O153" t="str">
            <v/>
          </cell>
          <cell r="Q153">
            <v>1</v>
          </cell>
          <cell r="R153">
            <v>1</v>
          </cell>
          <cell r="S153">
            <v>1</v>
          </cell>
          <cell r="T153">
            <v>3</v>
          </cell>
        </row>
        <row r="154">
          <cell r="A154" t="str">
            <v>L1546</v>
          </cell>
          <cell r="B154" t="str">
            <v>30-09-2005</v>
          </cell>
          <cell r="C154" t="str">
            <v>Quest Housing Association Limited</v>
          </cell>
          <cell r="D154">
            <v>365</v>
          </cell>
          <cell r="E154">
            <v>0</v>
          </cell>
          <cell r="F154">
            <v>365</v>
          </cell>
          <cell r="G154" t="str">
            <v>North</v>
          </cell>
          <cell r="I154" t="str">
            <v/>
          </cell>
          <cell r="J154" t="str">
            <v/>
          </cell>
          <cell r="K154" t="str">
            <v>Traditional</v>
          </cell>
          <cell r="L154" t="str">
            <v/>
          </cell>
          <cell r="M154" t="str">
            <v/>
          </cell>
          <cell r="N154" t="str">
            <v/>
          </cell>
          <cell r="O154" t="str">
            <v/>
          </cell>
          <cell r="Q154">
            <v>1</v>
          </cell>
          <cell r="R154">
            <v>0</v>
          </cell>
          <cell r="S154">
            <v>1</v>
          </cell>
          <cell r="T154">
            <v>2</v>
          </cell>
        </row>
        <row r="155">
          <cell r="A155" t="str">
            <v>L1548</v>
          </cell>
          <cell r="B155" t="str">
            <v>31-12-2005</v>
          </cell>
          <cell r="C155" t="str">
            <v>Women's Pioneer Housing Limited</v>
          </cell>
          <cell r="D155">
            <v>1090</v>
          </cell>
          <cell r="E155">
            <v>0</v>
          </cell>
          <cell r="F155">
            <v>1090</v>
          </cell>
          <cell r="G155" t="str">
            <v>London</v>
          </cell>
          <cell r="I155" t="str">
            <v/>
          </cell>
          <cell r="J155" t="str">
            <v/>
          </cell>
          <cell r="K155" t="str">
            <v>Traditional</v>
          </cell>
          <cell r="L155" t="str">
            <v>Included</v>
          </cell>
          <cell r="M155" t="str">
            <v/>
          </cell>
          <cell r="N155" t="str">
            <v/>
          </cell>
          <cell r="O155" t="str">
            <v/>
          </cell>
          <cell r="Q155">
            <v>1</v>
          </cell>
          <cell r="R155">
            <v>1</v>
          </cell>
          <cell r="S155">
            <v>1</v>
          </cell>
          <cell r="T155">
            <v>3</v>
          </cell>
        </row>
        <row r="156">
          <cell r="A156" t="str">
            <v>L1556</v>
          </cell>
          <cell r="B156" t="str">
            <v>31-03-2006</v>
          </cell>
          <cell r="C156" t="str">
            <v>Raglan Housing Association Limited</v>
          </cell>
          <cell r="D156">
            <v>9187</v>
          </cell>
          <cell r="E156">
            <v>862</v>
          </cell>
          <cell r="F156">
            <v>10049</v>
          </cell>
          <cell r="G156" t="str">
            <v>South West</v>
          </cell>
          <cell r="I156" t="str">
            <v/>
          </cell>
          <cell r="J156" t="str">
            <v/>
          </cell>
          <cell r="K156" t="str">
            <v>Traditional</v>
          </cell>
          <cell r="L156" t="str">
            <v/>
          </cell>
          <cell r="M156" t="str">
            <v/>
          </cell>
          <cell r="N156" t="str">
            <v/>
          </cell>
          <cell r="O156" t="str">
            <v>Included</v>
          </cell>
          <cell r="Q156">
            <v>1</v>
          </cell>
          <cell r="R156">
            <v>1</v>
          </cell>
          <cell r="S156">
            <v>1</v>
          </cell>
          <cell r="T156">
            <v>3</v>
          </cell>
        </row>
        <row r="157">
          <cell r="A157" t="str">
            <v>L1558</v>
          </cell>
          <cell r="B157" t="str">
            <v>31-03-2006</v>
          </cell>
          <cell r="C157" t="str">
            <v>Presentation Housing Association Limited</v>
          </cell>
          <cell r="D157">
            <v>3534</v>
          </cell>
          <cell r="E157">
            <v>0</v>
          </cell>
          <cell r="F157">
            <v>3534</v>
          </cell>
          <cell r="G157" t="str">
            <v>London</v>
          </cell>
          <cell r="H157" t="str">
            <v>BME</v>
          </cell>
          <cell r="I157" t="str">
            <v/>
          </cell>
          <cell r="J157" t="str">
            <v/>
          </cell>
          <cell r="K157" t="str">
            <v>Traditional</v>
          </cell>
          <cell r="L157" t="str">
            <v/>
          </cell>
          <cell r="M157" t="str">
            <v>Included</v>
          </cell>
          <cell r="N157" t="str">
            <v/>
          </cell>
          <cell r="O157" t="str">
            <v/>
          </cell>
          <cell r="Q157">
            <v>1</v>
          </cell>
          <cell r="R157">
            <v>1</v>
          </cell>
          <cell r="S157">
            <v>1</v>
          </cell>
          <cell r="T157">
            <v>3</v>
          </cell>
        </row>
        <row r="158">
          <cell r="A158" t="str">
            <v>L1561</v>
          </cell>
          <cell r="B158" t="str">
            <v>31-03-2005</v>
          </cell>
          <cell r="C158" t="str">
            <v>Kelsey Housing Association Limited</v>
          </cell>
          <cell r="D158">
            <v>3304</v>
          </cell>
          <cell r="E158">
            <v>410</v>
          </cell>
          <cell r="F158">
            <v>3714</v>
          </cell>
          <cell r="G158" t="str">
            <v>London</v>
          </cell>
          <cell r="I158" t="str">
            <v/>
          </cell>
          <cell r="J158" t="str">
            <v/>
          </cell>
          <cell r="K158" t="str">
            <v>Traditional</v>
          </cell>
          <cell r="L158" t="str">
            <v/>
          </cell>
          <cell r="M158" t="str">
            <v>Included</v>
          </cell>
          <cell r="N158" t="str">
            <v/>
          </cell>
          <cell r="O158" t="str">
            <v/>
          </cell>
          <cell r="Q158">
            <v>1</v>
          </cell>
          <cell r="R158">
            <v>1</v>
          </cell>
          <cell r="S158">
            <v>1</v>
          </cell>
          <cell r="T158">
            <v>3</v>
          </cell>
        </row>
        <row r="159">
          <cell r="A159" t="str">
            <v>L1659</v>
          </cell>
          <cell r="B159" t="str">
            <v>31-12-2005</v>
          </cell>
          <cell r="C159" t="str">
            <v>Suffolk Housing Society Limited</v>
          </cell>
          <cell r="D159">
            <v>1412</v>
          </cell>
          <cell r="E159">
            <v>15</v>
          </cell>
          <cell r="F159">
            <v>1427</v>
          </cell>
          <cell r="G159" t="str">
            <v>Central</v>
          </cell>
          <cell r="I159" t="str">
            <v/>
          </cell>
          <cell r="J159" t="str">
            <v/>
          </cell>
          <cell r="K159" t="str">
            <v>Traditional</v>
          </cell>
          <cell r="L159" t="str">
            <v>Included</v>
          </cell>
          <cell r="M159" t="str">
            <v/>
          </cell>
          <cell r="N159" t="str">
            <v/>
          </cell>
          <cell r="O159" t="str">
            <v/>
          </cell>
          <cell r="Q159">
            <v>1</v>
          </cell>
          <cell r="R159">
            <v>1</v>
          </cell>
          <cell r="S159">
            <v>1</v>
          </cell>
          <cell r="T159">
            <v>3</v>
          </cell>
        </row>
        <row r="160">
          <cell r="A160" t="str">
            <v>L1665</v>
          </cell>
          <cell r="B160" t="str">
            <v>20-02-2006</v>
          </cell>
          <cell r="C160" t="str">
            <v>Nexus (Midlands) Housing Association Ltd</v>
          </cell>
          <cell r="D160">
            <v>0</v>
          </cell>
          <cell r="E160">
            <v>0</v>
          </cell>
          <cell r="F160">
            <v>0</v>
          </cell>
          <cell r="G160" t="str">
            <v>Central</v>
          </cell>
          <cell r="I160" t="str">
            <v/>
          </cell>
          <cell r="J160" t="str">
            <v/>
          </cell>
          <cell r="K160" t="str">
            <v>Traditional</v>
          </cell>
          <cell r="L160" t="str">
            <v/>
          </cell>
          <cell r="M160" t="str">
            <v/>
          </cell>
          <cell r="N160" t="str">
            <v/>
          </cell>
          <cell r="O160" t="str">
            <v/>
          </cell>
          <cell r="Q160">
            <v>1</v>
          </cell>
          <cell r="R160">
            <v>0</v>
          </cell>
          <cell r="S160">
            <v>1</v>
          </cell>
          <cell r="T160">
            <v>2</v>
          </cell>
        </row>
        <row r="161">
          <cell r="A161" t="str">
            <v>L1666</v>
          </cell>
          <cell r="B161" t="str">
            <v>31-12-2005</v>
          </cell>
          <cell r="C161" t="str">
            <v>Waterloo Housing Association Limited</v>
          </cell>
          <cell r="D161">
            <v>4048</v>
          </cell>
          <cell r="E161">
            <v>0</v>
          </cell>
          <cell r="F161">
            <v>4048</v>
          </cell>
          <cell r="G161" t="str">
            <v>Central</v>
          </cell>
          <cell r="I161" t="str">
            <v/>
          </cell>
          <cell r="J161" t="str">
            <v/>
          </cell>
          <cell r="K161" t="str">
            <v>Traditional</v>
          </cell>
          <cell r="L161" t="str">
            <v/>
          </cell>
          <cell r="M161" t="str">
            <v>Included</v>
          </cell>
          <cell r="N161" t="str">
            <v/>
          </cell>
          <cell r="O161" t="str">
            <v/>
          </cell>
          <cell r="Q161">
            <v>1</v>
          </cell>
          <cell r="R161">
            <v>1</v>
          </cell>
          <cell r="S161">
            <v>1</v>
          </cell>
          <cell r="T161">
            <v>3</v>
          </cell>
        </row>
        <row r="162">
          <cell r="A162" t="str">
            <v>L1668</v>
          </cell>
          <cell r="B162" t="str">
            <v>31-03-2006</v>
          </cell>
          <cell r="C162" t="str">
            <v>Black Country Housing &amp; Community Services Grp Ltd</v>
          </cell>
          <cell r="D162">
            <v>1552</v>
          </cell>
          <cell r="E162">
            <v>0</v>
          </cell>
          <cell r="F162">
            <v>1552</v>
          </cell>
          <cell r="G162" t="str">
            <v>Central</v>
          </cell>
          <cell r="I162" t="str">
            <v/>
          </cell>
          <cell r="J162" t="str">
            <v/>
          </cell>
          <cell r="K162" t="str">
            <v>Traditional</v>
          </cell>
          <cell r="L162" t="str">
            <v>Included</v>
          </cell>
          <cell r="M162" t="str">
            <v/>
          </cell>
          <cell r="N162" t="str">
            <v/>
          </cell>
          <cell r="O162" t="str">
            <v/>
          </cell>
          <cell r="Q162">
            <v>1</v>
          </cell>
          <cell r="R162">
            <v>1</v>
          </cell>
          <cell r="S162">
            <v>1</v>
          </cell>
          <cell r="T162">
            <v>3</v>
          </cell>
        </row>
        <row r="163">
          <cell r="A163" t="str">
            <v>L1669</v>
          </cell>
          <cell r="B163" t="str">
            <v>31-03-2006</v>
          </cell>
          <cell r="C163" t="str">
            <v>Heantun Housing Association Limited</v>
          </cell>
          <cell r="D163">
            <v>1054</v>
          </cell>
          <cell r="E163">
            <v>0</v>
          </cell>
          <cell r="F163">
            <v>1054</v>
          </cell>
          <cell r="G163" t="str">
            <v>Central</v>
          </cell>
          <cell r="I163" t="str">
            <v/>
          </cell>
          <cell r="J163" t="str">
            <v/>
          </cell>
          <cell r="K163" t="str">
            <v>Traditional</v>
          </cell>
          <cell r="L163" t="str">
            <v>Included</v>
          </cell>
          <cell r="M163" t="str">
            <v/>
          </cell>
          <cell r="N163" t="str">
            <v/>
          </cell>
          <cell r="O163" t="str">
            <v/>
          </cell>
          <cell r="Q163">
            <v>1</v>
          </cell>
          <cell r="R163">
            <v>1</v>
          </cell>
          <cell r="S163">
            <v>1</v>
          </cell>
          <cell r="T163">
            <v>3</v>
          </cell>
        </row>
        <row r="164">
          <cell r="A164" t="str">
            <v>L1680</v>
          </cell>
          <cell r="B164" t="str">
            <v>31-03-2006</v>
          </cell>
          <cell r="C164" t="str">
            <v>Franklands Village Housing Association Limited</v>
          </cell>
          <cell r="D164">
            <v>277</v>
          </cell>
          <cell r="E164">
            <v>0</v>
          </cell>
          <cell r="F164">
            <v>277</v>
          </cell>
          <cell r="G164" t="str">
            <v>South East</v>
          </cell>
          <cell r="I164" t="str">
            <v/>
          </cell>
          <cell r="J164" t="str">
            <v/>
          </cell>
          <cell r="K164" t="str">
            <v>Traditional</v>
          </cell>
          <cell r="L164" t="str">
            <v/>
          </cell>
          <cell r="M164" t="str">
            <v/>
          </cell>
          <cell r="N164" t="str">
            <v/>
          </cell>
          <cell r="O164" t="str">
            <v/>
          </cell>
          <cell r="Q164">
            <v>1</v>
          </cell>
          <cell r="R164">
            <v>0</v>
          </cell>
          <cell r="S164">
            <v>1</v>
          </cell>
          <cell r="T164">
            <v>2</v>
          </cell>
        </row>
        <row r="165">
          <cell r="A165" t="str">
            <v>L1688</v>
          </cell>
          <cell r="B165" t="str">
            <v>31-03-2006</v>
          </cell>
          <cell r="C165" t="str">
            <v>John Grooms Housing Association</v>
          </cell>
          <cell r="D165">
            <v>1176</v>
          </cell>
          <cell r="E165">
            <v>0</v>
          </cell>
          <cell r="F165">
            <v>1176</v>
          </cell>
          <cell r="G165" t="str">
            <v>London</v>
          </cell>
          <cell r="I165" t="str">
            <v/>
          </cell>
          <cell r="J165" t="str">
            <v/>
          </cell>
          <cell r="K165" t="str">
            <v>Traditional</v>
          </cell>
          <cell r="L165" t="str">
            <v>Included</v>
          </cell>
          <cell r="M165" t="str">
            <v/>
          </cell>
          <cell r="N165" t="str">
            <v/>
          </cell>
          <cell r="O165" t="str">
            <v/>
          </cell>
          <cell r="Q165">
            <v>1</v>
          </cell>
          <cell r="R165">
            <v>1</v>
          </cell>
          <cell r="S165">
            <v>1</v>
          </cell>
          <cell r="T165">
            <v>3</v>
          </cell>
        </row>
        <row r="166">
          <cell r="A166" t="str">
            <v>L1700</v>
          </cell>
          <cell r="B166" t="str">
            <v>31-03-2006</v>
          </cell>
          <cell r="C166" t="str">
            <v>Arena Housing Association Limited</v>
          </cell>
          <cell r="D166">
            <v>10818</v>
          </cell>
          <cell r="E166">
            <v>168</v>
          </cell>
          <cell r="F166">
            <v>10986</v>
          </cell>
          <cell r="G166" t="str">
            <v>North</v>
          </cell>
          <cell r="I166" t="str">
            <v/>
          </cell>
          <cell r="J166" t="str">
            <v/>
          </cell>
          <cell r="K166" t="str">
            <v>Traditional</v>
          </cell>
          <cell r="L166" t="str">
            <v/>
          </cell>
          <cell r="M166" t="str">
            <v/>
          </cell>
          <cell r="N166" t="str">
            <v/>
          </cell>
          <cell r="O166" t="str">
            <v>Included</v>
          </cell>
          <cell r="Q166">
            <v>1</v>
          </cell>
          <cell r="R166">
            <v>1</v>
          </cell>
          <cell r="S166">
            <v>1</v>
          </cell>
          <cell r="T166">
            <v>3</v>
          </cell>
        </row>
        <row r="167">
          <cell r="A167" t="str">
            <v>L1719</v>
          </cell>
          <cell r="B167" t="str">
            <v>31-03-2006</v>
          </cell>
          <cell r="C167" t="str">
            <v>Crosby Housing Association Limited</v>
          </cell>
          <cell r="D167">
            <v>412</v>
          </cell>
          <cell r="E167">
            <v>0</v>
          </cell>
          <cell r="F167">
            <v>412</v>
          </cell>
          <cell r="G167" t="str">
            <v>North</v>
          </cell>
          <cell r="I167" t="str">
            <v/>
          </cell>
          <cell r="J167" t="str">
            <v/>
          </cell>
          <cell r="K167" t="str">
            <v>Traditional</v>
          </cell>
          <cell r="L167" t="str">
            <v/>
          </cell>
          <cell r="M167" t="str">
            <v/>
          </cell>
          <cell r="N167" t="str">
            <v/>
          </cell>
          <cell r="O167" t="str">
            <v/>
          </cell>
          <cell r="Q167">
            <v>1</v>
          </cell>
          <cell r="R167">
            <v>0</v>
          </cell>
          <cell r="S167">
            <v>1</v>
          </cell>
          <cell r="T167">
            <v>2</v>
          </cell>
        </row>
        <row r="168">
          <cell r="A168" t="str">
            <v>L1829</v>
          </cell>
          <cell r="B168" t="str">
            <v>31-03-2006</v>
          </cell>
          <cell r="C168" t="str">
            <v>Southdown Housing Association Limited</v>
          </cell>
          <cell r="D168">
            <v>580</v>
          </cell>
          <cell r="E168">
            <v>0</v>
          </cell>
          <cell r="F168">
            <v>580</v>
          </cell>
          <cell r="G168" t="str">
            <v>South East</v>
          </cell>
          <cell r="I168" t="str">
            <v/>
          </cell>
          <cell r="J168" t="str">
            <v>Specialist</v>
          </cell>
          <cell r="K168" t="str">
            <v>Traditional</v>
          </cell>
          <cell r="L168" t="str">
            <v/>
          </cell>
          <cell r="M168" t="str">
            <v/>
          </cell>
          <cell r="N168" t="str">
            <v/>
          </cell>
          <cell r="O168" t="str">
            <v/>
          </cell>
          <cell r="Q168">
            <v>1</v>
          </cell>
          <cell r="R168">
            <v>0</v>
          </cell>
          <cell r="S168">
            <v>1</v>
          </cell>
          <cell r="T168">
            <v>2</v>
          </cell>
        </row>
        <row r="169">
          <cell r="A169" t="str">
            <v>L1849</v>
          </cell>
          <cell r="B169" t="str">
            <v>31-03-2006</v>
          </cell>
          <cell r="C169" t="str">
            <v>Rosebrook Housing Association Limited</v>
          </cell>
          <cell r="D169">
            <v>311</v>
          </cell>
          <cell r="E169">
            <v>0</v>
          </cell>
          <cell r="F169">
            <v>311</v>
          </cell>
          <cell r="G169" t="str">
            <v>South East</v>
          </cell>
          <cell r="I169" t="str">
            <v/>
          </cell>
          <cell r="J169" t="str">
            <v>Specialist</v>
          </cell>
          <cell r="K169" t="str">
            <v>Traditional</v>
          </cell>
          <cell r="L169" t="str">
            <v/>
          </cell>
          <cell r="M169" t="str">
            <v/>
          </cell>
          <cell r="N169" t="str">
            <v/>
          </cell>
          <cell r="O169" t="str">
            <v/>
          </cell>
          <cell r="Q169">
            <v>1</v>
          </cell>
          <cell r="R169">
            <v>0</v>
          </cell>
          <cell r="S169">
            <v>1</v>
          </cell>
          <cell r="T169">
            <v>2</v>
          </cell>
        </row>
        <row r="170">
          <cell r="A170" t="str">
            <v>L1867</v>
          </cell>
          <cell r="B170" t="str">
            <v>31-03-2006</v>
          </cell>
          <cell r="C170" t="str">
            <v>Wyedean Housing Association Limited</v>
          </cell>
          <cell r="D170">
            <v>438</v>
          </cell>
          <cell r="E170">
            <v>0</v>
          </cell>
          <cell r="F170">
            <v>438</v>
          </cell>
          <cell r="G170" t="str">
            <v>South West</v>
          </cell>
          <cell r="I170" t="str">
            <v/>
          </cell>
          <cell r="J170" t="str">
            <v/>
          </cell>
          <cell r="K170" t="str">
            <v>Traditional</v>
          </cell>
          <cell r="L170" t="str">
            <v/>
          </cell>
          <cell r="M170" t="str">
            <v/>
          </cell>
          <cell r="N170" t="str">
            <v/>
          </cell>
          <cell r="O170" t="str">
            <v/>
          </cell>
          <cell r="Q170">
            <v>1</v>
          </cell>
          <cell r="R170">
            <v>0</v>
          </cell>
          <cell r="S170">
            <v>1</v>
          </cell>
          <cell r="T170">
            <v>2</v>
          </cell>
        </row>
        <row r="171">
          <cell r="A171" t="str">
            <v>L1872</v>
          </cell>
          <cell r="B171" t="str">
            <v>31-03-2006</v>
          </cell>
          <cell r="C171" t="str">
            <v>Tees Valley Housing Group Limited</v>
          </cell>
          <cell r="D171">
            <v>3609</v>
          </cell>
          <cell r="E171">
            <v>30</v>
          </cell>
          <cell r="F171">
            <v>3639</v>
          </cell>
          <cell r="G171" t="str">
            <v>North</v>
          </cell>
          <cell r="I171" t="str">
            <v/>
          </cell>
          <cell r="J171" t="str">
            <v/>
          </cell>
          <cell r="K171" t="str">
            <v>Traditional</v>
          </cell>
          <cell r="L171" t="str">
            <v/>
          </cell>
          <cell r="M171" t="str">
            <v>Included</v>
          </cell>
          <cell r="N171" t="str">
            <v/>
          </cell>
          <cell r="O171" t="str">
            <v/>
          </cell>
          <cell r="Q171">
            <v>1</v>
          </cell>
          <cell r="R171">
            <v>1</v>
          </cell>
          <cell r="S171">
            <v>1</v>
          </cell>
          <cell r="T171">
            <v>3</v>
          </cell>
        </row>
        <row r="172">
          <cell r="A172" t="str">
            <v>L1965</v>
          </cell>
          <cell r="B172" t="str">
            <v>31-03-2006</v>
          </cell>
          <cell r="C172" t="str">
            <v>Keniston Housing Association Limited</v>
          </cell>
          <cell r="D172">
            <v>702</v>
          </cell>
          <cell r="E172">
            <v>0</v>
          </cell>
          <cell r="F172">
            <v>702</v>
          </cell>
          <cell r="G172" t="str">
            <v>London</v>
          </cell>
          <cell r="I172" t="str">
            <v/>
          </cell>
          <cell r="J172" t="str">
            <v/>
          </cell>
          <cell r="K172" t="str">
            <v>Traditional</v>
          </cell>
          <cell r="L172" t="str">
            <v/>
          </cell>
          <cell r="M172" t="str">
            <v/>
          </cell>
          <cell r="N172" t="str">
            <v/>
          </cell>
          <cell r="O172" t="str">
            <v/>
          </cell>
          <cell r="Q172">
            <v>1</v>
          </cell>
          <cell r="R172">
            <v>0</v>
          </cell>
          <cell r="S172">
            <v>1</v>
          </cell>
          <cell r="T172">
            <v>2</v>
          </cell>
        </row>
        <row r="173">
          <cell r="A173" t="str">
            <v>L1971</v>
          </cell>
          <cell r="B173">
            <v>38717</v>
          </cell>
          <cell r="C173" t="str">
            <v>Windmill Housing Association Limited</v>
          </cell>
          <cell r="D173">
            <v>748</v>
          </cell>
          <cell r="E173">
            <v>0</v>
          </cell>
          <cell r="F173">
            <v>748</v>
          </cell>
          <cell r="G173" t="str">
            <v>North</v>
          </cell>
          <cell r="I173" t="str">
            <v/>
          </cell>
          <cell r="J173" t="str">
            <v/>
          </cell>
          <cell r="K173" t="str">
            <v>Traditional</v>
          </cell>
          <cell r="L173" t="str">
            <v/>
          </cell>
          <cell r="M173" t="str">
            <v/>
          </cell>
          <cell r="N173" t="str">
            <v/>
          </cell>
          <cell r="O173" t="str">
            <v/>
          </cell>
          <cell r="Q173">
            <v>1</v>
          </cell>
          <cell r="R173">
            <v>0</v>
          </cell>
          <cell r="S173">
            <v>1</v>
          </cell>
          <cell r="T173">
            <v>2</v>
          </cell>
        </row>
        <row r="174">
          <cell r="A174" t="str">
            <v>L1980</v>
          </cell>
          <cell r="B174" t="str">
            <v>31-03-2006</v>
          </cell>
          <cell r="C174" t="str">
            <v>Kennet Housing Society Limited</v>
          </cell>
          <cell r="D174">
            <v>457</v>
          </cell>
          <cell r="E174">
            <v>4</v>
          </cell>
          <cell r="F174">
            <v>461</v>
          </cell>
          <cell r="G174" t="str">
            <v>London</v>
          </cell>
          <cell r="I174" t="str">
            <v/>
          </cell>
          <cell r="J174" t="str">
            <v/>
          </cell>
          <cell r="K174" t="str">
            <v>Traditional</v>
          </cell>
          <cell r="L174" t="str">
            <v/>
          </cell>
          <cell r="M174" t="str">
            <v/>
          </cell>
          <cell r="N174" t="str">
            <v/>
          </cell>
          <cell r="O174" t="str">
            <v/>
          </cell>
          <cell r="Q174">
            <v>1</v>
          </cell>
          <cell r="R174">
            <v>0</v>
          </cell>
          <cell r="S174">
            <v>1</v>
          </cell>
          <cell r="T174">
            <v>2</v>
          </cell>
        </row>
        <row r="175">
          <cell r="A175" t="str">
            <v>L2007</v>
          </cell>
          <cell r="B175" t="str">
            <v>31-03-2006</v>
          </cell>
          <cell r="C175" t="str">
            <v>Buckinghamshire Housing Association Limited</v>
          </cell>
          <cell r="D175">
            <v>360</v>
          </cell>
          <cell r="E175">
            <v>0</v>
          </cell>
          <cell r="F175">
            <v>360</v>
          </cell>
          <cell r="G175" t="str">
            <v>South East</v>
          </cell>
          <cell r="I175" t="str">
            <v/>
          </cell>
          <cell r="J175" t="str">
            <v/>
          </cell>
          <cell r="K175" t="str">
            <v>Traditional</v>
          </cell>
          <cell r="L175" t="str">
            <v/>
          </cell>
          <cell r="M175" t="str">
            <v/>
          </cell>
          <cell r="N175" t="str">
            <v/>
          </cell>
          <cell r="O175" t="str">
            <v/>
          </cell>
          <cell r="Q175">
            <v>1</v>
          </cell>
          <cell r="R175">
            <v>0</v>
          </cell>
          <cell r="S175">
            <v>1</v>
          </cell>
          <cell r="T175">
            <v>2</v>
          </cell>
        </row>
        <row r="176">
          <cell r="A176" t="str">
            <v>L2033</v>
          </cell>
          <cell r="B176" t="str">
            <v>31-03-2006</v>
          </cell>
          <cell r="C176" t="str">
            <v>Rodney Housing Association Limited</v>
          </cell>
          <cell r="D176">
            <v>1133</v>
          </cell>
          <cell r="E176">
            <v>0</v>
          </cell>
          <cell r="F176">
            <v>1133</v>
          </cell>
          <cell r="G176" t="str">
            <v>North</v>
          </cell>
          <cell r="I176" t="str">
            <v/>
          </cell>
          <cell r="J176" t="str">
            <v/>
          </cell>
          <cell r="K176" t="str">
            <v>Traditional</v>
          </cell>
          <cell r="L176" t="str">
            <v>Included</v>
          </cell>
          <cell r="M176" t="str">
            <v/>
          </cell>
          <cell r="N176" t="str">
            <v/>
          </cell>
          <cell r="O176" t="str">
            <v/>
          </cell>
          <cell r="Q176">
            <v>1</v>
          </cell>
          <cell r="R176">
            <v>1</v>
          </cell>
          <cell r="S176">
            <v>1</v>
          </cell>
          <cell r="T176">
            <v>3</v>
          </cell>
        </row>
        <row r="177">
          <cell r="A177" t="str">
            <v>L2156</v>
          </cell>
          <cell r="B177" t="str">
            <v>31-03-2006</v>
          </cell>
          <cell r="C177" t="str">
            <v>Space New Living Limited</v>
          </cell>
          <cell r="D177">
            <v>2631</v>
          </cell>
          <cell r="E177">
            <v>152</v>
          </cell>
          <cell r="F177">
            <v>2783</v>
          </cell>
          <cell r="G177" t="str">
            <v>North</v>
          </cell>
          <cell r="I177" t="str">
            <v/>
          </cell>
          <cell r="J177" t="str">
            <v/>
          </cell>
          <cell r="K177" t="str">
            <v>Traditional</v>
          </cell>
          <cell r="L177" t="str">
            <v/>
          </cell>
          <cell r="M177" t="str">
            <v>Included</v>
          </cell>
          <cell r="N177" t="str">
            <v/>
          </cell>
          <cell r="O177" t="str">
            <v/>
          </cell>
          <cell r="Q177">
            <v>1</v>
          </cell>
          <cell r="R177">
            <v>1</v>
          </cell>
          <cell r="S177">
            <v>1</v>
          </cell>
          <cell r="T177">
            <v>3</v>
          </cell>
        </row>
        <row r="178">
          <cell r="A178" t="str">
            <v>L2159</v>
          </cell>
          <cell r="B178" t="str">
            <v>31-03-2005</v>
          </cell>
          <cell r="C178" t="str">
            <v>Radcliffe Housing Society Limited</v>
          </cell>
          <cell r="D178">
            <v>279</v>
          </cell>
          <cell r="E178">
            <v>67</v>
          </cell>
          <cell r="F178">
            <v>346</v>
          </cell>
          <cell r="G178" t="str">
            <v>South East</v>
          </cell>
          <cell r="K178" t="str">
            <v>Traditional</v>
          </cell>
          <cell r="L178" t="str">
            <v/>
          </cell>
          <cell r="M178" t="str">
            <v/>
          </cell>
          <cell r="N178" t="str">
            <v/>
          </cell>
          <cell r="O178" t="str">
            <v/>
          </cell>
          <cell r="Q178">
            <v>1</v>
          </cell>
          <cell r="R178">
            <v>0</v>
          </cell>
          <cell r="S178">
            <v>1</v>
          </cell>
          <cell r="T178">
            <v>2</v>
          </cell>
        </row>
        <row r="179">
          <cell r="A179" t="str">
            <v>L2179</v>
          </cell>
          <cell r="B179" t="str">
            <v>31-03-2006</v>
          </cell>
          <cell r="C179" t="str">
            <v>Hightown Praetorian &amp; Churches HA Limited</v>
          </cell>
          <cell r="D179">
            <v>2535</v>
          </cell>
          <cell r="E179">
            <v>8</v>
          </cell>
          <cell r="F179">
            <v>2543</v>
          </cell>
          <cell r="G179" t="str">
            <v>Central</v>
          </cell>
          <cell r="I179" t="str">
            <v/>
          </cell>
          <cell r="J179" t="str">
            <v/>
          </cell>
          <cell r="K179" t="str">
            <v>Traditional</v>
          </cell>
          <cell r="L179" t="str">
            <v/>
          </cell>
          <cell r="M179" t="str">
            <v>Included</v>
          </cell>
          <cell r="N179" t="str">
            <v/>
          </cell>
          <cell r="O179" t="str">
            <v/>
          </cell>
          <cell r="Q179">
            <v>1</v>
          </cell>
          <cell r="R179">
            <v>1</v>
          </cell>
          <cell r="S179">
            <v>1</v>
          </cell>
          <cell r="T179">
            <v>3</v>
          </cell>
        </row>
        <row r="180">
          <cell r="A180" t="str">
            <v>L2194</v>
          </cell>
          <cell r="B180" t="str">
            <v>31-03-2006</v>
          </cell>
          <cell r="C180" t="str">
            <v>Muir Group Housing Association Limited</v>
          </cell>
          <cell r="D180">
            <v>4228</v>
          </cell>
          <cell r="E180">
            <v>0</v>
          </cell>
          <cell r="F180">
            <v>4228</v>
          </cell>
          <cell r="G180" t="str">
            <v>North</v>
          </cell>
          <cell r="I180" t="str">
            <v/>
          </cell>
          <cell r="J180" t="str">
            <v/>
          </cell>
          <cell r="K180" t="str">
            <v>Traditional</v>
          </cell>
          <cell r="L180" t="str">
            <v/>
          </cell>
          <cell r="M180" t="str">
            <v>Included</v>
          </cell>
          <cell r="N180" t="str">
            <v/>
          </cell>
          <cell r="O180" t="str">
            <v/>
          </cell>
          <cell r="Q180">
            <v>1</v>
          </cell>
          <cell r="R180">
            <v>1</v>
          </cell>
          <cell r="S180">
            <v>1</v>
          </cell>
          <cell r="T180">
            <v>3</v>
          </cell>
        </row>
        <row r="181">
          <cell r="A181" t="str">
            <v>L2209</v>
          </cell>
          <cell r="B181" t="str">
            <v>31-03-2006</v>
          </cell>
          <cell r="C181" t="str">
            <v>Tamar Housing Society Limited</v>
          </cell>
          <cell r="D181">
            <v>468</v>
          </cell>
          <cell r="E181">
            <v>0</v>
          </cell>
          <cell r="F181">
            <v>468</v>
          </cell>
          <cell r="G181" t="str">
            <v>South West</v>
          </cell>
          <cell r="I181" t="str">
            <v/>
          </cell>
          <cell r="J181" t="str">
            <v/>
          </cell>
          <cell r="K181" t="str">
            <v>Traditional</v>
          </cell>
          <cell r="L181" t="str">
            <v/>
          </cell>
          <cell r="M181" t="str">
            <v/>
          </cell>
          <cell r="N181" t="str">
            <v/>
          </cell>
          <cell r="O181" t="str">
            <v/>
          </cell>
          <cell r="Q181">
            <v>1</v>
          </cell>
          <cell r="R181">
            <v>0</v>
          </cell>
          <cell r="S181">
            <v>1</v>
          </cell>
          <cell r="T181">
            <v>2</v>
          </cell>
        </row>
        <row r="182">
          <cell r="A182" t="str">
            <v>L2285</v>
          </cell>
          <cell r="B182" t="str">
            <v>31-03-2006</v>
          </cell>
          <cell r="C182" t="str">
            <v>Connect Housing Association Limited</v>
          </cell>
          <cell r="D182">
            <v>2948</v>
          </cell>
          <cell r="E182">
            <v>240</v>
          </cell>
          <cell r="F182">
            <v>3188</v>
          </cell>
          <cell r="G182" t="str">
            <v>North</v>
          </cell>
          <cell r="I182" t="str">
            <v/>
          </cell>
          <cell r="J182" t="str">
            <v/>
          </cell>
          <cell r="K182" t="str">
            <v>Traditional</v>
          </cell>
          <cell r="L182" t="str">
            <v/>
          </cell>
          <cell r="M182" t="str">
            <v>Included</v>
          </cell>
          <cell r="N182" t="str">
            <v/>
          </cell>
          <cell r="O182" t="str">
            <v/>
          </cell>
          <cell r="Q182">
            <v>1</v>
          </cell>
          <cell r="R182">
            <v>1</v>
          </cell>
          <cell r="S182">
            <v>1</v>
          </cell>
          <cell r="T182">
            <v>3</v>
          </cell>
        </row>
        <row r="183">
          <cell r="A183" t="str">
            <v>L2326</v>
          </cell>
          <cell r="B183" t="str">
            <v>31-03-2006</v>
          </cell>
          <cell r="C183" t="str">
            <v>CDS Housing Association Limited</v>
          </cell>
          <cell r="D183">
            <v>4972</v>
          </cell>
          <cell r="E183">
            <v>0</v>
          </cell>
          <cell r="F183">
            <v>4972</v>
          </cell>
          <cell r="G183" t="str">
            <v>North</v>
          </cell>
          <cell r="I183" t="str">
            <v/>
          </cell>
          <cell r="J183" t="str">
            <v/>
          </cell>
          <cell r="K183" t="str">
            <v>Traditional</v>
          </cell>
          <cell r="L183" t="str">
            <v/>
          </cell>
          <cell r="M183" t="str">
            <v>Included</v>
          </cell>
          <cell r="N183" t="str">
            <v/>
          </cell>
          <cell r="O183" t="str">
            <v/>
          </cell>
          <cell r="Q183">
            <v>1</v>
          </cell>
          <cell r="R183">
            <v>1</v>
          </cell>
          <cell r="S183">
            <v>1</v>
          </cell>
          <cell r="T183">
            <v>3</v>
          </cell>
        </row>
        <row r="184">
          <cell r="A184" t="str">
            <v>L2424</v>
          </cell>
          <cell r="B184" t="str">
            <v>31-03-2006</v>
          </cell>
          <cell r="C184" t="str">
            <v>South Western Co-operative Housing Society Limited</v>
          </cell>
          <cell r="D184">
            <v>411</v>
          </cell>
          <cell r="E184">
            <v>0</v>
          </cell>
          <cell r="F184">
            <v>411</v>
          </cell>
          <cell r="G184" t="str">
            <v>South West</v>
          </cell>
          <cell r="I184" t="str">
            <v/>
          </cell>
          <cell r="J184" t="str">
            <v/>
          </cell>
          <cell r="K184" t="str">
            <v>Traditional</v>
          </cell>
          <cell r="L184" t="str">
            <v/>
          </cell>
          <cell r="M184" t="str">
            <v/>
          </cell>
          <cell r="N184" t="str">
            <v/>
          </cell>
          <cell r="O184" t="str">
            <v/>
          </cell>
          <cell r="Q184">
            <v>1</v>
          </cell>
          <cell r="R184">
            <v>0</v>
          </cell>
          <cell r="S184">
            <v>1</v>
          </cell>
          <cell r="T184">
            <v>2</v>
          </cell>
        </row>
        <row r="185">
          <cell r="A185" t="str">
            <v>L2441</v>
          </cell>
          <cell r="B185" t="str">
            <v>31-03-2006</v>
          </cell>
          <cell r="C185" t="str">
            <v>The Guinness Housing Association Limited</v>
          </cell>
          <cell r="D185">
            <v>602</v>
          </cell>
          <cell r="E185">
            <v>0</v>
          </cell>
          <cell r="F185">
            <v>602</v>
          </cell>
          <cell r="G185" t="str">
            <v>London</v>
          </cell>
          <cell r="I185" t="str">
            <v/>
          </cell>
          <cell r="J185" t="str">
            <v/>
          </cell>
          <cell r="K185" t="str">
            <v>Traditional</v>
          </cell>
          <cell r="L185" t="str">
            <v/>
          </cell>
          <cell r="M185" t="str">
            <v/>
          </cell>
          <cell r="N185" t="str">
            <v/>
          </cell>
          <cell r="O185" t="str">
            <v/>
          </cell>
          <cell r="Q185">
            <v>1</v>
          </cell>
          <cell r="R185">
            <v>0</v>
          </cell>
          <cell r="S185">
            <v>1</v>
          </cell>
          <cell r="T185">
            <v>2</v>
          </cell>
        </row>
        <row r="186">
          <cell r="A186" t="str">
            <v>L2502</v>
          </cell>
          <cell r="B186" t="str">
            <v>31-03-2006</v>
          </cell>
          <cell r="C186" t="str">
            <v>Pathmeads Housing Association Limited</v>
          </cell>
          <cell r="D186">
            <v>27485</v>
          </cell>
          <cell r="E186">
            <v>0</v>
          </cell>
          <cell r="F186">
            <v>27485</v>
          </cell>
          <cell r="G186" t="str">
            <v>London</v>
          </cell>
          <cell r="I186" t="str">
            <v/>
          </cell>
          <cell r="K186" t="str">
            <v>Traditional</v>
          </cell>
          <cell r="L186" t="str">
            <v/>
          </cell>
          <cell r="M186" t="str">
            <v/>
          </cell>
          <cell r="N186" t="str">
            <v/>
          </cell>
          <cell r="O186" t="str">
            <v>Included</v>
          </cell>
          <cell r="Q186">
            <v>1</v>
          </cell>
          <cell r="R186">
            <v>1</v>
          </cell>
          <cell r="S186">
            <v>1</v>
          </cell>
          <cell r="T186">
            <v>3</v>
          </cell>
        </row>
        <row r="187">
          <cell r="A187" t="str">
            <v>L3076</v>
          </cell>
          <cell r="B187" t="str">
            <v>31-03-2006</v>
          </cell>
          <cell r="C187" t="str">
            <v xml:space="preserve">Home Group Limited </v>
          </cell>
          <cell r="D187">
            <v>46617</v>
          </cell>
          <cell r="E187">
            <v>2017</v>
          </cell>
          <cell r="F187">
            <v>48634</v>
          </cell>
          <cell r="G187" t="str">
            <v>North</v>
          </cell>
          <cell r="I187" t="str">
            <v/>
          </cell>
          <cell r="J187" t="str">
            <v/>
          </cell>
          <cell r="K187" t="str">
            <v>Traditional</v>
          </cell>
          <cell r="L187" t="str">
            <v/>
          </cell>
          <cell r="M187" t="str">
            <v/>
          </cell>
          <cell r="N187" t="str">
            <v/>
          </cell>
          <cell r="O187" t="str">
            <v>Included</v>
          </cell>
          <cell r="Q187">
            <v>1</v>
          </cell>
          <cell r="R187">
            <v>1</v>
          </cell>
          <cell r="S187">
            <v>1</v>
          </cell>
          <cell r="T187">
            <v>3</v>
          </cell>
        </row>
        <row r="188">
          <cell r="A188" t="str">
            <v>L3261</v>
          </cell>
          <cell r="B188" t="str">
            <v>31-03-2006</v>
          </cell>
          <cell r="C188" t="str">
            <v>Contour Homes Limited</v>
          </cell>
          <cell r="D188">
            <v>11724</v>
          </cell>
          <cell r="E188">
            <v>64</v>
          </cell>
          <cell r="F188">
            <v>11788</v>
          </cell>
          <cell r="G188" t="str">
            <v>North</v>
          </cell>
          <cell r="I188" t="str">
            <v/>
          </cell>
          <cell r="J188" t="str">
            <v/>
          </cell>
          <cell r="K188" t="str">
            <v>Traditional</v>
          </cell>
          <cell r="L188" t="str">
            <v/>
          </cell>
          <cell r="M188" t="str">
            <v/>
          </cell>
          <cell r="N188" t="str">
            <v/>
          </cell>
          <cell r="O188" t="str">
            <v>Included</v>
          </cell>
          <cell r="Q188">
            <v>1</v>
          </cell>
          <cell r="R188">
            <v>1</v>
          </cell>
          <cell r="S188">
            <v>1</v>
          </cell>
          <cell r="T188">
            <v>3</v>
          </cell>
        </row>
        <row r="189">
          <cell r="A189" t="str">
            <v>L3305</v>
          </cell>
          <cell r="B189" t="str">
            <v>31-03-2006</v>
          </cell>
          <cell r="C189" t="str">
            <v>Hull Churches Housing Association Limited</v>
          </cell>
          <cell r="D189">
            <v>353</v>
          </cell>
          <cell r="E189">
            <v>0</v>
          </cell>
          <cell r="F189">
            <v>353</v>
          </cell>
          <cell r="G189" t="str">
            <v>North</v>
          </cell>
          <cell r="I189" t="str">
            <v/>
          </cell>
          <cell r="J189" t="str">
            <v>Specialist</v>
          </cell>
          <cell r="K189" t="str">
            <v>Traditional</v>
          </cell>
          <cell r="L189" t="str">
            <v/>
          </cell>
          <cell r="M189" t="str">
            <v/>
          </cell>
          <cell r="N189" t="str">
            <v/>
          </cell>
          <cell r="O189" t="str">
            <v/>
          </cell>
          <cell r="Q189">
            <v>1</v>
          </cell>
          <cell r="R189">
            <v>0</v>
          </cell>
          <cell r="S189">
            <v>1</v>
          </cell>
          <cell r="T189">
            <v>2</v>
          </cell>
        </row>
        <row r="190">
          <cell r="A190" t="str">
            <v>L3417</v>
          </cell>
          <cell r="B190" t="str">
            <v>31-03-2006</v>
          </cell>
          <cell r="C190" t="str">
            <v>The Villages Housing Association Limited</v>
          </cell>
          <cell r="D190">
            <v>2677</v>
          </cell>
          <cell r="E190">
            <v>19</v>
          </cell>
          <cell r="F190">
            <v>2696</v>
          </cell>
          <cell r="G190" t="str">
            <v>North</v>
          </cell>
          <cell r="I190" t="str">
            <v>LSVT</v>
          </cell>
          <cell r="J190" t="str">
            <v/>
          </cell>
          <cell r="K190" t="str">
            <v/>
          </cell>
          <cell r="L190" t="str">
            <v/>
          </cell>
          <cell r="M190" t="str">
            <v>Included</v>
          </cell>
          <cell r="N190" t="str">
            <v/>
          </cell>
          <cell r="O190" t="str">
            <v/>
          </cell>
          <cell r="Q190">
            <v>1</v>
          </cell>
          <cell r="R190">
            <v>1</v>
          </cell>
          <cell r="S190">
            <v>0</v>
          </cell>
          <cell r="T190">
            <v>2</v>
          </cell>
        </row>
        <row r="191">
          <cell r="A191" t="str">
            <v>L3532</v>
          </cell>
          <cell r="B191" t="str">
            <v>31-03-2006</v>
          </cell>
          <cell r="C191" t="str">
            <v>Tung Sing Housing Association Limited</v>
          </cell>
          <cell r="D191">
            <v>516</v>
          </cell>
          <cell r="E191">
            <v>0</v>
          </cell>
          <cell r="F191">
            <v>516</v>
          </cell>
          <cell r="G191" t="str">
            <v>North</v>
          </cell>
          <cell r="H191" t="str">
            <v>BME</v>
          </cell>
          <cell r="I191" t="str">
            <v/>
          </cell>
          <cell r="J191" t="str">
            <v/>
          </cell>
          <cell r="K191" t="str">
            <v>Traditional</v>
          </cell>
          <cell r="L191" t="str">
            <v/>
          </cell>
          <cell r="M191" t="str">
            <v/>
          </cell>
          <cell r="N191" t="str">
            <v/>
          </cell>
          <cell r="O191" t="str">
            <v/>
          </cell>
          <cell r="Q191">
            <v>1</v>
          </cell>
          <cell r="R191">
            <v>0</v>
          </cell>
          <cell r="S191">
            <v>1</v>
          </cell>
          <cell r="T191">
            <v>2</v>
          </cell>
        </row>
        <row r="192">
          <cell r="A192" t="str">
            <v>L3533</v>
          </cell>
          <cell r="B192" t="str">
            <v>31-03-2006</v>
          </cell>
          <cell r="C192" t="str">
            <v>ASRA Midlands Housing Association Limited</v>
          </cell>
          <cell r="D192">
            <v>1066</v>
          </cell>
          <cell r="E192">
            <v>0</v>
          </cell>
          <cell r="F192">
            <v>1066</v>
          </cell>
          <cell r="G192" t="str">
            <v>Central</v>
          </cell>
          <cell r="H192" t="str">
            <v>BME</v>
          </cell>
          <cell r="I192" t="str">
            <v/>
          </cell>
          <cell r="J192" t="str">
            <v/>
          </cell>
          <cell r="K192" t="str">
            <v>Traditional</v>
          </cell>
          <cell r="L192" t="str">
            <v>Included</v>
          </cell>
          <cell r="M192" t="str">
            <v/>
          </cell>
          <cell r="N192" t="str">
            <v/>
          </cell>
          <cell r="O192" t="str">
            <v/>
          </cell>
          <cell r="Q192">
            <v>1</v>
          </cell>
          <cell r="R192">
            <v>1</v>
          </cell>
          <cell r="S192">
            <v>1</v>
          </cell>
          <cell r="T192">
            <v>3</v>
          </cell>
        </row>
        <row r="193">
          <cell r="A193" t="str">
            <v>L3534</v>
          </cell>
          <cell r="B193" t="str">
            <v>31-03-2006</v>
          </cell>
          <cell r="C193" t="str">
            <v>ASRA Greater London Housing Association Limited</v>
          </cell>
          <cell r="D193">
            <v>2269</v>
          </cell>
          <cell r="E193">
            <v>0</v>
          </cell>
          <cell r="F193">
            <v>2269</v>
          </cell>
          <cell r="G193" t="str">
            <v>Central</v>
          </cell>
          <cell r="H193" t="str">
            <v>BME</v>
          </cell>
          <cell r="I193" t="str">
            <v/>
          </cell>
          <cell r="J193" t="str">
            <v/>
          </cell>
          <cell r="K193" t="str">
            <v>Traditional</v>
          </cell>
          <cell r="L193" t="str">
            <v>Included</v>
          </cell>
          <cell r="M193" t="str">
            <v/>
          </cell>
          <cell r="N193" t="str">
            <v/>
          </cell>
          <cell r="O193" t="str">
            <v/>
          </cell>
          <cell r="Q193">
            <v>1</v>
          </cell>
          <cell r="R193">
            <v>1</v>
          </cell>
          <cell r="S193">
            <v>1</v>
          </cell>
          <cell r="T193">
            <v>3</v>
          </cell>
        </row>
        <row r="194">
          <cell r="A194" t="str">
            <v>L3535</v>
          </cell>
          <cell r="B194" t="str">
            <v>31-03-2006</v>
          </cell>
          <cell r="C194" t="str">
            <v>Estuary Housing Association Limited</v>
          </cell>
          <cell r="D194">
            <v>2940</v>
          </cell>
          <cell r="E194">
            <v>199</v>
          </cell>
          <cell r="F194">
            <v>3139</v>
          </cell>
          <cell r="G194" t="str">
            <v>Central</v>
          </cell>
          <cell r="I194" t="str">
            <v/>
          </cell>
          <cell r="J194" t="str">
            <v/>
          </cell>
          <cell r="K194" t="str">
            <v>Traditional</v>
          </cell>
          <cell r="L194" t="str">
            <v/>
          </cell>
          <cell r="M194" t="str">
            <v>Included</v>
          </cell>
          <cell r="N194" t="str">
            <v/>
          </cell>
          <cell r="O194" t="str">
            <v/>
          </cell>
          <cell r="Q194">
            <v>1</v>
          </cell>
          <cell r="R194">
            <v>1</v>
          </cell>
          <cell r="S194">
            <v>1</v>
          </cell>
          <cell r="T194">
            <v>3</v>
          </cell>
        </row>
        <row r="195">
          <cell r="A195" t="str">
            <v>L3692</v>
          </cell>
          <cell r="B195" t="str">
            <v>31-12-2005</v>
          </cell>
          <cell r="C195" t="str">
            <v>Pine Court Housing Association Limited</v>
          </cell>
          <cell r="D195">
            <v>418</v>
          </cell>
          <cell r="E195">
            <v>0</v>
          </cell>
          <cell r="F195">
            <v>418</v>
          </cell>
          <cell r="G195" t="str">
            <v>North</v>
          </cell>
          <cell r="H195" t="str">
            <v>BME</v>
          </cell>
          <cell r="I195" t="str">
            <v/>
          </cell>
          <cell r="J195" t="str">
            <v/>
          </cell>
          <cell r="K195" t="str">
            <v>Traditional</v>
          </cell>
          <cell r="L195" t="str">
            <v/>
          </cell>
          <cell r="M195" t="str">
            <v/>
          </cell>
          <cell r="N195" t="str">
            <v/>
          </cell>
          <cell r="O195" t="str">
            <v/>
          </cell>
          <cell r="Q195">
            <v>1</v>
          </cell>
          <cell r="R195">
            <v>0</v>
          </cell>
          <cell r="S195">
            <v>1</v>
          </cell>
          <cell r="T195">
            <v>2</v>
          </cell>
        </row>
        <row r="196">
          <cell r="A196" t="str">
            <v>L3694</v>
          </cell>
          <cell r="B196" t="str">
            <v>31-03-2006</v>
          </cell>
          <cell r="C196" t="str">
            <v>Hamac Housing Association Limited</v>
          </cell>
          <cell r="D196">
            <v>3579</v>
          </cell>
          <cell r="E196">
            <v>0</v>
          </cell>
          <cell r="F196">
            <v>3579</v>
          </cell>
          <cell r="G196" t="str">
            <v>Central</v>
          </cell>
          <cell r="H196" t="str">
            <v>BME</v>
          </cell>
          <cell r="I196" t="str">
            <v/>
          </cell>
          <cell r="J196" t="str">
            <v/>
          </cell>
          <cell r="K196" t="str">
            <v>Traditional</v>
          </cell>
          <cell r="L196" t="str">
            <v/>
          </cell>
          <cell r="M196" t="str">
            <v>Included</v>
          </cell>
          <cell r="N196" t="str">
            <v/>
          </cell>
          <cell r="O196" t="str">
            <v/>
          </cell>
          <cell r="Q196">
            <v>1</v>
          </cell>
          <cell r="R196">
            <v>1</v>
          </cell>
          <cell r="S196">
            <v>1</v>
          </cell>
          <cell r="T196">
            <v>3</v>
          </cell>
        </row>
        <row r="197">
          <cell r="A197" t="str">
            <v>L3698</v>
          </cell>
          <cell r="B197" t="str">
            <v>31-03-2006</v>
          </cell>
          <cell r="C197" t="str">
            <v>Lincolnshire Rural Housing Association Limited</v>
          </cell>
          <cell r="D197">
            <v>333</v>
          </cell>
          <cell r="E197">
            <v>0</v>
          </cell>
          <cell r="F197">
            <v>333</v>
          </cell>
          <cell r="G197" t="str">
            <v>Central</v>
          </cell>
          <cell r="I197" t="str">
            <v/>
          </cell>
          <cell r="J197" t="str">
            <v/>
          </cell>
          <cell r="K197" t="str">
            <v>Traditional</v>
          </cell>
          <cell r="L197" t="str">
            <v/>
          </cell>
          <cell r="M197" t="str">
            <v/>
          </cell>
          <cell r="N197" t="str">
            <v/>
          </cell>
          <cell r="O197" t="str">
            <v/>
          </cell>
          <cell r="Q197">
            <v>1</v>
          </cell>
          <cell r="R197">
            <v>0</v>
          </cell>
          <cell r="S197">
            <v>1</v>
          </cell>
          <cell r="T197">
            <v>2</v>
          </cell>
        </row>
        <row r="198">
          <cell r="A198" t="str">
            <v>L3705</v>
          </cell>
          <cell r="B198" t="str">
            <v>31-03-2006</v>
          </cell>
          <cell r="C198" t="str">
            <v>Kush Housing Association Limited</v>
          </cell>
          <cell r="D198">
            <v>866</v>
          </cell>
          <cell r="E198">
            <v>0</v>
          </cell>
          <cell r="F198">
            <v>866</v>
          </cell>
          <cell r="G198" t="str">
            <v>North</v>
          </cell>
          <cell r="H198" t="str">
            <v>BME</v>
          </cell>
          <cell r="I198" t="str">
            <v/>
          </cell>
          <cell r="J198" t="str">
            <v/>
          </cell>
          <cell r="K198" t="str">
            <v>Traditional</v>
          </cell>
          <cell r="L198" t="str">
            <v/>
          </cell>
          <cell r="M198" t="str">
            <v/>
          </cell>
          <cell r="N198" t="str">
            <v/>
          </cell>
          <cell r="O198" t="str">
            <v/>
          </cell>
          <cell r="Q198">
            <v>1</v>
          </cell>
          <cell r="R198">
            <v>0</v>
          </cell>
          <cell r="S198">
            <v>1</v>
          </cell>
          <cell r="T198">
            <v>2</v>
          </cell>
        </row>
        <row r="199">
          <cell r="A199" t="str">
            <v>L3713</v>
          </cell>
          <cell r="B199" t="str">
            <v>31-03-2006</v>
          </cell>
          <cell r="C199" t="str">
            <v>Arawak Walton Housing Association Limited</v>
          </cell>
          <cell r="D199">
            <v>816</v>
          </cell>
          <cell r="E199">
            <v>0</v>
          </cell>
          <cell r="F199">
            <v>816</v>
          </cell>
          <cell r="G199" t="str">
            <v>North</v>
          </cell>
          <cell r="H199" t="str">
            <v>BME</v>
          </cell>
          <cell r="I199" t="str">
            <v/>
          </cell>
          <cell r="J199" t="str">
            <v/>
          </cell>
          <cell r="K199" t="str">
            <v>Traditional</v>
          </cell>
          <cell r="L199" t="str">
            <v/>
          </cell>
          <cell r="M199" t="str">
            <v/>
          </cell>
          <cell r="N199" t="str">
            <v/>
          </cell>
          <cell r="O199" t="str">
            <v/>
          </cell>
          <cell r="Q199">
            <v>1</v>
          </cell>
          <cell r="R199">
            <v>0</v>
          </cell>
          <cell r="S199">
            <v>1</v>
          </cell>
          <cell r="T199">
            <v>2</v>
          </cell>
        </row>
        <row r="200">
          <cell r="A200" t="str">
            <v>L3736</v>
          </cell>
          <cell r="B200" t="str">
            <v>31-03-2006</v>
          </cell>
          <cell r="C200" t="str">
            <v>Manningham Housing Association Limited</v>
          </cell>
          <cell r="D200">
            <v>933</v>
          </cell>
          <cell r="E200">
            <v>0</v>
          </cell>
          <cell r="F200">
            <v>933</v>
          </cell>
          <cell r="G200" t="str">
            <v>North</v>
          </cell>
          <cell r="H200" t="str">
            <v>BME</v>
          </cell>
          <cell r="I200" t="str">
            <v/>
          </cell>
          <cell r="J200" t="str">
            <v/>
          </cell>
          <cell r="K200" t="str">
            <v>Traditional</v>
          </cell>
          <cell r="L200" t="str">
            <v/>
          </cell>
          <cell r="M200" t="str">
            <v/>
          </cell>
          <cell r="N200" t="str">
            <v/>
          </cell>
          <cell r="O200" t="str">
            <v/>
          </cell>
          <cell r="Q200">
            <v>1</v>
          </cell>
          <cell r="R200">
            <v>0</v>
          </cell>
          <cell r="S200">
            <v>1</v>
          </cell>
          <cell r="T200">
            <v>2</v>
          </cell>
        </row>
        <row r="201">
          <cell r="A201" t="str">
            <v>L3758</v>
          </cell>
          <cell r="B201" t="str">
            <v>31-03-2006</v>
          </cell>
          <cell r="C201" t="str">
            <v>United Housing Association Limited</v>
          </cell>
          <cell r="D201">
            <v>887</v>
          </cell>
          <cell r="E201">
            <v>1</v>
          </cell>
          <cell r="F201">
            <v>888</v>
          </cell>
          <cell r="G201" t="str">
            <v>South West</v>
          </cell>
          <cell r="H201" t="str">
            <v>BME</v>
          </cell>
          <cell r="I201" t="str">
            <v/>
          </cell>
          <cell r="J201" t="str">
            <v/>
          </cell>
          <cell r="K201" t="str">
            <v>Traditional</v>
          </cell>
          <cell r="L201" t="str">
            <v/>
          </cell>
          <cell r="M201" t="str">
            <v/>
          </cell>
          <cell r="N201" t="str">
            <v/>
          </cell>
          <cell r="O201" t="str">
            <v/>
          </cell>
          <cell r="Q201">
            <v>1</v>
          </cell>
          <cell r="R201">
            <v>0</v>
          </cell>
          <cell r="S201">
            <v>1</v>
          </cell>
          <cell r="T201">
            <v>2</v>
          </cell>
        </row>
        <row r="202">
          <cell r="A202" t="str">
            <v>L3807</v>
          </cell>
          <cell r="B202" t="str">
            <v>31-03-2006</v>
          </cell>
          <cell r="C202" t="str">
            <v>Sadeh Lok Housing Group Limited</v>
          </cell>
          <cell r="D202">
            <v>1039</v>
          </cell>
          <cell r="E202">
            <v>0</v>
          </cell>
          <cell r="F202">
            <v>1039</v>
          </cell>
          <cell r="G202" t="str">
            <v>North</v>
          </cell>
          <cell r="H202" t="str">
            <v>BME</v>
          </cell>
          <cell r="I202" t="str">
            <v/>
          </cell>
          <cell r="J202" t="str">
            <v/>
          </cell>
          <cell r="K202" t="str">
            <v>Traditional</v>
          </cell>
          <cell r="L202" t="str">
            <v>Included</v>
          </cell>
          <cell r="M202" t="str">
            <v/>
          </cell>
          <cell r="N202" t="str">
            <v/>
          </cell>
          <cell r="O202" t="str">
            <v/>
          </cell>
          <cell r="Q202">
            <v>1</v>
          </cell>
          <cell r="R202">
            <v>1</v>
          </cell>
          <cell r="S202">
            <v>1</v>
          </cell>
          <cell r="T202">
            <v>3</v>
          </cell>
        </row>
        <row r="203">
          <cell r="A203" t="str">
            <v>L3808</v>
          </cell>
          <cell r="B203" t="str">
            <v>31-03-2006</v>
          </cell>
          <cell r="C203" t="str">
            <v>Tuntum Housing Association Limited</v>
          </cell>
          <cell r="D203">
            <v>852</v>
          </cell>
          <cell r="E203">
            <v>0</v>
          </cell>
          <cell r="F203">
            <v>852</v>
          </cell>
          <cell r="G203" t="str">
            <v>Central</v>
          </cell>
          <cell r="H203" t="str">
            <v>BME</v>
          </cell>
          <cell r="I203" t="str">
            <v/>
          </cell>
          <cell r="J203" t="str">
            <v/>
          </cell>
          <cell r="K203" t="str">
            <v>Traditional</v>
          </cell>
          <cell r="L203" t="str">
            <v/>
          </cell>
          <cell r="M203" t="str">
            <v/>
          </cell>
          <cell r="N203" t="str">
            <v/>
          </cell>
          <cell r="O203" t="str">
            <v/>
          </cell>
          <cell r="Q203">
            <v>1</v>
          </cell>
          <cell r="R203">
            <v>0</v>
          </cell>
          <cell r="S203">
            <v>1</v>
          </cell>
          <cell r="T203">
            <v>2</v>
          </cell>
        </row>
        <row r="204">
          <cell r="A204" t="str">
            <v>L3832</v>
          </cell>
          <cell r="B204" t="str">
            <v>31-03-2006</v>
          </cell>
          <cell r="C204" t="str">
            <v>United Churches Housing Assoc. (Birmingham) Ltd</v>
          </cell>
          <cell r="D204">
            <v>365</v>
          </cell>
          <cell r="E204">
            <v>0</v>
          </cell>
          <cell r="F204">
            <v>365</v>
          </cell>
          <cell r="G204" t="str">
            <v>Central</v>
          </cell>
          <cell r="H204" t="str">
            <v>BME</v>
          </cell>
          <cell r="I204" t="str">
            <v/>
          </cell>
          <cell r="J204" t="str">
            <v/>
          </cell>
          <cell r="K204" t="str">
            <v>Traditional</v>
          </cell>
          <cell r="L204" t="str">
            <v/>
          </cell>
          <cell r="M204" t="str">
            <v/>
          </cell>
          <cell r="N204" t="str">
            <v/>
          </cell>
          <cell r="O204" t="str">
            <v/>
          </cell>
          <cell r="Q204">
            <v>1</v>
          </cell>
          <cell r="R204">
            <v>0</v>
          </cell>
          <cell r="S204">
            <v>1</v>
          </cell>
          <cell r="T204">
            <v>2</v>
          </cell>
        </row>
        <row r="205">
          <cell r="A205" t="str">
            <v>L3833</v>
          </cell>
          <cell r="B205" t="str">
            <v>31-03-2006</v>
          </cell>
          <cell r="C205" t="str">
            <v>Nehemiah HA (Church of God of Prophecy) Ltd</v>
          </cell>
          <cell r="D205">
            <v>485</v>
          </cell>
          <cell r="E205">
            <v>0</v>
          </cell>
          <cell r="F205">
            <v>485</v>
          </cell>
          <cell r="G205" t="str">
            <v>Central</v>
          </cell>
          <cell r="H205" t="str">
            <v>BME</v>
          </cell>
          <cell r="I205" t="str">
            <v/>
          </cell>
          <cell r="J205" t="str">
            <v/>
          </cell>
          <cell r="K205" t="str">
            <v>Traditional</v>
          </cell>
          <cell r="L205" t="str">
            <v/>
          </cell>
          <cell r="M205" t="str">
            <v/>
          </cell>
          <cell r="N205" t="str">
            <v/>
          </cell>
          <cell r="O205" t="str">
            <v/>
          </cell>
          <cell r="Q205">
            <v>1</v>
          </cell>
          <cell r="R205">
            <v>0</v>
          </cell>
          <cell r="S205">
            <v>1</v>
          </cell>
          <cell r="T205">
            <v>2</v>
          </cell>
        </row>
        <row r="206">
          <cell r="A206" t="str">
            <v>L3845</v>
          </cell>
          <cell r="B206" t="str">
            <v>31-03-2006</v>
          </cell>
          <cell r="C206" t="str">
            <v>Labo Housing Association Limited</v>
          </cell>
          <cell r="D206">
            <v>397</v>
          </cell>
          <cell r="E206">
            <v>2</v>
          </cell>
          <cell r="F206">
            <v>399</v>
          </cell>
          <cell r="G206" t="str">
            <v>London</v>
          </cell>
          <cell r="H206" t="str">
            <v>BME</v>
          </cell>
          <cell r="I206" t="str">
            <v/>
          </cell>
          <cell r="J206" t="str">
            <v/>
          </cell>
          <cell r="K206" t="str">
            <v>Traditional</v>
          </cell>
          <cell r="L206" t="str">
            <v/>
          </cell>
          <cell r="M206" t="str">
            <v/>
          </cell>
          <cell r="N206" t="str">
            <v/>
          </cell>
          <cell r="O206" t="str">
            <v/>
          </cell>
          <cell r="Q206">
            <v>1</v>
          </cell>
          <cell r="R206">
            <v>0</v>
          </cell>
          <cell r="S206">
            <v>1</v>
          </cell>
          <cell r="T206">
            <v>2</v>
          </cell>
        </row>
        <row r="207">
          <cell r="A207" t="str">
            <v>L3865</v>
          </cell>
          <cell r="B207" t="str">
            <v>31-03-2006</v>
          </cell>
          <cell r="C207" t="str">
            <v>Sovereign Housing Association Limited</v>
          </cell>
          <cell r="D207">
            <v>12945</v>
          </cell>
          <cell r="E207">
            <v>0</v>
          </cell>
          <cell r="F207">
            <v>12945</v>
          </cell>
          <cell r="G207" t="str">
            <v>South West</v>
          </cell>
          <cell r="I207" t="str">
            <v>LSVT</v>
          </cell>
          <cell r="J207" t="str">
            <v/>
          </cell>
          <cell r="K207" t="str">
            <v/>
          </cell>
          <cell r="L207" t="str">
            <v/>
          </cell>
          <cell r="M207" t="str">
            <v/>
          </cell>
          <cell r="N207" t="str">
            <v/>
          </cell>
          <cell r="O207" t="str">
            <v>Included</v>
          </cell>
          <cell r="Q207">
            <v>1</v>
          </cell>
          <cell r="R207">
            <v>1</v>
          </cell>
          <cell r="S207">
            <v>0</v>
          </cell>
          <cell r="T207">
            <v>2</v>
          </cell>
        </row>
        <row r="208">
          <cell r="A208" t="str">
            <v>L3876</v>
          </cell>
          <cell r="B208" t="str">
            <v>31-03-2006</v>
          </cell>
          <cell r="C208" t="str">
            <v xml:space="preserve">Wykeham Properties Limited </v>
          </cell>
          <cell r="D208">
            <v>27</v>
          </cell>
          <cell r="E208">
            <v>460</v>
          </cell>
          <cell r="F208">
            <v>487</v>
          </cell>
          <cell r="G208" t="str">
            <v>South East</v>
          </cell>
          <cell r="I208" t="str">
            <v/>
          </cell>
          <cell r="J208" t="str">
            <v/>
          </cell>
          <cell r="K208" t="str">
            <v>Traditional</v>
          </cell>
          <cell r="L208" t="str">
            <v/>
          </cell>
          <cell r="M208" t="str">
            <v/>
          </cell>
          <cell r="N208" t="str">
            <v/>
          </cell>
          <cell r="O208" t="str">
            <v/>
          </cell>
          <cell r="Q208">
            <v>1</v>
          </cell>
          <cell r="R208">
            <v>0</v>
          </cell>
          <cell r="S208">
            <v>1</v>
          </cell>
          <cell r="T208">
            <v>2</v>
          </cell>
        </row>
        <row r="209">
          <cell r="A209" t="str">
            <v>L3881</v>
          </cell>
          <cell r="B209" t="str">
            <v>31-03-2006</v>
          </cell>
          <cell r="C209" t="str">
            <v>Warwickshire Rural Housing Association Limited</v>
          </cell>
          <cell r="D209">
            <v>410</v>
          </cell>
          <cell r="E209">
            <v>0</v>
          </cell>
          <cell r="F209">
            <v>410</v>
          </cell>
          <cell r="G209" t="str">
            <v>Central</v>
          </cell>
          <cell r="I209" t="str">
            <v/>
          </cell>
          <cell r="J209" t="str">
            <v/>
          </cell>
          <cell r="K209" t="str">
            <v>Traditional</v>
          </cell>
          <cell r="L209" t="str">
            <v/>
          </cell>
          <cell r="M209" t="str">
            <v/>
          </cell>
          <cell r="N209" t="str">
            <v/>
          </cell>
          <cell r="O209" t="str">
            <v/>
          </cell>
          <cell r="Q209">
            <v>1</v>
          </cell>
          <cell r="R209">
            <v>0</v>
          </cell>
          <cell r="S209">
            <v>1</v>
          </cell>
          <cell r="T209">
            <v>2</v>
          </cell>
        </row>
        <row r="210">
          <cell r="A210" t="str">
            <v>L3885</v>
          </cell>
          <cell r="B210" t="str">
            <v>31-03-2006</v>
          </cell>
          <cell r="C210" t="str">
            <v>Landmark Housing Association Limited</v>
          </cell>
          <cell r="D210">
            <v>950</v>
          </cell>
          <cell r="E210">
            <v>0</v>
          </cell>
          <cell r="F210">
            <v>950</v>
          </cell>
          <cell r="G210" t="str">
            <v>London</v>
          </cell>
          <cell r="I210" t="str">
            <v/>
          </cell>
          <cell r="J210" t="str">
            <v/>
          </cell>
          <cell r="K210" t="str">
            <v>Traditional</v>
          </cell>
          <cell r="L210" t="str">
            <v/>
          </cell>
          <cell r="M210" t="str">
            <v/>
          </cell>
          <cell r="N210" t="str">
            <v/>
          </cell>
          <cell r="O210" t="str">
            <v/>
          </cell>
          <cell r="Q210">
            <v>1</v>
          </cell>
          <cell r="R210">
            <v>0</v>
          </cell>
          <cell r="S210">
            <v>1</v>
          </cell>
          <cell r="T210">
            <v>2</v>
          </cell>
        </row>
        <row r="211">
          <cell r="A211" t="str">
            <v>L3886</v>
          </cell>
          <cell r="B211" t="str">
            <v>31-03-2006</v>
          </cell>
          <cell r="C211" t="str">
            <v>Twynham Housing Association Limited</v>
          </cell>
          <cell r="D211">
            <v>2623</v>
          </cell>
          <cell r="E211">
            <v>197</v>
          </cell>
          <cell r="F211">
            <v>2820</v>
          </cell>
          <cell r="G211" t="str">
            <v>South West</v>
          </cell>
          <cell r="I211" t="str">
            <v>LSVT</v>
          </cell>
          <cell r="J211" t="str">
            <v/>
          </cell>
          <cell r="K211" t="str">
            <v/>
          </cell>
          <cell r="L211" t="str">
            <v/>
          </cell>
          <cell r="M211" t="str">
            <v>Included</v>
          </cell>
          <cell r="N211" t="str">
            <v/>
          </cell>
          <cell r="O211" t="str">
            <v/>
          </cell>
          <cell r="Q211">
            <v>1</v>
          </cell>
          <cell r="R211">
            <v>1</v>
          </cell>
          <cell r="S211">
            <v>0</v>
          </cell>
          <cell r="T211">
            <v>2</v>
          </cell>
        </row>
        <row r="212">
          <cell r="A212" t="str">
            <v>L3900</v>
          </cell>
          <cell r="B212" t="str">
            <v>31-03-2006</v>
          </cell>
          <cell r="C212" t="str">
            <v>Medina Housing Association Limited</v>
          </cell>
          <cell r="D212">
            <v>2883</v>
          </cell>
          <cell r="E212">
            <v>0</v>
          </cell>
          <cell r="F212">
            <v>2883</v>
          </cell>
          <cell r="G212" t="str">
            <v>South West</v>
          </cell>
          <cell r="I212" t="str">
            <v>LSVT</v>
          </cell>
          <cell r="J212" t="str">
            <v/>
          </cell>
          <cell r="K212" t="str">
            <v/>
          </cell>
          <cell r="L212" t="str">
            <v/>
          </cell>
          <cell r="M212" t="str">
            <v>Included</v>
          </cell>
          <cell r="N212" t="str">
            <v/>
          </cell>
          <cell r="O212" t="str">
            <v/>
          </cell>
          <cell r="Q212">
            <v>1</v>
          </cell>
          <cell r="R212">
            <v>1</v>
          </cell>
          <cell r="S212">
            <v>0</v>
          </cell>
          <cell r="T212">
            <v>2</v>
          </cell>
        </row>
        <row r="213">
          <cell r="A213" t="str">
            <v>L3901</v>
          </cell>
          <cell r="B213" t="str">
            <v>31-03-2006</v>
          </cell>
          <cell r="C213" t="str">
            <v>Downland Housing Association Limited</v>
          </cell>
          <cell r="D213">
            <v>9603</v>
          </cell>
          <cell r="E213">
            <v>611</v>
          </cell>
          <cell r="F213">
            <v>10214</v>
          </cell>
          <cell r="G213" t="str">
            <v>London</v>
          </cell>
          <cell r="I213" t="str">
            <v>LSVT</v>
          </cell>
          <cell r="J213" t="str">
            <v/>
          </cell>
          <cell r="K213" t="str">
            <v/>
          </cell>
          <cell r="L213" t="str">
            <v/>
          </cell>
          <cell r="M213" t="str">
            <v/>
          </cell>
          <cell r="N213" t="str">
            <v/>
          </cell>
          <cell r="O213" t="str">
            <v>Included</v>
          </cell>
          <cell r="Q213">
            <v>1</v>
          </cell>
          <cell r="R213">
            <v>1</v>
          </cell>
          <cell r="S213">
            <v>0</v>
          </cell>
          <cell r="T213">
            <v>2</v>
          </cell>
        </row>
        <row r="214">
          <cell r="A214" t="str">
            <v>L3915</v>
          </cell>
          <cell r="B214" t="str">
            <v>31-03-2006</v>
          </cell>
          <cell r="C214" t="str">
            <v>Signpost Housing Association Limited</v>
          </cell>
          <cell r="D214">
            <v>4168</v>
          </cell>
          <cell r="E214">
            <v>182</v>
          </cell>
          <cell r="F214">
            <v>4350</v>
          </cell>
          <cell r="G214" t="str">
            <v>South West</v>
          </cell>
          <cell r="I214" t="str">
            <v>LSVT</v>
          </cell>
          <cell r="J214" t="str">
            <v/>
          </cell>
          <cell r="K214" t="str">
            <v/>
          </cell>
          <cell r="L214" t="str">
            <v/>
          </cell>
          <cell r="M214" t="str">
            <v>Included</v>
          </cell>
          <cell r="N214" t="str">
            <v/>
          </cell>
          <cell r="O214" t="str">
            <v/>
          </cell>
          <cell r="Q214">
            <v>1</v>
          </cell>
          <cell r="R214">
            <v>1</v>
          </cell>
          <cell r="S214">
            <v>0</v>
          </cell>
          <cell r="T214">
            <v>2</v>
          </cell>
        </row>
        <row r="215">
          <cell r="A215" t="str">
            <v>L3939</v>
          </cell>
          <cell r="B215" t="str">
            <v>31-03-2006</v>
          </cell>
          <cell r="C215" t="str">
            <v>Walterton and Elgin Community Homes Limited</v>
          </cell>
          <cell r="D215">
            <v>651</v>
          </cell>
          <cell r="E215">
            <v>74</v>
          </cell>
          <cell r="F215">
            <v>725</v>
          </cell>
          <cell r="G215" t="str">
            <v>London</v>
          </cell>
          <cell r="I215" t="str">
            <v/>
          </cell>
          <cell r="J215" t="str">
            <v/>
          </cell>
          <cell r="K215" t="str">
            <v>Traditional</v>
          </cell>
          <cell r="L215" t="str">
            <v/>
          </cell>
          <cell r="M215" t="str">
            <v/>
          </cell>
          <cell r="N215" t="str">
            <v/>
          </cell>
          <cell r="O215" t="str">
            <v/>
          </cell>
          <cell r="Q215">
            <v>1</v>
          </cell>
          <cell r="R215">
            <v>0</v>
          </cell>
          <cell r="S215">
            <v>1</v>
          </cell>
          <cell r="T215">
            <v>2</v>
          </cell>
        </row>
        <row r="216">
          <cell r="A216" t="str">
            <v>L3950</v>
          </cell>
          <cell r="B216" t="str">
            <v>31-03-2006</v>
          </cell>
          <cell r="C216" t="str">
            <v>Magna Housing Association Limited</v>
          </cell>
          <cell r="D216">
            <v>5846</v>
          </cell>
          <cell r="E216">
            <v>66</v>
          </cell>
          <cell r="F216">
            <v>5912</v>
          </cell>
          <cell r="G216" t="str">
            <v>South West</v>
          </cell>
          <cell r="I216" t="str">
            <v>LSVT</v>
          </cell>
          <cell r="J216" t="str">
            <v/>
          </cell>
          <cell r="K216" t="str">
            <v/>
          </cell>
          <cell r="L216" t="str">
            <v/>
          </cell>
          <cell r="M216" t="str">
            <v/>
          </cell>
          <cell r="N216" t="str">
            <v>Included</v>
          </cell>
          <cell r="O216" t="str">
            <v/>
          </cell>
          <cell r="Q216">
            <v>1</v>
          </cell>
          <cell r="R216">
            <v>1</v>
          </cell>
          <cell r="S216">
            <v>0</v>
          </cell>
          <cell r="T216">
            <v>2</v>
          </cell>
        </row>
        <row r="217">
          <cell r="A217" t="str">
            <v>L3973</v>
          </cell>
          <cell r="B217" t="str">
            <v>31-03-2006</v>
          </cell>
          <cell r="C217" t="str">
            <v>Croydon Peoples Housing Association Limited</v>
          </cell>
          <cell r="D217">
            <v>392</v>
          </cell>
          <cell r="E217">
            <v>0</v>
          </cell>
          <cell r="F217">
            <v>392</v>
          </cell>
          <cell r="G217" t="str">
            <v>London</v>
          </cell>
          <cell r="H217" t="str">
            <v>BME</v>
          </cell>
          <cell r="I217" t="str">
            <v/>
          </cell>
          <cell r="J217" t="str">
            <v/>
          </cell>
          <cell r="K217" t="str">
            <v>Traditional</v>
          </cell>
          <cell r="L217" t="str">
            <v/>
          </cell>
          <cell r="M217" t="str">
            <v/>
          </cell>
          <cell r="N217" t="str">
            <v/>
          </cell>
          <cell r="O217" t="str">
            <v/>
          </cell>
          <cell r="Q217">
            <v>1</v>
          </cell>
          <cell r="R217">
            <v>0</v>
          </cell>
          <cell r="S217">
            <v>1</v>
          </cell>
          <cell r="T217">
            <v>2</v>
          </cell>
        </row>
        <row r="218">
          <cell r="A218" t="str">
            <v>L3979</v>
          </cell>
          <cell r="B218" t="str">
            <v>31-03-2006</v>
          </cell>
          <cell r="C218" t="str">
            <v>Broomleigh Housing Association Ltd</v>
          </cell>
          <cell r="D218">
            <v>14482</v>
          </cell>
          <cell r="E218">
            <v>55</v>
          </cell>
          <cell r="F218">
            <v>14537</v>
          </cell>
          <cell r="G218" t="str">
            <v>London</v>
          </cell>
          <cell r="I218" t="str">
            <v>LSVT</v>
          </cell>
          <cell r="J218" t="str">
            <v/>
          </cell>
          <cell r="K218" t="str">
            <v/>
          </cell>
          <cell r="L218" t="str">
            <v/>
          </cell>
          <cell r="M218" t="str">
            <v/>
          </cell>
          <cell r="N218" t="str">
            <v/>
          </cell>
          <cell r="O218" t="str">
            <v>Included</v>
          </cell>
          <cell r="Q218">
            <v>1</v>
          </cell>
          <cell r="R218">
            <v>1</v>
          </cell>
          <cell r="S218">
            <v>0</v>
          </cell>
          <cell r="T218">
            <v>2</v>
          </cell>
        </row>
        <row r="219">
          <cell r="A219" t="str">
            <v>L3981</v>
          </cell>
          <cell r="B219" t="str">
            <v>31-03-2006</v>
          </cell>
          <cell r="C219" t="str">
            <v>Northamptonshire Rural Housing Association Limited</v>
          </cell>
          <cell r="D219">
            <v>421</v>
          </cell>
          <cell r="E219">
            <v>0</v>
          </cell>
          <cell r="F219">
            <v>421</v>
          </cell>
          <cell r="G219" t="str">
            <v>Central</v>
          </cell>
          <cell r="I219" t="str">
            <v/>
          </cell>
          <cell r="J219" t="str">
            <v/>
          </cell>
          <cell r="K219" t="str">
            <v>Traditional</v>
          </cell>
          <cell r="L219" t="str">
            <v/>
          </cell>
          <cell r="M219" t="str">
            <v/>
          </cell>
          <cell r="N219" t="str">
            <v/>
          </cell>
          <cell r="O219" t="str">
            <v/>
          </cell>
          <cell r="Q219">
            <v>1</v>
          </cell>
          <cell r="R219">
            <v>0</v>
          </cell>
          <cell r="S219">
            <v>1</v>
          </cell>
          <cell r="T219">
            <v>2</v>
          </cell>
        </row>
        <row r="220">
          <cell r="A220" t="str">
            <v>L3984</v>
          </cell>
          <cell r="B220" t="str">
            <v>31-03-2006</v>
          </cell>
          <cell r="C220" t="str">
            <v>Oxbode Housing Association Limited</v>
          </cell>
          <cell r="D220">
            <v>417</v>
          </cell>
          <cell r="E220">
            <v>0</v>
          </cell>
          <cell r="F220">
            <v>417</v>
          </cell>
          <cell r="G220" t="str">
            <v>South West</v>
          </cell>
          <cell r="I220" t="str">
            <v/>
          </cell>
          <cell r="J220" t="str">
            <v/>
          </cell>
          <cell r="K220" t="str">
            <v>Traditional</v>
          </cell>
          <cell r="L220" t="str">
            <v/>
          </cell>
          <cell r="M220" t="str">
            <v/>
          </cell>
          <cell r="N220" t="str">
            <v/>
          </cell>
          <cell r="O220" t="str">
            <v/>
          </cell>
          <cell r="Q220">
            <v>1</v>
          </cell>
          <cell r="R220">
            <v>0</v>
          </cell>
          <cell r="S220">
            <v>1</v>
          </cell>
          <cell r="T220">
            <v>2</v>
          </cell>
        </row>
        <row r="221">
          <cell r="A221" t="str">
            <v>L4004</v>
          </cell>
          <cell r="B221" t="str">
            <v>31-03-2006</v>
          </cell>
          <cell r="C221" t="str">
            <v>English Rural Housing Association Limited</v>
          </cell>
          <cell r="D221">
            <v>609</v>
          </cell>
          <cell r="E221">
            <v>0</v>
          </cell>
          <cell r="F221">
            <v>609</v>
          </cell>
          <cell r="G221" t="str">
            <v>South East</v>
          </cell>
          <cell r="I221" t="str">
            <v/>
          </cell>
          <cell r="J221" t="str">
            <v/>
          </cell>
          <cell r="K221" t="str">
            <v>Traditional</v>
          </cell>
          <cell r="L221" t="str">
            <v/>
          </cell>
          <cell r="M221" t="str">
            <v/>
          </cell>
          <cell r="N221" t="str">
            <v/>
          </cell>
          <cell r="O221" t="str">
            <v/>
          </cell>
          <cell r="Q221">
            <v>1</v>
          </cell>
          <cell r="R221">
            <v>0</v>
          </cell>
          <cell r="S221">
            <v>1</v>
          </cell>
          <cell r="T221">
            <v>2</v>
          </cell>
        </row>
        <row r="222">
          <cell r="A222" t="str">
            <v>L4008</v>
          </cell>
          <cell r="B222" t="str">
            <v>31-03-2006</v>
          </cell>
          <cell r="C222" t="str">
            <v>Peddars Way Housing Association Limited</v>
          </cell>
          <cell r="D222">
            <v>7978</v>
          </cell>
          <cell r="E222">
            <v>806</v>
          </cell>
          <cell r="F222">
            <v>8784</v>
          </cell>
          <cell r="G222" t="str">
            <v>Central</v>
          </cell>
          <cell r="I222" t="str">
            <v>LSVT</v>
          </cell>
          <cell r="J222" t="str">
            <v/>
          </cell>
          <cell r="K222" t="str">
            <v/>
          </cell>
          <cell r="L222" t="str">
            <v/>
          </cell>
          <cell r="M222" t="str">
            <v/>
          </cell>
          <cell r="N222" t="str">
            <v>Included</v>
          </cell>
          <cell r="O222" t="str">
            <v/>
          </cell>
          <cell r="Q222">
            <v>1</v>
          </cell>
          <cell r="R222">
            <v>1</v>
          </cell>
          <cell r="S222">
            <v>0</v>
          </cell>
          <cell r="T222">
            <v>2</v>
          </cell>
        </row>
        <row r="223">
          <cell r="A223" t="str">
            <v>L4009</v>
          </cell>
          <cell r="B223" t="str">
            <v>31-03-2006</v>
          </cell>
          <cell r="C223" t="str">
            <v>Rockingham Forest Housing Association Limited</v>
          </cell>
          <cell r="D223">
            <v>659</v>
          </cell>
          <cell r="E223">
            <v>20</v>
          </cell>
          <cell r="F223">
            <v>679</v>
          </cell>
          <cell r="G223" t="str">
            <v>Central</v>
          </cell>
          <cell r="I223" t="str">
            <v/>
          </cell>
          <cell r="J223" t="str">
            <v/>
          </cell>
          <cell r="K223" t="str">
            <v>Traditional</v>
          </cell>
          <cell r="L223" t="str">
            <v/>
          </cell>
          <cell r="M223" t="str">
            <v/>
          </cell>
          <cell r="N223" t="str">
            <v/>
          </cell>
          <cell r="O223" t="str">
            <v/>
          </cell>
          <cell r="Q223">
            <v>1</v>
          </cell>
          <cell r="R223">
            <v>0</v>
          </cell>
          <cell r="S223">
            <v>1</v>
          </cell>
          <cell r="T223">
            <v>2</v>
          </cell>
        </row>
        <row r="224">
          <cell r="A224" t="str">
            <v>L4048</v>
          </cell>
          <cell r="B224" t="str">
            <v>31-03-2006</v>
          </cell>
          <cell r="C224" t="str">
            <v>Aragon Housing Association Limited</v>
          </cell>
          <cell r="D224">
            <v>6357</v>
          </cell>
          <cell r="E224">
            <v>5</v>
          </cell>
          <cell r="F224">
            <v>6362</v>
          </cell>
          <cell r="G224" t="str">
            <v>Central</v>
          </cell>
          <cell r="I224" t="str">
            <v>LSVT</v>
          </cell>
          <cell r="J224" t="str">
            <v/>
          </cell>
          <cell r="K224" t="str">
            <v/>
          </cell>
          <cell r="L224" t="str">
            <v/>
          </cell>
          <cell r="M224" t="str">
            <v/>
          </cell>
          <cell r="N224" t="str">
            <v>Included</v>
          </cell>
          <cell r="O224" t="str">
            <v/>
          </cell>
          <cell r="Q224">
            <v>1</v>
          </cell>
          <cell r="R224">
            <v>1</v>
          </cell>
          <cell r="S224">
            <v>0</v>
          </cell>
          <cell r="T224">
            <v>2</v>
          </cell>
        </row>
        <row r="225">
          <cell r="A225" t="str">
            <v>L4060</v>
          </cell>
          <cell r="B225" t="str">
            <v>31-03-2006</v>
          </cell>
          <cell r="C225" t="str">
            <v>Thanet Community Housing Association Limited</v>
          </cell>
          <cell r="D225">
            <v>2623</v>
          </cell>
          <cell r="E225">
            <v>0</v>
          </cell>
          <cell r="F225">
            <v>2623</v>
          </cell>
          <cell r="G225" t="str">
            <v>Central</v>
          </cell>
          <cell r="I225" t="str">
            <v>LSVT</v>
          </cell>
          <cell r="J225" t="str">
            <v/>
          </cell>
          <cell r="K225" t="str">
            <v/>
          </cell>
          <cell r="L225" t="str">
            <v/>
          </cell>
          <cell r="M225" t="str">
            <v>Included</v>
          </cell>
          <cell r="N225" t="str">
            <v/>
          </cell>
          <cell r="O225" t="str">
            <v/>
          </cell>
          <cell r="Q225">
            <v>1</v>
          </cell>
          <cell r="R225">
            <v>1</v>
          </cell>
          <cell r="S225">
            <v>0</v>
          </cell>
          <cell r="T225">
            <v>2</v>
          </cell>
        </row>
        <row r="226">
          <cell r="A226" t="str">
            <v>L4064</v>
          </cell>
          <cell r="B226" t="str">
            <v>31-03-2006</v>
          </cell>
          <cell r="C226" t="str">
            <v>Banbury Homes Housing Association Limited</v>
          </cell>
          <cell r="D226">
            <v>1553</v>
          </cell>
          <cell r="E226">
            <v>0</v>
          </cell>
          <cell r="F226">
            <v>1553</v>
          </cell>
          <cell r="G226" t="str">
            <v>South East</v>
          </cell>
          <cell r="I226" t="str">
            <v>LSVT</v>
          </cell>
          <cell r="J226" t="str">
            <v/>
          </cell>
          <cell r="K226" t="str">
            <v/>
          </cell>
          <cell r="L226" t="str">
            <v>Included</v>
          </cell>
          <cell r="M226" t="str">
            <v/>
          </cell>
          <cell r="N226" t="str">
            <v/>
          </cell>
          <cell r="O226" t="str">
            <v/>
          </cell>
          <cell r="Q226">
            <v>1</v>
          </cell>
          <cell r="R226">
            <v>1</v>
          </cell>
          <cell r="S226">
            <v>0</v>
          </cell>
          <cell r="T226">
            <v>2</v>
          </cell>
        </row>
        <row r="227">
          <cell r="A227" t="str">
            <v>L4072</v>
          </cell>
          <cell r="B227" t="str">
            <v>31-03-2006</v>
          </cell>
          <cell r="C227" t="str">
            <v>Windsor and District Housing Association Limited</v>
          </cell>
          <cell r="D227">
            <v>3933</v>
          </cell>
          <cell r="E227">
            <v>39</v>
          </cell>
          <cell r="F227">
            <v>3972</v>
          </cell>
          <cell r="G227" t="str">
            <v>South East</v>
          </cell>
          <cell r="I227" t="str">
            <v>LSVT</v>
          </cell>
          <cell r="J227" t="str">
            <v/>
          </cell>
          <cell r="K227" t="str">
            <v/>
          </cell>
          <cell r="L227" t="str">
            <v/>
          </cell>
          <cell r="M227" t="str">
            <v>Included</v>
          </cell>
          <cell r="N227" t="str">
            <v/>
          </cell>
          <cell r="O227" t="str">
            <v/>
          </cell>
          <cell r="Q227">
            <v>1</v>
          </cell>
          <cell r="R227">
            <v>1</v>
          </cell>
          <cell r="S227">
            <v>0</v>
          </cell>
          <cell r="T227">
            <v>2</v>
          </cell>
        </row>
        <row r="228">
          <cell r="A228" t="str">
            <v>L4073</v>
          </cell>
          <cell r="B228" t="str">
            <v>31-03-2006</v>
          </cell>
          <cell r="C228" t="str">
            <v>Maidenhead and District Housing Association Ltd</v>
          </cell>
          <cell r="D228">
            <v>3657</v>
          </cell>
          <cell r="E228">
            <v>46</v>
          </cell>
          <cell r="F228">
            <v>3703</v>
          </cell>
          <cell r="G228" t="str">
            <v>South East</v>
          </cell>
          <cell r="I228" t="str">
            <v>LSVT</v>
          </cell>
          <cell r="J228" t="str">
            <v/>
          </cell>
          <cell r="K228" t="str">
            <v/>
          </cell>
          <cell r="L228" t="str">
            <v/>
          </cell>
          <cell r="M228" t="str">
            <v>Included</v>
          </cell>
          <cell r="N228" t="str">
            <v/>
          </cell>
          <cell r="O228" t="str">
            <v/>
          </cell>
          <cell r="Q228">
            <v>1</v>
          </cell>
          <cell r="R228">
            <v>1</v>
          </cell>
          <cell r="S228">
            <v>0</v>
          </cell>
          <cell r="T228">
            <v>2</v>
          </cell>
        </row>
        <row r="229">
          <cell r="A229" t="str">
            <v>L4082</v>
          </cell>
          <cell r="B229" t="str">
            <v>31-03-2006</v>
          </cell>
          <cell r="C229" t="str">
            <v>Pavilion Housing Association Limited</v>
          </cell>
          <cell r="D229">
            <v>4869</v>
          </cell>
          <cell r="E229">
            <v>659</v>
          </cell>
          <cell r="F229">
            <v>5528</v>
          </cell>
          <cell r="G229" t="str">
            <v>South East</v>
          </cell>
          <cell r="I229" t="str">
            <v>LSVT</v>
          </cell>
          <cell r="J229" t="str">
            <v/>
          </cell>
          <cell r="K229" t="str">
            <v/>
          </cell>
          <cell r="L229" t="str">
            <v/>
          </cell>
          <cell r="M229" t="str">
            <v/>
          </cell>
          <cell r="N229" t="str">
            <v>Included</v>
          </cell>
          <cell r="O229" t="str">
            <v/>
          </cell>
          <cell r="Q229">
            <v>1</v>
          </cell>
          <cell r="R229">
            <v>1</v>
          </cell>
          <cell r="S229">
            <v>0</v>
          </cell>
          <cell r="T229">
            <v>2</v>
          </cell>
        </row>
        <row r="230">
          <cell r="A230" t="str">
            <v>L4088</v>
          </cell>
          <cell r="B230" t="str">
            <v>31-03-2006</v>
          </cell>
          <cell r="C230" t="str">
            <v>People First Housing Association Limited</v>
          </cell>
          <cell r="D230">
            <v>307</v>
          </cell>
          <cell r="E230">
            <v>0</v>
          </cell>
          <cell r="F230">
            <v>307</v>
          </cell>
          <cell r="G230" t="str">
            <v>North</v>
          </cell>
          <cell r="I230" t="str">
            <v/>
          </cell>
          <cell r="J230" t="str">
            <v/>
          </cell>
          <cell r="K230" t="str">
            <v>Traditional</v>
          </cell>
          <cell r="L230" t="str">
            <v/>
          </cell>
          <cell r="M230" t="str">
            <v/>
          </cell>
          <cell r="N230" t="str">
            <v/>
          </cell>
          <cell r="O230" t="str">
            <v/>
          </cell>
          <cell r="Q230">
            <v>1</v>
          </cell>
          <cell r="R230">
            <v>0</v>
          </cell>
          <cell r="S230">
            <v>1</v>
          </cell>
          <cell r="T230">
            <v>2</v>
          </cell>
        </row>
        <row r="231">
          <cell r="A231" t="str">
            <v>L4093</v>
          </cell>
          <cell r="B231" t="str">
            <v>31-03-2006</v>
          </cell>
          <cell r="C231" t="str">
            <v>Wyre Housing Association Limited</v>
          </cell>
          <cell r="D231">
            <v>3019</v>
          </cell>
          <cell r="E231">
            <v>48</v>
          </cell>
          <cell r="F231">
            <v>3067</v>
          </cell>
          <cell r="G231" t="str">
            <v>North</v>
          </cell>
          <cell r="I231" t="str">
            <v>LSVT</v>
          </cell>
          <cell r="J231" t="str">
            <v/>
          </cell>
          <cell r="K231" t="str">
            <v/>
          </cell>
          <cell r="L231" t="str">
            <v/>
          </cell>
          <cell r="M231" t="str">
            <v>Included</v>
          </cell>
          <cell r="N231" t="str">
            <v/>
          </cell>
          <cell r="O231" t="str">
            <v/>
          </cell>
          <cell r="Q231">
            <v>1</v>
          </cell>
          <cell r="R231">
            <v>1</v>
          </cell>
          <cell r="S231">
            <v>0</v>
          </cell>
          <cell r="T231">
            <v>2</v>
          </cell>
        </row>
        <row r="232">
          <cell r="A232" t="str">
            <v>L4096</v>
          </cell>
          <cell r="B232" t="str">
            <v>31-03-2006</v>
          </cell>
          <cell r="C232" t="str">
            <v>Beechdale Community Housing Association Limited</v>
          </cell>
          <cell r="D232">
            <v>1222</v>
          </cell>
          <cell r="E232">
            <v>0</v>
          </cell>
          <cell r="F232">
            <v>1222</v>
          </cell>
          <cell r="G232" t="str">
            <v>Central</v>
          </cell>
          <cell r="I232" t="str">
            <v>LSVT</v>
          </cell>
          <cell r="J232" t="str">
            <v/>
          </cell>
          <cell r="K232" t="str">
            <v/>
          </cell>
          <cell r="L232" t="str">
            <v>Included</v>
          </cell>
          <cell r="M232" t="str">
            <v/>
          </cell>
          <cell r="N232" t="str">
            <v/>
          </cell>
          <cell r="O232" t="str">
            <v/>
          </cell>
          <cell r="Q232">
            <v>1</v>
          </cell>
          <cell r="R232">
            <v>1</v>
          </cell>
          <cell r="S232">
            <v>0</v>
          </cell>
          <cell r="T232">
            <v>2</v>
          </cell>
        </row>
        <row r="233">
          <cell r="A233" t="str">
            <v>L4105</v>
          </cell>
          <cell r="B233" t="str">
            <v>31-03-2006</v>
          </cell>
          <cell r="C233" t="str">
            <v>Riversmead Housing Association Limited</v>
          </cell>
          <cell r="D233">
            <v>4339</v>
          </cell>
          <cell r="E233">
            <v>0</v>
          </cell>
          <cell r="F233">
            <v>4339</v>
          </cell>
          <cell r="G233" t="str">
            <v>London</v>
          </cell>
          <cell r="I233" t="str">
            <v>LSVT</v>
          </cell>
          <cell r="J233" t="str">
            <v/>
          </cell>
          <cell r="K233" t="str">
            <v/>
          </cell>
          <cell r="L233" t="str">
            <v/>
          </cell>
          <cell r="M233" t="str">
            <v>Included</v>
          </cell>
          <cell r="N233" t="str">
            <v/>
          </cell>
          <cell r="O233" t="str">
            <v/>
          </cell>
          <cell r="Q233">
            <v>1</v>
          </cell>
          <cell r="R233">
            <v>1</v>
          </cell>
          <cell r="S233">
            <v>0</v>
          </cell>
          <cell r="T233">
            <v>2</v>
          </cell>
        </row>
        <row r="234">
          <cell r="A234" t="str">
            <v>L4118</v>
          </cell>
          <cell r="B234" t="str">
            <v>31-03-2006</v>
          </cell>
          <cell r="C234" t="str">
            <v>Castle Vale Community Housing Association Ltd</v>
          </cell>
          <cell r="D234">
            <v>2536</v>
          </cell>
          <cell r="E234">
            <v>0</v>
          </cell>
          <cell r="F234">
            <v>2536</v>
          </cell>
          <cell r="G234" t="str">
            <v>Central</v>
          </cell>
          <cell r="I234" t="str">
            <v/>
          </cell>
          <cell r="J234" t="str">
            <v/>
          </cell>
          <cell r="K234" t="str">
            <v>Traditional</v>
          </cell>
          <cell r="L234" t="str">
            <v/>
          </cell>
          <cell r="M234" t="str">
            <v>Included</v>
          </cell>
          <cell r="N234" t="str">
            <v/>
          </cell>
          <cell r="O234" t="str">
            <v/>
          </cell>
          <cell r="Q234">
            <v>1</v>
          </cell>
          <cell r="R234">
            <v>1</v>
          </cell>
          <cell r="S234">
            <v>1</v>
          </cell>
          <cell r="T234">
            <v>3</v>
          </cell>
        </row>
        <row r="235">
          <cell r="A235" t="str">
            <v>L4123</v>
          </cell>
          <cell r="B235" t="str">
            <v>31-03-2006</v>
          </cell>
          <cell r="C235" t="str">
            <v>Orbit Housing Group Limited</v>
          </cell>
          <cell r="D235">
            <v>2533</v>
          </cell>
          <cell r="E235">
            <v>0</v>
          </cell>
          <cell r="F235">
            <v>2533</v>
          </cell>
          <cell r="G235" t="str">
            <v>Central</v>
          </cell>
          <cell r="I235" t="str">
            <v/>
          </cell>
          <cell r="J235" t="str">
            <v/>
          </cell>
          <cell r="K235" t="str">
            <v>Traditional</v>
          </cell>
          <cell r="L235" t="str">
            <v/>
          </cell>
          <cell r="M235" t="str">
            <v>Included</v>
          </cell>
          <cell r="N235" t="str">
            <v/>
          </cell>
          <cell r="O235" t="str">
            <v/>
          </cell>
          <cell r="Q235">
            <v>1</v>
          </cell>
          <cell r="R235">
            <v>1</v>
          </cell>
          <cell r="S235">
            <v>1</v>
          </cell>
          <cell r="T235">
            <v>3</v>
          </cell>
        </row>
        <row r="236">
          <cell r="A236" t="str">
            <v>L4130</v>
          </cell>
          <cell r="B236" t="str">
            <v>31-03-2006</v>
          </cell>
          <cell r="C236" t="str">
            <v>Soha Housing Limited</v>
          </cell>
          <cell r="D236">
            <v>4740</v>
          </cell>
          <cell r="E236">
            <v>1</v>
          </cell>
          <cell r="F236">
            <v>4741</v>
          </cell>
          <cell r="G236" t="str">
            <v>South East</v>
          </cell>
          <cell r="I236" t="str">
            <v>LSVT</v>
          </cell>
          <cell r="J236" t="str">
            <v/>
          </cell>
          <cell r="K236" t="str">
            <v/>
          </cell>
          <cell r="L236" t="str">
            <v/>
          </cell>
          <cell r="M236" t="str">
            <v>Included</v>
          </cell>
          <cell r="N236" t="str">
            <v/>
          </cell>
          <cell r="O236" t="str">
            <v/>
          </cell>
          <cell r="Q236">
            <v>1</v>
          </cell>
          <cell r="R236">
            <v>1</v>
          </cell>
          <cell r="S236">
            <v>0</v>
          </cell>
          <cell r="T236">
            <v>2</v>
          </cell>
        </row>
        <row r="237">
          <cell r="A237" t="str">
            <v>L4139</v>
          </cell>
          <cell r="B237" t="str">
            <v>31-03-2006</v>
          </cell>
          <cell r="C237" t="str">
            <v>First Step Housing Company Limited</v>
          </cell>
          <cell r="D237">
            <v>327</v>
          </cell>
          <cell r="E237">
            <v>0</v>
          </cell>
          <cell r="F237">
            <v>327</v>
          </cell>
          <cell r="G237" t="str">
            <v>South East</v>
          </cell>
          <cell r="I237" t="str">
            <v/>
          </cell>
          <cell r="J237" t="str">
            <v/>
          </cell>
          <cell r="K237" t="str">
            <v>Traditional</v>
          </cell>
          <cell r="L237" t="str">
            <v/>
          </cell>
          <cell r="M237" t="str">
            <v/>
          </cell>
          <cell r="N237" t="str">
            <v/>
          </cell>
          <cell r="O237" t="str">
            <v/>
          </cell>
          <cell r="Q237">
            <v>1</v>
          </cell>
          <cell r="R237">
            <v>0</v>
          </cell>
          <cell r="S237">
            <v>1</v>
          </cell>
          <cell r="T237">
            <v>2</v>
          </cell>
        </row>
        <row r="238">
          <cell r="A238" t="str">
            <v>L4140</v>
          </cell>
          <cell r="B238" t="str">
            <v>31-03-2006</v>
          </cell>
          <cell r="C238" t="str">
            <v xml:space="preserve">Eden Housing Association Limited </v>
          </cell>
          <cell r="D238">
            <v>1451</v>
          </cell>
          <cell r="E238">
            <v>9</v>
          </cell>
          <cell r="F238">
            <v>1460</v>
          </cell>
          <cell r="G238" t="str">
            <v>North</v>
          </cell>
          <cell r="I238" t="str">
            <v>LSVT</v>
          </cell>
          <cell r="J238" t="str">
            <v/>
          </cell>
          <cell r="K238" t="str">
            <v/>
          </cell>
          <cell r="L238" t="str">
            <v>Included</v>
          </cell>
          <cell r="M238" t="str">
            <v/>
          </cell>
          <cell r="N238" t="str">
            <v/>
          </cell>
          <cell r="O238" t="str">
            <v/>
          </cell>
          <cell r="Q238">
            <v>1</v>
          </cell>
          <cell r="R238">
            <v>1</v>
          </cell>
          <cell r="S238">
            <v>0</v>
          </cell>
          <cell r="T238">
            <v>2</v>
          </cell>
        </row>
        <row r="239">
          <cell r="A239" t="str">
            <v>L4142</v>
          </cell>
          <cell r="B239" t="str">
            <v>31-03-2006</v>
          </cell>
          <cell r="C239" t="str">
            <v>L &amp; Q Bexley Homes Ltd</v>
          </cell>
          <cell r="D239">
            <v>3985</v>
          </cell>
          <cell r="E239">
            <v>0</v>
          </cell>
          <cell r="F239">
            <v>3985</v>
          </cell>
          <cell r="G239" t="str">
            <v>London</v>
          </cell>
          <cell r="I239" t="str">
            <v>LSVT</v>
          </cell>
          <cell r="J239" t="str">
            <v/>
          </cell>
          <cell r="K239" t="str">
            <v/>
          </cell>
          <cell r="L239" t="str">
            <v/>
          </cell>
          <cell r="M239" t="str">
            <v>Included</v>
          </cell>
          <cell r="N239" t="str">
            <v/>
          </cell>
          <cell r="O239" t="str">
            <v/>
          </cell>
          <cell r="Q239">
            <v>1</v>
          </cell>
          <cell r="R239">
            <v>1</v>
          </cell>
          <cell r="S239">
            <v>0</v>
          </cell>
          <cell r="T239">
            <v>2</v>
          </cell>
        </row>
        <row r="240">
          <cell r="A240" t="str">
            <v>L4143</v>
          </cell>
          <cell r="B240" t="str">
            <v>31-03-2006</v>
          </cell>
          <cell r="C240" t="str">
            <v xml:space="preserve">CBHA </v>
          </cell>
          <cell r="D240">
            <v>1437</v>
          </cell>
          <cell r="E240">
            <v>0</v>
          </cell>
          <cell r="F240">
            <v>1437</v>
          </cell>
          <cell r="G240" t="str">
            <v>London</v>
          </cell>
          <cell r="I240" t="str">
            <v>LSVT</v>
          </cell>
          <cell r="J240" t="str">
            <v/>
          </cell>
          <cell r="K240" t="str">
            <v/>
          </cell>
          <cell r="L240" t="str">
            <v>Included</v>
          </cell>
          <cell r="M240" t="str">
            <v/>
          </cell>
          <cell r="N240" t="str">
            <v/>
          </cell>
          <cell r="O240" t="str">
            <v/>
          </cell>
          <cell r="Q240">
            <v>1</v>
          </cell>
          <cell r="R240">
            <v>1</v>
          </cell>
          <cell r="S240">
            <v>0</v>
          </cell>
          <cell r="T240">
            <v>2</v>
          </cell>
        </row>
        <row r="241">
          <cell r="A241" t="str">
            <v>L4144</v>
          </cell>
          <cell r="B241" t="str">
            <v>31-03-2005</v>
          </cell>
          <cell r="C241" t="str">
            <v>Ryeland Community Housing Limited</v>
          </cell>
          <cell r="D241">
            <v>403</v>
          </cell>
          <cell r="E241">
            <v>0</v>
          </cell>
          <cell r="F241">
            <v>403</v>
          </cell>
          <cell r="G241" t="str">
            <v>London</v>
          </cell>
          <cell r="I241" t="str">
            <v>LSVT</v>
          </cell>
          <cell r="K241" t="str">
            <v/>
          </cell>
          <cell r="L241" t="str">
            <v/>
          </cell>
          <cell r="M241" t="str">
            <v/>
          </cell>
          <cell r="N241" t="str">
            <v/>
          </cell>
          <cell r="O241" t="str">
            <v/>
          </cell>
          <cell r="Q241">
            <v>1</v>
          </cell>
          <cell r="R241">
            <v>0</v>
          </cell>
          <cell r="S241">
            <v>0</v>
          </cell>
          <cell r="T241">
            <v>1</v>
          </cell>
        </row>
        <row r="242">
          <cell r="A242" t="str">
            <v>L4145</v>
          </cell>
          <cell r="B242" t="str">
            <v>31-03-2006</v>
          </cell>
          <cell r="C242" t="str">
            <v xml:space="preserve">Swan Housing Association Limited </v>
          </cell>
          <cell r="D242">
            <v>2603</v>
          </cell>
          <cell r="E242">
            <v>83</v>
          </cell>
          <cell r="F242">
            <v>2686</v>
          </cell>
          <cell r="G242" t="str">
            <v>Central</v>
          </cell>
          <cell r="I242" t="str">
            <v/>
          </cell>
          <cell r="J242" t="str">
            <v/>
          </cell>
          <cell r="K242" t="str">
            <v>Traditional</v>
          </cell>
          <cell r="L242" t="str">
            <v/>
          </cell>
          <cell r="M242" t="str">
            <v>Included</v>
          </cell>
          <cell r="N242" t="str">
            <v/>
          </cell>
          <cell r="O242" t="str">
            <v/>
          </cell>
          <cell r="Q242">
            <v>1</v>
          </cell>
          <cell r="R242">
            <v>1</v>
          </cell>
          <cell r="S242">
            <v>1</v>
          </cell>
          <cell r="T242">
            <v>3</v>
          </cell>
        </row>
        <row r="243">
          <cell r="A243" t="str">
            <v>L4148</v>
          </cell>
          <cell r="B243" t="str">
            <v>31-03-2006</v>
          </cell>
          <cell r="C243" t="str">
            <v>Orbit Bexley Housing Association Limited</v>
          </cell>
          <cell r="D243">
            <v>4221</v>
          </cell>
          <cell r="E243">
            <v>0</v>
          </cell>
          <cell r="F243">
            <v>4221</v>
          </cell>
          <cell r="G243" t="str">
            <v>Central</v>
          </cell>
          <cell r="I243" t="str">
            <v>LSVT</v>
          </cell>
          <cell r="J243" t="str">
            <v/>
          </cell>
          <cell r="K243" t="str">
            <v/>
          </cell>
          <cell r="L243" t="str">
            <v/>
          </cell>
          <cell r="M243" t="str">
            <v>Included</v>
          </cell>
          <cell r="N243" t="str">
            <v/>
          </cell>
          <cell r="O243" t="str">
            <v/>
          </cell>
          <cell r="Q243">
            <v>1</v>
          </cell>
          <cell r="R243">
            <v>1</v>
          </cell>
          <cell r="S243">
            <v>0</v>
          </cell>
          <cell r="T243">
            <v>2</v>
          </cell>
        </row>
        <row r="244">
          <cell r="A244" t="str">
            <v>L4154</v>
          </cell>
          <cell r="B244" t="str">
            <v>31-03-2006</v>
          </cell>
          <cell r="C244" t="str">
            <v>Pollards Hill Housing Association Limited</v>
          </cell>
          <cell r="D244">
            <v>1351</v>
          </cell>
          <cell r="E244">
            <v>0</v>
          </cell>
          <cell r="F244">
            <v>1351</v>
          </cell>
          <cell r="G244" t="str">
            <v>South East</v>
          </cell>
          <cell r="I244" t="str">
            <v>LSVT</v>
          </cell>
          <cell r="J244" t="str">
            <v/>
          </cell>
          <cell r="K244" t="str">
            <v/>
          </cell>
          <cell r="L244" t="str">
            <v>Included</v>
          </cell>
          <cell r="M244" t="str">
            <v/>
          </cell>
          <cell r="N244" t="str">
            <v/>
          </cell>
          <cell r="O244" t="str">
            <v/>
          </cell>
          <cell r="Q244">
            <v>1</v>
          </cell>
          <cell r="R244">
            <v>1</v>
          </cell>
          <cell r="S244">
            <v>0</v>
          </cell>
          <cell r="T244">
            <v>2</v>
          </cell>
        </row>
        <row r="245">
          <cell r="A245" t="str">
            <v>L4155</v>
          </cell>
          <cell r="B245" t="str">
            <v>31-03-2006</v>
          </cell>
          <cell r="C245" t="str">
            <v>Vange Community Housing Limited</v>
          </cell>
          <cell r="D245">
            <v>699</v>
          </cell>
          <cell r="E245">
            <v>0</v>
          </cell>
          <cell r="F245">
            <v>699</v>
          </cell>
          <cell r="G245" t="str">
            <v>London</v>
          </cell>
          <cell r="I245" t="str">
            <v>LSVT</v>
          </cell>
          <cell r="J245" t="str">
            <v/>
          </cell>
          <cell r="K245" t="str">
            <v/>
          </cell>
          <cell r="L245" t="str">
            <v/>
          </cell>
          <cell r="M245" t="str">
            <v/>
          </cell>
          <cell r="N245" t="str">
            <v/>
          </cell>
          <cell r="O245" t="str">
            <v/>
          </cell>
          <cell r="Q245">
            <v>1</v>
          </cell>
          <cell r="R245">
            <v>0</v>
          </cell>
          <cell r="S245">
            <v>0</v>
          </cell>
          <cell r="T245">
            <v>1</v>
          </cell>
        </row>
        <row r="246">
          <cell r="A246" t="str">
            <v>L4159</v>
          </cell>
          <cell r="B246" t="str">
            <v>31-03-2006</v>
          </cell>
          <cell r="C246" t="str">
            <v>Limehurst Village Trust</v>
          </cell>
          <cell r="D246">
            <v>605</v>
          </cell>
          <cell r="E246">
            <v>0</v>
          </cell>
          <cell r="F246">
            <v>605</v>
          </cell>
          <cell r="G246" t="str">
            <v>North</v>
          </cell>
          <cell r="I246" t="str">
            <v>LSVT</v>
          </cell>
          <cell r="J246" t="str">
            <v/>
          </cell>
          <cell r="K246" t="str">
            <v/>
          </cell>
          <cell r="L246" t="str">
            <v/>
          </cell>
          <cell r="M246" t="str">
            <v/>
          </cell>
          <cell r="N246" t="str">
            <v/>
          </cell>
          <cell r="O246" t="str">
            <v/>
          </cell>
          <cell r="Q246">
            <v>1</v>
          </cell>
          <cell r="R246">
            <v>0</v>
          </cell>
          <cell r="S246">
            <v>0</v>
          </cell>
          <cell r="T246">
            <v>1</v>
          </cell>
        </row>
        <row r="247">
          <cell r="A247" t="str">
            <v>L4160</v>
          </cell>
          <cell r="B247" t="str">
            <v>31-03-2006</v>
          </cell>
          <cell r="C247" t="str">
            <v xml:space="preserve">Chevin Housing Association Limited </v>
          </cell>
          <cell r="D247">
            <v>6642</v>
          </cell>
          <cell r="E247">
            <v>1008</v>
          </cell>
          <cell r="F247">
            <v>7650</v>
          </cell>
          <cell r="G247" t="str">
            <v>North</v>
          </cell>
          <cell r="I247" t="str">
            <v/>
          </cell>
          <cell r="J247" t="str">
            <v/>
          </cell>
          <cell r="K247" t="str">
            <v>Traditional</v>
          </cell>
          <cell r="L247" t="str">
            <v/>
          </cell>
          <cell r="M247" t="str">
            <v/>
          </cell>
          <cell r="N247" t="str">
            <v>Included</v>
          </cell>
          <cell r="O247" t="str">
            <v/>
          </cell>
          <cell r="Q247">
            <v>1</v>
          </cell>
          <cell r="R247">
            <v>1</v>
          </cell>
          <cell r="S247">
            <v>1</v>
          </cell>
          <cell r="T247">
            <v>3</v>
          </cell>
        </row>
        <row r="248">
          <cell r="A248" t="str">
            <v>L4167</v>
          </cell>
          <cell r="B248" t="str">
            <v>31-03-2006</v>
          </cell>
          <cell r="C248" t="str">
            <v>Bentilee Community Housing Limited</v>
          </cell>
          <cell r="D248">
            <v>924</v>
          </cell>
          <cell r="E248">
            <v>0</v>
          </cell>
          <cell r="F248">
            <v>924</v>
          </cell>
          <cell r="G248" t="str">
            <v>Central</v>
          </cell>
          <cell r="I248" t="str">
            <v>LSVT</v>
          </cell>
          <cell r="J248" t="str">
            <v/>
          </cell>
          <cell r="K248" t="str">
            <v/>
          </cell>
          <cell r="L248" t="str">
            <v/>
          </cell>
          <cell r="M248" t="str">
            <v/>
          </cell>
          <cell r="N248" t="str">
            <v/>
          </cell>
          <cell r="O248" t="str">
            <v/>
          </cell>
          <cell r="Q248">
            <v>1</v>
          </cell>
          <cell r="R248">
            <v>0</v>
          </cell>
          <cell r="S248">
            <v>0</v>
          </cell>
          <cell r="T248">
            <v>1</v>
          </cell>
        </row>
        <row r="249">
          <cell r="A249" t="str">
            <v>L4168</v>
          </cell>
          <cell r="B249" t="str">
            <v>31-03-2006</v>
          </cell>
          <cell r="C249" t="str">
            <v>Fortunegate Community Housing Limited</v>
          </cell>
          <cell r="D249">
            <v>1147</v>
          </cell>
          <cell r="E249">
            <v>0</v>
          </cell>
          <cell r="F249">
            <v>1147</v>
          </cell>
          <cell r="G249" t="str">
            <v>London</v>
          </cell>
          <cell r="I249" t="str">
            <v>LSVT</v>
          </cell>
          <cell r="J249" t="str">
            <v/>
          </cell>
          <cell r="K249" t="str">
            <v/>
          </cell>
          <cell r="L249" t="str">
            <v>Included</v>
          </cell>
          <cell r="M249" t="str">
            <v/>
          </cell>
          <cell r="N249" t="str">
            <v/>
          </cell>
          <cell r="O249" t="str">
            <v/>
          </cell>
          <cell r="Q249">
            <v>1</v>
          </cell>
          <cell r="R249">
            <v>1</v>
          </cell>
          <cell r="S249">
            <v>0</v>
          </cell>
          <cell r="T249">
            <v>2</v>
          </cell>
        </row>
        <row r="250">
          <cell r="A250" t="str">
            <v>L4169</v>
          </cell>
          <cell r="B250" t="str">
            <v>31-03-2006</v>
          </cell>
          <cell r="C250" t="str">
            <v>Kingsmead Homes (Hackney) Limited</v>
          </cell>
          <cell r="D250">
            <v>981</v>
          </cell>
          <cell r="E250">
            <v>0</v>
          </cell>
          <cell r="F250">
            <v>981</v>
          </cell>
          <cell r="G250" t="str">
            <v>South East</v>
          </cell>
          <cell r="I250" t="str">
            <v>LSVT</v>
          </cell>
          <cell r="J250" t="str">
            <v/>
          </cell>
          <cell r="K250" t="str">
            <v/>
          </cell>
          <cell r="L250" t="str">
            <v/>
          </cell>
          <cell r="M250" t="str">
            <v/>
          </cell>
          <cell r="N250" t="str">
            <v/>
          </cell>
          <cell r="O250" t="str">
            <v/>
          </cell>
          <cell r="Q250">
            <v>1</v>
          </cell>
          <cell r="R250">
            <v>0</v>
          </cell>
          <cell r="S250">
            <v>0</v>
          </cell>
          <cell r="T250">
            <v>1</v>
          </cell>
        </row>
        <row r="251">
          <cell r="A251" t="str">
            <v>L4170</v>
          </cell>
          <cell r="B251" t="str">
            <v>31-03-2006</v>
          </cell>
          <cell r="C251" t="str">
            <v>Poplar HARCA Limited</v>
          </cell>
          <cell r="D251">
            <v>5493</v>
          </cell>
          <cell r="E251">
            <v>0</v>
          </cell>
          <cell r="F251">
            <v>5493</v>
          </cell>
          <cell r="G251" t="str">
            <v>London</v>
          </cell>
          <cell r="I251" t="str">
            <v>LSVT</v>
          </cell>
          <cell r="J251" t="str">
            <v/>
          </cell>
          <cell r="K251" t="str">
            <v/>
          </cell>
          <cell r="L251" t="str">
            <v/>
          </cell>
          <cell r="M251" t="str">
            <v/>
          </cell>
          <cell r="N251" t="str">
            <v>Included</v>
          </cell>
          <cell r="O251" t="str">
            <v/>
          </cell>
          <cell r="Q251">
            <v>1</v>
          </cell>
          <cell r="R251">
            <v>1</v>
          </cell>
          <cell r="S251">
            <v>0</v>
          </cell>
          <cell r="T251">
            <v>2</v>
          </cell>
        </row>
        <row r="252">
          <cell r="A252" t="str">
            <v>L4171</v>
          </cell>
          <cell r="B252" t="str">
            <v>31-03-2006</v>
          </cell>
          <cell r="C252" t="str">
            <v>Severn Vale Housing Society Limited</v>
          </cell>
          <cell r="D252">
            <v>3000</v>
          </cell>
          <cell r="E252">
            <v>95</v>
          </cell>
          <cell r="F252">
            <v>3095</v>
          </cell>
          <cell r="G252" t="str">
            <v>South West</v>
          </cell>
          <cell r="I252" t="str">
            <v>LSVT</v>
          </cell>
          <cell r="J252" t="str">
            <v/>
          </cell>
          <cell r="K252" t="str">
            <v/>
          </cell>
          <cell r="L252" t="str">
            <v/>
          </cell>
          <cell r="M252" t="str">
            <v>Included</v>
          </cell>
          <cell r="N252" t="str">
            <v/>
          </cell>
          <cell r="O252" t="str">
            <v/>
          </cell>
          <cell r="Q252">
            <v>1</v>
          </cell>
          <cell r="R252">
            <v>1</v>
          </cell>
          <cell r="S252">
            <v>0</v>
          </cell>
          <cell r="T252">
            <v>2</v>
          </cell>
        </row>
        <row r="253">
          <cell r="A253" t="str">
            <v>L4195</v>
          </cell>
          <cell r="B253" t="str">
            <v>31-03-2006</v>
          </cell>
          <cell r="C253" t="str">
            <v>Leasowe Community Homes</v>
          </cell>
          <cell r="D253">
            <v>983</v>
          </cell>
          <cell r="E253">
            <v>0</v>
          </cell>
          <cell r="F253">
            <v>983</v>
          </cell>
          <cell r="G253" t="str">
            <v>North</v>
          </cell>
          <cell r="I253" t="str">
            <v>LSVT</v>
          </cell>
          <cell r="J253" t="str">
            <v/>
          </cell>
          <cell r="K253" t="str">
            <v/>
          </cell>
          <cell r="L253" t="str">
            <v/>
          </cell>
          <cell r="M253" t="str">
            <v/>
          </cell>
          <cell r="N253" t="str">
            <v/>
          </cell>
          <cell r="O253" t="str">
            <v/>
          </cell>
          <cell r="Q253">
            <v>1</v>
          </cell>
          <cell r="R253">
            <v>0</v>
          </cell>
          <cell r="S253">
            <v>0</v>
          </cell>
          <cell r="T253">
            <v>1</v>
          </cell>
        </row>
        <row r="254">
          <cell r="A254" t="str">
            <v>L4199</v>
          </cell>
          <cell r="B254" t="str">
            <v>31-03-2006</v>
          </cell>
          <cell r="C254" t="str">
            <v xml:space="preserve">Ashton Pioneer Homes Limited </v>
          </cell>
          <cell r="D254">
            <v>897</v>
          </cell>
          <cell r="E254">
            <v>0</v>
          </cell>
          <cell r="F254">
            <v>897</v>
          </cell>
          <cell r="G254" t="str">
            <v>North</v>
          </cell>
          <cell r="I254" t="str">
            <v>LSVT</v>
          </cell>
          <cell r="J254" t="str">
            <v/>
          </cell>
          <cell r="K254" t="str">
            <v/>
          </cell>
          <cell r="L254" t="str">
            <v/>
          </cell>
          <cell r="M254" t="str">
            <v/>
          </cell>
          <cell r="N254" t="str">
            <v/>
          </cell>
          <cell r="O254" t="str">
            <v/>
          </cell>
          <cell r="Q254">
            <v>1</v>
          </cell>
          <cell r="R254">
            <v>0</v>
          </cell>
          <cell r="S254">
            <v>0</v>
          </cell>
          <cell r="T254">
            <v>1</v>
          </cell>
        </row>
        <row r="255">
          <cell r="A255" t="str">
            <v>L4201</v>
          </cell>
          <cell r="B255" t="str">
            <v>31-03-2006</v>
          </cell>
          <cell r="C255" t="str">
            <v>New Linx Housing Trust</v>
          </cell>
          <cell r="D255">
            <v>5523</v>
          </cell>
          <cell r="E255">
            <v>21</v>
          </cell>
          <cell r="F255">
            <v>5544</v>
          </cell>
          <cell r="G255" t="str">
            <v>Central</v>
          </cell>
          <cell r="I255" t="str">
            <v>LSVT</v>
          </cell>
          <cell r="J255" t="str">
            <v/>
          </cell>
          <cell r="K255" t="str">
            <v/>
          </cell>
          <cell r="L255" t="str">
            <v/>
          </cell>
          <cell r="M255" t="str">
            <v/>
          </cell>
          <cell r="N255" t="str">
            <v>Included</v>
          </cell>
          <cell r="O255" t="str">
            <v/>
          </cell>
          <cell r="Q255">
            <v>1</v>
          </cell>
          <cell r="R255">
            <v>1</v>
          </cell>
          <cell r="S255">
            <v>0</v>
          </cell>
          <cell r="T255">
            <v>2</v>
          </cell>
        </row>
        <row r="256">
          <cell r="A256" t="str">
            <v>L4202</v>
          </cell>
          <cell r="B256" t="str">
            <v>31-03-2006</v>
          </cell>
          <cell r="C256" t="str">
            <v xml:space="preserve">Nomad Housing Trust Limited </v>
          </cell>
          <cell r="D256">
            <v>551</v>
          </cell>
          <cell r="E256">
            <v>0</v>
          </cell>
          <cell r="F256">
            <v>551</v>
          </cell>
          <cell r="G256" t="str">
            <v>North</v>
          </cell>
          <cell r="I256" t="str">
            <v/>
          </cell>
          <cell r="J256" t="str">
            <v/>
          </cell>
          <cell r="K256" t="str">
            <v>Traditional</v>
          </cell>
          <cell r="L256" t="str">
            <v/>
          </cell>
          <cell r="M256" t="str">
            <v/>
          </cell>
          <cell r="N256" t="str">
            <v/>
          </cell>
          <cell r="O256" t="str">
            <v/>
          </cell>
          <cell r="Q256">
            <v>1</v>
          </cell>
          <cell r="R256">
            <v>0</v>
          </cell>
          <cell r="S256">
            <v>1</v>
          </cell>
          <cell r="T256">
            <v>2</v>
          </cell>
        </row>
        <row r="257">
          <cell r="A257" t="str">
            <v>L4204</v>
          </cell>
          <cell r="B257" t="str">
            <v>31-03-2006</v>
          </cell>
          <cell r="C257" t="str">
            <v>Frontis Homes Limited</v>
          </cell>
          <cell r="D257">
            <v>1958</v>
          </cell>
          <cell r="E257">
            <v>354</v>
          </cell>
          <cell r="F257">
            <v>2312</v>
          </cell>
          <cell r="G257" t="str">
            <v>North</v>
          </cell>
          <cell r="I257" t="str">
            <v/>
          </cell>
          <cell r="J257" t="str">
            <v/>
          </cell>
          <cell r="K257" t="str">
            <v>Traditional</v>
          </cell>
          <cell r="L257" t="str">
            <v>Included</v>
          </cell>
          <cell r="M257" t="str">
            <v/>
          </cell>
          <cell r="N257" t="str">
            <v/>
          </cell>
          <cell r="O257" t="str">
            <v/>
          </cell>
          <cell r="Q257">
            <v>1</v>
          </cell>
          <cell r="R257">
            <v>1</v>
          </cell>
          <cell r="S257">
            <v>1</v>
          </cell>
          <cell r="T257">
            <v>3</v>
          </cell>
        </row>
        <row r="258">
          <cell r="A258" t="str">
            <v>L4211</v>
          </cell>
          <cell r="B258" t="str">
            <v>31-03-2006</v>
          </cell>
          <cell r="C258" t="str">
            <v>Clapton Community Housing Trust Limited</v>
          </cell>
          <cell r="D258">
            <v>786</v>
          </cell>
          <cell r="E258">
            <v>0</v>
          </cell>
          <cell r="F258">
            <v>786</v>
          </cell>
          <cell r="G258" t="str">
            <v>London</v>
          </cell>
          <cell r="I258" t="str">
            <v>LSVT</v>
          </cell>
          <cell r="J258" t="str">
            <v/>
          </cell>
          <cell r="K258" t="str">
            <v/>
          </cell>
          <cell r="L258" t="str">
            <v/>
          </cell>
          <cell r="M258" t="str">
            <v/>
          </cell>
          <cell r="N258" t="str">
            <v/>
          </cell>
          <cell r="O258" t="str">
            <v/>
          </cell>
          <cell r="Q258">
            <v>1</v>
          </cell>
          <cell r="R258">
            <v>0</v>
          </cell>
          <cell r="S258">
            <v>0</v>
          </cell>
          <cell r="T258">
            <v>1</v>
          </cell>
        </row>
        <row r="259">
          <cell r="A259" t="str">
            <v>L4212</v>
          </cell>
          <cell r="B259" t="str">
            <v>31-03-2006</v>
          </cell>
          <cell r="C259" t="str">
            <v xml:space="preserve">Charlton Triangle Homes Limited </v>
          </cell>
          <cell r="D259">
            <v>1054</v>
          </cell>
          <cell r="E259">
            <v>0</v>
          </cell>
          <cell r="F259">
            <v>1054</v>
          </cell>
          <cell r="G259" t="str">
            <v>London</v>
          </cell>
          <cell r="I259" t="str">
            <v>LSVT</v>
          </cell>
          <cell r="J259" t="str">
            <v/>
          </cell>
          <cell r="K259" t="str">
            <v/>
          </cell>
          <cell r="L259" t="str">
            <v>Included</v>
          </cell>
          <cell r="M259" t="str">
            <v/>
          </cell>
          <cell r="N259" t="str">
            <v/>
          </cell>
          <cell r="O259" t="str">
            <v/>
          </cell>
          <cell r="Q259">
            <v>1</v>
          </cell>
          <cell r="R259">
            <v>1</v>
          </cell>
          <cell r="S259">
            <v>0</v>
          </cell>
          <cell r="T259">
            <v>2</v>
          </cell>
        </row>
        <row r="260">
          <cell r="A260" t="str">
            <v>L4218</v>
          </cell>
          <cell r="B260" t="str">
            <v>31-03-2006</v>
          </cell>
          <cell r="C260" t="str">
            <v>Broadening Choices for Older People</v>
          </cell>
          <cell r="D260">
            <v>348</v>
          </cell>
          <cell r="E260">
            <v>0</v>
          </cell>
          <cell r="F260">
            <v>348</v>
          </cell>
          <cell r="G260" t="str">
            <v>Central</v>
          </cell>
          <cell r="I260" t="str">
            <v/>
          </cell>
          <cell r="J260" t="str">
            <v>Specialist</v>
          </cell>
          <cell r="K260" t="str">
            <v>Traditional</v>
          </cell>
          <cell r="L260" t="str">
            <v/>
          </cell>
          <cell r="M260" t="str">
            <v/>
          </cell>
          <cell r="N260" t="str">
            <v/>
          </cell>
          <cell r="O260" t="str">
            <v/>
          </cell>
          <cell r="Q260">
            <v>1</v>
          </cell>
          <cell r="R260">
            <v>0</v>
          </cell>
          <cell r="S260">
            <v>1</v>
          </cell>
          <cell r="T260">
            <v>2</v>
          </cell>
        </row>
        <row r="261">
          <cell r="A261" t="str">
            <v>L4219</v>
          </cell>
          <cell r="B261" t="str">
            <v>31-03-2006</v>
          </cell>
          <cell r="C261" t="str">
            <v xml:space="preserve">Willow Park Housing Trust Limited </v>
          </cell>
          <cell r="D261">
            <v>7667</v>
          </cell>
          <cell r="E261">
            <v>0</v>
          </cell>
          <cell r="F261">
            <v>7667</v>
          </cell>
          <cell r="G261" t="str">
            <v>North</v>
          </cell>
          <cell r="I261" t="str">
            <v>LSVT</v>
          </cell>
          <cell r="J261" t="str">
            <v/>
          </cell>
          <cell r="K261" t="str">
            <v/>
          </cell>
          <cell r="L261" t="str">
            <v/>
          </cell>
          <cell r="M261" t="str">
            <v/>
          </cell>
          <cell r="N261" t="str">
            <v>Included</v>
          </cell>
          <cell r="O261" t="str">
            <v/>
          </cell>
          <cell r="Q261">
            <v>1</v>
          </cell>
          <cell r="R261">
            <v>1</v>
          </cell>
          <cell r="S261">
            <v>0</v>
          </cell>
          <cell r="T261">
            <v>2</v>
          </cell>
        </row>
        <row r="262">
          <cell r="A262" t="str">
            <v>L4221</v>
          </cell>
          <cell r="B262" t="str">
            <v>31-03-2006</v>
          </cell>
          <cell r="C262" t="str">
            <v xml:space="preserve">Old Ford Housing Association </v>
          </cell>
          <cell r="D262">
            <v>1103</v>
          </cell>
          <cell r="E262">
            <v>0</v>
          </cell>
          <cell r="F262">
            <v>1103</v>
          </cell>
          <cell r="G262" t="str">
            <v>London</v>
          </cell>
          <cell r="I262" t="str">
            <v>LSVT</v>
          </cell>
          <cell r="J262" t="str">
            <v/>
          </cell>
          <cell r="K262" t="str">
            <v/>
          </cell>
          <cell r="L262" t="str">
            <v>Included</v>
          </cell>
          <cell r="M262" t="str">
            <v/>
          </cell>
          <cell r="N262" t="str">
            <v/>
          </cell>
          <cell r="O262" t="str">
            <v/>
          </cell>
          <cell r="Q262">
            <v>1</v>
          </cell>
          <cell r="R262">
            <v>1</v>
          </cell>
          <cell r="S262">
            <v>0</v>
          </cell>
          <cell r="T262">
            <v>2</v>
          </cell>
        </row>
        <row r="263">
          <cell r="A263" t="str">
            <v>L4223</v>
          </cell>
          <cell r="B263" t="str">
            <v>31-03-2006</v>
          </cell>
          <cell r="C263" t="str">
            <v>Hyde Southbank Homes Limited</v>
          </cell>
          <cell r="D263">
            <v>3197</v>
          </cell>
          <cell r="E263">
            <v>0</v>
          </cell>
          <cell r="F263">
            <v>3197</v>
          </cell>
          <cell r="G263" t="str">
            <v>London</v>
          </cell>
          <cell r="I263" t="str">
            <v>LSVT</v>
          </cell>
          <cell r="J263" t="str">
            <v/>
          </cell>
          <cell r="K263" t="str">
            <v/>
          </cell>
          <cell r="L263" t="str">
            <v/>
          </cell>
          <cell r="M263" t="str">
            <v>Included</v>
          </cell>
          <cell r="N263" t="str">
            <v/>
          </cell>
          <cell r="O263" t="str">
            <v/>
          </cell>
          <cell r="Q263">
            <v>1</v>
          </cell>
          <cell r="R263">
            <v>1</v>
          </cell>
          <cell r="S263">
            <v>0</v>
          </cell>
          <cell r="T263">
            <v>2</v>
          </cell>
        </row>
        <row r="264">
          <cell r="A264" t="str">
            <v>L4228</v>
          </cell>
          <cell r="B264" t="str">
            <v>31-03-2006</v>
          </cell>
          <cell r="C264" t="str">
            <v xml:space="preserve">Optima Community Association </v>
          </cell>
          <cell r="D264">
            <v>1581</v>
          </cell>
          <cell r="E264">
            <v>0</v>
          </cell>
          <cell r="F264">
            <v>1581</v>
          </cell>
          <cell r="G264" t="str">
            <v>Central</v>
          </cell>
          <cell r="I264" t="str">
            <v>LSVT</v>
          </cell>
          <cell r="J264" t="str">
            <v/>
          </cell>
          <cell r="K264" t="str">
            <v/>
          </cell>
          <cell r="L264" t="str">
            <v>Included</v>
          </cell>
          <cell r="M264" t="str">
            <v/>
          </cell>
          <cell r="N264" t="str">
            <v/>
          </cell>
          <cell r="O264" t="str">
            <v/>
          </cell>
          <cell r="Q264">
            <v>1</v>
          </cell>
          <cell r="R264">
            <v>1</v>
          </cell>
          <cell r="S264">
            <v>0</v>
          </cell>
          <cell r="T264">
            <v>2</v>
          </cell>
        </row>
        <row r="265">
          <cell r="A265" t="str">
            <v>L4229</v>
          </cell>
          <cell r="B265" t="str">
            <v>31-03-2006</v>
          </cell>
          <cell r="C265" t="str">
            <v>Acis Group Limited</v>
          </cell>
          <cell r="D265">
            <v>3620</v>
          </cell>
          <cell r="E265">
            <v>0</v>
          </cell>
          <cell r="F265">
            <v>3620</v>
          </cell>
          <cell r="G265" t="str">
            <v>Central</v>
          </cell>
          <cell r="I265" t="str">
            <v>LSVT</v>
          </cell>
          <cell r="J265" t="str">
            <v/>
          </cell>
          <cell r="K265" t="str">
            <v/>
          </cell>
          <cell r="L265" t="str">
            <v/>
          </cell>
          <cell r="M265" t="str">
            <v>Included</v>
          </cell>
          <cell r="N265" t="str">
            <v/>
          </cell>
          <cell r="O265" t="str">
            <v/>
          </cell>
          <cell r="Q265">
            <v>1</v>
          </cell>
          <cell r="R265">
            <v>1</v>
          </cell>
          <cell r="S265">
            <v>0</v>
          </cell>
          <cell r="T265">
            <v>2</v>
          </cell>
        </row>
        <row r="266">
          <cell r="A266" t="str">
            <v>L4230</v>
          </cell>
          <cell r="B266" t="str">
            <v>31-03-2006</v>
          </cell>
          <cell r="C266" t="str">
            <v>South Liverpool Housing Limited</v>
          </cell>
          <cell r="D266">
            <v>3548</v>
          </cell>
          <cell r="E266">
            <v>0</v>
          </cell>
          <cell r="F266">
            <v>3548</v>
          </cell>
          <cell r="G266" t="str">
            <v>North</v>
          </cell>
          <cell r="I266" t="str">
            <v>LSVT</v>
          </cell>
          <cell r="J266" t="str">
            <v/>
          </cell>
          <cell r="K266" t="str">
            <v/>
          </cell>
          <cell r="L266" t="str">
            <v/>
          </cell>
          <cell r="M266" t="str">
            <v>Included</v>
          </cell>
          <cell r="N266" t="str">
            <v/>
          </cell>
          <cell r="O266" t="str">
            <v/>
          </cell>
          <cell r="Q266">
            <v>1</v>
          </cell>
          <cell r="R266">
            <v>1</v>
          </cell>
          <cell r="S266">
            <v>0</v>
          </cell>
          <cell r="T266">
            <v>2</v>
          </cell>
        </row>
        <row r="267">
          <cell r="A267" t="str">
            <v>L4238</v>
          </cell>
          <cell r="B267" t="str">
            <v>31-03-2006</v>
          </cell>
          <cell r="C267" t="str">
            <v>Aspire Housing Limited</v>
          </cell>
          <cell r="D267">
            <v>8634</v>
          </cell>
          <cell r="E267">
            <v>0</v>
          </cell>
          <cell r="F267">
            <v>8634</v>
          </cell>
          <cell r="G267" t="str">
            <v>Central</v>
          </cell>
          <cell r="I267" t="str">
            <v>LSVT</v>
          </cell>
          <cell r="J267" t="str">
            <v/>
          </cell>
          <cell r="K267" t="str">
            <v/>
          </cell>
          <cell r="L267" t="str">
            <v/>
          </cell>
          <cell r="M267" t="str">
            <v/>
          </cell>
          <cell r="N267" t="str">
            <v>Included</v>
          </cell>
          <cell r="O267" t="str">
            <v/>
          </cell>
          <cell r="Q267">
            <v>1</v>
          </cell>
          <cell r="R267">
            <v>1</v>
          </cell>
          <cell r="S267">
            <v>0</v>
          </cell>
          <cell r="T267">
            <v>2</v>
          </cell>
        </row>
        <row r="268">
          <cell r="A268" t="str">
            <v>L4241</v>
          </cell>
          <cell r="B268" t="str">
            <v>31-03-2006</v>
          </cell>
          <cell r="C268" t="str">
            <v>A2 Housing Solutions Ltd</v>
          </cell>
          <cell r="D268">
            <v>2240</v>
          </cell>
          <cell r="E268">
            <v>103</v>
          </cell>
          <cell r="F268">
            <v>2343</v>
          </cell>
          <cell r="G268" t="str">
            <v>South East</v>
          </cell>
          <cell r="I268" t="str">
            <v/>
          </cell>
          <cell r="J268" t="str">
            <v/>
          </cell>
          <cell r="K268" t="str">
            <v>Traditional</v>
          </cell>
          <cell r="L268" t="str">
            <v>Included</v>
          </cell>
          <cell r="M268" t="str">
            <v/>
          </cell>
          <cell r="N268" t="str">
            <v/>
          </cell>
          <cell r="O268" t="str">
            <v/>
          </cell>
          <cell r="Q268">
            <v>1</v>
          </cell>
          <cell r="R268">
            <v>1</v>
          </cell>
          <cell r="S268">
            <v>1</v>
          </cell>
          <cell r="T268">
            <v>3</v>
          </cell>
        </row>
        <row r="269">
          <cell r="A269" t="str">
            <v>L4251</v>
          </cell>
          <cell r="B269" t="str">
            <v>31-03-2006</v>
          </cell>
          <cell r="C269" t="str">
            <v>Town and Country Housing Group</v>
          </cell>
          <cell r="D269">
            <v>0</v>
          </cell>
          <cell r="E269">
            <v>433</v>
          </cell>
          <cell r="F269">
            <v>433</v>
          </cell>
          <cell r="G269" t="str">
            <v>South East</v>
          </cell>
          <cell r="I269" t="str">
            <v/>
          </cell>
          <cell r="J269" t="str">
            <v/>
          </cell>
          <cell r="K269" t="str">
            <v>Traditional</v>
          </cell>
          <cell r="L269" t="str">
            <v/>
          </cell>
          <cell r="M269" t="str">
            <v/>
          </cell>
          <cell r="N269" t="str">
            <v/>
          </cell>
          <cell r="O269" t="str">
            <v/>
          </cell>
          <cell r="Q269">
            <v>1</v>
          </cell>
          <cell r="R269">
            <v>0</v>
          </cell>
          <cell r="S269">
            <v>1</v>
          </cell>
          <cell r="T269">
            <v>2</v>
          </cell>
        </row>
        <row r="270">
          <cell r="A270" t="str">
            <v>L4252</v>
          </cell>
          <cell r="B270" t="str">
            <v>31-03-2006</v>
          </cell>
          <cell r="C270" t="str">
            <v>White Cliffs Housing Association Limited</v>
          </cell>
          <cell r="D270">
            <v>370</v>
          </cell>
          <cell r="E270">
            <v>0</v>
          </cell>
          <cell r="F270">
            <v>370</v>
          </cell>
          <cell r="G270" t="str">
            <v>South East</v>
          </cell>
          <cell r="I270" t="str">
            <v/>
          </cell>
          <cell r="J270" t="str">
            <v/>
          </cell>
          <cell r="K270" t="str">
            <v>Traditional</v>
          </cell>
          <cell r="L270" t="str">
            <v/>
          </cell>
          <cell r="M270" t="str">
            <v/>
          </cell>
          <cell r="N270" t="str">
            <v/>
          </cell>
          <cell r="O270" t="str">
            <v/>
          </cell>
          <cell r="Q270">
            <v>1</v>
          </cell>
          <cell r="R270">
            <v>0</v>
          </cell>
          <cell r="S270">
            <v>1</v>
          </cell>
          <cell r="T270">
            <v>2</v>
          </cell>
        </row>
        <row r="271">
          <cell r="A271" t="str">
            <v>L4254</v>
          </cell>
          <cell r="B271" t="str">
            <v>31-03-2006</v>
          </cell>
          <cell r="C271" t="str">
            <v>Calico Housing Limited</v>
          </cell>
          <cell r="D271">
            <v>4550</v>
          </cell>
          <cell r="E271">
            <v>0</v>
          </cell>
          <cell r="F271">
            <v>4550</v>
          </cell>
          <cell r="G271" t="str">
            <v>North</v>
          </cell>
          <cell r="I271" t="str">
            <v>LSVT</v>
          </cell>
          <cell r="J271" t="str">
            <v/>
          </cell>
          <cell r="K271" t="str">
            <v/>
          </cell>
          <cell r="L271" t="str">
            <v/>
          </cell>
          <cell r="M271" t="str">
            <v>Included</v>
          </cell>
          <cell r="N271" t="str">
            <v/>
          </cell>
          <cell r="O271" t="str">
            <v/>
          </cell>
          <cell r="Q271">
            <v>1</v>
          </cell>
          <cell r="R271">
            <v>1</v>
          </cell>
          <cell r="S271">
            <v>0</v>
          </cell>
          <cell r="T271">
            <v>2</v>
          </cell>
        </row>
        <row r="272">
          <cell r="A272" t="str">
            <v>L4258</v>
          </cell>
          <cell r="B272" t="str">
            <v>31-03-2006</v>
          </cell>
          <cell r="C272" t="str">
            <v>Weymouth &amp; Portland Housing Ltd</v>
          </cell>
          <cell r="D272">
            <v>3057</v>
          </cell>
          <cell r="E272">
            <v>0</v>
          </cell>
          <cell r="F272">
            <v>3057</v>
          </cell>
          <cell r="G272" t="str">
            <v>South West</v>
          </cell>
          <cell r="I272" t="str">
            <v>LSVT</v>
          </cell>
          <cell r="J272" t="str">
            <v/>
          </cell>
          <cell r="K272" t="str">
            <v/>
          </cell>
          <cell r="L272" t="str">
            <v/>
          </cell>
          <cell r="M272" t="str">
            <v>Included</v>
          </cell>
          <cell r="N272" t="str">
            <v/>
          </cell>
          <cell r="O272" t="str">
            <v/>
          </cell>
          <cell r="Q272">
            <v>1</v>
          </cell>
          <cell r="R272">
            <v>1</v>
          </cell>
          <cell r="S272">
            <v>0</v>
          </cell>
          <cell r="T272">
            <v>2</v>
          </cell>
        </row>
        <row r="273">
          <cell r="A273" t="str">
            <v>L4260</v>
          </cell>
          <cell r="B273" t="str">
            <v>31-03-2006</v>
          </cell>
          <cell r="C273" t="str">
            <v>Tower Hamlets Community Housing Limited</v>
          </cell>
          <cell r="D273">
            <v>1787</v>
          </cell>
          <cell r="E273">
            <v>879</v>
          </cell>
          <cell r="F273">
            <v>2666</v>
          </cell>
          <cell r="G273" t="str">
            <v>London</v>
          </cell>
          <cell r="I273" t="str">
            <v>LSVT</v>
          </cell>
          <cell r="J273" t="str">
            <v/>
          </cell>
          <cell r="K273" t="str">
            <v/>
          </cell>
          <cell r="L273" t="str">
            <v/>
          </cell>
          <cell r="M273" t="str">
            <v>Included</v>
          </cell>
          <cell r="N273" t="str">
            <v/>
          </cell>
          <cell r="O273" t="str">
            <v/>
          </cell>
          <cell r="Q273">
            <v>1</v>
          </cell>
          <cell r="R273">
            <v>1</v>
          </cell>
          <cell r="S273">
            <v>0</v>
          </cell>
          <cell r="T273">
            <v>2</v>
          </cell>
        </row>
        <row r="274">
          <cell r="A274" t="str">
            <v>L4263</v>
          </cell>
          <cell r="B274" t="str">
            <v>31-03-2006</v>
          </cell>
          <cell r="C274" t="str">
            <v>Testway Housing Limited</v>
          </cell>
          <cell r="D274">
            <v>5702</v>
          </cell>
          <cell r="E274">
            <v>7</v>
          </cell>
          <cell r="F274">
            <v>5709</v>
          </cell>
          <cell r="G274" t="str">
            <v>South West</v>
          </cell>
          <cell r="I274" t="str">
            <v>LSVT</v>
          </cell>
          <cell r="J274" t="str">
            <v/>
          </cell>
          <cell r="K274" t="str">
            <v/>
          </cell>
          <cell r="L274" t="str">
            <v/>
          </cell>
          <cell r="M274" t="str">
            <v/>
          </cell>
          <cell r="N274" t="str">
            <v>Included</v>
          </cell>
          <cell r="O274" t="str">
            <v/>
          </cell>
          <cell r="Q274">
            <v>1</v>
          </cell>
          <cell r="R274">
            <v>1</v>
          </cell>
          <cell r="S274">
            <v>0</v>
          </cell>
          <cell r="T274">
            <v>2</v>
          </cell>
        </row>
        <row r="275">
          <cell r="A275" t="str">
            <v>L4268</v>
          </cell>
          <cell r="B275" t="str">
            <v>31-03-2005</v>
          </cell>
          <cell r="C275" t="str">
            <v>Rivers (Hillock) Housing Association Limited</v>
          </cell>
          <cell r="D275">
            <v>916</v>
          </cell>
          <cell r="E275">
            <v>0</v>
          </cell>
          <cell r="F275">
            <v>916</v>
          </cell>
          <cell r="G275" t="str">
            <v>North</v>
          </cell>
          <cell r="I275" t="str">
            <v>LSVT</v>
          </cell>
          <cell r="J275" t="str">
            <v/>
          </cell>
          <cell r="K275" t="str">
            <v/>
          </cell>
          <cell r="L275" t="str">
            <v/>
          </cell>
          <cell r="M275" t="str">
            <v/>
          </cell>
          <cell r="N275" t="str">
            <v/>
          </cell>
          <cell r="O275" t="str">
            <v/>
          </cell>
          <cell r="Q275">
            <v>1</v>
          </cell>
          <cell r="R275">
            <v>0</v>
          </cell>
          <cell r="S275">
            <v>0</v>
          </cell>
          <cell r="T275">
            <v>1</v>
          </cell>
        </row>
        <row r="276">
          <cell r="A276" t="str">
            <v>L4274</v>
          </cell>
          <cell r="B276" t="str">
            <v>31-03-2006</v>
          </cell>
          <cell r="C276" t="str">
            <v>Gallions Housing Association Limited</v>
          </cell>
          <cell r="D276">
            <v>4930</v>
          </cell>
          <cell r="E276">
            <v>404</v>
          </cell>
          <cell r="F276">
            <v>5334</v>
          </cell>
          <cell r="G276" t="str">
            <v>London</v>
          </cell>
          <cell r="I276" t="str">
            <v/>
          </cell>
          <cell r="J276" t="str">
            <v/>
          </cell>
          <cell r="K276" t="str">
            <v>Traditional</v>
          </cell>
          <cell r="L276" t="str">
            <v/>
          </cell>
          <cell r="M276" t="str">
            <v/>
          </cell>
          <cell r="N276" t="str">
            <v>Included</v>
          </cell>
          <cell r="O276" t="str">
            <v/>
          </cell>
          <cell r="Q276">
            <v>1</v>
          </cell>
          <cell r="R276">
            <v>1</v>
          </cell>
          <cell r="S276">
            <v>1</v>
          </cell>
          <cell r="T276">
            <v>3</v>
          </cell>
        </row>
        <row r="277">
          <cell r="A277" t="str">
            <v>L4279</v>
          </cell>
          <cell r="B277" t="str">
            <v>31-03-2006</v>
          </cell>
          <cell r="C277" t="str">
            <v>Richmond Housing Partnership Limited</v>
          </cell>
          <cell r="D277">
            <v>6491</v>
          </cell>
          <cell r="E277">
            <v>1975</v>
          </cell>
          <cell r="F277">
            <v>8466</v>
          </cell>
          <cell r="G277" t="str">
            <v>London</v>
          </cell>
          <cell r="I277" t="str">
            <v>LSVT</v>
          </cell>
          <cell r="J277" t="str">
            <v/>
          </cell>
          <cell r="K277" t="str">
            <v/>
          </cell>
          <cell r="L277" t="str">
            <v/>
          </cell>
          <cell r="M277" t="str">
            <v/>
          </cell>
          <cell r="N277" t="str">
            <v>Included</v>
          </cell>
          <cell r="O277" t="str">
            <v/>
          </cell>
          <cell r="Q277">
            <v>1</v>
          </cell>
          <cell r="R277">
            <v>1</v>
          </cell>
          <cell r="S277">
            <v>0</v>
          </cell>
          <cell r="T277">
            <v>2</v>
          </cell>
        </row>
        <row r="278">
          <cell r="A278" t="str">
            <v>L4299</v>
          </cell>
          <cell r="B278" t="str">
            <v>31-03-2006</v>
          </cell>
          <cell r="C278" t="str">
            <v>Saxon Weald Homes Limited</v>
          </cell>
          <cell r="D278">
            <v>4435</v>
          </cell>
          <cell r="E278">
            <v>5</v>
          </cell>
          <cell r="F278">
            <v>4440</v>
          </cell>
          <cell r="G278" t="str">
            <v>South East</v>
          </cell>
          <cell r="I278" t="str">
            <v>LSVT</v>
          </cell>
          <cell r="J278" t="str">
            <v/>
          </cell>
          <cell r="K278" t="str">
            <v/>
          </cell>
          <cell r="L278" t="str">
            <v/>
          </cell>
          <cell r="M278" t="str">
            <v>Included</v>
          </cell>
          <cell r="N278" t="str">
            <v/>
          </cell>
          <cell r="O278" t="str">
            <v/>
          </cell>
          <cell r="Q278">
            <v>1</v>
          </cell>
          <cell r="R278">
            <v>1</v>
          </cell>
          <cell r="S278">
            <v>0</v>
          </cell>
          <cell r="T278">
            <v>2</v>
          </cell>
        </row>
        <row r="279">
          <cell r="A279" t="str">
            <v>L4301</v>
          </cell>
          <cell r="B279" t="str">
            <v>31-03-2006</v>
          </cell>
          <cell r="C279" t="str">
            <v>Old Oak Housing Association Ltd</v>
          </cell>
          <cell r="D279">
            <v>607</v>
          </cell>
          <cell r="E279">
            <v>0</v>
          </cell>
          <cell r="F279">
            <v>607</v>
          </cell>
          <cell r="G279" t="str">
            <v>London</v>
          </cell>
          <cell r="I279" t="str">
            <v>LSVT</v>
          </cell>
          <cell r="K279" t="str">
            <v/>
          </cell>
          <cell r="L279" t="str">
            <v/>
          </cell>
          <cell r="M279" t="str">
            <v/>
          </cell>
          <cell r="N279" t="str">
            <v/>
          </cell>
          <cell r="O279" t="str">
            <v/>
          </cell>
          <cell r="Q279">
            <v>1</v>
          </cell>
          <cell r="R279">
            <v>0</v>
          </cell>
          <cell r="S279">
            <v>0</v>
          </cell>
          <cell r="T279">
            <v>1</v>
          </cell>
        </row>
        <row r="280">
          <cell r="A280" t="str">
            <v>L4303</v>
          </cell>
          <cell r="B280" t="str">
            <v>31-03-2006</v>
          </cell>
          <cell r="C280" t="str">
            <v>Martlet Homes Limited</v>
          </cell>
          <cell r="D280">
            <v>5067</v>
          </cell>
          <cell r="E280">
            <v>0</v>
          </cell>
          <cell r="F280">
            <v>5067</v>
          </cell>
          <cell r="G280" t="str">
            <v>South East</v>
          </cell>
          <cell r="I280" t="str">
            <v>LSVT</v>
          </cell>
          <cell r="J280" t="str">
            <v/>
          </cell>
          <cell r="K280" t="str">
            <v/>
          </cell>
          <cell r="L280" t="str">
            <v/>
          </cell>
          <cell r="M280" t="str">
            <v/>
          </cell>
          <cell r="N280" t="str">
            <v>Included</v>
          </cell>
          <cell r="O280" t="str">
            <v/>
          </cell>
          <cell r="Q280">
            <v>1</v>
          </cell>
          <cell r="R280">
            <v>1</v>
          </cell>
          <cell r="S280">
            <v>0</v>
          </cell>
          <cell r="T280">
            <v>2</v>
          </cell>
        </row>
        <row r="281">
          <cell r="A281" t="str">
            <v>L4311</v>
          </cell>
          <cell r="B281" t="str">
            <v>31-03-2006</v>
          </cell>
          <cell r="C281" t="str">
            <v>Trent &amp; Dove Housing Limited</v>
          </cell>
          <cell r="D281">
            <v>5102</v>
          </cell>
          <cell r="E281">
            <v>0</v>
          </cell>
          <cell r="F281">
            <v>5102</v>
          </cell>
          <cell r="G281" t="str">
            <v>Central</v>
          </cell>
          <cell r="I281" t="str">
            <v>LSVT</v>
          </cell>
          <cell r="J281" t="str">
            <v/>
          </cell>
          <cell r="K281" t="str">
            <v/>
          </cell>
          <cell r="L281" t="str">
            <v/>
          </cell>
          <cell r="M281" t="str">
            <v/>
          </cell>
          <cell r="N281" t="str">
            <v>Included</v>
          </cell>
          <cell r="O281" t="str">
            <v/>
          </cell>
          <cell r="Q281">
            <v>1</v>
          </cell>
          <cell r="R281">
            <v>1</v>
          </cell>
          <cell r="S281">
            <v>0</v>
          </cell>
          <cell r="T281">
            <v>2</v>
          </cell>
        </row>
        <row r="282">
          <cell r="A282" t="str">
            <v>L4312</v>
          </cell>
          <cell r="B282" t="str">
            <v>31-03-2006</v>
          </cell>
          <cell r="C282" t="str">
            <v>Cottsway Housing Association Limited</v>
          </cell>
          <cell r="D282">
            <v>3634</v>
          </cell>
          <cell r="E282">
            <v>0</v>
          </cell>
          <cell r="F282">
            <v>3634</v>
          </cell>
          <cell r="G282" t="str">
            <v>South East</v>
          </cell>
          <cell r="I282" t="str">
            <v>LSVT</v>
          </cell>
          <cell r="J282" t="str">
            <v/>
          </cell>
          <cell r="K282" t="str">
            <v/>
          </cell>
          <cell r="L282" t="str">
            <v/>
          </cell>
          <cell r="M282" t="str">
            <v>Included</v>
          </cell>
          <cell r="N282" t="str">
            <v/>
          </cell>
          <cell r="O282" t="str">
            <v/>
          </cell>
          <cell r="Q282">
            <v>1</v>
          </cell>
          <cell r="R282">
            <v>1</v>
          </cell>
          <cell r="S282">
            <v>0</v>
          </cell>
          <cell r="T282">
            <v>2</v>
          </cell>
        </row>
        <row r="283">
          <cell r="A283" t="str">
            <v>L4316</v>
          </cell>
          <cell r="B283" t="str">
            <v>31-03-2006</v>
          </cell>
          <cell r="C283" t="str">
            <v>North Sunderland Housing Company Ltd</v>
          </cell>
          <cell r="D283">
            <v>6512</v>
          </cell>
          <cell r="E283">
            <v>0</v>
          </cell>
          <cell r="F283">
            <v>6512</v>
          </cell>
          <cell r="G283" t="str">
            <v>North</v>
          </cell>
          <cell r="I283" t="str">
            <v>LSVT</v>
          </cell>
          <cell r="J283" t="str">
            <v/>
          </cell>
          <cell r="K283" t="str">
            <v/>
          </cell>
          <cell r="L283" t="str">
            <v/>
          </cell>
          <cell r="M283" t="str">
            <v/>
          </cell>
          <cell r="N283" t="str">
            <v>Included</v>
          </cell>
          <cell r="O283" t="str">
            <v/>
          </cell>
          <cell r="Q283">
            <v>1</v>
          </cell>
          <cell r="R283">
            <v>1</v>
          </cell>
          <cell r="S283">
            <v>0</v>
          </cell>
          <cell r="T283">
            <v>2</v>
          </cell>
        </row>
        <row r="284">
          <cell r="A284" t="str">
            <v>L4317</v>
          </cell>
          <cell r="B284" t="str">
            <v>31-03-2006</v>
          </cell>
          <cell r="C284" t="str">
            <v>South Sunderland Housing Company</v>
          </cell>
          <cell r="D284">
            <v>6036</v>
          </cell>
          <cell r="E284">
            <v>0</v>
          </cell>
          <cell r="F284">
            <v>6036</v>
          </cell>
          <cell r="G284" t="str">
            <v>North</v>
          </cell>
          <cell r="I284" t="str">
            <v>LSVT</v>
          </cell>
          <cell r="J284" t="str">
            <v/>
          </cell>
          <cell r="K284" t="str">
            <v/>
          </cell>
          <cell r="L284" t="str">
            <v/>
          </cell>
          <cell r="M284" t="str">
            <v/>
          </cell>
          <cell r="N284" t="str">
            <v>Included</v>
          </cell>
          <cell r="O284" t="str">
            <v/>
          </cell>
          <cell r="Q284">
            <v>1</v>
          </cell>
          <cell r="R284">
            <v>1</v>
          </cell>
          <cell r="S284">
            <v>0</v>
          </cell>
          <cell r="T284">
            <v>2</v>
          </cell>
        </row>
        <row r="285">
          <cell r="A285" t="str">
            <v>L4318</v>
          </cell>
          <cell r="B285" t="str">
            <v>31-03-2006</v>
          </cell>
          <cell r="C285" t="str">
            <v>Central Sunderland Housing Company Ltd</v>
          </cell>
          <cell r="D285">
            <v>6649</v>
          </cell>
          <cell r="E285">
            <v>0</v>
          </cell>
          <cell r="F285">
            <v>6649</v>
          </cell>
          <cell r="G285" t="str">
            <v>North</v>
          </cell>
          <cell r="I285" t="str">
            <v>LSVT</v>
          </cell>
          <cell r="J285" t="str">
            <v/>
          </cell>
          <cell r="K285" t="str">
            <v/>
          </cell>
          <cell r="L285" t="str">
            <v/>
          </cell>
          <cell r="M285" t="str">
            <v/>
          </cell>
          <cell r="N285" t="str">
            <v>Included</v>
          </cell>
          <cell r="O285" t="str">
            <v/>
          </cell>
          <cell r="Q285">
            <v>1</v>
          </cell>
          <cell r="R285">
            <v>1</v>
          </cell>
          <cell r="S285">
            <v>0</v>
          </cell>
          <cell r="T285">
            <v>2</v>
          </cell>
        </row>
        <row r="286">
          <cell r="A286" t="str">
            <v>L4319</v>
          </cell>
          <cell r="B286" t="str">
            <v>31-03-2006</v>
          </cell>
          <cell r="C286" t="str">
            <v>Washington Housing Company Ltd</v>
          </cell>
          <cell r="D286">
            <v>6455</v>
          </cell>
          <cell r="E286">
            <v>0</v>
          </cell>
          <cell r="F286">
            <v>6455</v>
          </cell>
          <cell r="G286" t="str">
            <v>North</v>
          </cell>
          <cell r="I286" t="str">
            <v>LSVT</v>
          </cell>
          <cell r="J286" t="str">
            <v/>
          </cell>
          <cell r="K286" t="str">
            <v/>
          </cell>
          <cell r="L286" t="str">
            <v/>
          </cell>
          <cell r="M286" t="str">
            <v/>
          </cell>
          <cell r="N286" t="str">
            <v>Included</v>
          </cell>
          <cell r="O286" t="str">
            <v/>
          </cell>
          <cell r="Q286">
            <v>1</v>
          </cell>
          <cell r="R286">
            <v>1</v>
          </cell>
          <cell r="S286">
            <v>0</v>
          </cell>
          <cell r="T286">
            <v>2</v>
          </cell>
        </row>
        <row r="287">
          <cell r="A287" t="str">
            <v>L4320</v>
          </cell>
          <cell r="B287" t="str">
            <v>31-03-2006</v>
          </cell>
          <cell r="C287" t="str">
            <v>Houghton &amp; Hetton Housing Company Ltd</v>
          </cell>
          <cell r="D287">
            <v>5115</v>
          </cell>
          <cell r="E287">
            <v>0</v>
          </cell>
          <cell r="F287">
            <v>5115</v>
          </cell>
          <cell r="G287" t="str">
            <v>North</v>
          </cell>
          <cell r="I287" t="str">
            <v>LSVT</v>
          </cell>
          <cell r="J287" t="str">
            <v/>
          </cell>
          <cell r="K287" t="str">
            <v/>
          </cell>
          <cell r="L287" t="str">
            <v/>
          </cell>
          <cell r="M287" t="str">
            <v/>
          </cell>
          <cell r="N287" t="str">
            <v>Included</v>
          </cell>
          <cell r="O287" t="str">
            <v/>
          </cell>
          <cell r="Q287">
            <v>1</v>
          </cell>
          <cell r="R287">
            <v>1</v>
          </cell>
          <cell r="S287">
            <v>0</v>
          </cell>
          <cell r="T287">
            <v>2</v>
          </cell>
        </row>
        <row r="288">
          <cell r="A288" t="str">
            <v>L4331</v>
          </cell>
          <cell r="B288" t="str">
            <v>31-03-2006</v>
          </cell>
          <cell r="C288" t="str">
            <v>Chelmer Housing Partnership Limited</v>
          </cell>
          <cell r="D288">
            <v>6686</v>
          </cell>
          <cell r="E288">
            <v>33</v>
          </cell>
          <cell r="F288">
            <v>6719</v>
          </cell>
          <cell r="G288" t="str">
            <v>Central</v>
          </cell>
          <cell r="I288" t="str">
            <v>LSVT</v>
          </cell>
          <cell r="J288" t="str">
            <v/>
          </cell>
          <cell r="K288" t="str">
            <v/>
          </cell>
          <cell r="L288" t="str">
            <v/>
          </cell>
          <cell r="M288" t="str">
            <v/>
          </cell>
          <cell r="N288" t="str">
            <v>Included</v>
          </cell>
          <cell r="O288" t="str">
            <v/>
          </cell>
          <cell r="Q288">
            <v>1</v>
          </cell>
          <cell r="R288">
            <v>1</v>
          </cell>
          <cell r="S288">
            <v>0</v>
          </cell>
          <cell r="T288">
            <v>2</v>
          </cell>
        </row>
        <row r="289">
          <cell r="A289" t="str">
            <v>L4332</v>
          </cell>
          <cell r="B289" t="str">
            <v>31-03-2006</v>
          </cell>
          <cell r="C289" t="str">
            <v>The Dales Housing Ltd</v>
          </cell>
          <cell r="D289">
            <v>3086</v>
          </cell>
          <cell r="E289">
            <v>0</v>
          </cell>
          <cell r="F289">
            <v>3086</v>
          </cell>
          <cell r="G289" t="str">
            <v>Central</v>
          </cell>
          <cell r="I289" t="str">
            <v>LSVT</v>
          </cell>
          <cell r="J289" t="str">
            <v/>
          </cell>
          <cell r="K289" t="str">
            <v/>
          </cell>
          <cell r="L289" t="str">
            <v/>
          </cell>
          <cell r="M289" t="str">
            <v>Included</v>
          </cell>
          <cell r="N289" t="str">
            <v/>
          </cell>
          <cell r="O289" t="str">
            <v/>
          </cell>
          <cell r="Q289">
            <v>1</v>
          </cell>
          <cell r="R289">
            <v>1</v>
          </cell>
          <cell r="S289">
            <v>0</v>
          </cell>
          <cell r="T289">
            <v>2</v>
          </cell>
        </row>
        <row r="290">
          <cell r="A290" t="str">
            <v>L4333</v>
          </cell>
          <cell r="B290" t="str">
            <v>31-03-2006</v>
          </cell>
          <cell r="C290" t="str">
            <v>Three Valleys Housing Limited</v>
          </cell>
          <cell r="D290">
            <v>5353</v>
          </cell>
          <cell r="E290">
            <v>0</v>
          </cell>
          <cell r="F290">
            <v>5353</v>
          </cell>
          <cell r="G290" t="str">
            <v>Central</v>
          </cell>
          <cell r="I290" t="str">
            <v>LSVT</v>
          </cell>
          <cell r="J290" t="str">
            <v/>
          </cell>
          <cell r="K290" t="str">
            <v/>
          </cell>
          <cell r="L290" t="str">
            <v/>
          </cell>
          <cell r="M290" t="str">
            <v/>
          </cell>
          <cell r="N290" t="str">
            <v>Included</v>
          </cell>
          <cell r="O290" t="str">
            <v/>
          </cell>
          <cell r="Q290">
            <v>1</v>
          </cell>
          <cell r="R290">
            <v>1</v>
          </cell>
          <cell r="S290">
            <v>0</v>
          </cell>
          <cell r="T290">
            <v>2</v>
          </cell>
        </row>
        <row r="291">
          <cell r="A291" t="str">
            <v>L4334</v>
          </cell>
          <cell r="B291" t="str">
            <v>31-03-2006</v>
          </cell>
          <cell r="C291" t="str">
            <v>Raven Housing Trust Limited</v>
          </cell>
          <cell r="D291">
            <v>4842</v>
          </cell>
          <cell r="E291">
            <v>0</v>
          </cell>
          <cell r="F291">
            <v>4842</v>
          </cell>
          <cell r="G291" t="str">
            <v>South East</v>
          </cell>
          <cell r="I291" t="str">
            <v>LSVT</v>
          </cell>
          <cell r="J291" t="str">
            <v/>
          </cell>
          <cell r="K291" t="str">
            <v/>
          </cell>
          <cell r="L291" t="str">
            <v/>
          </cell>
          <cell r="M291" t="str">
            <v>Included</v>
          </cell>
          <cell r="N291" t="str">
            <v/>
          </cell>
          <cell r="O291" t="str">
            <v/>
          </cell>
          <cell r="Q291">
            <v>1</v>
          </cell>
          <cell r="R291">
            <v>1</v>
          </cell>
          <cell r="S291">
            <v>0</v>
          </cell>
          <cell r="T291">
            <v>2</v>
          </cell>
        </row>
        <row r="292">
          <cell r="A292" t="str">
            <v>L4340</v>
          </cell>
          <cell r="B292" t="str">
            <v>31-03-2006</v>
          </cell>
          <cell r="C292" t="str">
            <v>Helena Housing Limited</v>
          </cell>
          <cell r="D292">
            <v>12985</v>
          </cell>
          <cell r="E292">
            <v>0</v>
          </cell>
          <cell r="F292">
            <v>12985</v>
          </cell>
          <cell r="G292" t="str">
            <v>North</v>
          </cell>
          <cell r="I292" t="str">
            <v>LSVT</v>
          </cell>
          <cell r="J292" t="str">
            <v/>
          </cell>
          <cell r="K292" t="str">
            <v/>
          </cell>
          <cell r="L292" t="str">
            <v/>
          </cell>
          <cell r="M292" t="str">
            <v/>
          </cell>
          <cell r="N292" t="str">
            <v/>
          </cell>
          <cell r="O292" t="str">
            <v>Included</v>
          </cell>
          <cell r="Q292">
            <v>1</v>
          </cell>
          <cell r="R292">
            <v>1</v>
          </cell>
          <cell r="S292">
            <v>0</v>
          </cell>
          <cell r="T292">
            <v>2</v>
          </cell>
        </row>
        <row r="293">
          <cell r="A293" t="str">
            <v>L4341</v>
          </cell>
          <cell r="B293" t="str">
            <v>31-03-2006</v>
          </cell>
          <cell r="C293" t="str">
            <v>Weaver Vale Housing Trust Limited</v>
          </cell>
          <cell r="D293">
            <v>6284</v>
          </cell>
          <cell r="E293">
            <v>0</v>
          </cell>
          <cell r="F293">
            <v>6284</v>
          </cell>
          <cell r="G293" t="str">
            <v>North</v>
          </cell>
          <cell r="I293" t="str">
            <v>LSVT</v>
          </cell>
          <cell r="J293" t="str">
            <v/>
          </cell>
          <cell r="K293" t="str">
            <v/>
          </cell>
          <cell r="L293" t="str">
            <v/>
          </cell>
          <cell r="M293" t="str">
            <v/>
          </cell>
          <cell r="N293" t="str">
            <v>Included</v>
          </cell>
          <cell r="O293" t="str">
            <v/>
          </cell>
          <cell r="Q293">
            <v>1</v>
          </cell>
          <cell r="R293">
            <v>1</v>
          </cell>
          <cell r="S293">
            <v>0</v>
          </cell>
          <cell r="T293">
            <v>2</v>
          </cell>
        </row>
        <row r="294">
          <cell r="A294" t="str">
            <v>L4342</v>
          </cell>
          <cell r="B294" t="str">
            <v>31-03-2006</v>
          </cell>
          <cell r="C294" t="str">
            <v>Coast and Country Housing Limited</v>
          </cell>
          <cell r="D294">
            <v>10726</v>
          </cell>
          <cell r="E294">
            <v>0</v>
          </cell>
          <cell r="F294">
            <v>10726</v>
          </cell>
          <cell r="G294" t="str">
            <v>North</v>
          </cell>
          <cell r="I294" t="str">
            <v>LSVT</v>
          </cell>
          <cell r="J294" t="str">
            <v/>
          </cell>
          <cell r="K294" t="str">
            <v/>
          </cell>
          <cell r="L294" t="str">
            <v/>
          </cell>
          <cell r="M294" t="str">
            <v/>
          </cell>
          <cell r="N294" t="str">
            <v/>
          </cell>
          <cell r="O294" t="str">
            <v>Included</v>
          </cell>
          <cell r="Q294">
            <v>1</v>
          </cell>
          <cell r="R294">
            <v>1</v>
          </cell>
          <cell r="S294">
            <v>0</v>
          </cell>
          <cell r="T294">
            <v>2</v>
          </cell>
        </row>
        <row r="295">
          <cell r="A295" t="str">
            <v>L4347</v>
          </cell>
          <cell r="B295" t="str">
            <v>31-03-2006</v>
          </cell>
          <cell r="C295" t="str">
            <v>London Strategic Housing Limited</v>
          </cell>
          <cell r="D295">
            <v>1713</v>
          </cell>
          <cell r="E295">
            <v>0</v>
          </cell>
          <cell r="F295">
            <v>1713</v>
          </cell>
          <cell r="G295" t="str">
            <v>London</v>
          </cell>
          <cell r="I295" t="str">
            <v/>
          </cell>
          <cell r="J295" t="str">
            <v/>
          </cell>
          <cell r="K295" t="str">
            <v>Traditional</v>
          </cell>
          <cell r="L295" t="str">
            <v>Included</v>
          </cell>
          <cell r="M295" t="str">
            <v/>
          </cell>
          <cell r="N295" t="str">
            <v/>
          </cell>
          <cell r="O295" t="str">
            <v/>
          </cell>
          <cell r="Q295">
            <v>1</v>
          </cell>
          <cell r="R295">
            <v>1</v>
          </cell>
          <cell r="S295">
            <v>1</v>
          </cell>
          <cell r="T295">
            <v>3</v>
          </cell>
        </row>
        <row r="296">
          <cell r="A296" t="str">
            <v>L4349</v>
          </cell>
          <cell r="B296" t="str">
            <v>31-03-2006</v>
          </cell>
          <cell r="C296" t="str">
            <v>Hanover in Hackney Limited</v>
          </cell>
          <cell r="D296">
            <v>854</v>
          </cell>
          <cell r="E296">
            <v>0</v>
          </cell>
          <cell r="F296">
            <v>854</v>
          </cell>
          <cell r="G296" t="str">
            <v>South East</v>
          </cell>
          <cell r="I296" t="str">
            <v>LSVT</v>
          </cell>
          <cell r="J296" t="str">
            <v>Specialist</v>
          </cell>
          <cell r="K296" t="str">
            <v/>
          </cell>
          <cell r="L296" t="str">
            <v/>
          </cell>
          <cell r="M296" t="str">
            <v/>
          </cell>
          <cell r="N296" t="str">
            <v/>
          </cell>
          <cell r="O296" t="str">
            <v/>
          </cell>
          <cell r="Q296">
            <v>1</v>
          </cell>
          <cell r="R296">
            <v>0</v>
          </cell>
          <cell r="S296">
            <v>0</v>
          </cell>
          <cell r="T296">
            <v>1</v>
          </cell>
        </row>
        <row r="297">
          <cell r="A297" t="str">
            <v>L4351</v>
          </cell>
          <cell r="B297" t="str">
            <v>31-03-2006</v>
          </cell>
          <cell r="C297" t="str">
            <v>Bowlee Park Housing Association Limited</v>
          </cell>
          <cell r="D297">
            <v>2442</v>
          </cell>
          <cell r="E297">
            <v>0</v>
          </cell>
          <cell r="F297">
            <v>2442</v>
          </cell>
          <cell r="G297" t="str">
            <v>North</v>
          </cell>
          <cell r="I297" t="str">
            <v>LSVT</v>
          </cell>
          <cell r="J297" t="str">
            <v/>
          </cell>
          <cell r="K297" t="str">
            <v/>
          </cell>
          <cell r="L297" t="str">
            <v>Included</v>
          </cell>
          <cell r="M297" t="str">
            <v/>
          </cell>
          <cell r="N297" t="str">
            <v/>
          </cell>
          <cell r="O297" t="str">
            <v/>
          </cell>
          <cell r="Q297">
            <v>1</v>
          </cell>
          <cell r="R297">
            <v>1</v>
          </cell>
          <cell r="S297">
            <v>0</v>
          </cell>
          <cell r="T297">
            <v>2</v>
          </cell>
        </row>
        <row r="298">
          <cell r="A298" t="str">
            <v>L4356</v>
          </cell>
          <cell r="B298" t="str">
            <v>31-03-2006</v>
          </cell>
          <cell r="C298" t="str">
            <v>Beacon Youth Trust Limited</v>
          </cell>
          <cell r="D298">
            <v>359</v>
          </cell>
          <cell r="E298">
            <v>0</v>
          </cell>
          <cell r="F298">
            <v>359</v>
          </cell>
          <cell r="G298" t="str">
            <v>London</v>
          </cell>
          <cell r="I298" t="str">
            <v/>
          </cell>
          <cell r="J298" t="str">
            <v>Specialist</v>
          </cell>
          <cell r="K298" t="str">
            <v>Traditional</v>
          </cell>
          <cell r="L298" t="str">
            <v/>
          </cell>
          <cell r="M298" t="str">
            <v/>
          </cell>
          <cell r="N298" t="str">
            <v/>
          </cell>
          <cell r="O298" t="str">
            <v/>
          </cell>
          <cell r="Q298">
            <v>1</v>
          </cell>
          <cell r="R298">
            <v>0</v>
          </cell>
          <cell r="S298">
            <v>1</v>
          </cell>
          <cell r="T298">
            <v>2</v>
          </cell>
        </row>
        <row r="299">
          <cell r="A299" t="str">
            <v>L4357</v>
          </cell>
          <cell r="B299" t="str">
            <v>31-03-2006</v>
          </cell>
          <cell r="C299" t="str">
            <v>Opus Property Services (UK) Limited</v>
          </cell>
          <cell r="D299">
            <v>1045</v>
          </cell>
          <cell r="E299">
            <v>0</v>
          </cell>
          <cell r="F299">
            <v>1045</v>
          </cell>
          <cell r="G299" t="str">
            <v>London</v>
          </cell>
          <cell r="I299" t="str">
            <v/>
          </cell>
          <cell r="J299" t="str">
            <v/>
          </cell>
          <cell r="K299" t="str">
            <v>Traditional</v>
          </cell>
          <cell r="L299" t="str">
            <v>Included</v>
          </cell>
          <cell r="M299" t="str">
            <v/>
          </cell>
          <cell r="N299" t="str">
            <v/>
          </cell>
          <cell r="O299" t="str">
            <v/>
          </cell>
          <cell r="Q299">
            <v>1</v>
          </cell>
          <cell r="R299">
            <v>1</v>
          </cell>
          <cell r="S299">
            <v>1</v>
          </cell>
          <cell r="T299">
            <v>3</v>
          </cell>
        </row>
        <row r="300">
          <cell r="A300" t="str">
            <v>L4359</v>
          </cell>
          <cell r="B300" t="str">
            <v>31-03-2006</v>
          </cell>
          <cell r="C300" t="str">
            <v>Berrybridge Housing Limited</v>
          </cell>
          <cell r="D300">
            <v>2932</v>
          </cell>
          <cell r="E300">
            <v>0</v>
          </cell>
          <cell r="F300">
            <v>2932</v>
          </cell>
          <cell r="G300" t="str">
            <v>North</v>
          </cell>
          <cell r="I300" t="str">
            <v>LSVT</v>
          </cell>
          <cell r="J300" t="str">
            <v/>
          </cell>
          <cell r="K300" t="str">
            <v/>
          </cell>
          <cell r="L300" t="str">
            <v/>
          </cell>
          <cell r="M300" t="str">
            <v>Included</v>
          </cell>
          <cell r="N300" t="str">
            <v/>
          </cell>
          <cell r="O300" t="str">
            <v/>
          </cell>
          <cell r="Q300">
            <v>1</v>
          </cell>
          <cell r="R300">
            <v>1</v>
          </cell>
          <cell r="S300">
            <v>0</v>
          </cell>
          <cell r="T300">
            <v>2</v>
          </cell>
        </row>
        <row r="301">
          <cell r="A301" t="str">
            <v>L4360</v>
          </cell>
          <cell r="B301" t="str">
            <v>31-03-2006</v>
          </cell>
          <cell r="C301" t="str">
            <v>Lee Valley Housing Association Ltd</v>
          </cell>
          <cell r="D301">
            <v>2226</v>
          </cell>
          <cell r="E301">
            <v>0</v>
          </cell>
          <cell r="F301">
            <v>2226</v>
          </cell>
          <cell r="G301" t="str">
            <v>North</v>
          </cell>
          <cell r="I301" t="str">
            <v>LSVT</v>
          </cell>
          <cell r="J301" t="str">
            <v/>
          </cell>
          <cell r="K301" t="str">
            <v/>
          </cell>
          <cell r="L301" t="str">
            <v>Included</v>
          </cell>
          <cell r="M301" t="str">
            <v/>
          </cell>
          <cell r="N301" t="str">
            <v/>
          </cell>
          <cell r="O301" t="str">
            <v/>
          </cell>
          <cell r="Q301">
            <v>1</v>
          </cell>
          <cell r="R301">
            <v>1</v>
          </cell>
          <cell r="S301">
            <v>0</v>
          </cell>
          <cell r="T301">
            <v>2</v>
          </cell>
        </row>
        <row r="302">
          <cell r="A302" t="str">
            <v>L4361</v>
          </cell>
          <cell r="B302" t="str">
            <v>31-03-2006</v>
          </cell>
          <cell r="C302" t="str">
            <v>Cobalt Housing Limited</v>
          </cell>
          <cell r="D302">
            <v>5522</v>
          </cell>
          <cell r="E302">
            <v>0</v>
          </cell>
          <cell r="F302">
            <v>5522</v>
          </cell>
          <cell r="G302" t="str">
            <v>North</v>
          </cell>
          <cell r="I302" t="str">
            <v>LSVT</v>
          </cell>
          <cell r="J302" t="str">
            <v/>
          </cell>
          <cell r="K302" t="str">
            <v/>
          </cell>
          <cell r="L302" t="str">
            <v/>
          </cell>
          <cell r="M302" t="str">
            <v/>
          </cell>
          <cell r="N302" t="str">
            <v>Included</v>
          </cell>
          <cell r="O302" t="str">
            <v/>
          </cell>
          <cell r="Q302">
            <v>1</v>
          </cell>
          <cell r="R302">
            <v>1</v>
          </cell>
          <cell r="S302">
            <v>0</v>
          </cell>
          <cell r="T302">
            <v>2</v>
          </cell>
        </row>
        <row r="303">
          <cell r="A303" t="str">
            <v>L4362</v>
          </cell>
          <cell r="B303" t="str">
            <v>30-04-2006</v>
          </cell>
          <cell r="C303" t="str">
            <v>Retail Trust</v>
          </cell>
          <cell r="D303">
            <v>368</v>
          </cell>
          <cell r="E303">
            <v>0</v>
          </cell>
          <cell r="F303">
            <v>368</v>
          </cell>
          <cell r="G303" t="str">
            <v>London</v>
          </cell>
          <cell r="I303" t="str">
            <v/>
          </cell>
          <cell r="K303" t="str">
            <v>Traditional</v>
          </cell>
          <cell r="L303" t="str">
            <v/>
          </cell>
          <cell r="M303" t="str">
            <v/>
          </cell>
          <cell r="N303" t="str">
            <v/>
          </cell>
          <cell r="O303" t="str">
            <v/>
          </cell>
          <cell r="Q303">
            <v>1</v>
          </cell>
          <cell r="R303">
            <v>0</v>
          </cell>
          <cell r="S303">
            <v>1</v>
          </cell>
          <cell r="T303">
            <v>2</v>
          </cell>
        </row>
        <row r="304">
          <cell r="A304" t="str">
            <v>L4364</v>
          </cell>
          <cell r="B304" t="str">
            <v>31-03-2006</v>
          </cell>
          <cell r="C304" t="str">
            <v>North Bradford Community Housing Trust Ltd</v>
          </cell>
          <cell r="D304">
            <v>3109</v>
          </cell>
          <cell r="E304">
            <v>0</v>
          </cell>
          <cell r="F304">
            <v>3109</v>
          </cell>
          <cell r="G304" t="str">
            <v>North</v>
          </cell>
          <cell r="I304" t="str">
            <v>LSVT</v>
          </cell>
          <cell r="J304" t="str">
            <v/>
          </cell>
          <cell r="K304" t="str">
            <v/>
          </cell>
          <cell r="L304" t="str">
            <v/>
          </cell>
          <cell r="M304" t="str">
            <v>Included</v>
          </cell>
          <cell r="N304" t="str">
            <v/>
          </cell>
          <cell r="O304" t="str">
            <v/>
          </cell>
          <cell r="Q304">
            <v>1</v>
          </cell>
          <cell r="R304">
            <v>1</v>
          </cell>
          <cell r="S304">
            <v>0</v>
          </cell>
          <cell r="T304">
            <v>2</v>
          </cell>
        </row>
        <row r="305">
          <cell r="A305" t="str">
            <v>L4365</v>
          </cell>
          <cell r="B305" t="str">
            <v>31-03-2006</v>
          </cell>
          <cell r="C305" t="str">
            <v>South Bradford Community Housing Trust Ltd</v>
          </cell>
          <cell r="D305">
            <v>2769</v>
          </cell>
          <cell r="E305">
            <v>0</v>
          </cell>
          <cell r="F305">
            <v>2769</v>
          </cell>
          <cell r="G305" t="str">
            <v>North</v>
          </cell>
          <cell r="I305" t="str">
            <v>LSVT</v>
          </cell>
          <cell r="J305" t="str">
            <v/>
          </cell>
          <cell r="K305" t="str">
            <v/>
          </cell>
          <cell r="L305" t="str">
            <v/>
          </cell>
          <cell r="M305" t="str">
            <v>Included</v>
          </cell>
          <cell r="N305" t="str">
            <v/>
          </cell>
          <cell r="O305" t="str">
            <v/>
          </cell>
          <cell r="Q305">
            <v>1</v>
          </cell>
          <cell r="R305">
            <v>1</v>
          </cell>
          <cell r="S305">
            <v>0</v>
          </cell>
          <cell r="T305">
            <v>2</v>
          </cell>
        </row>
        <row r="306">
          <cell r="A306" t="str">
            <v>L4366</v>
          </cell>
          <cell r="B306" t="str">
            <v>31-03-2006</v>
          </cell>
          <cell r="C306" t="str">
            <v>East Bradford Community Housing Trust Ltd</v>
          </cell>
          <cell r="D306">
            <v>2668</v>
          </cell>
          <cell r="E306">
            <v>0</v>
          </cell>
          <cell r="F306">
            <v>2668</v>
          </cell>
          <cell r="G306" t="str">
            <v>North</v>
          </cell>
          <cell r="I306" t="str">
            <v>LSVT</v>
          </cell>
          <cell r="J306" t="str">
            <v/>
          </cell>
          <cell r="K306" t="str">
            <v/>
          </cell>
          <cell r="L306" t="str">
            <v/>
          </cell>
          <cell r="M306" t="str">
            <v>Included</v>
          </cell>
          <cell r="N306" t="str">
            <v/>
          </cell>
          <cell r="O306" t="str">
            <v/>
          </cell>
          <cell r="Q306">
            <v>1</v>
          </cell>
          <cell r="R306">
            <v>1</v>
          </cell>
          <cell r="S306">
            <v>0</v>
          </cell>
          <cell r="T306">
            <v>2</v>
          </cell>
        </row>
        <row r="307">
          <cell r="A307" t="str">
            <v>L4367</v>
          </cell>
          <cell r="B307" t="str">
            <v>31-03-2006</v>
          </cell>
          <cell r="C307" t="str">
            <v>Bradford West City Community Housing Trust Limited</v>
          </cell>
          <cell r="D307">
            <v>6209</v>
          </cell>
          <cell r="E307">
            <v>0</v>
          </cell>
          <cell r="F307">
            <v>6209</v>
          </cell>
          <cell r="G307" t="str">
            <v>North</v>
          </cell>
          <cell r="H307" t="str">
            <v>BME</v>
          </cell>
          <cell r="I307" t="str">
            <v>LSVT</v>
          </cell>
          <cell r="J307" t="str">
            <v/>
          </cell>
          <cell r="K307" t="str">
            <v/>
          </cell>
          <cell r="L307" t="str">
            <v/>
          </cell>
          <cell r="M307" t="str">
            <v/>
          </cell>
          <cell r="N307" t="str">
            <v>Included</v>
          </cell>
          <cell r="O307" t="str">
            <v/>
          </cell>
          <cell r="Q307">
            <v>1</v>
          </cell>
          <cell r="R307">
            <v>1</v>
          </cell>
          <cell r="S307">
            <v>0</v>
          </cell>
          <cell r="T307">
            <v>2</v>
          </cell>
        </row>
        <row r="308">
          <cell r="A308" t="str">
            <v>L4368</v>
          </cell>
          <cell r="B308" t="str">
            <v>31-03-2006</v>
          </cell>
          <cell r="C308" t="str">
            <v>Shipley Community Housing Trust Ltd</v>
          </cell>
          <cell r="D308">
            <v>2680</v>
          </cell>
          <cell r="E308">
            <v>0</v>
          </cell>
          <cell r="F308">
            <v>2680</v>
          </cell>
          <cell r="G308" t="str">
            <v>North</v>
          </cell>
          <cell r="I308" t="str">
            <v>LSVT</v>
          </cell>
          <cell r="J308" t="str">
            <v/>
          </cell>
          <cell r="K308" t="str">
            <v/>
          </cell>
          <cell r="L308" t="str">
            <v/>
          </cell>
          <cell r="M308" t="str">
            <v>Included</v>
          </cell>
          <cell r="N308" t="str">
            <v/>
          </cell>
          <cell r="O308" t="str">
            <v/>
          </cell>
          <cell r="Q308">
            <v>1</v>
          </cell>
          <cell r="R308">
            <v>1</v>
          </cell>
          <cell r="S308">
            <v>0</v>
          </cell>
          <cell r="T308">
            <v>2</v>
          </cell>
        </row>
        <row r="309">
          <cell r="A309" t="str">
            <v>L4369</v>
          </cell>
          <cell r="B309" t="str">
            <v>31-03-2006</v>
          </cell>
          <cell r="C309" t="str">
            <v>Aire Wharfe Community Housing Trust Limited</v>
          </cell>
          <cell r="D309">
            <v>4941</v>
          </cell>
          <cell r="E309">
            <v>0</v>
          </cell>
          <cell r="F309">
            <v>4941</v>
          </cell>
          <cell r="G309" t="str">
            <v>North</v>
          </cell>
          <cell r="I309" t="str">
            <v>LSVT</v>
          </cell>
          <cell r="J309" t="str">
            <v/>
          </cell>
          <cell r="K309" t="str">
            <v/>
          </cell>
          <cell r="L309" t="str">
            <v/>
          </cell>
          <cell r="M309" t="str">
            <v>Included</v>
          </cell>
          <cell r="N309" t="str">
            <v/>
          </cell>
          <cell r="O309" t="str">
            <v/>
          </cell>
          <cell r="Q309">
            <v>1</v>
          </cell>
          <cell r="R309">
            <v>1</v>
          </cell>
          <cell r="S309">
            <v>0</v>
          </cell>
          <cell r="T309">
            <v>2</v>
          </cell>
        </row>
        <row r="310">
          <cell r="A310" t="str">
            <v>L4370</v>
          </cell>
          <cell r="B310" t="str">
            <v>31-03-2006</v>
          </cell>
          <cell r="C310" t="str">
            <v>North Hertfordshire Homes Limited</v>
          </cell>
          <cell r="D310">
            <v>8705</v>
          </cell>
          <cell r="E310">
            <v>0</v>
          </cell>
          <cell r="F310">
            <v>8705</v>
          </cell>
          <cell r="G310" t="str">
            <v>Central</v>
          </cell>
          <cell r="I310" t="str">
            <v>LSVT</v>
          </cell>
          <cell r="J310" t="str">
            <v/>
          </cell>
          <cell r="K310" t="str">
            <v/>
          </cell>
          <cell r="L310" t="str">
            <v/>
          </cell>
          <cell r="M310" t="str">
            <v/>
          </cell>
          <cell r="N310" t="str">
            <v>Included</v>
          </cell>
          <cell r="O310" t="str">
            <v/>
          </cell>
          <cell r="Q310">
            <v>1</v>
          </cell>
          <cell r="R310">
            <v>1</v>
          </cell>
          <cell r="S310">
            <v>0</v>
          </cell>
          <cell r="T310">
            <v>2</v>
          </cell>
        </row>
        <row r="311">
          <cell r="A311" t="str">
            <v>L4371</v>
          </cell>
          <cell r="B311" t="str">
            <v>31-03-2006</v>
          </cell>
          <cell r="C311" t="str">
            <v>Wulvern Housing Ltd</v>
          </cell>
          <cell r="D311">
            <v>5184</v>
          </cell>
          <cell r="E311">
            <v>0</v>
          </cell>
          <cell r="F311">
            <v>5184</v>
          </cell>
          <cell r="G311" t="str">
            <v>North</v>
          </cell>
          <cell r="I311" t="str">
            <v>LSVT</v>
          </cell>
          <cell r="J311" t="str">
            <v/>
          </cell>
          <cell r="K311" t="str">
            <v/>
          </cell>
          <cell r="L311" t="str">
            <v/>
          </cell>
          <cell r="M311" t="str">
            <v/>
          </cell>
          <cell r="N311" t="str">
            <v>Included</v>
          </cell>
          <cell r="O311" t="str">
            <v/>
          </cell>
          <cell r="Q311">
            <v>1</v>
          </cell>
          <cell r="R311">
            <v>1</v>
          </cell>
          <cell r="S311">
            <v>0</v>
          </cell>
          <cell r="T311">
            <v>2</v>
          </cell>
        </row>
        <row r="312">
          <cell r="A312" t="str">
            <v>L4372</v>
          </cell>
          <cell r="B312" t="str">
            <v>31-03-2006</v>
          </cell>
          <cell r="C312" t="str">
            <v>Amber Valley Housing Limited</v>
          </cell>
          <cell r="D312">
            <v>5481</v>
          </cell>
          <cell r="E312">
            <v>0</v>
          </cell>
          <cell r="F312">
            <v>5481</v>
          </cell>
          <cell r="G312" t="str">
            <v>Central</v>
          </cell>
          <cell r="I312" t="str">
            <v>LSVT</v>
          </cell>
          <cell r="J312" t="str">
            <v/>
          </cell>
          <cell r="K312" t="str">
            <v/>
          </cell>
          <cell r="L312" t="str">
            <v/>
          </cell>
          <cell r="M312" t="str">
            <v/>
          </cell>
          <cell r="N312" t="str">
            <v>Included</v>
          </cell>
          <cell r="O312" t="str">
            <v/>
          </cell>
          <cell r="Q312">
            <v>1</v>
          </cell>
          <cell r="R312">
            <v>1</v>
          </cell>
          <cell r="S312">
            <v>0</v>
          </cell>
          <cell r="T312">
            <v>2</v>
          </cell>
        </row>
        <row r="313">
          <cell r="A313" t="str">
            <v>L4374</v>
          </cell>
          <cell r="B313" t="str">
            <v>31-03-2006</v>
          </cell>
          <cell r="C313" t="str">
            <v>Longwood Park Limited</v>
          </cell>
          <cell r="D313">
            <v>285</v>
          </cell>
          <cell r="E313">
            <v>0</v>
          </cell>
          <cell r="F313">
            <v>285</v>
          </cell>
          <cell r="G313" t="str">
            <v>South East</v>
          </cell>
          <cell r="I313" t="str">
            <v>LSVT</v>
          </cell>
          <cell r="J313" t="str">
            <v/>
          </cell>
          <cell r="K313" t="str">
            <v/>
          </cell>
          <cell r="L313" t="str">
            <v/>
          </cell>
          <cell r="M313" t="str">
            <v/>
          </cell>
          <cell r="N313" t="str">
            <v/>
          </cell>
          <cell r="O313" t="str">
            <v/>
          </cell>
          <cell r="Q313">
            <v>1</v>
          </cell>
          <cell r="R313">
            <v>0</v>
          </cell>
          <cell r="S313">
            <v>0</v>
          </cell>
          <cell r="T313">
            <v>1</v>
          </cell>
        </row>
        <row r="314">
          <cell r="A314" t="str">
            <v>L4383</v>
          </cell>
          <cell r="B314" t="str">
            <v>31-03-2006</v>
          </cell>
          <cell r="C314" t="str">
            <v>WATMOS Community Homes</v>
          </cell>
          <cell r="D314">
            <v>1749</v>
          </cell>
          <cell r="E314">
            <v>0</v>
          </cell>
          <cell r="F314">
            <v>1749</v>
          </cell>
          <cell r="G314" t="str">
            <v>Central</v>
          </cell>
          <cell r="I314" t="str">
            <v>LSVT</v>
          </cell>
          <cell r="J314" t="str">
            <v/>
          </cell>
          <cell r="K314" t="str">
            <v/>
          </cell>
          <cell r="L314" t="str">
            <v>Included</v>
          </cell>
          <cell r="M314" t="str">
            <v/>
          </cell>
          <cell r="N314" t="str">
            <v/>
          </cell>
          <cell r="O314" t="str">
            <v/>
          </cell>
          <cell r="Q314">
            <v>1</v>
          </cell>
          <cell r="R314">
            <v>1</v>
          </cell>
          <cell r="S314">
            <v>0</v>
          </cell>
          <cell r="T314">
            <v>2</v>
          </cell>
        </row>
        <row r="315">
          <cell r="A315" t="str">
            <v>L4385</v>
          </cell>
          <cell r="B315" t="str">
            <v>31-03-2006</v>
          </cell>
          <cell r="C315" t="str">
            <v>Forest of Dean Housing</v>
          </cell>
          <cell r="D315">
            <v>3461</v>
          </cell>
          <cell r="E315">
            <v>0</v>
          </cell>
          <cell r="F315">
            <v>3461</v>
          </cell>
          <cell r="G315" t="str">
            <v>South West</v>
          </cell>
          <cell r="I315" t="str">
            <v>LSVT</v>
          </cell>
          <cell r="J315" t="str">
            <v/>
          </cell>
          <cell r="K315" t="str">
            <v/>
          </cell>
          <cell r="L315" t="str">
            <v/>
          </cell>
          <cell r="M315" t="str">
            <v>Included</v>
          </cell>
          <cell r="N315" t="str">
            <v/>
          </cell>
          <cell r="O315" t="str">
            <v/>
          </cell>
          <cell r="Q315">
            <v>1</v>
          </cell>
          <cell r="R315">
            <v>1</v>
          </cell>
          <cell r="S315">
            <v>0</v>
          </cell>
          <cell r="T315">
            <v>2</v>
          </cell>
        </row>
        <row r="316">
          <cell r="A316" t="str">
            <v>L4386</v>
          </cell>
          <cell r="B316" t="str">
            <v>31-03-2006</v>
          </cell>
          <cell r="C316" t="str">
            <v>Darlaston Housing Trust Limited</v>
          </cell>
          <cell r="D316">
            <v>3294</v>
          </cell>
          <cell r="E316">
            <v>18</v>
          </cell>
          <cell r="F316">
            <v>3312</v>
          </cell>
          <cell r="G316" t="str">
            <v>Central</v>
          </cell>
          <cell r="I316" t="str">
            <v>LSVT</v>
          </cell>
          <cell r="J316" t="str">
            <v/>
          </cell>
          <cell r="K316" t="str">
            <v/>
          </cell>
          <cell r="L316" t="str">
            <v/>
          </cell>
          <cell r="M316" t="str">
            <v>Included</v>
          </cell>
          <cell r="N316" t="str">
            <v/>
          </cell>
          <cell r="O316" t="str">
            <v/>
          </cell>
          <cell r="Q316">
            <v>1</v>
          </cell>
          <cell r="R316">
            <v>1</v>
          </cell>
          <cell r="S316">
            <v>0</v>
          </cell>
          <cell r="T316">
            <v>2</v>
          </cell>
        </row>
        <row r="317">
          <cell r="A317" t="str">
            <v>L4387</v>
          </cell>
          <cell r="B317" t="str">
            <v>31-03-2006</v>
          </cell>
          <cell r="C317" t="str">
            <v>Central Walsall Housing Trust Limited</v>
          </cell>
          <cell r="D317">
            <v>4075</v>
          </cell>
          <cell r="E317">
            <v>7</v>
          </cell>
          <cell r="F317">
            <v>4082</v>
          </cell>
          <cell r="G317" t="str">
            <v>Central</v>
          </cell>
          <cell r="I317" t="str">
            <v>LSVT</v>
          </cell>
          <cell r="J317" t="str">
            <v/>
          </cell>
          <cell r="K317" t="str">
            <v/>
          </cell>
          <cell r="L317" t="str">
            <v/>
          </cell>
          <cell r="M317" t="str">
            <v>Included</v>
          </cell>
          <cell r="N317" t="str">
            <v/>
          </cell>
          <cell r="O317" t="str">
            <v/>
          </cell>
          <cell r="Q317">
            <v>1</v>
          </cell>
          <cell r="R317">
            <v>1</v>
          </cell>
          <cell r="S317">
            <v>0</v>
          </cell>
          <cell r="T317">
            <v>2</v>
          </cell>
        </row>
        <row r="318">
          <cell r="A318" t="str">
            <v>L4388</v>
          </cell>
          <cell r="B318" t="str">
            <v>31-03-2006</v>
          </cell>
          <cell r="C318" t="str">
            <v>Aldridge &amp; Brownhills Housing Trust Limited</v>
          </cell>
          <cell r="D318">
            <v>4429</v>
          </cell>
          <cell r="E318">
            <v>13</v>
          </cell>
          <cell r="F318">
            <v>4442</v>
          </cell>
          <cell r="G318" t="str">
            <v>Central</v>
          </cell>
          <cell r="I318" t="str">
            <v>LSVT</v>
          </cell>
          <cell r="J318" t="str">
            <v/>
          </cell>
          <cell r="K318" t="str">
            <v/>
          </cell>
          <cell r="L318" t="str">
            <v/>
          </cell>
          <cell r="M318" t="str">
            <v>Included</v>
          </cell>
          <cell r="N318" t="str">
            <v/>
          </cell>
          <cell r="O318" t="str">
            <v/>
          </cell>
          <cell r="Q318">
            <v>1</v>
          </cell>
          <cell r="R318">
            <v>1</v>
          </cell>
          <cell r="S318">
            <v>0</v>
          </cell>
          <cell r="T318">
            <v>2</v>
          </cell>
        </row>
        <row r="319">
          <cell r="A319" t="str">
            <v>L4390</v>
          </cell>
          <cell r="B319" t="str">
            <v>31-03-2006</v>
          </cell>
          <cell r="C319" t="str">
            <v>Willenhall Housing Trust Limited</v>
          </cell>
          <cell r="D319">
            <v>3425</v>
          </cell>
          <cell r="E319">
            <v>8</v>
          </cell>
          <cell r="F319">
            <v>3433</v>
          </cell>
          <cell r="G319" t="str">
            <v>Central</v>
          </cell>
          <cell r="I319" t="str">
            <v>LSVT</v>
          </cell>
          <cell r="J319" t="str">
            <v/>
          </cell>
          <cell r="K319" t="str">
            <v/>
          </cell>
          <cell r="L319" t="str">
            <v/>
          </cell>
          <cell r="M319" t="str">
            <v>Included</v>
          </cell>
          <cell r="N319" t="str">
            <v/>
          </cell>
          <cell r="O319" t="str">
            <v/>
          </cell>
          <cell r="Q319">
            <v>1</v>
          </cell>
          <cell r="R319">
            <v>1</v>
          </cell>
          <cell r="S319">
            <v>0</v>
          </cell>
          <cell r="T319">
            <v>2</v>
          </cell>
        </row>
        <row r="320">
          <cell r="A320" t="str">
            <v>L4391</v>
          </cell>
          <cell r="B320" t="str">
            <v>31-03-2006</v>
          </cell>
          <cell r="C320" t="str">
            <v>Bloxwich Housing Trust Limited</v>
          </cell>
          <cell r="D320">
            <v>5228</v>
          </cell>
          <cell r="E320">
            <v>27</v>
          </cell>
          <cell r="F320">
            <v>5255</v>
          </cell>
          <cell r="G320" t="str">
            <v>Central</v>
          </cell>
          <cell r="I320" t="str">
            <v>LSVT</v>
          </cell>
          <cell r="J320" t="str">
            <v/>
          </cell>
          <cell r="K320" t="str">
            <v/>
          </cell>
          <cell r="L320" t="str">
            <v/>
          </cell>
          <cell r="M320" t="str">
            <v/>
          </cell>
          <cell r="N320" t="str">
            <v>Included</v>
          </cell>
          <cell r="O320" t="str">
            <v/>
          </cell>
          <cell r="Q320">
            <v>1</v>
          </cell>
          <cell r="R320">
            <v>1</v>
          </cell>
          <cell r="S320">
            <v>0</v>
          </cell>
          <cell r="T320">
            <v>2</v>
          </cell>
        </row>
        <row r="321">
          <cell r="A321" t="str">
            <v>L4396</v>
          </cell>
          <cell r="B321" t="str">
            <v>31-03-2006</v>
          </cell>
          <cell r="C321" t="str">
            <v>Eastlands Homes Partnership Limited</v>
          </cell>
          <cell r="D321">
            <v>2717</v>
          </cell>
          <cell r="E321">
            <v>0</v>
          </cell>
          <cell r="F321">
            <v>2717</v>
          </cell>
          <cell r="G321" t="str">
            <v>North</v>
          </cell>
          <cell r="I321" t="str">
            <v>LSVT</v>
          </cell>
          <cell r="J321" t="str">
            <v/>
          </cell>
          <cell r="K321" t="str">
            <v/>
          </cell>
          <cell r="L321" t="str">
            <v/>
          </cell>
          <cell r="M321" t="str">
            <v>Included</v>
          </cell>
          <cell r="N321" t="str">
            <v/>
          </cell>
          <cell r="O321" t="str">
            <v/>
          </cell>
          <cell r="Q321">
            <v>1</v>
          </cell>
          <cell r="R321">
            <v>1</v>
          </cell>
          <cell r="S321">
            <v>0</v>
          </cell>
          <cell r="T321">
            <v>2</v>
          </cell>
        </row>
        <row r="322">
          <cell r="A322" t="str">
            <v>L4399</v>
          </cell>
          <cell r="B322" t="str">
            <v>31-03-2006</v>
          </cell>
          <cell r="C322" t="str">
            <v>Oak Foundation</v>
          </cell>
          <cell r="D322">
            <v>578</v>
          </cell>
          <cell r="E322">
            <v>0</v>
          </cell>
          <cell r="F322">
            <v>578</v>
          </cell>
          <cell r="G322" t="str">
            <v>Central</v>
          </cell>
          <cell r="I322" t="str">
            <v/>
          </cell>
          <cell r="J322" t="str">
            <v>Specialist</v>
          </cell>
          <cell r="K322" t="str">
            <v>Traditional</v>
          </cell>
          <cell r="L322" t="str">
            <v/>
          </cell>
          <cell r="M322" t="str">
            <v/>
          </cell>
          <cell r="N322" t="str">
            <v/>
          </cell>
          <cell r="O322" t="str">
            <v/>
          </cell>
          <cell r="Q322">
            <v>1</v>
          </cell>
          <cell r="R322">
            <v>0</v>
          </cell>
          <cell r="S322">
            <v>1</v>
          </cell>
          <cell r="T322">
            <v>2</v>
          </cell>
        </row>
        <row r="323">
          <cell r="A323" t="str">
            <v>L4404</v>
          </cell>
          <cell r="B323" t="str">
            <v>31-03-2006</v>
          </cell>
          <cell r="C323" t="str">
            <v>Rooftop Housing Group Limited</v>
          </cell>
          <cell r="D323">
            <v>0</v>
          </cell>
          <cell r="E323">
            <v>0</v>
          </cell>
          <cell r="F323">
            <v>0</v>
          </cell>
          <cell r="G323" t="str">
            <v>Central</v>
          </cell>
          <cell r="I323" t="str">
            <v/>
          </cell>
          <cell r="K323" t="str">
            <v>Traditional</v>
          </cell>
          <cell r="L323" t="str">
            <v/>
          </cell>
          <cell r="M323" t="str">
            <v/>
          </cell>
          <cell r="N323" t="str">
            <v/>
          </cell>
          <cell r="O323" t="str">
            <v/>
          </cell>
          <cell r="Q323">
            <v>1</v>
          </cell>
          <cell r="R323">
            <v>0</v>
          </cell>
          <cell r="S323">
            <v>1</v>
          </cell>
          <cell r="T323">
            <v>2</v>
          </cell>
        </row>
        <row r="324">
          <cell r="A324" t="str">
            <v>L4411</v>
          </cell>
          <cell r="B324" t="str">
            <v>31-03-2006</v>
          </cell>
          <cell r="C324" t="str">
            <v>Charter Community Housing Limited</v>
          </cell>
          <cell r="D324">
            <v>3626</v>
          </cell>
          <cell r="E324">
            <v>0</v>
          </cell>
          <cell r="F324">
            <v>3626</v>
          </cell>
          <cell r="G324" t="str">
            <v>South East</v>
          </cell>
          <cell r="I324" t="str">
            <v>LSVT</v>
          </cell>
          <cell r="J324" t="str">
            <v/>
          </cell>
          <cell r="K324" t="str">
            <v/>
          </cell>
          <cell r="L324" t="str">
            <v/>
          </cell>
          <cell r="M324" t="str">
            <v>Included</v>
          </cell>
          <cell r="N324" t="str">
            <v/>
          </cell>
          <cell r="O324" t="str">
            <v/>
          </cell>
          <cell r="Q324">
            <v>1</v>
          </cell>
          <cell r="R324">
            <v>1</v>
          </cell>
          <cell r="S324">
            <v>0</v>
          </cell>
          <cell r="T324">
            <v>2</v>
          </cell>
        </row>
        <row r="325">
          <cell r="A325" t="str">
            <v>L4414</v>
          </cell>
          <cell r="B325" t="str">
            <v>31-03-2006</v>
          </cell>
          <cell r="C325" t="str">
            <v>Housing Hartlepool Limited</v>
          </cell>
          <cell r="D325">
            <v>7073</v>
          </cell>
          <cell r="E325">
            <v>24</v>
          </cell>
          <cell r="F325">
            <v>7097</v>
          </cell>
          <cell r="G325" t="str">
            <v>North</v>
          </cell>
          <cell r="I325" t="str">
            <v>LSVT</v>
          </cell>
          <cell r="J325" t="str">
            <v/>
          </cell>
          <cell r="K325" t="str">
            <v/>
          </cell>
          <cell r="L325" t="str">
            <v/>
          </cell>
          <cell r="M325" t="str">
            <v/>
          </cell>
          <cell r="N325" t="str">
            <v>Included</v>
          </cell>
          <cell r="O325" t="str">
            <v/>
          </cell>
          <cell r="Q325">
            <v>1</v>
          </cell>
          <cell r="R325">
            <v>1</v>
          </cell>
          <cell r="S325">
            <v>0</v>
          </cell>
          <cell r="T325">
            <v>2</v>
          </cell>
        </row>
        <row r="326">
          <cell r="A326" t="str">
            <v>L4431</v>
          </cell>
          <cell r="B326" t="str">
            <v>31-03-2006</v>
          </cell>
          <cell r="C326" t="str">
            <v>Erimus Housing Limited</v>
          </cell>
          <cell r="D326">
            <v>11327</v>
          </cell>
          <cell r="E326">
            <v>514</v>
          </cell>
          <cell r="F326">
            <v>11841</v>
          </cell>
          <cell r="G326" t="str">
            <v>North</v>
          </cell>
          <cell r="I326" t="str">
            <v>LSVT</v>
          </cell>
          <cell r="J326" t="str">
            <v/>
          </cell>
          <cell r="K326" t="str">
            <v/>
          </cell>
          <cell r="L326" t="str">
            <v/>
          </cell>
          <cell r="M326" t="str">
            <v/>
          </cell>
          <cell r="N326" t="str">
            <v/>
          </cell>
          <cell r="O326" t="str">
            <v>Included</v>
          </cell>
          <cell r="Q326">
            <v>1</v>
          </cell>
          <cell r="R326">
            <v>1</v>
          </cell>
          <cell r="S326">
            <v>0</v>
          </cell>
          <cell r="T326">
            <v>2</v>
          </cell>
        </row>
        <row r="327">
          <cell r="A327" t="str">
            <v>L4432</v>
          </cell>
          <cell r="B327" t="str">
            <v>31-03-2006</v>
          </cell>
          <cell r="C327" t="str">
            <v>Beechwood &amp; Ballantyne Community HA Limited</v>
          </cell>
          <cell r="D327">
            <v>883</v>
          </cell>
          <cell r="E327">
            <v>146</v>
          </cell>
          <cell r="F327">
            <v>1029</v>
          </cell>
          <cell r="G327" t="str">
            <v>North</v>
          </cell>
          <cell r="I327" t="str">
            <v>LSVT</v>
          </cell>
          <cell r="J327" t="str">
            <v/>
          </cell>
          <cell r="K327" t="str">
            <v/>
          </cell>
          <cell r="L327" t="str">
            <v>Included</v>
          </cell>
          <cell r="M327" t="str">
            <v/>
          </cell>
          <cell r="N327" t="str">
            <v/>
          </cell>
          <cell r="O327" t="str">
            <v/>
          </cell>
          <cell r="Q327">
            <v>1</v>
          </cell>
          <cell r="R327">
            <v>1</v>
          </cell>
          <cell r="S327">
            <v>0</v>
          </cell>
          <cell r="T327">
            <v>2</v>
          </cell>
        </row>
        <row r="328">
          <cell r="A328" t="str">
            <v>L4434</v>
          </cell>
          <cell r="B328" t="str">
            <v>31-03-2006</v>
          </cell>
          <cell r="C328" t="str">
            <v>East End Homes</v>
          </cell>
          <cell r="D328">
            <v>1765</v>
          </cell>
          <cell r="E328">
            <v>0</v>
          </cell>
          <cell r="F328">
            <v>1765</v>
          </cell>
          <cell r="G328" t="str">
            <v>London</v>
          </cell>
          <cell r="I328" t="str">
            <v>LSVT</v>
          </cell>
          <cell r="J328" t="str">
            <v/>
          </cell>
          <cell r="K328" t="str">
            <v/>
          </cell>
          <cell r="L328" t="str">
            <v>Included</v>
          </cell>
          <cell r="M328" t="str">
            <v/>
          </cell>
          <cell r="N328" t="str">
            <v/>
          </cell>
          <cell r="O328" t="str">
            <v/>
          </cell>
          <cell r="Q328">
            <v>1</v>
          </cell>
          <cell r="R328">
            <v>1</v>
          </cell>
          <cell r="S328">
            <v>0</v>
          </cell>
          <cell r="T328">
            <v>2</v>
          </cell>
        </row>
        <row r="329">
          <cell r="A329" t="str">
            <v>L4439</v>
          </cell>
          <cell r="B329" t="str">
            <v>31-03-2006</v>
          </cell>
          <cell r="C329" t="str">
            <v>Wyre Forest Sheltered Housing Limited</v>
          </cell>
          <cell r="D329">
            <v>316</v>
          </cell>
          <cell r="E329">
            <v>0</v>
          </cell>
          <cell r="F329">
            <v>316</v>
          </cell>
          <cell r="G329" t="str">
            <v>Central</v>
          </cell>
          <cell r="I329" t="str">
            <v/>
          </cell>
          <cell r="J329" t="str">
            <v/>
          </cell>
          <cell r="K329" t="str">
            <v>Traditional</v>
          </cell>
          <cell r="L329" t="str">
            <v/>
          </cell>
          <cell r="M329" t="str">
            <v/>
          </cell>
          <cell r="N329" t="str">
            <v/>
          </cell>
          <cell r="O329" t="str">
            <v/>
          </cell>
          <cell r="Q329">
            <v>1</v>
          </cell>
          <cell r="R329">
            <v>0</v>
          </cell>
          <cell r="S329">
            <v>1</v>
          </cell>
          <cell r="T329">
            <v>2</v>
          </cell>
        </row>
        <row r="330">
          <cell r="A330" t="str">
            <v>L4440</v>
          </cell>
          <cell r="B330" t="str">
            <v>31-03-2006</v>
          </cell>
          <cell r="C330" t="str">
            <v>Trafford Housing Trust Limited</v>
          </cell>
          <cell r="D330">
            <v>9485</v>
          </cell>
          <cell r="E330">
            <v>0</v>
          </cell>
          <cell r="F330">
            <v>9485</v>
          </cell>
          <cell r="G330" t="str">
            <v>North</v>
          </cell>
          <cell r="I330" t="str">
            <v>LSVT</v>
          </cell>
          <cell r="J330" t="str">
            <v/>
          </cell>
          <cell r="K330" t="str">
            <v/>
          </cell>
          <cell r="L330" t="str">
            <v/>
          </cell>
          <cell r="M330" t="str">
            <v/>
          </cell>
          <cell r="N330" t="str">
            <v>Included</v>
          </cell>
          <cell r="O330" t="str">
            <v/>
          </cell>
          <cell r="Q330">
            <v>1</v>
          </cell>
          <cell r="R330">
            <v>1</v>
          </cell>
          <cell r="S330">
            <v>0</v>
          </cell>
          <cell r="T330">
            <v>2</v>
          </cell>
        </row>
        <row r="331">
          <cell r="A331" t="str">
            <v>L4441</v>
          </cell>
          <cell r="B331" t="str">
            <v>31-03-2006</v>
          </cell>
          <cell r="C331" t="str">
            <v>Wakefield And District Housing Limited</v>
          </cell>
          <cell r="D331">
            <v>31461</v>
          </cell>
          <cell r="E331">
            <v>135</v>
          </cell>
          <cell r="F331">
            <v>31596</v>
          </cell>
          <cell r="G331" t="str">
            <v>North</v>
          </cell>
          <cell r="I331" t="str">
            <v>LSVT</v>
          </cell>
          <cell r="J331" t="str">
            <v/>
          </cell>
          <cell r="K331" t="str">
            <v/>
          </cell>
          <cell r="L331" t="str">
            <v/>
          </cell>
          <cell r="M331" t="str">
            <v/>
          </cell>
          <cell r="N331" t="str">
            <v/>
          </cell>
          <cell r="O331" t="str">
            <v>Included</v>
          </cell>
          <cell r="Q331">
            <v>1</v>
          </cell>
          <cell r="R331">
            <v>1</v>
          </cell>
          <cell r="S331">
            <v>0</v>
          </cell>
          <cell r="T331">
            <v>2</v>
          </cell>
        </row>
        <row r="332">
          <cell r="A332" t="str">
            <v>L4442</v>
          </cell>
          <cell r="B332" t="str">
            <v>31-03-2006</v>
          </cell>
          <cell r="C332" t="str">
            <v>Shoreline Housing Partnership Ltd</v>
          </cell>
          <cell r="D332">
            <v>8224</v>
          </cell>
          <cell r="E332">
            <v>0</v>
          </cell>
          <cell r="F332">
            <v>8224</v>
          </cell>
          <cell r="G332" t="str">
            <v>North</v>
          </cell>
          <cell r="I332" t="str">
            <v>LSVT</v>
          </cell>
          <cell r="J332" t="str">
            <v/>
          </cell>
          <cell r="K332" t="str">
            <v/>
          </cell>
          <cell r="L332" t="str">
            <v/>
          </cell>
          <cell r="M332" t="str">
            <v/>
          </cell>
          <cell r="N332" t="str">
            <v>Included</v>
          </cell>
          <cell r="O332" t="str">
            <v/>
          </cell>
          <cell r="Q332">
            <v>1</v>
          </cell>
          <cell r="R332">
            <v>1</v>
          </cell>
          <cell r="S332">
            <v>0</v>
          </cell>
          <cell r="T332">
            <v>2</v>
          </cell>
        </row>
        <row r="333">
          <cell r="A333" t="str">
            <v>L4444</v>
          </cell>
          <cell r="B333" t="str">
            <v>31-03-2006</v>
          </cell>
          <cell r="C333" t="str">
            <v>Harden Housing Association (Midlands) (2005) Ltd</v>
          </cell>
          <cell r="D333">
            <v>0</v>
          </cell>
          <cell r="E333">
            <v>0</v>
          </cell>
          <cell r="F333">
            <v>0</v>
          </cell>
          <cell r="G333" t="str">
            <v>Central</v>
          </cell>
          <cell r="K333" t="str">
            <v>Traditional</v>
          </cell>
          <cell r="L333" t="str">
            <v/>
          </cell>
          <cell r="M333" t="str">
            <v/>
          </cell>
          <cell r="N333" t="str">
            <v/>
          </cell>
          <cell r="O333" t="str">
            <v/>
          </cell>
          <cell r="Q333">
            <v>1</v>
          </cell>
          <cell r="R333">
            <v>0</v>
          </cell>
          <cell r="S333">
            <v>1</v>
          </cell>
          <cell r="T333">
            <v>2</v>
          </cell>
        </row>
        <row r="334">
          <cell r="A334" t="str">
            <v>L4445</v>
          </cell>
          <cell r="B334" t="str">
            <v>31-03-2006</v>
          </cell>
          <cell r="C334" t="str">
            <v>Kemble Housing Limited</v>
          </cell>
          <cell r="D334">
            <v>0</v>
          </cell>
          <cell r="E334">
            <v>0</v>
          </cell>
          <cell r="F334">
            <v>0</v>
          </cell>
          <cell r="G334" t="str">
            <v>Central</v>
          </cell>
          <cell r="K334" t="str">
            <v>Traditional</v>
          </cell>
          <cell r="L334" t="str">
            <v/>
          </cell>
          <cell r="M334" t="str">
            <v/>
          </cell>
          <cell r="N334" t="str">
            <v/>
          </cell>
          <cell r="O334" t="str">
            <v/>
          </cell>
          <cell r="Q334">
            <v>1</v>
          </cell>
          <cell r="R334">
            <v>0</v>
          </cell>
          <cell r="S334">
            <v>1</v>
          </cell>
          <cell r="T334">
            <v>2</v>
          </cell>
        </row>
        <row r="335">
          <cell r="A335" t="str">
            <v>L4446</v>
          </cell>
          <cell r="B335" t="str">
            <v>31-03-2006</v>
          </cell>
          <cell r="C335" t="str">
            <v>Nexus (Midlands) Housing Association (2005) Ltd</v>
          </cell>
          <cell r="D335">
            <v>0</v>
          </cell>
          <cell r="E335">
            <v>0</v>
          </cell>
          <cell r="F335">
            <v>0</v>
          </cell>
          <cell r="G335" t="str">
            <v>Central</v>
          </cell>
          <cell r="K335" t="str">
            <v>Traditional</v>
          </cell>
          <cell r="L335" t="str">
            <v/>
          </cell>
          <cell r="M335" t="str">
            <v/>
          </cell>
          <cell r="N335" t="str">
            <v/>
          </cell>
          <cell r="O335" t="str">
            <v/>
          </cell>
          <cell r="Q335">
            <v>1</v>
          </cell>
          <cell r="R335">
            <v>0</v>
          </cell>
          <cell r="S335">
            <v>1</v>
          </cell>
          <cell r="T335">
            <v>2</v>
          </cell>
        </row>
        <row r="336">
          <cell r="A336" t="str">
            <v>L4447</v>
          </cell>
          <cell r="B336" t="str">
            <v>31-03-2006</v>
          </cell>
          <cell r="C336" t="str">
            <v>Hillside Housing Trust Limited</v>
          </cell>
          <cell r="D336">
            <v>0</v>
          </cell>
          <cell r="E336">
            <v>1620</v>
          </cell>
          <cell r="F336">
            <v>1620</v>
          </cell>
          <cell r="G336" t="str">
            <v>London</v>
          </cell>
          <cell r="I336" t="str">
            <v>LSVT</v>
          </cell>
          <cell r="K336" t="str">
            <v/>
          </cell>
          <cell r="L336" t="str">
            <v>Included</v>
          </cell>
          <cell r="M336" t="str">
            <v/>
          </cell>
          <cell r="N336" t="str">
            <v/>
          </cell>
          <cell r="O336" t="str">
            <v/>
          </cell>
          <cell r="Q336">
            <v>1</v>
          </cell>
          <cell r="R336">
            <v>1</v>
          </cell>
          <cell r="S336">
            <v>0</v>
          </cell>
          <cell r="T336">
            <v>2</v>
          </cell>
        </row>
        <row r="337">
          <cell r="A337" t="str">
            <v>L4451</v>
          </cell>
          <cell r="B337" t="str">
            <v>31-03-2006</v>
          </cell>
          <cell r="C337" t="str">
            <v>Toynbee Island Homes Limited</v>
          </cell>
          <cell r="D337">
            <v>1226</v>
          </cell>
          <cell r="E337">
            <v>730</v>
          </cell>
          <cell r="F337">
            <v>1956</v>
          </cell>
          <cell r="G337" t="str">
            <v>London</v>
          </cell>
          <cell r="I337" t="str">
            <v>LSVT</v>
          </cell>
          <cell r="K337" t="str">
            <v/>
          </cell>
          <cell r="L337" t="str">
            <v>Included</v>
          </cell>
          <cell r="M337" t="str">
            <v/>
          </cell>
          <cell r="N337" t="str">
            <v/>
          </cell>
          <cell r="O337" t="str">
            <v/>
          </cell>
          <cell r="Q337">
            <v>1</v>
          </cell>
          <cell r="R337">
            <v>1</v>
          </cell>
          <cell r="S337">
            <v>0</v>
          </cell>
          <cell r="T337">
            <v>2</v>
          </cell>
        </row>
        <row r="338">
          <cell r="A338" t="str">
            <v>L4453</v>
          </cell>
          <cell r="B338" t="str">
            <v>31-03-2006</v>
          </cell>
          <cell r="C338" t="str">
            <v>Bridgewater Housing Limited</v>
          </cell>
          <cell r="D338">
            <v>0</v>
          </cell>
          <cell r="E338">
            <v>0</v>
          </cell>
          <cell r="F338">
            <v>0</v>
          </cell>
          <cell r="G338" t="str">
            <v>South East</v>
          </cell>
          <cell r="K338" t="str">
            <v>Traditional</v>
          </cell>
          <cell r="L338" t="str">
            <v/>
          </cell>
          <cell r="M338" t="str">
            <v/>
          </cell>
          <cell r="N338" t="str">
            <v/>
          </cell>
          <cell r="O338" t="str">
            <v/>
          </cell>
          <cell r="Q338">
            <v>1</v>
          </cell>
          <cell r="R338">
            <v>0</v>
          </cell>
          <cell r="S338">
            <v>1</v>
          </cell>
          <cell r="T338">
            <v>2</v>
          </cell>
        </row>
        <row r="339">
          <cell r="A339" t="str">
            <v>L4456</v>
          </cell>
          <cell r="B339" t="str">
            <v>31-03-2006</v>
          </cell>
          <cell r="C339" t="str">
            <v>Halton Housing Trust Limited</v>
          </cell>
          <cell r="D339">
            <v>6330</v>
          </cell>
          <cell r="E339">
            <v>0</v>
          </cell>
          <cell r="F339">
            <v>6330</v>
          </cell>
          <cell r="G339" t="str">
            <v>North</v>
          </cell>
          <cell r="I339" t="str">
            <v>LSVT</v>
          </cell>
          <cell r="K339" t="str">
            <v/>
          </cell>
          <cell r="L339" t="str">
            <v/>
          </cell>
          <cell r="M339" t="str">
            <v/>
          </cell>
          <cell r="N339" t="str">
            <v>Included</v>
          </cell>
          <cell r="O339" t="str">
            <v/>
          </cell>
          <cell r="Q339">
            <v>1</v>
          </cell>
          <cell r="R339">
            <v>1</v>
          </cell>
          <cell r="S339">
            <v>0</v>
          </cell>
          <cell r="T339">
            <v>2</v>
          </cell>
        </row>
        <row r="340">
          <cell r="A340" t="str">
            <v>L4459</v>
          </cell>
          <cell r="B340" t="str">
            <v>31-03-2006</v>
          </cell>
          <cell r="C340" t="str">
            <v>North Somerset Housing Limited</v>
          </cell>
          <cell r="D340">
            <v>6343</v>
          </cell>
          <cell r="E340">
            <v>0</v>
          </cell>
          <cell r="F340">
            <v>6343</v>
          </cell>
          <cell r="G340" t="str">
            <v>South West</v>
          </cell>
          <cell r="I340" t="str">
            <v>LSVT</v>
          </cell>
          <cell r="K340" t="str">
            <v/>
          </cell>
          <cell r="L340" t="str">
            <v/>
          </cell>
          <cell r="M340" t="str">
            <v/>
          </cell>
          <cell r="N340" t="str">
            <v>Included</v>
          </cell>
          <cell r="O340" t="str">
            <v/>
          </cell>
          <cell r="Q340">
            <v>1</v>
          </cell>
          <cell r="R340">
            <v>1</v>
          </cell>
          <cell r="S340">
            <v>0</v>
          </cell>
          <cell r="T340">
            <v>2</v>
          </cell>
        </row>
        <row r="341">
          <cell r="A341" t="str">
            <v>LH0013</v>
          </cell>
          <cell r="B341" t="str">
            <v>31-03-2006</v>
          </cell>
          <cell r="C341" t="str">
            <v>Look Ahead Housing and Care Limited</v>
          </cell>
          <cell r="D341">
            <v>1879</v>
          </cell>
          <cell r="E341">
            <v>0</v>
          </cell>
          <cell r="F341">
            <v>1879</v>
          </cell>
          <cell r="G341" t="str">
            <v>London</v>
          </cell>
          <cell r="I341" t="str">
            <v/>
          </cell>
          <cell r="J341" t="str">
            <v>Specialist</v>
          </cell>
          <cell r="K341" t="str">
            <v>Traditional</v>
          </cell>
          <cell r="L341" t="str">
            <v>Included</v>
          </cell>
          <cell r="M341" t="str">
            <v/>
          </cell>
          <cell r="N341" t="str">
            <v/>
          </cell>
          <cell r="O341" t="str">
            <v/>
          </cell>
          <cell r="Q341">
            <v>1</v>
          </cell>
          <cell r="R341">
            <v>1</v>
          </cell>
          <cell r="S341">
            <v>1</v>
          </cell>
          <cell r="T341">
            <v>3</v>
          </cell>
        </row>
        <row r="342">
          <cell r="A342" t="str">
            <v>LH0030</v>
          </cell>
          <cell r="B342" t="str">
            <v>31-03-2006</v>
          </cell>
          <cell r="C342" t="str">
            <v>Paddington Churches Housing Association Limited</v>
          </cell>
          <cell r="D342">
            <v>9143</v>
          </cell>
          <cell r="E342">
            <v>0</v>
          </cell>
          <cell r="F342">
            <v>9143</v>
          </cell>
          <cell r="G342" t="str">
            <v>London</v>
          </cell>
          <cell r="I342" t="str">
            <v/>
          </cell>
          <cell r="J342" t="str">
            <v/>
          </cell>
          <cell r="K342" t="str">
            <v>Traditional</v>
          </cell>
          <cell r="L342" t="str">
            <v/>
          </cell>
          <cell r="M342" t="str">
            <v/>
          </cell>
          <cell r="N342" t="str">
            <v>Included</v>
          </cell>
          <cell r="O342" t="str">
            <v/>
          </cell>
          <cell r="Q342">
            <v>1</v>
          </cell>
          <cell r="R342">
            <v>1</v>
          </cell>
          <cell r="S342">
            <v>1</v>
          </cell>
          <cell r="T342">
            <v>3</v>
          </cell>
        </row>
        <row r="343">
          <cell r="A343" t="str">
            <v>LH0032</v>
          </cell>
          <cell r="B343" t="str">
            <v>31-03-2006</v>
          </cell>
          <cell r="C343" t="str">
            <v>Hyde Housing Association Limited</v>
          </cell>
          <cell r="D343">
            <v>23293</v>
          </cell>
          <cell r="E343">
            <v>0</v>
          </cell>
          <cell r="F343">
            <v>23293</v>
          </cell>
          <cell r="G343" t="str">
            <v>London</v>
          </cell>
          <cell r="I343" t="str">
            <v/>
          </cell>
          <cell r="J343" t="str">
            <v/>
          </cell>
          <cell r="K343" t="str">
            <v>Traditional</v>
          </cell>
          <cell r="L343" t="str">
            <v/>
          </cell>
          <cell r="M343" t="str">
            <v/>
          </cell>
          <cell r="N343" t="str">
            <v/>
          </cell>
          <cell r="O343" t="str">
            <v>Included</v>
          </cell>
          <cell r="Q343">
            <v>1</v>
          </cell>
          <cell r="R343">
            <v>1</v>
          </cell>
          <cell r="S343">
            <v>1</v>
          </cell>
          <cell r="T343">
            <v>3</v>
          </cell>
        </row>
        <row r="344">
          <cell r="A344" t="str">
            <v>LH0034</v>
          </cell>
          <cell r="B344" t="str">
            <v>31-03-2006</v>
          </cell>
          <cell r="C344" t="str">
            <v>Family Housing Association Limited</v>
          </cell>
          <cell r="D344">
            <v>11568</v>
          </cell>
          <cell r="E344">
            <v>80</v>
          </cell>
          <cell r="F344">
            <v>11648</v>
          </cell>
          <cell r="G344" t="str">
            <v>London</v>
          </cell>
          <cell r="I344" t="str">
            <v/>
          </cell>
          <cell r="J344" t="str">
            <v/>
          </cell>
          <cell r="K344" t="str">
            <v>Traditional</v>
          </cell>
          <cell r="L344" t="str">
            <v/>
          </cell>
          <cell r="M344" t="str">
            <v/>
          </cell>
          <cell r="N344" t="str">
            <v/>
          </cell>
          <cell r="O344" t="str">
            <v>Included</v>
          </cell>
          <cell r="Q344">
            <v>1</v>
          </cell>
          <cell r="R344">
            <v>1</v>
          </cell>
          <cell r="S344">
            <v>1</v>
          </cell>
          <cell r="T344">
            <v>3</v>
          </cell>
        </row>
        <row r="345">
          <cell r="A345" t="str">
            <v>LH0036</v>
          </cell>
          <cell r="B345" t="str">
            <v>31-03-2006</v>
          </cell>
          <cell r="C345" t="str">
            <v>The Guinness Trust</v>
          </cell>
          <cell r="D345">
            <v>20713</v>
          </cell>
          <cell r="E345">
            <v>44</v>
          </cell>
          <cell r="F345">
            <v>20757</v>
          </cell>
          <cell r="G345" t="str">
            <v>London</v>
          </cell>
          <cell r="I345" t="str">
            <v/>
          </cell>
          <cell r="J345" t="str">
            <v/>
          </cell>
          <cell r="K345" t="str">
            <v>Traditional</v>
          </cell>
          <cell r="L345" t="str">
            <v/>
          </cell>
          <cell r="M345" t="str">
            <v/>
          </cell>
          <cell r="N345" t="str">
            <v/>
          </cell>
          <cell r="O345" t="str">
            <v>Included</v>
          </cell>
          <cell r="Q345">
            <v>1</v>
          </cell>
          <cell r="R345">
            <v>1</v>
          </cell>
          <cell r="S345">
            <v>1</v>
          </cell>
          <cell r="T345">
            <v>3</v>
          </cell>
        </row>
        <row r="346">
          <cell r="A346" t="str">
            <v>LH0050</v>
          </cell>
          <cell r="B346" t="str">
            <v>31-03-2006</v>
          </cell>
          <cell r="C346" t="str">
            <v>Shepherds Bush Housing Association Limited</v>
          </cell>
          <cell r="D346">
            <v>3937</v>
          </cell>
          <cell r="E346">
            <v>0</v>
          </cell>
          <cell r="F346">
            <v>3937</v>
          </cell>
          <cell r="G346" t="str">
            <v>London</v>
          </cell>
          <cell r="I346" t="str">
            <v/>
          </cell>
          <cell r="J346" t="str">
            <v/>
          </cell>
          <cell r="K346" t="str">
            <v>Traditional</v>
          </cell>
          <cell r="L346" t="str">
            <v/>
          </cell>
          <cell r="M346" t="str">
            <v>Included</v>
          </cell>
          <cell r="N346" t="str">
            <v/>
          </cell>
          <cell r="O346" t="str">
            <v/>
          </cell>
          <cell r="Q346">
            <v>1</v>
          </cell>
          <cell r="R346">
            <v>1</v>
          </cell>
          <cell r="S346">
            <v>1</v>
          </cell>
          <cell r="T346">
            <v>3</v>
          </cell>
        </row>
        <row r="347">
          <cell r="A347" t="str">
            <v>LH0065</v>
          </cell>
          <cell r="B347" t="str">
            <v>31-12-2005</v>
          </cell>
          <cell r="C347" t="str">
            <v>Headrow Housing Group</v>
          </cell>
          <cell r="D347">
            <v>899</v>
          </cell>
          <cell r="E347">
            <v>243</v>
          </cell>
          <cell r="F347">
            <v>1142</v>
          </cell>
          <cell r="G347" t="str">
            <v>North</v>
          </cell>
          <cell r="I347" t="str">
            <v/>
          </cell>
          <cell r="J347" t="str">
            <v/>
          </cell>
          <cell r="K347" t="str">
            <v>Traditional</v>
          </cell>
          <cell r="L347" t="str">
            <v>Included</v>
          </cell>
          <cell r="M347" t="str">
            <v/>
          </cell>
          <cell r="N347" t="str">
            <v/>
          </cell>
          <cell r="O347" t="str">
            <v/>
          </cell>
          <cell r="Q347">
            <v>1</v>
          </cell>
          <cell r="R347">
            <v>1</v>
          </cell>
          <cell r="S347">
            <v>1</v>
          </cell>
          <cell r="T347">
            <v>3</v>
          </cell>
        </row>
        <row r="348">
          <cell r="A348" t="str">
            <v>LH0079</v>
          </cell>
          <cell r="B348" t="str">
            <v>31-03-2006</v>
          </cell>
          <cell r="C348" t="str">
            <v>Sussex Housing &amp; Care</v>
          </cell>
          <cell r="D348">
            <v>609</v>
          </cell>
          <cell r="E348">
            <v>34</v>
          </cell>
          <cell r="F348">
            <v>643</v>
          </cell>
          <cell r="G348" t="str">
            <v>South East</v>
          </cell>
          <cell r="I348" t="str">
            <v/>
          </cell>
          <cell r="J348" t="str">
            <v>Specialist</v>
          </cell>
          <cell r="K348" t="str">
            <v>Traditional</v>
          </cell>
          <cell r="L348" t="str">
            <v/>
          </cell>
          <cell r="M348" t="str">
            <v/>
          </cell>
          <cell r="N348" t="str">
            <v/>
          </cell>
          <cell r="O348" t="str">
            <v/>
          </cell>
          <cell r="Q348">
            <v>1</v>
          </cell>
          <cell r="R348">
            <v>0</v>
          </cell>
          <cell r="S348">
            <v>1</v>
          </cell>
          <cell r="T348">
            <v>2</v>
          </cell>
        </row>
        <row r="349">
          <cell r="A349" t="str">
            <v>LH0084</v>
          </cell>
          <cell r="B349" t="str">
            <v>31-03-2006</v>
          </cell>
          <cell r="C349" t="str">
            <v>Endeavour Housing Association Limited</v>
          </cell>
          <cell r="D349">
            <v>1708</v>
          </cell>
          <cell r="E349">
            <v>0</v>
          </cell>
          <cell r="F349">
            <v>1708</v>
          </cell>
          <cell r="G349" t="str">
            <v>North</v>
          </cell>
          <cell r="I349" t="str">
            <v/>
          </cell>
          <cell r="J349" t="str">
            <v/>
          </cell>
          <cell r="K349" t="str">
            <v>Traditional</v>
          </cell>
          <cell r="L349" t="str">
            <v>Included</v>
          </cell>
          <cell r="M349" t="str">
            <v/>
          </cell>
          <cell r="N349" t="str">
            <v/>
          </cell>
          <cell r="O349" t="str">
            <v/>
          </cell>
          <cell r="Q349">
            <v>1</v>
          </cell>
          <cell r="R349">
            <v>1</v>
          </cell>
          <cell r="S349">
            <v>1</v>
          </cell>
          <cell r="T349">
            <v>3</v>
          </cell>
        </row>
        <row r="350">
          <cell r="A350" t="str">
            <v>LH0111</v>
          </cell>
          <cell r="B350" t="str">
            <v>31-03-2006</v>
          </cell>
          <cell r="C350" t="str">
            <v>James Butcher Housing Association</v>
          </cell>
          <cell r="D350">
            <v>4166</v>
          </cell>
          <cell r="E350">
            <v>0</v>
          </cell>
          <cell r="F350">
            <v>4166</v>
          </cell>
          <cell r="G350" t="str">
            <v>London</v>
          </cell>
          <cell r="I350" t="str">
            <v/>
          </cell>
          <cell r="J350" t="str">
            <v/>
          </cell>
          <cell r="K350" t="str">
            <v>Traditional</v>
          </cell>
          <cell r="L350" t="str">
            <v/>
          </cell>
          <cell r="M350" t="str">
            <v>Included</v>
          </cell>
          <cell r="N350" t="str">
            <v/>
          </cell>
          <cell r="O350" t="str">
            <v/>
          </cell>
          <cell r="Q350">
            <v>1</v>
          </cell>
          <cell r="R350">
            <v>1</v>
          </cell>
          <cell r="S350">
            <v>1</v>
          </cell>
          <cell r="T350">
            <v>3</v>
          </cell>
        </row>
        <row r="351">
          <cell r="A351" t="str">
            <v>LH0115</v>
          </cell>
          <cell r="B351" t="str">
            <v>31-03-2006</v>
          </cell>
          <cell r="C351" t="str">
            <v>London &amp; Quadrant Housing Trust</v>
          </cell>
          <cell r="D351">
            <v>25787</v>
          </cell>
          <cell r="E351">
            <v>628</v>
          </cell>
          <cell r="F351">
            <v>26415</v>
          </cell>
          <cell r="G351" t="str">
            <v>London</v>
          </cell>
          <cell r="I351" t="str">
            <v/>
          </cell>
          <cell r="J351" t="str">
            <v/>
          </cell>
          <cell r="K351" t="str">
            <v>Traditional</v>
          </cell>
          <cell r="L351" t="str">
            <v/>
          </cell>
          <cell r="M351" t="str">
            <v/>
          </cell>
          <cell r="N351" t="str">
            <v/>
          </cell>
          <cell r="O351" t="str">
            <v>Included</v>
          </cell>
          <cell r="Q351">
            <v>1</v>
          </cell>
          <cell r="R351">
            <v>1</v>
          </cell>
          <cell r="S351">
            <v>1</v>
          </cell>
          <cell r="T351">
            <v>3</v>
          </cell>
        </row>
        <row r="352">
          <cell r="A352" t="str">
            <v>LH0121</v>
          </cell>
          <cell r="B352" t="str">
            <v>31-03-2006</v>
          </cell>
          <cell r="C352" t="str">
            <v>Springboard Housing Association Limited</v>
          </cell>
          <cell r="D352">
            <v>5065</v>
          </cell>
          <cell r="E352">
            <v>85</v>
          </cell>
          <cell r="F352">
            <v>5150</v>
          </cell>
          <cell r="G352" t="str">
            <v>London</v>
          </cell>
          <cell r="I352" t="str">
            <v/>
          </cell>
          <cell r="J352" t="str">
            <v/>
          </cell>
          <cell r="K352" t="str">
            <v>Traditional</v>
          </cell>
          <cell r="L352" t="str">
            <v/>
          </cell>
          <cell r="M352" t="str">
            <v/>
          </cell>
          <cell r="N352" t="str">
            <v>Included</v>
          </cell>
          <cell r="O352" t="str">
            <v/>
          </cell>
          <cell r="Q352">
            <v>1</v>
          </cell>
          <cell r="R352">
            <v>1</v>
          </cell>
          <cell r="S352">
            <v>1</v>
          </cell>
          <cell r="T352">
            <v>3</v>
          </cell>
        </row>
        <row r="353">
          <cell r="A353" t="str">
            <v>LH0131</v>
          </cell>
          <cell r="B353" t="str">
            <v>31-03-2006</v>
          </cell>
          <cell r="C353" t="str">
            <v>Adactus Housing Association Limited</v>
          </cell>
          <cell r="D353">
            <v>5313</v>
          </cell>
          <cell r="E353">
            <v>0</v>
          </cell>
          <cell r="F353">
            <v>5313</v>
          </cell>
          <cell r="G353" t="str">
            <v>North</v>
          </cell>
          <cell r="I353" t="str">
            <v/>
          </cell>
          <cell r="J353" t="str">
            <v/>
          </cell>
          <cell r="K353" t="str">
            <v>Traditional</v>
          </cell>
          <cell r="L353" t="str">
            <v/>
          </cell>
          <cell r="M353" t="str">
            <v/>
          </cell>
          <cell r="N353" t="str">
            <v>Included</v>
          </cell>
          <cell r="O353" t="str">
            <v/>
          </cell>
          <cell r="Q353">
            <v>1</v>
          </cell>
          <cell r="R353">
            <v>1</v>
          </cell>
          <cell r="S353">
            <v>1</v>
          </cell>
          <cell r="T353">
            <v>3</v>
          </cell>
        </row>
        <row r="354">
          <cell r="A354" t="str">
            <v>LH0155</v>
          </cell>
          <cell r="B354" t="str">
            <v>31-03-2006</v>
          </cell>
          <cell r="C354" t="str">
            <v>Bournemouth Churches Housing Association Limited</v>
          </cell>
          <cell r="D354">
            <v>879</v>
          </cell>
          <cell r="E354">
            <v>0</v>
          </cell>
          <cell r="F354">
            <v>879</v>
          </cell>
          <cell r="G354" t="str">
            <v>South West</v>
          </cell>
          <cell r="I354" t="str">
            <v/>
          </cell>
          <cell r="J354" t="str">
            <v/>
          </cell>
          <cell r="K354" t="str">
            <v>Traditional</v>
          </cell>
          <cell r="L354" t="str">
            <v/>
          </cell>
          <cell r="M354" t="str">
            <v/>
          </cell>
          <cell r="N354" t="str">
            <v/>
          </cell>
          <cell r="O354" t="str">
            <v/>
          </cell>
          <cell r="Q354">
            <v>1</v>
          </cell>
          <cell r="R354">
            <v>0</v>
          </cell>
          <cell r="S354">
            <v>1</v>
          </cell>
          <cell r="T354">
            <v>2</v>
          </cell>
        </row>
        <row r="355">
          <cell r="A355" t="str">
            <v>LH0170</v>
          </cell>
          <cell r="B355" t="str">
            <v>31-03-2006</v>
          </cell>
          <cell r="C355" t="str">
            <v>Co-operative Development Society Limited</v>
          </cell>
          <cell r="D355">
            <v>779</v>
          </cell>
          <cell r="E355">
            <v>2</v>
          </cell>
          <cell r="F355">
            <v>781</v>
          </cell>
          <cell r="G355" t="str">
            <v>London</v>
          </cell>
          <cell r="I355" t="str">
            <v/>
          </cell>
          <cell r="J355" t="str">
            <v/>
          </cell>
          <cell r="K355" t="str">
            <v>Traditional</v>
          </cell>
          <cell r="L355" t="str">
            <v/>
          </cell>
          <cell r="M355" t="str">
            <v/>
          </cell>
          <cell r="N355" t="str">
            <v/>
          </cell>
          <cell r="O355" t="str">
            <v/>
          </cell>
          <cell r="Q355">
            <v>1</v>
          </cell>
          <cell r="R355">
            <v>0</v>
          </cell>
          <cell r="S355">
            <v>1</v>
          </cell>
          <cell r="T355">
            <v>2</v>
          </cell>
        </row>
        <row r="356">
          <cell r="A356" t="str">
            <v>LH0171</v>
          </cell>
          <cell r="B356" t="str">
            <v>31-03-2006</v>
          </cell>
          <cell r="C356" t="str">
            <v>Community Housing Association Limited</v>
          </cell>
          <cell r="D356">
            <v>4313</v>
          </cell>
          <cell r="E356">
            <v>116</v>
          </cell>
          <cell r="F356">
            <v>4429</v>
          </cell>
          <cell r="G356" t="str">
            <v>London</v>
          </cell>
          <cell r="I356" t="str">
            <v/>
          </cell>
          <cell r="J356" t="str">
            <v/>
          </cell>
          <cell r="K356" t="str">
            <v>Traditional</v>
          </cell>
          <cell r="L356" t="str">
            <v/>
          </cell>
          <cell r="M356" t="str">
            <v>Included</v>
          </cell>
          <cell r="N356" t="str">
            <v/>
          </cell>
          <cell r="O356" t="str">
            <v/>
          </cell>
          <cell r="Q356">
            <v>1</v>
          </cell>
          <cell r="R356">
            <v>1</v>
          </cell>
          <cell r="S356">
            <v>1</v>
          </cell>
          <cell r="T356">
            <v>3</v>
          </cell>
        </row>
        <row r="357">
          <cell r="A357" t="str">
            <v>LH0172</v>
          </cell>
          <cell r="B357" t="str">
            <v>31-03-2006</v>
          </cell>
          <cell r="C357" t="str">
            <v>Servite Houses</v>
          </cell>
          <cell r="D357">
            <v>12460</v>
          </cell>
          <cell r="E357">
            <v>3082</v>
          </cell>
          <cell r="F357">
            <v>15542</v>
          </cell>
          <cell r="G357" t="str">
            <v>London</v>
          </cell>
          <cell r="I357" t="str">
            <v/>
          </cell>
          <cell r="J357" t="str">
            <v/>
          </cell>
          <cell r="K357" t="str">
            <v>Traditional</v>
          </cell>
          <cell r="L357" t="str">
            <v/>
          </cell>
          <cell r="M357" t="str">
            <v/>
          </cell>
          <cell r="N357" t="str">
            <v/>
          </cell>
          <cell r="O357" t="str">
            <v>Included</v>
          </cell>
          <cell r="Q357">
            <v>1</v>
          </cell>
          <cell r="R357">
            <v>1</v>
          </cell>
          <cell r="S357">
            <v>1</v>
          </cell>
          <cell r="T357">
            <v>3</v>
          </cell>
        </row>
        <row r="358">
          <cell r="A358" t="str">
            <v>LH0242</v>
          </cell>
          <cell r="B358" t="str">
            <v>31-03-2006</v>
          </cell>
          <cell r="C358" t="str">
            <v>Mosaic Housing Association</v>
          </cell>
          <cell r="D358">
            <v>6677</v>
          </cell>
          <cell r="E358">
            <v>30</v>
          </cell>
          <cell r="F358">
            <v>6707</v>
          </cell>
          <cell r="G358" t="str">
            <v>London</v>
          </cell>
          <cell r="I358" t="str">
            <v/>
          </cell>
          <cell r="J358" t="str">
            <v/>
          </cell>
          <cell r="K358" t="str">
            <v>Traditional</v>
          </cell>
          <cell r="L358" t="str">
            <v/>
          </cell>
          <cell r="M358" t="str">
            <v/>
          </cell>
          <cell r="N358" t="str">
            <v>Included</v>
          </cell>
          <cell r="O358" t="str">
            <v/>
          </cell>
          <cell r="Q358">
            <v>1</v>
          </cell>
          <cell r="R358">
            <v>1</v>
          </cell>
          <cell r="S358">
            <v>1</v>
          </cell>
          <cell r="T358">
            <v>3</v>
          </cell>
        </row>
        <row r="359">
          <cell r="A359" t="str">
            <v>LH0250</v>
          </cell>
          <cell r="B359" t="str">
            <v>31-03-2006</v>
          </cell>
          <cell r="C359" t="str">
            <v>Liverpool Housing Trust Limited</v>
          </cell>
          <cell r="D359">
            <v>8589</v>
          </cell>
          <cell r="E359">
            <v>533</v>
          </cell>
          <cell r="F359">
            <v>9122</v>
          </cell>
          <cell r="G359" t="str">
            <v>North</v>
          </cell>
          <cell r="I359" t="str">
            <v/>
          </cell>
          <cell r="J359" t="str">
            <v/>
          </cell>
          <cell r="K359" t="str">
            <v>Traditional</v>
          </cell>
          <cell r="L359" t="str">
            <v/>
          </cell>
          <cell r="M359" t="str">
            <v/>
          </cell>
          <cell r="N359" t="str">
            <v>Included</v>
          </cell>
          <cell r="O359" t="str">
            <v/>
          </cell>
          <cell r="Q359">
            <v>1</v>
          </cell>
          <cell r="R359">
            <v>1</v>
          </cell>
          <cell r="S359">
            <v>1</v>
          </cell>
          <cell r="T359">
            <v>3</v>
          </cell>
        </row>
        <row r="360">
          <cell r="A360" t="str">
            <v>LH0269</v>
          </cell>
          <cell r="B360" t="str">
            <v>31-12-2005</v>
          </cell>
          <cell r="C360" t="str">
            <v>Brunelcare</v>
          </cell>
          <cell r="D360">
            <v>1082</v>
          </cell>
          <cell r="E360">
            <v>215</v>
          </cell>
          <cell r="F360">
            <v>1297</v>
          </cell>
          <cell r="G360" t="str">
            <v>South West</v>
          </cell>
          <cell r="I360" t="str">
            <v/>
          </cell>
          <cell r="J360" t="str">
            <v>Specialist</v>
          </cell>
          <cell r="K360" t="str">
            <v>Traditional</v>
          </cell>
          <cell r="L360" t="str">
            <v>Included</v>
          </cell>
          <cell r="M360" t="str">
            <v/>
          </cell>
          <cell r="N360" t="str">
            <v/>
          </cell>
          <cell r="O360" t="str">
            <v/>
          </cell>
          <cell r="Q360">
            <v>1</v>
          </cell>
          <cell r="R360">
            <v>1</v>
          </cell>
          <cell r="S360">
            <v>1</v>
          </cell>
          <cell r="T360">
            <v>3</v>
          </cell>
        </row>
        <row r="361">
          <cell r="A361" t="str">
            <v>LH0273</v>
          </cell>
          <cell r="B361" t="str">
            <v>31-03-2006</v>
          </cell>
          <cell r="C361" t="str">
            <v>Nottingham Community Housing Association Limited</v>
          </cell>
          <cell r="D361">
            <v>6360</v>
          </cell>
          <cell r="E361">
            <v>232</v>
          </cell>
          <cell r="F361">
            <v>6592</v>
          </cell>
          <cell r="G361" t="str">
            <v>Central</v>
          </cell>
          <cell r="I361" t="str">
            <v/>
          </cell>
          <cell r="J361" t="str">
            <v/>
          </cell>
          <cell r="K361" t="str">
            <v>Traditional</v>
          </cell>
          <cell r="L361" t="str">
            <v/>
          </cell>
          <cell r="M361" t="str">
            <v/>
          </cell>
          <cell r="N361" t="str">
            <v>Included</v>
          </cell>
          <cell r="O361" t="str">
            <v/>
          </cell>
          <cell r="Q361">
            <v>1</v>
          </cell>
          <cell r="R361">
            <v>1</v>
          </cell>
          <cell r="S361">
            <v>1</v>
          </cell>
          <cell r="T361">
            <v>3</v>
          </cell>
        </row>
        <row r="362">
          <cell r="A362" t="str">
            <v>LH0275</v>
          </cell>
          <cell r="B362" t="str">
            <v>31-03-2006</v>
          </cell>
          <cell r="C362" t="str">
            <v>Walbrook Housing Association Limited</v>
          </cell>
          <cell r="D362">
            <v>2881</v>
          </cell>
          <cell r="E362">
            <v>0</v>
          </cell>
          <cell r="F362">
            <v>2881</v>
          </cell>
          <cell r="G362" t="str">
            <v>Central</v>
          </cell>
          <cell r="I362" t="str">
            <v/>
          </cell>
          <cell r="J362" t="str">
            <v/>
          </cell>
          <cell r="K362" t="str">
            <v>Traditional</v>
          </cell>
          <cell r="L362" t="str">
            <v/>
          </cell>
          <cell r="M362" t="str">
            <v>Included</v>
          </cell>
          <cell r="N362" t="str">
            <v/>
          </cell>
          <cell r="O362" t="str">
            <v/>
          </cell>
          <cell r="Q362">
            <v>1</v>
          </cell>
          <cell r="R362">
            <v>1</v>
          </cell>
          <cell r="S362">
            <v>1</v>
          </cell>
          <cell r="T362">
            <v>3</v>
          </cell>
        </row>
        <row r="363">
          <cell r="A363" t="str">
            <v>LH0279</v>
          </cell>
          <cell r="B363" t="str">
            <v>31-03-2006</v>
          </cell>
          <cell r="C363" t="str">
            <v>St Mungo Community Housing Association Limited</v>
          </cell>
          <cell r="D363">
            <v>1621</v>
          </cell>
          <cell r="E363">
            <v>0</v>
          </cell>
          <cell r="F363">
            <v>1621</v>
          </cell>
          <cell r="G363" t="str">
            <v>London</v>
          </cell>
          <cell r="I363" t="str">
            <v/>
          </cell>
          <cell r="J363" t="str">
            <v>Specialist</v>
          </cell>
          <cell r="K363" t="str">
            <v>Traditional</v>
          </cell>
          <cell r="L363" t="str">
            <v>Included</v>
          </cell>
          <cell r="M363" t="str">
            <v/>
          </cell>
          <cell r="N363" t="str">
            <v/>
          </cell>
          <cell r="O363" t="str">
            <v/>
          </cell>
          <cell r="Q363">
            <v>1</v>
          </cell>
          <cell r="R363">
            <v>1</v>
          </cell>
          <cell r="S363">
            <v>1</v>
          </cell>
          <cell r="T363">
            <v>3</v>
          </cell>
        </row>
        <row r="364">
          <cell r="A364" t="str">
            <v>LH0280</v>
          </cell>
          <cell r="B364" t="str">
            <v>31-03-2006</v>
          </cell>
          <cell r="C364" t="str">
            <v>Advance Housing &amp; Support Limited</v>
          </cell>
          <cell r="D364">
            <v>1352</v>
          </cell>
          <cell r="E364">
            <v>0</v>
          </cell>
          <cell r="F364">
            <v>1352</v>
          </cell>
          <cell r="G364" t="str">
            <v>South East</v>
          </cell>
          <cell r="I364" t="str">
            <v/>
          </cell>
          <cell r="J364" t="str">
            <v>Specialist</v>
          </cell>
          <cell r="K364" t="str">
            <v>Traditional</v>
          </cell>
          <cell r="L364" t="str">
            <v>Included</v>
          </cell>
          <cell r="M364" t="str">
            <v/>
          </cell>
          <cell r="N364" t="str">
            <v/>
          </cell>
          <cell r="O364" t="str">
            <v/>
          </cell>
          <cell r="Q364">
            <v>1</v>
          </cell>
          <cell r="R364">
            <v>1</v>
          </cell>
          <cell r="S364">
            <v>1</v>
          </cell>
          <cell r="T364">
            <v>3</v>
          </cell>
        </row>
        <row r="365">
          <cell r="A365" t="str">
            <v>LH0292</v>
          </cell>
          <cell r="B365" t="str">
            <v>31-03-2006</v>
          </cell>
          <cell r="C365" t="str">
            <v>Nomad Homes</v>
          </cell>
          <cell r="D365">
            <v>2991</v>
          </cell>
          <cell r="E365">
            <v>12</v>
          </cell>
          <cell r="F365">
            <v>3003</v>
          </cell>
          <cell r="G365" t="str">
            <v>North</v>
          </cell>
          <cell r="I365" t="str">
            <v/>
          </cell>
          <cell r="J365" t="str">
            <v/>
          </cell>
          <cell r="K365" t="str">
            <v>Traditional</v>
          </cell>
          <cell r="L365" t="str">
            <v/>
          </cell>
          <cell r="M365" t="str">
            <v>Included</v>
          </cell>
          <cell r="N365" t="str">
            <v/>
          </cell>
          <cell r="O365" t="str">
            <v/>
          </cell>
          <cell r="Q365">
            <v>1</v>
          </cell>
          <cell r="R365">
            <v>1</v>
          </cell>
          <cell r="S365">
            <v>1</v>
          </cell>
          <cell r="T365">
            <v>3</v>
          </cell>
        </row>
        <row r="366">
          <cell r="A366" t="str">
            <v>LH0391</v>
          </cell>
          <cell r="B366" t="str">
            <v>30-09-2005</v>
          </cell>
          <cell r="C366" t="str">
            <v>Cherwell Housing Trust</v>
          </cell>
          <cell r="D366">
            <v>1468</v>
          </cell>
          <cell r="E366">
            <v>317</v>
          </cell>
          <cell r="F366">
            <v>1785</v>
          </cell>
          <cell r="G366" t="str">
            <v>London</v>
          </cell>
          <cell r="I366" t="str">
            <v/>
          </cell>
          <cell r="J366" t="str">
            <v/>
          </cell>
          <cell r="K366" t="str">
            <v>Traditional</v>
          </cell>
          <cell r="L366" t="str">
            <v>Included</v>
          </cell>
          <cell r="M366" t="str">
            <v/>
          </cell>
          <cell r="N366" t="str">
            <v/>
          </cell>
          <cell r="O366" t="str">
            <v/>
          </cell>
          <cell r="Q366">
            <v>1</v>
          </cell>
          <cell r="R366">
            <v>1</v>
          </cell>
          <cell r="S366">
            <v>1</v>
          </cell>
          <cell r="T366">
            <v>3</v>
          </cell>
        </row>
        <row r="367">
          <cell r="A367" t="str">
            <v>LH0413</v>
          </cell>
          <cell r="B367" t="str">
            <v>31-03-2006</v>
          </cell>
          <cell r="C367" t="str">
            <v>FCH Housing and Care</v>
          </cell>
          <cell r="D367">
            <v>3581</v>
          </cell>
          <cell r="E367">
            <v>57</v>
          </cell>
          <cell r="F367">
            <v>3638</v>
          </cell>
          <cell r="G367" t="str">
            <v>Central</v>
          </cell>
          <cell r="I367" t="str">
            <v/>
          </cell>
          <cell r="J367" t="str">
            <v/>
          </cell>
          <cell r="K367" t="str">
            <v>Traditional</v>
          </cell>
          <cell r="L367" t="str">
            <v/>
          </cell>
          <cell r="M367" t="str">
            <v>Included</v>
          </cell>
          <cell r="N367" t="str">
            <v/>
          </cell>
          <cell r="O367" t="str">
            <v/>
          </cell>
          <cell r="Q367">
            <v>1</v>
          </cell>
          <cell r="R367">
            <v>1</v>
          </cell>
          <cell r="S367">
            <v>1</v>
          </cell>
          <cell r="T367">
            <v>3</v>
          </cell>
        </row>
        <row r="368">
          <cell r="A368" t="str">
            <v>LH0426</v>
          </cell>
          <cell r="B368" t="str">
            <v>31-03-2006</v>
          </cell>
          <cell r="C368" t="str">
            <v>Teachers' Housing Association Limited</v>
          </cell>
          <cell r="D368">
            <v>542</v>
          </cell>
          <cell r="E368">
            <v>0</v>
          </cell>
          <cell r="F368">
            <v>542</v>
          </cell>
          <cell r="G368" t="str">
            <v>London</v>
          </cell>
          <cell r="I368" t="str">
            <v/>
          </cell>
          <cell r="J368" t="str">
            <v/>
          </cell>
          <cell r="K368" t="str">
            <v>Traditional</v>
          </cell>
          <cell r="L368" t="str">
            <v/>
          </cell>
          <cell r="M368" t="str">
            <v/>
          </cell>
          <cell r="N368" t="str">
            <v/>
          </cell>
          <cell r="O368" t="str">
            <v/>
          </cell>
          <cell r="Q368">
            <v>1</v>
          </cell>
          <cell r="R368">
            <v>0</v>
          </cell>
          <cell r="S368">
            <v>1</v>
          </cell>
          <cell r="T368">
            <v>2</v>
          </cell>
        </row>
        <row r="369">
          <cell r="A369" t="str">
            <v>LH0455</v>
          </cell>
          <cell r="B369" t="str">
            <v>30-09-2005</v>
          </cell>
          <cell r="C369" t="str">
            <v>Acton Housing Association Limited</v>
          </cell>
          <cell r="D369">
            <v>7332</v>
          </cell>
          <cell r="E369">
            <v>665</v>
          </cell>
          <cell r="F369">
            <v>7997</v>
          </cell>
          <cell r="G369" t="str">
            <v>London</v>
          </cell>
          <cell r="I369" t="str">
            <v/>
          </cell>
          <cell r="J369" t="str">
            <v/>
          </cell>
          <cell r="K369" t="str">
            <v>Traditional</v>
          </cell>
          <cell r="L369" t="str">
            <v/>
          </cell>
          <cell r="M369" t="str">
            <v/>
          </cell>
          <cell r="N369" t="str">
            <v>Included</v>
          </cell>
          <cell r="O369" t="str">
            <v/>
          </cell>
          <cell r="Q369">
            <v>1</v>
          </cell>
          <cell r="R369">
            <v>1</v>
          </cell>
          <cell r="S369">
            <v>1</v>
          </cell>
          <cell r="T369">
            <v>3</v>
          </cell>
        </row>
        <row r="370">
          <cell r="A370" t="str">
            <v>LH0459</v>
          </cell>
          <cell r="B370" t="str">
            <v>31-03-2006</v>
          </cell>
          <cell r="C370" t="str">
            <v>Habinteg Housing Association Limited</v>
          </cell>
          <cell r="D370">
            <v>2072</v>
          </cell>
          <cell r="E370">
            <v>0</v>
          </cell>
          <cell r="F370">
            <v>2072</v>
          </cell>
          <cell r="G370" t="str">
            <v>London</v>
          </cell>
          <cell r="I370" t="str">
            <v/>
          </cell>
          <cell r="J370" t="str">
            <v/>
          </cell>
          <cell r="K370" t="str">
            <v>Traditional</v>
          </cell>
          <cell r="L370" t="str">
            <v>Included</v>
          </cell>
          <cell r="M370" t="str">
            <v/>
          </cell>
          <cell r="N370" t="str">
            <v/>
          </cell>
          <cell r="O370" t="str">
            <v/>
          </cell>
          <cell r="Q370">
            <v>1</v>
          </cell>
          <cell r="R370">
            <v>1</v>
          </cell>
          <cell r="S370">
            <v>1</v>
          </cell>
          <cell r="T370">
            <v>3</v>
          </cell>
        </row>
        <row r="371">
          <cell r="A371" t="str">
            <v>LH0495</v>
          </cell>
          <cell r="B371" t="str">
            <v>31-03-2006</v>
          </cell>
          <cell r="C371" t="str">
            <v>Croydon Churches Housing Association Limited</v>
          </cell>
          <cell r="D371">
            <v>1325</v>
          </cell>
          <cell r="E371">
            <v>0</v>
          </cell>
          <cell r="F371">
            <v>1325</v>
          </cell>
          <cell r="G371" t="str">
            <v>London</v>
          </cell>
          <cell r="I371" t="str">
            <v/>
          </cell>
          <cell r="J371" t="str">
            <v/>
          </cell>
          <cell r="K371" t="str">
            <v>Traditional</v>
          </cell>
          <cell r="L371" t="str">
            <v>Included</v>
          </cell>
          <cell r="M371" t="str">
            <v/>
          </cell>
          <cell r="N371" t="str">
            <v/>
          </cell>
          <cell r="O371" t="str">
            <v/>
          </cell>
          <cell r="Q371">
            <v>1</v>
          </cell>
          <cell r="R371">
            <v>1</v>
          </cell>
          <cell r="S371">
            <v>1</v>
          </cell>
          <cell r="T371">
            <v>3</v>
          </cell>
        </row>
        <row r="372">
          <cell r="A372" t="str">
            <v>LH0526</v>
          </cell>
          <cell r="B372" t="str">
            <v>31-03-2005</v>
          </cell>
          <cell r="C372" t="str">
            <v>ENHAM</v>
          </cell>
          <cell r="D372">
            <v>340</v>
          </cell>
          <cell r="E372">
            <v>0</v>
          </cell>
          <cell r="F372">
            <v>340</v>
          </cell>
          <cell r="G372" t="str">
            <v>South East</v>
          </cell>
          <cell r="I372" t="str">
            <v/>
          </cell>
          <cell r="J372" t="str">
            <v/>
          </cell>
          <cell r="K372" t="str">
            <v>Traditional</v>
          </cell>
          <cell r="L372" t="str">
            <v/>
          </cell>
          <cell r="M372" t="str">
            <v/>
          </cell>
          <cell r="N372" t="str">
            <v/>
          </cell>
          <cell r="O372" t="str">
            <v/>
          </cell>
          <cell r="Q372">
            <v>1</v>
          </cell>
          <cell r="R372">
            <v>0</v>
          </cell>
          <cell r="S372">
            <v>1</v>
          </cell>
          <cell r="T372">
            <v>2</v>
          </cell>
        </row>
        <row r="373">
          <cell r="A373" t="str">
            <v>LH0676</v>
          </cell>
          <cell r="B373" t="str">
            <v>31-03-2006</v>
          </cell>
          <cell r="C373" t="str">
            <v>The Christian Action (Enfield) Housing Assoc Ltd</v>
          </cell>
          <cell r="D373">
            <v>1038</v>
          </cell>
          <cell r="E373">
            <v>0</v>
          </cell>
          <cell r="F373">
            <v>1038</v>
          </cell>
          <cell r="G373" t="str">
            <v>London</v>
          </cell>
          <cell r="I373" t="str">
            <v/>
          </cell>
          <cell r="J373" t="str">
            <v/>
          </cell>
          <cell r="K373" t="str">
            <v>Traditional</v>
          </cell>
          <cell r="L373" t="str">
            <v>Included</v>
          </cell>
          <cell r="M373" t="str">
            <v/>
          </cell>
          <cell r="N373" t="str">
            <v/>
          </cell>
          <cell r="O373" t="str">
            <v/>
          </cell>
          <cell r="Q373">
            <v>1</v>
          </cell>
          <cell r="R373">
            <v>1</v>
          </cell>
          <cell r="S373">
            <v>1</v>
          </cell>
          <cell r="T373">
            <v>3</v>
          </cell>
        </row>
        <row r="374">
          <cell r="A374" t="str">
            <v>LH0682</v>
          </cell>
          <cell r="B374" t="str">
            <v>31-03-2006</v>
          </cell>
          <cell r="C374" t="str">
            <v>HVHS Housing Group</v>
          </cell>
          <cell r="D374">
            <v>1296</v>
          </cell>
          <cell r="E374">
            <v>0</v>
          </cell>
          <cell r="F374">
            <v>1296</v>
          </cell>
          <cell r="G374" t="str">
            <v>South East</v>
          </cell>
          <cell r="I374" t="str">
            <v/>
          </cell>
          <cell r="J374" t="str">
            <v/>
          </cell>
          <cell r="K374" t="str">
            <v>Traditional</v>
          </cell>
          <cell r="L374" t="str">
            <v>Included</v>
          </cell>
          <cell r="M374" t="str">
            <v/>
          </cell>
          <cell r="N374" t="str">
            <v/>
          </cell>
          <cell r="O374" t="str">
            <v/>
          </cell>
          <cell r="Q374">
            <v>1</v>
          </cell>
          <cell r="R374">
            <v>1</v>
          </cell>
          <cell r="S374">
            <v>1</v>
          </cell>
          <cell r="T374">
            <v>3</v>
          </cell>
        </row>
        <row r="375">
          <cell r="A375" t="str">
            <v>LH0704</v>
          </cell>
          <cell r="B375" t="str">
            <v>31-12-2005</v>
          </cell>
          <cell r="C375" t="str">
            <v>Leeds and Yorkshire Housing Association Ltd</v>
          </cell>
          <cell r="D375">
            <v>1053</v>
          </cell>
          <cell r="E375">
            <v>0</v>
          </cell>
          <cell r="F375">
            <v>1053</v>
          </cell>
          <cell r="G375" t="str">
            <v>North</v>
          </cell>
          <cell r="I375" t="str">
            <v/>
          </cell>
          <cell r="J375" t="str">
            <v/>
          </cell>
          <cell r="K375" t="str">
            <v>Traditional</v>
          </cell>
          <cell r="L375" t="str">
            <v>Included</v>
          </cell>
          <cell r="M375" t="str">
            <v/>
          </cell>
          <cell r="N375" t="str">
            <v/>
          </cell>
          <cell r="O375" t="str">
            <v/>
          </cell>
          <cell r="Q375">
            <v>1</v>
          </cell>
          <cell r="R375">
            <v>1</v>
          </cell>
          <cell r="S375">
            <v>1</v>
          </cell>
          <cell r="T375">
            <v>3</v>
          </cell>
        </row>
        <row r="376">
          <cell r="A376" t="str">
            <v>LH0708</v>
          </cell>
          <cell r="B376" t="str">
            <v>31-03-2006</v>
          </cell>
          <cell r="C376" t="str">
            <v xml:space="preserve">Family First Limited </v>
          </cell>
          <cell r="D376">
            <v>395</v>
          </cell>
          <cell r="E376">
            <v>5</v>
          </cell>
          <cell r="F376">
            <v>400</v>
          </cell>
          <cell r="G376" t="str">
            <v>Central</v>
          </cell>
          <cell r="I376" t="str">
            <v/>
          </cell>
          <cell r="J376" t="str">
            <v/>
          </cell>
          <cell r="K376" t="str">
            <v>Traditional</v>
          </cell>
          <cell r="L376" t="str">
            <v/>
          </cell>
          <cell r="M376" t="str">
            <v/>
          </cell>
          <cell r="N376" t="str">
            <v/>
          </cell>
          <cell r="O376" t="str">
            <v/>
          </cell>
          <cell r="Q376">
            <v>1</v>
          </cell>
          <cell r="R376">
            <v>0</v>
          </cell>
          <cell r="S376">
            <v>1</v>
          </cell>
          <cell r="T376">
            <v>2</v>
          </cell>
        </row>
        <row r="377">
          <cell r="A377" t="str">
            <v>LH0713</v>
          </cell>
          <cell r="B377" t="str">
            <v>31-03-2006</v>
          </cell>
          <cell r="C377" t="str">
            <v>Family Housing Association (Birmingham) Ltd</v>
          </cell>
          <cell r="D377">
            <v>2077</v>
          </cell>
          <cell r="E377">
            <v>0</v>
          </cell>
          <cell r="F377">
            <v>2077</v>
          </cell>
          <cell r="G377" t="str">
            <v>Central</v>
          </cell>
          <cell r="I377" t="str">
            <v/>
          </cell>
          <cell r="J377" t="str">
            <v/>
          </cell>
          <cell r="K377" t="str">
            <v>Traditional</v>
          </cell>
          <cell r="L377" t="str">
            <v>Included</v>
          </cell>
          <cell r="M377" t="str">
            <v/>
          </cell>
          <cell r="N377" t="str">
            <v/>
          </cell>
          <cell r="O377" t="str">
            <v/>
          </cell>
          <cell r="Q377">
            <v>1</v>
          </cell>
          <cell r="R377">
            <v>1</v>
          </cell>
          <cell r="S377">
            <v>1</v>
          </cell>
          <cell r="T377">
            <v>3</v>
          </cell>
        </row>
        <row r="378">
          <cell r="A378" t="str">
            <v>LH0714</v>
          </cell>
          <cell r="B378" t="str">
            <v>31-03-2006</v>
          </cell>
          <cell r="C378" t="str">
            <v>Leicester Newarke Housing Association Limited</v>
          </cell>
          <cell r="D378">
            <v>478</v>
          </cell>
          <cell r="E378">
            <v>0</v>
          </cell>
          <cell r="F378">
            <v>478</v>
          </cell>
          <cell r="G378" t="str">
            <v>Central</v>
          </cell>
          <cell r="I378" t="str">
            <v/>
          </cell>
          <cell r="J378" t="str">
            <v/>
          </cell>
          <cell r="K378" t="str">
            <v>Traditional</v>
          </cell>
          <cell r="L378" t="str">
            <v/>
          </cell>
          <cell r="M378" t="str">
            <v/>
          </cell>
          <cell r="N378" t="str">
            <v/>
          </cell>
          <cell r="O378" t="str">
            <v/>
          </cell>
          <cell r="Q378">
            <v>1</v>
          </cell>
          <cell r="R378">
            <v>0</v>
          </cell>
          <cell r="S378">
            <v>1</v>
          </cell>
          <cell r="T378">
            <v>2</v>
          </cell>
        </row>
        <row r="379">
          <cell r="A379" t="str">
            <v>LH0724</v>
          </cell>
          <cell r="B379" t="str">
            <v>31-03-2006</v>
          </cell>
          <cell r="C379" t="str">
            <v>English Churches Housing Group</v>
          </cell>
          <cell r="D379">
            <v>11381</v>
          </cell>
          <cell r="E379">
            <v>0</v>
          </cell>
          <cell r="F379">
            <v>11381</v>
          </cell>
          <cell r="G379" t="str">
            <v>Central</v>
          </cell>
          <cell r="I379" t="str">
            <v/>
          </cell>
          <cell r="J379" t="str">
            <v/>
          </cell>
          <cell r="K379" t="str">
            <v>Traditional</v>
          </cell>
          <cell r="L379" t="str">
            <v/>
          </cell>
          <cell r="M379" t="str">
            <v/>
          </cell>
          <cell r="N379" t="str">
            <v/>
          </cell>
          <cell r="O379" t="str">
            <v>Included</v>
          </cell>
          <cell r="Q379">
            <v>1</v>
          </cell>
          <cell r="R379">
            <v>1</v>
          </cell>
          <cell r="S379">
            <v>1</v>
          </cell>
          <cell r="T379">
            <v>3</v>
          </cell>
        </row>
        <row r="380">
          <cell r="A380" t="str">
            <v>LH0870</v>
          </cell>
          <cell r="B380" t="str">
            <v>31-03-2006</v>
          </cell>
          <cell r="C380" t="str">
            <v>Gravesend Churches Housing Association Limited</v>
          </cell>
          <cell r="D380">
            <v>549</v>
          </cell>
          <cell r="E380">
            <v>0</v>
          </cell>
          <cell r="F380">
            <v>549</v>
          </cell>
          <cell r="G380" t="str">
            <v>South East</v>
          </cell>
          <cell r="I380" t="str">
            <v/>
          </cell>
          <cell r="J380" t="str">
            <v/>
          </cell>
          <cell r="K380" t="str">
            <v>Traditional</v>
          </cell>
          <cell r="L380" t="str">
            <v/>
          </cell>
          <cell r="M380" t="str">
            <v/>
          </cell>
          <cell r="N380" t="str">
            <v/>
          </cell>
          <cell r="O380" t="str">
            <v/>
          </cell>
          <cell r="Q380">
            <v>1</v>
          </cell>
          <cell r="R380">
            <v>0</v>
          </cell>
          <cell r="S380">
            <v>1</v>
          </cell>
          <cell r="T380">
            <v>2</v>
          </cell>
        </row>
        <row r="381">
          <cell r="A381" t="str">
            <v>LH0884</v>
          </cell>
          <cell r="B381" t="str">
            <v>31-03-2006</v>
          </cell>
          <cell r="C381" t="str">
            <v>Arches Housing Limited</v>
          </cell>
          <cell r="D381">
            <v>797</v>
          </cell>
          <cell r="E381">
            <v>0</v>
          </cell>
          <cell r="F381">
            <v>797</v>
          </cell>
          <cell r="G381" t="str">
            <v>North</v>
          </cell>
          <cell r="I381" t="str">
            <v/>
          </cell>
          <cell r="J381" t="str">
            <v/>
          </cell>
          <cell r="K381" t="str">
            <v>Traditional</v>
          </cell>
          <cell r="L381" t="str">
            <v/>
          </cell>
          <cell r="M381" t="str">
            <v/>
          </cell>
          <cell r="N381" t="str">
            <v/>
          </cell>
          <cell r="O381" t="str">
            <v/>
          </cell>
          <cell r="Q381">
            <v>1</v>
          </cell>
          <cell r="R381">
            <v>0</v>
          </cell>
          <cell r="S381">
            <v>1</v>
          </cell>
          <cell r="T381">
            <v>2</v>
          </cell>
        </row>
        <row r="382">
          <cell r="A382" t="str">
            <v>LH0886</v>
          </cell>
          <cell r="B382" t="str">
            <v>31-03-2006</v>
          </cell>
          <cell r="C382" t="str">
            <v>Three Rivers Housing Association Limited</v>
          </cell>
          <cell r="D382">
            <v>2820</v>
          </cell>
          <cell r="E382">
            <v>72</v>
          </cell>
          <cell r="F382">
            <v>2892</v>
          </cell>
          <cell r="G382" t="str">
            <v>North</v>
          </cell>
          <cell r="I382" t="str">
            <v/>
          </cell>
          <cell r="J382" t="str">
            <v/>
          </cell>
          <cell r="K382" t="str">
            <v>Traditional</v>
          </cell>
          <cell r="L382" t="str">
            <v/>
          </cell>
          <cell r="M382" t="str">
            <v>Included</v>
          </cell>
          <cell r="N382" t="str">
            <v/>
          </cell>
          <cell r="O382" t="str">
            <v/>
          </cell>
          <cell r="Q382">
            <v>1</v>
          </cell>
          <cell r="R382">
            <v>1</v>
          </cell>
          <cell r="S382">
            <v>1</v>
          </cell>
          <cell r="T382">
            <v>3</v>
          </cell>
        </row>
        <row r="383">
          <cell r="A383" t="str">
            <v>LH0888</v>
          </cell>
          <cell r="B383" t="str">
            <v>31-03-2006</v>
          </cell>
          <cell r="C383" t="str">
            <v>Peter Bedford Housing Association Limited</v>
          </cell>
          <cell r="D383">
            <v>291</v>
          </cell>
          <cell r="E383">
            <v>0</v>
          </cell>
          <cell r="F383">
            <v>291</v>
          </cell>
          <cell r="G383" t="str">
            <v>London</v>
          </cell>
          <cell r="I383" t="str">
            <v/>
          </cell>
          <cell r="J383" t="str">
            <v>Specialist</v>
          </cell>
          <cell r="K383" t="str">
            <v>Traditional</v>
          </cell>
          <cell r="L383" t="str">
            <v/>
          </cell>
          <cell r="M383" t="str">
            <v/>
          </cell>
          <cell r="N383" t="str">
            <v/>
          </cell>
          <cell r="O383" t="str">
            <v/>
          </cell>
          <cell r="Q383">
            <v>1</v>
          </cell>
          <cell r="R383">
            <v>0</v>
          </cell>
          <cell r="S383">
            <v>1</v>
          </cell>
          <cell r="T383">
            <v>2</v>
          </cell>
        </row>
        <row r="384">
          <cell r="A384" t="str">
            <v>LH0902</v>
          </cell>
          <cell r="B384" t="str">
            <v>31-12-2005</v>
          </cell>
          <cell r="C384" t="str">
            <v>Jewish Community Housing Association Limited</v>
          </cell>
          <cell r="D384">
            <v>605</v>
          </cell>
          <cell r="E384">
            <v>0</v>
          </cell>
          <cell r="F384">
            <v>605</v>
          </cell>
          <cell r="G384" t="str">
            <v>London</v>
          </cell>
          <cell r="I384" t="str">
            <v/>
          </cell>
          <cell r="J384" t="str">
            <v>Specialist</v>
          </cell>
          <cell r="K384" t="str">
            <v>Traditional</v>
          </cell>
          <cell r="L384" t="str">
            <v/>
          </cell>
          <cell r="M384" t="str">
            <v/>
          </cell>
          <cell r="N384" t="str">
            <v/>
          </cell>
          <cell r="O384" t="str">
            <v/>
          </cell>
          <cell r="Q384">
            <v>1</v>
          </cell>
          <cell r="R384">
            <v>0</v>
          </cell>
          <cell r="S384">
            <v>1</v>
          </cell>
          <cell r="T384">
            <v>2</v>
          </cell>
        </row>
        <row r="385">
          <cell r="A385" t="str">
            <v>LH0912</v>
          </cell>
          <cell r="B385" t="str">
            <v>31-03-2006</v>
          </cell>
          <cell r="C385" t="str">
            <v>Nene Housing Society Limited</v>
          </cell>
          <cell r="D385">
            <v>3034</v>
          </cell>
          <cell r="E385">
            <v>0</v>
          </cell>
          <cell r="F385">
            <v>3034</v>
          </cell>
          <cell r="G385" t="str">
            <v>North</v>
          </cell>
          <cell r="I385" t="str">
            <v/>
          </cell>
          <cell r="J385" t="str">
            <v/>
          </cell>
          <cell r="K385" t="str">
            <v>Traditional</v>
          </cell>
          <cell r="L385" t="str">
            <v/>
          </cell>
          <cell r="M385" t="str">
            <v>Included</v>
          </cell>
          <cell r="N385" t="str">
            <v/>
          </cell>
          <cell r="O385" t="str">
            <v/>
          </cell>
          <cell r="Q385">
            <v>1</v>
          </cell>
          <cell r="R385">
            <v>1</v>
          </cell>
          <cell r="S385">
            <v>1</v>
          </cell>
          <cell r="T385">
            <v>3</v>
          </cell>
        </row>
        <row r="386">
          <cell r="A386" t="str">
            <v>LH0931</v>
          </cell>
          <cell r="B386" t="str">
            <v>31-03-2006</v>
          </cell>
          <cell r="C386" t="str">
            <v>Chichester Diocesan Housing Association Limited</v>
          </cell>
          <cell r="D386">
            <v>1592</v>
          </cell>
          <cell r="E386">
            <v>9</v>
          </cell>
          <cell r="F386">
            <v>1601</v>
          </cell>
          <cell r="G386" t="str">
            <v>London</v>
          </cell>
          <cell r="I386" t="str">
            <v/>
          </cell>
          <cell r="J386" t="str">
            <v/>
          </cell>
          <cell r="K386" t="str">
            <v>Traditional</v>
          </cell>
          <cell r="L386" t="str">
            <v>Included</v>
          </cell>
          <cell r="M386" t="str">
            <v/>
          </cell>
          <cell r="N386" t="str">
            <v/>
          </cell>
          <cell r="O386" t="str">
            <v/>
          </cell>
          <cell r="Q386">
            <v>1</v>
          </cell>
          <cell r="R386">
            <v>1</v>
          </cell>
          <cell r="S386">
            <v>1</v>
          </cell>
          <cell r="T386">
            <v>3</v>
          </cell>
        </row>
        <row r="387">
          <cell r="A387" t="str">
            <v>LH0945</v>
          </cell>
          <cell r="B387" t="str">
            <v>31-03-2006</v>
          </cell>
          <cell r="C387" t="str">
            <v>Westcountry Housing Association Limited</v>
          </cell>
          <cell r="D387">
            <v>3895</v>
          </cell>
          <cell r="E387">
            <v>373</v>
          </cell>
          <cell r="F387">
            <v>4268</v>
          </cell>
          <cell r="G387" t="str">
            <v>South West</v>
          </cell>
          <cell r="I387" t="str">
            <v/>
          </cell>
          <cell r="J387" t="str">
            <v/>
          </cell>
          <cell r="K387" t="str">
            <v>Traditional</v>
          </cell>
          <cell r="L387" t="str">
            <v/>
          </cell>
          <cell r="M387" t="str">
            <v>Included</v>
          </cell>
          <cell r="N387" t="str">
            <v/>
          </cell>
          <cell r="O387" t="str">
            <v/>
          </cell>
          <cell r="Q387">
            <v>1</v>
          </cell>
          <cell r="R387">
            <v>1</v>
          </cell>
          <cell r="S387">
            <v>1</v>
          </cell>
          <cell r="T387">
            <v>3</v>
          </cell>
        </row>
        <row r="388">
          <cell r="A388" t="str">
            <v>LH0977</v>
          </cell>
          <cell r="B388" t="str">
            <v>31-03-2006</v>
          </cell>
          <cell r="C388" t="str">
            <v>Elim Housing Association Limited</v>
          </cell>
          <cell r="D388">
            <v>628</v>
          </cell>
          <cell r="E388">
            <v>0</v>
          </cell>
          <cell r="F388">
            <v>628</v>
          </cell>
          <cell r="G388" t="str">
            <v>South West</v>
          </cell>
          <cell r="I388" t="str">
            <v/>
          </cell>
          <cell r="J388" t="str">
            <v/>
          </cell>
          <cell r="K388" t="str">
            <v>Traditional</v>
          </cell>
          <cell r="L388" t="str">
            <v/>
          </cell>
          <cell r="M388" t="str">
            <v/>
          </cell>
          <cell r="N388" t="str">
            <v/>
          </cell>
          <cell r="O388" t="str">
            <v/>
          </cell>
          <cell r="Q388">
            <v>1</v>
          </cell>
          <cell r="R388">
            <v>0</v>
          </cell>
          <cell r="S388">
            <v>1</v>
          </cell>
          <cell r="T388">
            <v>2</v>
          </cell>
        </row>
        <row r="389">
          <cell r="A389" t="str">
            <v>LH0989</v>
          </cell>
          <cell r="B389" t="str">
            <v>31-03-2006</v>
          </cell>
          <cell r="C389" t="str">
            <v>Leeds Federated Housing Association Limited</v>
          </cell>
          <cell r="D389">
            <v>4021</v>
          </cell>
          <cell r="E389">
            <v>207</v>
          </cell>
          <cell r="F389">
            <v>4228</v>
          </cell>
          <cell r="G389" t="str">
            <v>North</v>
          </cell>
          <cell r="I389" t="str">
            <v/>
          </cell>
          <cell r="J389" t="str">
            <v/>
          </cell>
          <cell r="K389" t="str">
            <v>Traditional</v>
          </cell>
          <cell r="L389" t="str">
            <v/>
          </cell>
          <cell r="M389" t="str">
            <v>Included</v>
          </cell>
          <cell r="N389" t="str">
            <v/>
          </cell>
          <cell r="O389" t="str">
            <v/>
          </cell>
          <cell r="Q389">
            <v>1</v>
          </cell>
          <cell r="R389">
            <v>1</v>
          </cell>
          <cell r="S389">
            <v>1</v>
          </cell>
          <cell r="T389">
            <v>3</v>
          </cell>
        </row>
        <row r="390">
          <cell r="A390" t="str">
            <v>LH1004</v>
          </cell>
          <cell r="B390" t="str">
            <v>31-03-2006</v>
          </cell>
          <cell r="C390" t="str">
            <v>Havelok Homes Limited</v>
          </cell>
          <cell r="D390">
            <v>1765</v>
          </cell>
          <cell r="E390">
            <v>0</v>
          </cell>
          <cell r="F390">
            <v>1765</v>
          </cell>
          <cell r="G390" t="str">
            <v>Central</v>
          </cell>
          <cell r="I390" t="str">
            <v/>
          </cell>
          <cell r="J390" t="str">
            <v/>
          </cell>
          <cell r="K390" t="str">
            <v>Traditional</v>
          </cell>
          <cell r="L390" t="str">
            <v>Included</v>
          </cell>
          <cell r="M390" t="str">
            <v/>
          </cell>
          <cell r="N390" t="str">
            <v/>
          </cell>
          <cell r="O390" t="str">
            <v/>
          </cell>
          <cell r="Q390">
            <v>1</v>
          </cell>
          <cell r="R390">
            <v>1</v>
          </cell>
          <cell r="S390">
            <v>1</v>
          </cell>
          <cell r="T390">
            <v>3</v>
          </cell>
        </row>
        <row r="391">
          <cell r="A391" t="str">
            <v>LH1026</v>
          </cell>
          <cell r="B391" t="str">
            <v>31-03-2006</v>
          </cell>
          <cell r="C391" t="str">
            <v>Rosemary Simmons Memorial Housing Association Ltd</v>
          </cell>
          <cell r="D391">
            <v>416</v>
          </cell>
          <cell r="E391">
            <v>0</v>
          </cell>
          <cell r="F391">
            <v>416</v>
          </cell>
          <cell r="G391" t="str">
            <v>South East</v>
          </cell>
          <cell r="I391" t="str">
            <v/>
          </cell>
          <cell r="J391" t="str">
            <v/>
          </cell>
          <cell r="K391" t="str">
            <v>Traditional</v>
          </cell>
          <cell r="L391" t="str">
            <v/>
          </cell>
          <cell r="M391" t="str">
            <v/>
          </cell>
          <cell r="N391" t="str">
            <v/>
          </cell>
          <cell r="O391" t="str">
            <v/>
          </cell>
          <cell r="Q391">
            <v>1</v>
          </cell>
          <cell r="R391">
            <v>0</v>
          </cell>
          <cell r="S391">
            <v>1</v>
          </cell>
          <cell r="T391">
            <v>2</v>
          </cell>
        </row>
        <row r="392">
          <cell r="A392" t="str">
            <v>LH1298</v>
          </cell>
          <cell r="B392" t="str">
            <v>31-03-2006</v>
          </cell>
          <cell r="C392" t="str">
            <v>Cosmopolitan Housing Association Limited</v>
          </cell>
          <cell r="D392">
            <v>1915</v>
          </cell>
          <cell r="E392">
            <v>644</v>
          </cell>
          <cell r="F392">
            <v>2559</v>
          </cell>
          <cell r="G392" t="str">
            <v>North</v>
          </cell>
          <cell r="I392" t="str">
            <v/>
          </cell>
          <cell r="J392" t="str">
            <v/>
          </cell>
          <cell r="K392" t="str">
            <v>Traditional</v>
          </cell>
          <cell r="L392" t="str">
            <v/>
          </cell>
          <cell r="M392" t="str">
            <v>Included</v>
          </cell>
          <cell r="N392" t="str">
            <v/>
          </cell>
          <cell r="O392" t="str">
            <v/>
          </cell>
          <cell r="Q392">
            <v>1</v>
          </cell>
          <cell r="R392">
            <v>1</v>
          </cell>
          <cell r="S392">
            <v>1</v>
          </cell>
          <cell r="T392">
            <v>3</v>
          </cell>
        </row>
        <row r="393">
          <cell r="A393" t="str">
            <v>LH1321</v>
          </cell>
          <cell r="B393" t="str">
            <v>31-03-2006</v>
          </cell>
          <cell r="C393" t="str">
            <v>Soho Housing Association Limited</v>
          </cell>
          <cell r="D393">
            <v>824</v>
          </cell>
          <cell r="E393">
            <v>31</v>
          </cell>
          <cell r="F393">
            <v>855</v>
          </cell>
          <cell r="G393" t="str">
            <v>London</v>
          </cell>
          <cell r="I393" t="str">
            <v/>
          </cell>
          <cell r="J393" t="str">
            <v/>
          </cell>
          <cell r="K393" t="str">
            <v>Traditional</v>
          </cell>
          <cell r="L393" t="str">
            <v/>
          </cell>
          <cell r="M393" t="str">
            <v/>
          </cell>
          <cell r="N393" t="str">
            <v/>
          </cell>
          <cell r="O393" t="str">
            <v/>
          </cell>
          <cell r="Q393">
            <v>1</v>
          </cell>
          <cell r="R393">
            <v>0</v>
          </cell>
          <cell r="S393">
            <v>1</v>
          </cell>
          <cell r="T393">
            <v>2</v>
          </cell>
        </row>
        <row r="394">
          <cell r="A394" t="str">
            <v>LH1388</v>
          </cell>
          <cell r="B394" t="str">
            <v>31-03-2006</v>
          </cell>
          <cell r="C394" t="str">
            <v>Adullum Homes Housing Association Ltd</v>
          </cell>
          <cell r="D394">
            <v>785</v>
          </cell>
          <cell r="E394">
            <v>0</v>
          </cell>
          <cell r="F394">
            <v>785</v>
          </cell>
          <cell r="G394" t="str">
            <v>Central</v>
          </cell>
          <cell r="I394" t="str">
            <v/>
          </cell>
          <cell r="J394" t="str">
            <v>Specialist</v>
          </cell>
          <cell r="K394" t="str">
            <v>Traditional</v>
          </cell>
          <cell r="L394" t="str">
            <v/>
          </cell>
          <cell r="M394" t="str">
            <v/>
          </cell>
          <cell r="N394" t="str">
            <v/>
          </cell>
          <cell r="O394" t="str">
            <v/>
          </cell>
          <cell r="Q394">
            <v>1</v>
          </cell>
          <cell r="R394">
            <v>0</v>
          </cell>
          <cell r="S394">
            <v>1</v>
          </cell>
          <cell r="T394">
            <v>2</v>
          </cell>
        </row>
        <row r="395">
          <cell r="A395" t="str">
            <v>LH1521</v>
          </cell>
          <cell r="B395" t="str">
            <v>31-03-2006</v>
          </cell>
          <cell r="C395" t="str">
            <v>Crown Housing Association Limited</v>
          </cell>
          <cell r="D395">
            <v>400</v>
          </cell>
          <cell r="E395">
            <v>0</v>
          </cell>
          <cell r="F395">
            <v>400</v>
          </cell>
          <cell r="G395" t="str">
            <v>London</v>
          </cell>
          <cell r="I395" t="str">
            <v/>
          </cell>
          <cell r="J395" t="str">
            <v>Specialist</v>
          </cell>
          <cell r="K395" t="str">
            <v>Traditional</v>
          </cell>
          <cell r="L395" t="str">
            <v/>
          </cell>
          <cell r="M395" t="str">
            <v/>
          </cell>
          <cell r="N395" t="str">
            <v/>
          </cell>
          <cell r="O395" t="str">
            <v/>
          </cell>
          <cell r="Q395">
            <v>1</v>
          </cell>
          <cell r="R395">
            <v>0</v>
          </cell>
          <cell r="S395">
            <v>1</v>
          </cell>
          <cell r="T395">
            <v>2</v>
          </cell>
        </row>
        <row r="396">
          <cell r="A396" t="str">
            <v>LH1522</v>
          </cell>
          <cell r="B396" t="str">
            <v>31-03-2006</v>
          </cell>
          <cell r="C396" t="str">
            <v>Refugee Housing Association Limited</v>
          </cell>
          <cell r="D396">
            <v>300</v>
          </cell>
          <cell r="E396">
            <v>0</v>
          </cell>
          <cell r="F396">
            <v>300</v>
          </cell>
          <cell r="G396" t="str">
            <v>London</v>
          </cell>
          <cell r="H396" t="str">
            <v>BME</v>
          </cell>
          <cell r="I396" t="str">
            <v/>
          </cell>
          <cell r="J396" t="str">
            <v/>
          </cell>
          <cell r="K396" t="str">
            <v>Traditional</v>
          </cell>
          <cell r="L396" t="str">
            <v/>
          </cell>
          <cell r="M396" t="str">
            <v/>
          </cell>
          <cell r="N396" t="str">
            <v/>
          </cell>
          <cell r="O396" t="str">
            <v/>
          </cell>
          <cell r="Q396">
            <v>1</v>
          </cell>
          <cell r="R396">
            <v>0</v>
          </cell>
          <cell r="S396">
            <v>1</v>
          </cell>
          <cell r="T396">
            <v>2</v>
          </cell>
        </row>
        <row r="397">
          <cell r="A397" t="str">
            <v>LH1534</v>
          </cell>
          <cell r="B397" t="str">
            <v>31-03-2006</v>
          </cell>
          <cell r="C397" t="str">
            <v>Two Castles Housing Association Limited</v>
          </cell>
          <cell r="D397">
            <v>3222</v>
          </cell>
          <cell r="E397">
            <v>0</v>
          </cell>
          <cell r="F397">
            <v>3222</v>
          </cell>
          <cell r="G397" t="str">
            <v>North</v>
          </cell>
          <cell r="I397" t="str">
            <v/>
          </cell>
          <cell r="J397" t="str">
            <v/>
          </cell>
          <cell r="K397" t="str">
            <v>Traditional</v>
          </cell>
          <cell r="L397" t="str">
            <v/>
          </cell>
          <cell r="M397" t="str">
            <v>Included</v>
          </cell>
          <cell r="N397" t="str">
            <v/>
          </cell>
          <cell r="O397" t="str">
            <v/>
          </cell>
          <cell r="Q397">
            <v>1</v>
          </cell>
          <cell r="R397">
            <v>1</v>
          </cell>
          <cell r="S397">
            <v>1</v>
          </cell>
          <cell r="T397">
            <v>3</v>
          </cell>
        </row>
        <row r="398">
          <cell r="A398" t="str">
            <v>LH1648</v>
          </cell>
          <cell r="B398" t="str">
            <v>31-03-2006</v>
          </cell>
          <cell r="C398" t="str">
            <v>The Papworth Trust</v>
          </cell>
          <cell r="D398">
            <v>539</v>
          </cell>
          <cell r="E398">
            <v>0</v>
          </cell>
          <cell r="F398">
            <v>539</v>
          </cell>
          <cell r="G398" t="str">
            <v>Central</v>
          </cell>
          <cell r="I398" t="str">
            <v/>
          </cell>
          <cell r="J398" t="str">
            <v/>
          </cell>
          <cell r="K398" t="str">
            <v>Traditional</v>
          </cell>
          <cell r="L398" t="str">
            <v/>
          </cell>
          <cell r="M398" t="str">
            <v/>
          </cell>
          <cell r="N398" t="str">
            <v/>
          </cell>
          <cell r="O398" t="str">
            <v/>
          </cell>
          <cell r="Q398">
            <v>1</v>
          </cell>
          <cell r="R398">
            <v>0</v>
          </cell>
          <cell r="S398">
            <v>1</v>
          </cell>
          <cell r="T398">
            <v>2</v>
          </cell>
        </row>
        <row r="399">
          <cell r="A399" t="str">
            <v>LH1651</v>
          </cell>
          <cell r="B399" t="str">
            <v>31-03-2006</v>
          </cell>
          <cell r="C399" t="str">
            <v>Colne Housing Society Limited</v>
          </cell>
          <cell r="D399">
            <v>1765</v>
          </cell>
          <cell r="E399">
            <v>0</v>
          </cell>
          <cell r="F399">
            <v>1765</v>
          </cell>
          <cell r="G399" t="str">
            <v>Central</v>
          </cell>
          <cell r="I399" t="str">
            <v/>
          </cell>
          <cell r="J399" t="str">
            <v/>
          </cell>
          <cell r="K399" t="str">
            <v>Traditional</v>
          </cell>
          <cell r="L399" t="str">
            <v>Included</v>
          </cell>
          <cell r="M399" t="str">
            <v/>
          </cell>
          <cell r="N399" t="str">
            <v/>
          </cell>
          <cell r="O399" t="str">
            <v/>
          </cell>
          <cell r="Q399">
            <v>1</v>
          </cell>
          <cell r="R399">
            <v>1</v>
          </cell>
          <cell r="S399">
            <v>1</v>
          </cell>
          <cell r="T399">
            <v>3</v>
          </cell>
        </row>
        <row r="400">
          <cell r="A400" t="str">
            <v>LH1662</v>
          </cell>
          <cell r="B400" t="str">
            <v>31-03-2006</v>
          </cell>
          <cell r="C400" t="str">
            <v>Southern Housing Home Ownership Ltd</v>
          </cell>
          <cell r="D400">
            <v>2491</v>
          </cell>
          <cell r="E400">
            <v>74</v>
          </cell>
          <cell r="F400">
            <v>2565</v>
          </cell>
          <cell r="G400" t="str">
            <v>London</v>
          </cell>
          <cell r="I400" t="str">
            <v/>
          </cell>
          <cell r="J400" t="str">
            <v/>
          </cell>
          <cell r="K400" t="str">
            <v>Traditional</v>
          </cell>
          <cell r="L400" t="str">
            <v/>
          </cell>
          <cell r="M400" t="str">
            <v>Included</v>
          </cell>
          <cell r="N400" t="str">
            <v/>
          </cell>
          <cell r="O400" t="str">
            <v/>
          </cell>
          <cell r="Q400">
            <v>1</v>
          </cell>
          <cell r="R400">
            <v>1</v>
          </cell>
          <cell r="S400">
            <v>1</v>
          </cell>
          <cell r="T400">
            <v>3</v>
          </cell>
        </row>
        <row r="401">
          <cell r="A401" t="str">
            <v>LH1682</v>
          </cell>
          <cell r="B401" t="str">
            <v>31-03-2006</v>
          </cell>
          <cell r="C401" t="str">
            <v>Aldwyck Housing Association Limited</v>
          </cell>
          <cell r="D401">
            <v>7571</v>
          </cell>
          <cell r="E401">
            <v>3</v>
          </cell>
          <cell r="F401">
            <v>7574</v>
          </cell>
          <cell r="G401" t="str">
            <v>Central</v>
          </cell>
          <cell r="I401" t="str">
            <v/>
          </cell>
          <cell r="J401" t="str">
            <v/>
          </cell>
          <cell r="K401" t="str">
            <v>Traditional</v>
          </cell>
          <cell r="L401" t="str">
            <v/>
          </cell>
          <cell r="M401" t="str">
            <v/>
          </cell>
          <cell r="N401" t="str">
            <v>Included</v>
          </cell>
          <cell r="O401" t="str">
            <v/>
          </cell>
          <cell r="Q401">
            <v>1</v>
          </cell>
          <cell r="R401">
            <v>1</v>
          </cell>
          <cell r="S401">
            <v>1</v>
          </cell>
          <cell r="T401">
            <v>3</v>
          </cell>
        </row>
        <row r="402">
          <cell r="A402" t="str">
            <v>LH1722</v>
          </cell>
          <cell r="B402" t="str">
            <v>31-03-2006</v>
          </cell>
          <cell r="C402" t="str">
            <v>Accent Homes Limited</v>
          </cell>
          <cell r="D402">
            <v>12038</v>
          </cell>
          <cell r="E402">
            <v>980</v>
          </cell>
          <cell r="F402">
            <v>13018</v>
          </cell>
          <cell r="G402" t="str">
            <v>North</v>
          </cell>
          <cell r="I402" t="str">
            <v/>
          </cell>
          <cell r="J402" t="str">
            <v/>
          </cell>
          <cell r="K402" t="str">
            <v>Traditional</v>
          </cell>
          <cell r="L402" t="str">
            <v/>
          </cell>
          <cell r="M402" t="str">
            <v/>
          </cell>
          <cell r="N402" t="str">
            <v/>
          </cell>
          <cell r="O402" t="str">
            <v>Included</v>
          </cell>
          <cell r="Q402">
            <v>1</v>
          </cell>
          <cell r="R402">
            <v>1</v>
          </cell>
          <cell r="S402">
            <v>1</v>
          </cell>
          <cell r="T402">
            <v>3</v>
          </cell>
        </row>
        <row r="403">
          <cell r="A403" t="str">
            <v>LH1831</v>
          </cell>
          <cell r="B403" t="str">
            <v>31-03-2006</v>
          </cell>
          <cell r="C403" t="str">
            <v>Granta Housing Society Limited</v>
          </cell>
          <cell r="D403">
            <v>2167</v>
          </cell>
          <cell r="E403">
            <v>107</v>
          </cell>
          <cell r="F403">
            <v>2274</v>
          </cell>
          <cell r="G403" t="str">
            <v>London</v>
          </cell>
          <cell r="I403" t="str">
            <v/>
          </cell>
          <cell r="J403" t="str">
            <v/>
          </cell>
          <cell r="K403" t="str">
            <v>Traditional</v>
          </cell>
          <cell r="L403" t="str">
            <v>Included</v>
          </cell>
          <cell r="M403" t="str">
            <v/>
          </cell>
          <cell r="N403" t="str">
            <v/>
          </cell>
          <cell r="O403" t="str">
            <v/>
          </cell>
          <cell r="Q403">
            <v>1</v>
          </cell>
          <cell r="R403">
            <v>1</v>
          </cell>
          <cell r="S403">
            <v>1</v>
          </cell>
          <cell r="T403">
            <v>3</v>
          </cell>
        </row>
        <row r="404">
          <cell r="A404" t="str">
            <v>LH1832</v>
          </cell>
          <cell r="B404" t="str">
            <v>31-03-2006</v>
          </cell>
          <cell r="C404" t="str">
            <v>St Christopher's Fellowship</v>
          </cell>
          <cell r="D404">
            <v>274</v>
          </cell>
          <cell r="E404">
            <v>8</v>
          </cell>
          <cell r="F404">
            <v>282</v>
          </cell>
          <cell r="G404" t="str">
            <v>London</v>
          </cell>
          <cell r="I404" t="str">
            <v/>
          </cell>
          <cell r="J404" t="str">
            <v>Specialist</v>
          </cell>
          <cell r="K404" t="str">
            <v>Traditional</v>
          </cell>
          <cell r="L404" t="str">
            <v/>
          </cell>
          <cell r="M404" t="str">
            <v/>
          </cell>
          <cell r="N404" t="str">
            <v/>
          </cell>
          <cell r="O404" t="str">
            <v/>
          </cell>
          <cell r="Q404">
            <v>1</v>
          </cell>
          <cell r="R404">
            <v>0</v>
          </cell>
          <cell r="S404">
            <v>1</v>
          </cell>
          <cell r="T404">
            <v>2</v>
          </cell>
        </row>
        <row r="405">
          <cell r="A405" t="str">
            <v>LH1985</v>
          </cell>
          <cell r="B405" t="str">
            <v>31-12-2005</v>
          </cell>
          <cell r="C405" t="str">
            <v>East Midlands Housing Association Limited</v>
          </cell>
          <cell r="D405">
            <v>6275</v>
          </cell>
          <cell r="E405">
            <v>0</v>
          </cell>
          <cell r="F405">
            <v>6275</v>
          </cell>
          <cell r="G405" t="str">
            <v>Central</v>
          </cell>
          <cell r="I405" t="str">
            <v/>
          </cell>
          <cell r="J405" t="str">
            <v/>
          </cell>
          <cell r="K405" t="str">
            <v>Traditional</v>
          </cell>
          <cell r="L405" t="str">
            <v/>
          </cell>
          <cell r="M405" t="str">
            <v/>
          </cell>
          <cell r="N405" t="str">
            <v>Included</v>
          </cell>
          <cell r="O405" t="str">
            <v/>
          </cell>
          <cell r="Q405">
            <v>1</v>
          </cell>
          <cell r="R405">
            <v>1</v>
          </cell>
          <cell r="S405">
            <v>1</v>
          </cell>
          <cell r="T405">
            <v>3</v>
          </cell>
        </row>
        <row r="406">
          <cell r="A406" t="str">
            <v>LH2009</v>
          </cell>
          <cell r="B406" t="str">
            <v>31-03-2006</v>
          </cell>
          <cell r="C406" t="str">
            <v>Arena Options Limited</v>
          </cell>
          <cell r="D406">
            <v>284</v>
          </cell>
          <cell r="E406">
            <v>0</v>
          </cell>
          <cell r="F406">
            <v>284</v>
          </cell>
          <cell r="G406" t="str">
            <v>North</v>
          </cell>
          <cell r="I406" t="str">
            <v/>
          </cell>
          <cell r="J406" t="str">
            <v>Specialist</v>
          </cell>
          <cell r="K406" t="str">
            <v>Traditional</v>
          </cell>
          <cell r="L406" t="str">
            <v/>
          </cell>
          <cell r="M406" t="str">
            <v/>
          </cell>
          <cell r="N406" t="str">
            <v/>
          </cell>
          <cell r="O406" t="str">
            <v/>
          </cell>
          <cell r="Q406">
            <v>1</v>
          </cell>
          <cell r="R406">
            <v>0</v>
          </cell>
          <cell r="S406">
            <v>1</v>
          </cell>
          <cell r="T406">
            <v>2</v>
          </cell>
        </row>
        <row r="407">
          <cell r="A407" t="str">
            <v>LH2066</v>
          </cell>
          <cell r="B407" t="str">
            <v>31-03-2006</v>
          </cell>
          <cell r="C407" t="str">
            <v>Griffin Housing Association Limited</v>
          </cell>
          <cell r="D407">
            <v>70</v>
          </cell>
          <cell r="E407">
            <v>881</v>
          </cell>
          <cell r="F407">
            <v>951</v>
          </cell>
          <cell r="G407" t="str">
            <v>London</v>
          </cell>
          <cell r="I407" t="str">
            <v/>
          </cell>
          <cell r="K407" t="str">
            <v>Traditional</v>
          </cell>
          <cell r="L407" t="str">
            <v/>
          </cell>
          <cell r="M407" t="str">
            <v/>
          </cell>
          <cell r="N407" t="str">
            <v/>
          </cell>
          <cell r="O407" t="str">
            <v/>
          </cell>
          <cell r="Q407">
            <v>1</v>
          </cell>
          <cell r="R407">
            <v>0</v>
          </cell>
          <cell r="S407">
            <v>1</v>
          </cell>
          <cell r="T407">
            <v>2</v>
          </cell>
        </row>
        <row r="408">
          <cell r="A408" t="str">
            <v>LH2162</v>
          </cell>
          <cell r="B408" t="str">
            <v>31-03-2006</v>
          </cell>
          <cell r="C408" t="str">
            <v>Staffordshire Housing Association</v>
          </cell>
          <cell r="D408">
            <v>3298</v>
          </cell>
          <cell r="E408">
            <v>0</v>
          </cell>
          <cell r="F408">
            <v>3298</v>
          </cell>
          <cell r="G408" t="str">
            <v>Central</v>
          </cell>
          <cell r="I408" t="str">
            <v/>
          </cell>
          <cell r="J408" t="str">
            <v/>
          </cell>
          <cell r="K408" t="str">
            <v>Traditional</v>
          </cell>
          <cell r="L408" t="str">
            <v/>
          </cell>
          <cell r="M408" t="str">
            <v>Included</v>
          </cell>
          <cell r="N408" t="str">
            <v/>
          </cell>
          <cell r="O408" t="str">
            <v/>
          </cell>
          <cell r="Q408">
            <v>1</v>
          </cell>
          <cell r="R408">
            <v>1</v>
          </cell>
          <cell r="S408">
            <v>1</v>
          </cell>
          <cell r="T408">
            <v>3</v>
          </cell>
        </row>
        <row r="409">
          <cell r="A409" t="str">
            <v>LH2172</v>
          </cell>
          <cell r="B409" t="str">
            <v>31-03-2006</v>
          </cell>
          <cell r="C409" t="str">
            <v xml:space="preserve">The Carr-Gomm </v>
          </cell>
          <cell r="D409">
            <v>1650</v>
          </cell>
          <cell r="E409">
            <v>0</v>
          </cell>
          <cell r="F409">
            <v>1650</v>
          </cell>
          <cell r="G409" t="str">
            <v>London</v>
          </cell>
          <cell r="I409" t="str">
            <v/>
          </cell>
          <cell r="J409" t="str">
            <v>Specialist</v>
          </cell>
          <cell r="K409" t="str">
            <v>Traditional</v>
          </cell>
          <cell r="L409" t="str">
            <v>Included</v>
          </cell>
          <cell r="M409" t="str">
            <v/>
          </cell>
          <cell r="N409" t="str">
            <v/>
          </cell>
          <cell r="O409" t="str">
            <v/>
          </cell>
          <cell r="Q409">
            <v>1</v>
          </cell>
          <cell r="R409">
            <v>1</v>
          </cell>
          <cell r="S409">
            <v>1</v>
          </cell>
          <cell r="T409">
            <v>3</v>
          </cell>
        </row>
        <row r="410">
          <cell r="A410" t="str">
            <v>LH2174</v>
          </cell>
          <cell r="B410" t="str">
            <v>30-09-2005</v>
          </cell>
          <cell r="C410" t="str">
            <v>Ability Housing Association</v>
          </cell>
          <cell r="D410">
            <v>371</v>
          </cell>
          <cell r="E410">
            <v>8</v>
          </cell>
          <cell r="F410">
            <v>379</v>
          </cell>
          <cell r="G410" t="str">
            <v>South East</v>
          </cell>
          <cell r="I410" t="str">
            <v/>
          </cell>
          <cell r="J410" t="str">
            <v/>
          </cell>
          <cell r="K410" t="str">
            <v>Traditional</v>
          </cell>
          <cell r="L410" t="str">
            <v/>
          </cell>
          <cell r="M410" t="str">
            <v/>
          </cell>
          <cell r="N410" t="str">
            <v/>
          </cell>
          <cell r="O410" t="str">
            <v/>
          </cell>
          <cell r="Q410">
            <v>1</v>
          </cell>
          <cell r="R410">
            <v>0</v>
          </cell>
          <cell r="S410">
            <v>1</v>
          </cell>
          <cell r="T410">
            <v>2</v>
          </cell>
        </row>
        <row r="411">
          <cell r="A411" t="str">
            <v>LH2200</v>
          </cell>
          <cell r="B411" t="str">
            <v>31-03-2006</v>
          </cell>
          <cell r="C411" t="str">
            <v>Enterprise 5 Housing Association Limited</v>
          </cell>
          <cell r="D411">
            <v>1980</v>
          </cell>
          <cell r="E411">
            <v>0</v>
          </cell>
          <cell r="F411">
            <v>1980</v>
          </cell>
          <cell r="G411" t="str">
            <v>North</v>
          </cell>
          <cell r="I411" t="str">
            <v/>
          </cell>
          <cell r="J411" t="str">
            <v/>
          </cell>
          <cell r="K411" t="str">
            <v>Traditional</v>
          </cell>
          <cell r="L411" t="str">
            <v>Included</v>
          </cell>
          <cell r="M411" t="str">
            <v/>
          </cell>
          <cell r="N411" t="str">
            <v/>
          </cell>
          <cell r="O411" t="str">
            <v/>
          </cell>
          <cell r="Q411">
            <v>1</v>
          </cell>
          <cell r="R411">
            <v>1</v>
          </cell>
          <cell r="S411">
            <v>1</v>
          </cell>
          <cell r="T411">
            <v>3</v>
          </cell>
        </row>
        <row r="412">
          <cell r="A412" t="str">
            <v>LH2204</v>
          </cell>
          <cell r="B412" t="str">
            <v>31-03-2006</v>
          </cell>
          <cell r="C412" t="str">
            <v>National Council of YMCAs (Incorporated)</v>
          </cell>
          <cell r="D412">
            <v>1085</v>
          </cell>
          <cell r="E412">
            <v>0</v>
          </cell>
          <cell r="F412">
            <v>1085</v>
          </cell>
          <cell r="G412" t="str">
            <v>Central</v>
          </cell>
          <cell r="I412" t="str">
            <v/>
          </cell>
          <cell r="J412" t="str">
            <v>Specialist</v>
          </cell>
          <cell r="K412" t="str">
            <v>Traditional</v>
          </cell>
          <cell r="L412" t="str">
            <v>Included</v>
          </cell>
          <cell r="M412" t="str">
            <v/>
          </cell>
          <cell r="N412" t="str">
            <v/>
          </cell>
          <cell r="O412" t="str">
            <v/>
          </cell>
          <cell r="Q412">
            <v>1</v>
          </cell>
          <cell r="R412">
            <v>1</v>
          </cell>
          <cell r="S412">
            <v>1</v>
          </cell>
          <cell r="T412">
            <v>3</v>
          </cell>
        </row>
        <row r="413">
          <cell r="A413" t="str">
            <v>LH2270</v>
          </cell>
          <cell r="B413" t="str">
            <v>31-03-2006</v>
          </cell>
          <cell r="C413" t="str">
            <v>Dimensions (UK) Limited</v>
          </cell>
          <cell r="D413">
            <v>1943</v>
          </cell>
          <cell r="E413">
            <v>0</v>
          </cell>
          <cell r="F413">
            <v>1943</v>
          </cell>
          <cell r="G413" t="str">
            <v>South East</v>
          </cell>
          <cell r="I413" t="str">
            <v/>
          </cell>
          <cell r="J413" t="str">
            <v>Specialist</v>
          </cell>
          <cell r="K413" t="str">
            <v>Traditional</v>
          </cell>
          <cell r="L413" t="str">
            <v>Included</v>
          </cell>
          <cell r="M413" t="str">
            <v/>
          </cell>
          <cell r="N413" t="str">
            <v/>
          </cell>
          <cell r="O413" t="str">
            <v/>
          </cell>
          <cell r="Q413">
            <v>1</v>
          </cell>
          <cell r="R413">
            <v>1</v>
          </cell>
          <cell r="S413">
            <v>1</v>
          </cell>
          <cell r="T413">
            <v>3</v>
          </cell>
        </row>
        <row r="414">
          <cell r="A414" t="str">
            <v>LH2343</v>
          </cell>
          <cell r="B414" t="str">
            <v>31-03-2006</v>
          </cell>
          <cell r="C414" t="str">
            <v>Methodist Homes Housing Association Limited</v>
          </cell>
          <cell r="D414">
            <v>910</v>
          </cell>
          <cell r="E414">
            <v>0</v>
          </cell>
          <cell r="F414">
            <v>910</v>
          </cell>
          <cell r="G414" t="str">
            <v>Central</v>
          </cell>
          <cell r="I414" t="str">
            <v/>
          </cell>
          <cell r="J414" t="str">
            <v>Specialist</v>
          </cell>
          <cell r="K414" t="str">
            <v>Traditional</v>
          </cell>
          <cell r="L414" t="str">
            <v/>
          </cell>
          <cell r="M414" t="str">
            <v/>
          </cell>
          <cell r="N414" t="str">
            <v/>
          </cell>
          <cell r="O414" t="str">
            <v/>
          </cell>
          <cell r="Q414">
            <v>1</v>
          </cell>
          <cell r="R414">
            <v>0</v>
          </cell>
          <cell r="S414">
            <v>1</v>
          </cell>
          <cell r="T414">
            <v>2</v>
          </cell>
        </row>
        <row r="415">
          <cell r="A415" t="str">
            <v>LH2429</v>
          </cell>
          <cell r="B415" t="str">
            <v>31-03-2006</v>
          </cell>
          <cell r="C415" t="str">
            <v>Salvation Army Housing Association</v>
          </cell>
          <cell r="D415">
            <v>3413</v>
          </cell>
          <cell r="E415">
            <v>0</v>
          </cell>
          <cell r="F415">
            <v>3413</v>
          </cell>
          <cell r="G415" t="str">
            <v>London</v>
          </cell>
          <cell r="I415" t="str">
            <v/>
          </cell>
          <cell r="J415" t="str">
            <v/>
          </cell>
          <cell r="K415" t="str">
            <v>Traditional</v>
          </cell>
          <cell r="L415" t="str">
            <v/>
          </cell>
          <cell r="M415" t="str">
            <v>Included</v>
          </cell>
          <cell r="N415" t="str">
            <v/>
          </cell>
          <cell r="O415" t="str">
            <v/>
          </cell>
          <cell r="Q415">
            <v>1</v>
          </cell>
          <cell r="R415">
            <v>1</v>
          </cell>
          <cell r="S415">
            <v>1</v>
          </cell>
          <cell r="T415">
            <v>3</v>
          </cell>
        </row>
        <row r="416">
          <cell r="A416" t="str">
            <v>LH2833</v>
          </cell>
          <cell r="B416" t="str">
            <v>31-03-2006</v>
          </cell>
          <cell r="C416" t="str">
            <v>East Homes Limited</v>
          </cell>
          <cell r="D416">
            <v>8181</v>
          </cell>
          <cell r="E416">
            <v>0</v>
          </cell>
          <cell r="F416">
            <v>8181</v>
          </cell>
          <cell r="G416" t="str">
            <v>London</v>
          </cell>
          <cell r="I416" t="str">
            <v/>
          </cell>
          <cell r="J416" t="str">
            <v/>
          </cell>
          <cell r="K416" t="str">
            <v>Traditional</v>
          </cell>
          <cell r="L416" t="str">
            <v/>
          </cell>
          <cell r="M416" t="str">
            <v/>
          </cell>
          <cell r="N416" t="str">
            <v>Included</v>
          </cell>
          <cell r="O416" t="str">
            <v/>
          </cell>
          <cell r="Q416">
            <v>1</v>
          </cell>
          <cell r="R416">
            <v>1</v>
          </cell>
          <cell r="S416">
            <v>1</v>
          </cell>
          <cell r="T416">
            <v>3</v>
          </cell>
        </row>
        <row r="417">
          <cell r="A417" t="str">
            <v>LH2967</v>
          </cell>
          <cell r="B417" t="str">
            <v>31-03-2005</v>
          </cell>
          <cell r="C417" t="str">
            <v>Ujima Housing Association Limited</v>
          </cell>
          <cell r="D417">
            <v>4478</v>
          </cell>
          <cell r="E417">
            <v>0</v>
          </cell>
          <cell r="F417">
            <v>4478</v>
          </cell>
          <cell r="G417" t="str">
            <v>London</v>
          </cell>
          <cell r="H417" t="str">
            <v>BME</v>
          </cell>
          <cell r="I417" t="str">
            <v/>
          </cell>
          <cell r="J417" t="str">
            <v/>
          </cell>
          <cell r="K417" t="str">
            <v>Traditional</v>
          </cell>
          <cell r="L417" t="str">
            <v/>
          </cell>
          <cell r="M417" t="str">
            <v>Included</v>
          </cell>
          <cell r="N417" t="str">
            <v/>
          </cell>
          <cell r="O417" t="str">
            <v/>
          </cell>
          <cell r="Q417">
            <v>1</v>
          </cell>
          <cell r="R417">
            <v>1</v>
          </cell>
          <cell r="S417">
            <v>1</v>
          </cell>
          <cell r="T417">
            <v>3</v>
          </cell>
        </row>
        <row r="418">
          <cell r="A418" t="str">
            <v>LH3253</v>
          </cell>
          <cell r="B418" t="str">
            <v>31-03-2006</v>
          </cell>
          <cell r="C418" t="str">
            <v>Solon Wandsworth Housing Association Limited</v>
          </cell>
          <cell r="D418">
            <v>0</v>
          </cell>
          <cell r="E418">
            <v>0</v>
          </cell>
          <cell r="F418">
            <v>0</v>
          </cell>
          <cell r="G418" t="str">
            <v>London</v>
          </cell>
          <cell r="I418" t="str">
            <v/>
          </cell>
          <cell r="J418" t="str">
            <v/>
          </cell>
          <cell r="K418" t="str">
            <v>Traditional</v>
          </cell>
          <cell r="L418" t="str">
            <v/>
          </cell>
          <cell r="M418" t="str">
            <v/>
          </cell>
          <cell r="N418" t="str">
            <v/>
          </cell>
          <cell r="O418" t="str">
            <v/>
          </cell>
          <cell r="Q418">
            <v>1</v>
          </cell>
          <cell r="R418">
            <v>0</v>
          </cell>
          <cell r="S418">
            <v>1</v>
          </cell>
          <cell r="T418">
            <v>2</v>
          </cell>
        </row>
        <row r="419">
          <cell r="A419" t="str">
            <v>LH3673</v>
          </cell>
          <cell r="B419" t="str">
            <v>31-03-2006</v>
          </cell>
          <cell r="C419" t="str">
            <v>Agudas Israel Housing Association Limited</v>
          </cell>
          <cell r="D419">
            <v>397</v>
          </cell>
          <cell r="E419">
            <v>0</v>
          </cell>
          <cell r="F419">
            <v>397</v>
          </cell>
          <cell r="G419" t="str">
            <v>London</v>
          </cell>
          <cell r="H419" t="str">
            <v>BME</v>
          </cell>
          <cell r="I419" t="str">
            <v/>
          </cell>
          <cell r="J419" t="str">
            <v/>
          </cell>
          <cell r="K419" t="str">
            <v>Traditional</v>
          </cell>
          <cell r="L419" t="str">
            <v/>
          </cell>
          <cell r="M419" t="str">
            <v/>
          </cell>
          <cell r="N419" t="str">
            <v/>
          </cell>
          <cell r="O419" t="str">
            <v/>
          </cell>
          <cell r="Q419">
            <v>1</v>
          </cell>
          <cell r="R419">
            <v>0</v>
          </cell>
          <cell r="S419">
            <v>1</v>
          </cell>
          <cell r="T419">
            <v>2</v>
          </cell>
        </row>
        <row r="420">
          <cell r="A420" t="str">
            <v>LH3702</v>
          </cell>
          <cell r="B420" t="str">
            <v>31-03-2006</v>
          </cell>
          <cell r="C420" t="str">
            <v>Thames Valley Charitable Housing Association Ltd</v>
          </cell>
          <cell r="D420">
            <v>4677</v>
          </cell>
          <cell r="E420">
            <v>57</v>
          </cell>
          <cell r="F420">
            <v>4734</v>
          </cell>
          <cell r="G420" t="str">
            <v>South East</v>
          </cell>
          <cell r="I420" t="str">
            <v/>
          </cell>
          <cell r="J420" t="str">
            <v/>
          </cell>
          <cell r="K420" t="str">
            <v>Traditional</v>
          </cell>
          <cell r="L420" t="str">
            <v/>
          </cell>
          <cell r="M420" t="str">
            <v>Included</v>
          </cell>
          <cell r="N420" t="str">
            <v/>
          </cell>
          <cell r="O420" t="str">
            <v/>
          </cell>
          <cell r="Q420">
            <v>1</v>
          </cell>
          <cell r="R420">
            <v>1</v>
          </cell>
          <cell r="S420">
            <v>1</v>
          </cell>
          <cell r="T420">
            <v>3</v>
          </cell>
        </row>
        <row r="421">
          <cell r="A421" t="str">
            <v>LH3728</v>
          </cell>
          <cell r="B421" t="str">
            <v>31-03-2006</v>
          </cell>
          <cell r="C421" t="str">
            <v>Inquilab Housing Association Limited</v>
          </cell>
          <cell r="D421">
            <v>813</v>
          </cell>
          <cell r="E421">
            <v>0</v>
          </cell>
          <cell r="F421">
            <v>813</v>
          </cell>
          <cell r="G421" t="str">
            <v>London</v>
          </cell>
          <cell r="H421" t="str">
            <v>BME</v>
          </cell>
          <cell r="I421" t="str">
            <v/>
          </cell>
          <cell r="J421" t="str">
            <v/>
          </cell>
          <cell r="K421" t="str">
            <v>Traditional</v>
          </cell>
          <cell r="L421" t="str">
            <v/>
          </cell>
          <cell r="M421" t="str">
            <v/>
          </cell>
          <cell r="N421" t="str">
            <v/>
          </cell>
          <cell r="O421" t="str">
            <v/>
          </cell>
          <cell r="Q421">
            <v>1</v>
          </cell>
          <cell r="R421">
            <v>0</v>
          </cell>
          <cell r="S421">
            <v>1</v>
          </cell>
          <cell r="T421">
            <v>2</v>
          </cell>
        </row>
        <row r="422">
          <cell r="A422" t="str">
            <v>LH3737</v>
          </cell>
          <cell r="B422" t="str">
            <v>31-03-2006</v>
          </cell>
          <cell r="C422" t="str">
            <v>Unity Housing Association Limited</v>
          </cell>
          <cell r="D422">
            <v>1057</v>
          </cell>
          <cell r="E422">
            <v>0</v>
          </cell>
          <cell r="F422">
            <v>1057</v>
          </cell>
          <cell r="G422" t="str">
            <v>North</v>
          </cell>
          <cell r="H422" t="str">
            <v>BME</v>
          </cell>
          <cell r="I422" t="str">
            <v/>
          </cell>
          <cell r="J422" t="str">
            <v/>
          </cell>
          <cell r="K422" t="str">
            <v>Traditional</v>
          </cell>
          <cell r="L422" t="str">
            <v>Included</v>
          </cell>
          <cell r="M422" t="str">
            <v/>
          </cell>
          <cell r="N422" t="str">
            <v/>
          </cell>
          <cell r="O422" t="str">
            <v/>
          </cell>
          <cell r="Q422">
            <v>1</v>
          </cell>
          <cell r="R422">
            <v>1</v>
          </cell>
          <cell r="S422">
            <v>1</v>
          </cell>
          <cell r="T422">
            <v>3</v>
          </cell>
        </row>
        <row r="423">
          <cell r="A423" t="str">
            <v>LH3741</v>
          </cell>
          <cell r="B423" t="str">
            <v>31-03-2006</v>
          </cell>
          <cell r="C423" t="str">
            <v>Threshold Support</v>
          </cell>
          <cell r="D423">
            <v>526</v>
          </cell>
          <cell r="E423">
            <v>0</v>
          </cell>
          <cell r="F423">
            <v>526</v>
          </cell>
          <cell r="G423" t="str">
            <v>London</v>
          </cell>
          <cell r="K423" t="str">
            <v>Traditional</v>
          </cell>
          <cell r="L423" t="str">
            <v/>
          </cell>
          <cell r="M423" t="str">
            <v/>
          </cell>
          <cell r="N423" t="str">
            <v/>
          </cell>
          <cell r="O423" t="str">
            <v/>
          </cell>
          <cell r="Q423">
            <v>1</v>
          </cell>
          <cell r="R423">
            <v>0</v>
          </cell>
          <cell r="S423">
            <v>1</v>
          </cell>
          <cell r="T423">
            <v>2</v>
          </cell>
        </row>
        <row r="424">
          <cell r="A424" t="str">
            <v>LH3796</v>
          </cell>
          <cell r="B424" t="str">
            <v>31-03-2006</v>
          </cell>
          <cell r="C424" t="str">
            <v>Westway Housing Association Limited</v>
          </cell>
          <cell r="D424">
            <v>420</v>
          </cell>
          <cell r="E424">
            <v>0</v>
          </cell>
          <cell r="F424">
            <v>420</v>
          </cell>
          <cell r="G424" t="str">
            <v>London</v>
          </cell>
          <cell r="H424" t="str">
            <v>BME</v>
          </cell>
          <cell r="I424" t="str">
            <v/>
          </cell>
          <cell r="J424" t="str">
            <v/>
          </cell>
          <cell r="K424" t="str">
            <v>Traditional</v>
          </cell>
          <cell r="L424" t="str">
            <v/>
          </cell>
          <cell r="M424" t="str">
            <v/>
          </cell>
          <cell r="N424" t="str">
            <v/>
          </cell>
          <cell r="O424" t="str">
            <v/>
          </cell>
          <cell r="Q424">
            <v>1</v>
          </cell>
          <cell r="R424">
            <v>0</v>
          </cell>
          <cell r="S424">
            <v>1</v>
          </cell>
          <cell r="T424">
            <v>2</v>
          </cell>
        </row>
        <row r="425">
          <cell r="A425" t="str">
            <v>LH3810</v>
          </cell>
          <cell r="B425" t="str">
            <v>31-03-2006</v>
          </cell>
          <cell r="C425" t="str">
            <v>Cara Irish Housing Association</v>
          </cell>
          <cell r="D425">
            <v>393</v>
          </cell>
          <cell r="E425">
            <v>0</v>
          </cell>
          <cell r="F425">
            <v>393</v>
          </cell>
          <cell r="G425" t="str">
            <v>London</v>
          </cell>
          <cell r="H425" t="str">
            <v>BME</v>
          </cell>
          <cell r="I425" t="str">
            <v/>
          </cell>
          <cell r="J425" t="str">
            <v>Specialist</v>
          </cell>
          <cell r="K425" t="str">
            <v>Traditional</v>
          </cell>
          <cell r="L425" t="str">
            <v/>
          </cell>
          <cell r="M425" t="str">
            <v/>
          </cell>
          <cell r="N425" t="str">
            <v/>
          </cell>
          <cell r="O425" t="str">
            <v/>
          </cell>
          <cell r="Q425">
            <v>1</v>
          </cell>
          <cell r="R425">
            <v>0</v>
          </cell>
          <cell r="S425">
            <v>1</v>
          </cell>
          <cell r="T425">
            <v>2</v>
          </cell>
        </row>
        <row r="426">
          <cell r="A426" t="str">
            <v>LH3811</v>
          </cell>
          <cell r="B426" t="str">
            <v>31-03-2006</v>
          </cell>
          <cell r="C426" t="str">
            <v>Arhag Housing Association Limited</v>
          </cell>
          <cell r="D426">
            <v>725</v>
          </cell>
          <cell r="E426">
            <v>0</v>
          </cell>
          <cell r="F426">
            <v>725</v>
          </cell>
          <cell r="G426" t="str">
            <v>London</v>
          </cell>
          <cell r="H426" t="str">
            <v>BME</v>
          </cell>
          <cell r="I426" t="str">
            <v/>
          </cell>
          <cell r="J426" t="str">
            <v/>
          </cell>
          <cell r="K426" t="str">
            <v>Traditional</v>
          </cell>
          <cell r="L426" t="str">
            <v/>
          </cell>
          <cell r="M426" t="str">
            <v/>
          </cell>
          <cell r="N426" t="str">
            <v/>
          </cell>
          <cell r="O426" t="str">
            <v/>
          </cell>
          <cell r="Q426">
            <v>1</v>
          </cell>
          <cell r="R426">
            <v>0</v>
          </cell>
          <cell r="S426">
            <v>1</v>
          </cell>
          <cell r="T426">
            <v>2</v>
          </cell>
        </row>
        <row r="427">
          <cell r="A427" t="str">
            <v>LH3827</v>
          </cell>
          <cell r="B427" t="str">
            <v>31-12-2005</v>
          </cell>
          <cell r="C427" t="str">
            <v xml:space="preserve">West Kent Housing Association </v>
          </cell>
          <cell r="D427">
            <v>5674</v>
          </cell>
          <cell r="E427">
            <v>0</v>
          </cell>
          <cell r="F427">
            <v>5674</v>
          </cell>
          <cell r="G427" t="str">
            <v>South East</v>
          </cell>
          <cell r="I427" t="str">
            <v>LSVT</v>
          </cell>
          <cell r="J427" t="str">
            <v/>
          </cell>
          <cell r="K427" t="str">
            <v/>
          </cell>
          <cell r="L427" t="str">
            <v/>
          </cell>
          <cell r="M427" t="str">
            <v/>
          </cell>
          <cell r="N427" t="str">
            <v>Included</v>
          </cell>
          <cell r="O427" t="str">
            <v/>
          </cell>
          <cell r="Q427">
            <v>1</v>
          </cell>
          <cell r="R427">
            <v>1</v>
          </cell>
          <cell r="S427">
            <v>0</v>
          </cell>
          <cell r="T427">
            <v>2</v>
          </cell>
        </row>
        <row r="428">
          <cell r="A428" t="str">
            <v>LH3829</v>
          </cell>
          <cell r="B428" t="str">
            <v>31-03-2006</v>
          </cell>
          <cell r="C428" t="str">
            <v>Innisfree Housing Association Limited</v>
          </cell>
          <cell r="D428">
            <v>410</v>
          </cell>
          <cell r="E428">
            <v>0</v>
          </cell>
          <cell r="F428">
            <v>410</v>
          </cell>
          <cell r="G428" t="str">
            <v>London</v>
          </cell>
          <cell r="H428" t="str">
            <v>BME</v>
          </cell>
          <cell r="I428" t="str">
            <v/>
          </cell>
          <cell r="J428" t="str">
            <v/>
          </cell>
          <cell r="K428" t="str">
            <v>Traditional</v>
          </cell>
          <cell r="L428" t="str">
            <v/>
          </cell>
          <cell r="M428" t="str">
            <v/>
          </cell>
          <cell r="N428" t="str">
            <v/>
          </cell>
          <cell r="O428" t="str">
            <v/>
          </cell>
          <cell r="Q428">
            <v>1</v>
          </cell>
          <cell r="R428">
            <v>0</v>
          </cell>
          <cell r="S428">
            <v>1</v>
          </cell>
          <cell r="T428">
            <v>2</v>
          </cell>
        </row>
        <row r="429">
          <cell r="A429" t="str">
            <v>LH3846</v>
          </cell>
          <cell r="B429" t="str">
            <v>31-03-2006</v>
          </cell>
          <cell r="C429" t="str">
            <v>Midsummer Housing Association Limited</v>
          </cell>
          <cell r="D429">
            <v>2886</v>
          </cell>
          <cell r="E429">
            <v>0</v>
          </cell>
          <cell r="F429">
            <v>2886</v>
          </cell>
          <cell r="G429" t="str">
            <v>London</v>
          </cell>
          <cell r="I429" t="str">
            <v/>
          </cell>
          <cell r="K429" t="str">
            <v>Traditional</v>
          </cell>
          <cell r="L429" t="str">
            <v/>
          </cell>
          <cell r="M429" t="str">
            <v>Included</v>
          </cell>
          <cell r="N429" t="str">
            <v/>
          </cell>
          <cell r="O429" t="str">
            <v/>
          </cell>
          <cell r="Q429">
            <v>1</v>
          </cell>
          <cell r="R429">
            <v>1</v>
          </cell>
          <cell r="S429">
            <v>1</v>
          </cell>
          <cell r="T429">
            <v>3</v>
          </cell>
        </row>
        <row r="430">
          <cell r="A430" t="str">
            <v>LH3859</v>
          </cell>
          <cell r="B430" t="str">
            <v>31-03-2006</v>
          </cell>
          <cell r="C430" t="str">
            <v>North London Muslim Housing Association Limited</v>
          </cell>
          <cell r="D430">
            <v>505</v>
          </cell>
          <cell r="E430">
            <v>0</v>
          </cell>
          <cell r="F430">
            <v>505</v>
          </cell>
          <cell r="G430" t="str">
            <v>London</v>
          </cell>
          <cell r="H430" t="str">
            <v>BME</v>
          </cell>
          <cell r="I430" t="str">
            <v/>
          </cell>
          <cell r="J430" t="str">
            <v/>
          </cell>
          <cell r="K430" t="str">
            <v>Traditional</v>
          </cell>
          <cell r="L430" t="str">
            <v/>
          </cell>
          <cell r="M430" t="str">
            <v/>
          </cell>
          <cell r="N430" t="str">
            <v/>
          </cell>
          <cell r="O430" t="str">
            <v/>
          </cell>
          <cell r="Q430">
            <v>1</v>
          </cell>
          <cell r="R430">
            <v>0</v>
          </cell>
          <cell r="S430">
            <v>1</v>
          </cell>
          <cell r="T430">
            <v>2</v>
          </cell>
        </row>
        <row r="431">
          <cell r="A431" t="str">
            <v>LH3864</v>
          </cell>
          <cell r="B431" t="str">
            <v>31-12-2005</v>
          </cell>
          <cell r="C431" t="str">
            <v>Foundation Housing Association Limited</v>
          </cell>
          <cell r="D431">
            <v>487</v>
          </cell>
          <cell r="E431">
            <v>0</v>
          </cell>
          <cell r="F431">
            <v>487</v>
          </cell>
          <cell r="G431" t="str">
            <v>Central</v>
          </cell>
          <cell r="H431" t="str">
            <v>BME</v>
          </cell>
          <cell r="I431" t="str">
            <v/>
          </cell>
          <cell r="J431" t="str">
            <v/>
          </cell>
          <cell r="K431" t="str">
            <v>Traditional</v>
          </cell>
          <cell r="L431" t="str">
            <v/>
          </cell>
          <cell r="M431" t="str">
            <v/>
          </cell>
          <cell r="N431" t="str">
            <v/>
          </cell>
          <cell r="O431" t="str">
            <v/>
          </cell>
          <cell r="Q431">
            <v>1</v>
          </cell>
          <cell r="R431">
            <v>0</v>
          </cell>
          <cell r="S431">
            <v>1</v>
          </cell>
          <cell r="T431">
            <v>2</v>
          </cell>
        </row>
        <row r="432">
          <cell r="A432" t="str">
            <v>LH3866</v>
          </cell>
          <cell r="B432" t="str">
            <v>31-03-2006</v>
          </cell>
          <cell r="C432" t="str">
            <v>Wherry Housing Association Limited</v>
          </cell>
          <cell r="D432">
            <v>5424</v>
          </cell>
          <cell r="E432">
            <v>0</v>
          </cell>
          <cell r="F432">
            <v>5424</v>
          </cell>
          <cell r="G432" t="str">
            <v>London</v>
          </cell>
          <cell r="I432" t="str">
            <v>LSVT</v>
          </cell>
          <cell r="J432" t="str">
            <v/>
          </cell>
          <cell r="K432" t="str">
            <v/>
          </cell>
          <cell r="L432" t="str">
            <v/>
          </cell>
          <cell r="M432" t="str">
            <v/>
          </cell>
          <cell r="N432" t="str">
            <v>Included</v>
          </cell>
          <cell r="O432" t="str">
            <v/>
          </cell>
          <cell r="Q432">
            <v>1</v>
          </cell>
          <cell r="R432">
            <v>1</v>
          </cell>
          <cell r="S432">
            <v>0</v>
          </cell>
          <cell r="T432">
            <v>2</v>
          </cell>
        </row>
        <row r="433">
          <cell r="A433" t="str">
            <v>LH3877</v>
          </cell>
          <cell r="B433" t="str">
            <v>31-03-2006</v>
          </cell>
          <cell r="C433" t="str">
            <v>Focus Housing Association Limited</v>
          </cell>
          <cell r="D433">
            <v>9387</v>
          </cell>
          <cell r="E433">
            <v>21</v>
          </cell>
          <cell r="F433">
            <v>9408</v>
          </cell>
          <cell r="G433" t="str">
            <v>Central</v>
          </cell>
          <cell r="I433" t="str">
            <v/>
          </cell>
          <cell r="J433" t="str">
            <v/>
          </cell>
          <cell r="K433" t="str">
            <v>Traditional</v>
          </cell>
          <cell r="L433" t="str">
            <v/>
          </cell>
          <cell r="M433" t="str">
            <v/>
          </cell>
          <cell r="N433" t="str">
            <v>Included</v>
          </cell>
          <cell r="O433" t="str">
            <v/>
          </cell>
          <cell r="Q433">
            <v>1</v>
          </cell>
          <cell r="R433">
            <v>1</v>
          </cell>
          <cell r="S433">
            <v>1</v>
          </cell>
          <cell r="T433">
            <v>3</v>
          </cell>
        </row>
        <row r="434">
          <cell r="A434" t="str">
            <v>LH3883</v>
          </cell>
          <cell r="B434" t="str">
            <v>31-03-2006</v>
          </cell>
          <cell r="C434" t="str">
            <v>Shian Housing Association Limited</v>
          </cell>
          <cell r="D434">
            <v>430</v>
          </cell>
          <cell r="E434">
            <v>0</v>
          </cell>
          <cell r="F434">
            <v>430</v>
          </cell>
          <cell r="G434" t="str">
            <v>London</v>
          </cell>
          <cell r="H434" t="str">
            <v>BME</v>
          </cell>
          <cell r="I434" t="str">
            <v/>
          </cell>
          <cell r="J434" t="str">
            <v/>
          </cell>
          <cell r="K434" t="str">
            <v>Traditional</v>
          </cell>
          <cell r="L434" t="str">
            <v/>
          </cell>
          <cell r="M434" t="str">
            <v/>
          </cell>
          <cell r="N434" t="str">
            <v/>
          </cell>
          <cell r="O434" t="str">
            <v/>
          </cell>
          <cell r="Q434">
            <v>1</v>
          </cell>
          <cell r="R434">
            <v>0</v>
          </cell>
          <cell r="S434">
            <v>1</v>
          </cell>
          <cell r="T434">
            <v>2</v>
          </cell>
        </row>
        <row r="435">
          <cell r="A435" t="str">
            <v>LH3887</v>
          </cell>
          <cell r="B435" t="str">
            <v>31-03-2006</v>
          </cell>
          <cell r="C435" t="str">
            <v>Bedfordshire Pilgrims Housing Association Limited</v>
          </cell>
          <cell r="D435">
            <v>10708</v>
          </cell>
          <cell r="E435">
            <v>604</v>
          </cell>
          <cell r="F435">
            <v>11312</v>
          </cell>
          <cell r="G435" t="str">
            <v>Central</v>
          </cell>
          <cell r="I435" t="str">
            <v>LSVT</v>
          </cell>
          <cell r="J435" t="str">
            <v/>
          </cell>
          <cell r="K435" t="str">
            <v/>
          </cell>
          <cell r="L435" t="str">
            <v/>
          </cell>
          <cell r="M435" t="str">
            <v/>
          </cell>
          <cell r="N435" t="str">
            <v/>
          </cell>
          <cell r="O435" t="str">
            <v>Included</v>
          </cell>
          <cell r="Q435">
            <v>1</v>
          </cell>
          <cell r="R435">
            <v>1</v>
          </cell>
          <cell r="S435">
            <v>0</v>
          </cell>
          <cell r="T435">
            <v>2</v>
          </cell>
        </row>
        <row r="436">
          <cell r="A436" t="str">
            <v>LH3888</v>
          </cell>
          <cell r="B436" t="str">
            <v>31-03-2006</v>
          </cell>
          <cell r="C436" t="str">
            <v>Swale Housing Association Limited</v>
          </cell>
          <cell r="D436">
            <v>7425</v>
          </cell>
          <cell r="E436">
            <v>0</v>
          </cell>
          <cell r="F436">
            <v>7425</v>
          </cell>
          <cell r="G436" t="str">
            <v>South East</v>
          </cell>
          <cell r="I436" t="str">
            <v>LSVT</v>
          </cell>
          <cell r="J436" t="str">
            <v/>
          </cell>
          <cell r="K436" t="str">
            <v/>
          </cell>
          <cell r="L436" t="str">
            <v/>
          </cell>
          <cell r="M436" t="str">
            <v/>
          </cell>
          <cell r="N436" t="str">
            <v>Included</v>
          </cell>
          <cell r="O436" t="str">
            <v/>
          </cell>
          <cell r="Q436">
            <v>1</v>
          </cell>
          <cell r="R436">
            <v>1</v>
          </cell>
          <cell r="S436">
            <v>0</v>
          </cell>
          <cell r="T436">
            <v>2</v>
          </cell>
        </row>
        <row r="437">
          <cell r="A437" t="str">
            <v>LH3898</v>
          </cell>
          <cell r="B437" t="str">
            <v>31-03-2006</v>
          </cell>
          <cell r="C437" t="str">
            <v>South Wight Housing Association Limited</v>
          </cell>
          <cell r="D437">
            <v>3144</v>
          </cell>
          <cell r="E437">
            <v>0</v>
          </cell>
          <cell r="F437">
            <v>3144</v>
          </cell>
          <cell r="G437" t="str">
            <v>London</v>
          </cell>
          <cell r="I437" t="str">
            <v>LSVT</v>
          </cell>
          <cell r="J437" t="str">
            <v/>
          </cell>
          <cell r="K437" t="str">
            <v/>
          </cell>
          <cell r="L437" t="str">
            <v/>
          </cell>
          <cell r="M437" t="str">
            <v>Included</v>
          </cell>
          <cell r="N437" t="str">
            <v/>
          </cell>
          <cell r="O437" t="str">
            <v/>
          </cell>
          <cell r="Q437">
            <v>1</v>
          </cell>
          <cell r="R437">
            <v>1</v>
          </cell>
          <cell r="S437">
            <v>0</v>
          </cell>
          <cell r="T437">
            <v>2</v>
          </cell>
        </row>
        <row r="438">
          <cell r="A438" t="str">
            <v>LH3902</v>
          </cell>
          <cell r="B438" t="str">
            <v>31-03-2006</v>
          </cell>
          <cell r="C438" t="str">
            <v>Accord Housing Association Limited</v>
          </cell>
          <cell r="D438">
            <v>5198</v>
          </cell>
          <cell r="E438">
            <v>19</v>
          </cell>
          <cell r="F438">
            <v>5217</v>
          </cell>
          <cell r="G438" t="str">
            <v>Central</v>
          </cell>
          <cell r="I438" t="str">
            <v/>
          </cell>
          <cell r="J438" t="str">
            <v/>
          </cell>
          <cell r="K438" t="str">
            <v>Traditional</v>
          </cell>
          <cell r="L438" t="str">
            <v/>
          </cell>
          <cell r="M438" t="str">
            <v/>
          </cell>
          <cell r="N438" t="str">
            <v>Included</v>
          </cell>
          <cell r="O438" t="str">
            <v/>
          </cell>
          <cell r="Q438">
            <v>1</v>
          </cell>
          <cell r="R438">
            <v>1</v>
          </cell>
          <cell r="S438">
            <v>1</v>
          </cell>
          <cell r="T438">
            <v>3</v>
          </cell>
        </row>
        <row r="439">
          <cell r="A439" t="str">
            <v>LH3904</v>
          </cell>
          <cell r="B439" t="str">
            <v>31-03-2006</v>
          </cell>
          <cell r="C439" t="str">
            <v>Two Saints Ltd</v>
          </cell>
          <cell r="D439">
            <v>402</v>
          </cell>
          <cell r="E439">
            <v>0</v>
          </cell>
          <cell r="F439">
            <v>402</v>
          </cell>
          <cell r="G439" t="str">
            <v>South East</v>
          </cell>
          <cell r="I439" t="str">
            <v/>
          </cell>
          <cell r="J439" t="str">
            <v>Specialist</v>
          </cell>
          <cell r="K439" t="str">
            <v>Traditional</v>
          </cell>
          <cell r="L439" t="str">
            <v/>
          </cell>
          <cell r="M439" t="str">
            <v/>
          </cell>
          <cell r="N439" t="str">
            <v/>
          </cell>
          <cell r="O439" t="str">
            <v/>
          </cell>
          <cell r="Q439">
            <v>1</v>
          </cell>
          <cell r="R439">
            <v>0</v>
          </cell>
          <cell r="S439">
            <v>1</v>
          </cell>
          <cell r="T439">
            <v>2</v>
          </cell>
        </row>
        <row r="440">
          <cell r="A440" t="str">
            <v>LH3913</v>
          </cell>
          <cell r="B440" t="str">
            <v>31-03-2006</v>
          </cell>
          <cell r="C440" t="str">
            <v>Ashiana Housing Association</v>
          </cell>
          <cell r="D440">
            <v>1488</v>
          </cell>
          <cell r="E440">
            <v>0</v>
          </cell>
          <cell r="F440">
            <v>1488</v>
          </cell>
          <cell r="G440" t="str">
            <v>North</v>
          </cell>
          <cell r="H440" t="str">
            <v>BME</v>
          </cell>
          <cell r="I440" t="str">
            <v/>
          </cell>
          <cell r="J440" t="str">
            <v/>
          </cell>
          <cell r="K440" t="str">
            <v>Traditional</v>
          </cell>
          <cell r="L440" t="str">
            <v>Included</v>
          </cell>
          <cell r="M440" t="str">
            <v/>
          </cell>
          <cell r="N440" t="str">
            <v/>
          </cell>
          <cell r="O440" t="str">
            <v/>
          </cell>
          <cell r="Q440">
            <v>1</v>
          </cell>
          <cell r="R440">
            <v>1</v>
          </cell>
          <cell r="S440">
            <v>1</v>
          </cell>
          <cell r="T440">
            <v>3</v>
          </cell>
        </row>
        <row r="441">
          <cell r="A441" t="str">
            <v>LH3917</v>
          </cell>
          <cell r="B441" t="str">
            <v>31-03-2006</v>
          </cell>
          <cell r="C441" t="str">
            <v xml:space="preserve">AKSA Housing Association Limited </v>
          </cell>
          <cell r="D441">
            <v>670</v>
          </cell>
          <cell r="E441">
            <v>0</v>
          </cell>
          <cell r="F441">
            <v>670</v>
          </cell>
          <cell r="G441" t="str">
            <v>North</v>
          </cell>
          <cell r="H441" t="str">
            <v>BME</v>
          </cell>
          <cell r="I441" t="str">
            <v/>
          </cell>
          <cell r="J441" t="str">
            <v/>
          </cell>
          <cell r="K441" t="str">
            <v>Traditional</v>
          </cell>
          <cell r="L441" t="str">
            <v/>
          </cell>
          <cell r="M441" t="str">
            <v/>
          </cell>
          <cell r="N441" t="str">
            <v/>
          </cell>
          <cell r="O441" t="str">
            <v/>
          </cell>
          <cell r="Q441">
            <v>1</v>
          </cell>
          <cell r="R441">
            <v>0</v>
          </cell>
          <cell r="S441">
            <v>1</v>
          </cell>
          <cell r="T441">
            <v>2</v>
          </cell>
        </row>
        <row r="442">
          <cell r="A442" t="str">
            <v>LH3922</v>
          </cell>
          <cell r="B442">
            <v>38752</v>
          </cell>
          <cell r="C442" t="str">
            <v>Russet Homes Limited</v>
          </cell>
          <cell r="D442">
            <v>6495</v>
          </cell>
          <cell r="E442">
            <v>0</v>
          </cell>
          <cell r="F442">
            <v>6495</v>
          </cell>
          <cell r="G442" t="str">
            <v>South East</v>
          </cell>
          <cell r="I442" t="str">
            <v>LSVT</v>
          </cell>
          <cell r="J442" t="str">
            <v/>
          </cell>
          <cell r="K442" t="str">
            <v/>
          </cell>
          <cell r="L442" t="str">
            <v/>
          </cell>
          <cell r="M442" t="str">
            <v/>
          </cell>
          <cell r="N442" t="str">
            <v>Included</v>
          </cell>
          <cell r="O442" t="str">
            <v/>
          </cell>
          <cell r="Q442">
            <v>1</v>
          </cell>
          <cell r="R442">
            <v>1</v>
          </cell>
          <cell r="S442">
            <v>0</v>
          </cell>
          <cell r="T442">
            <v>2</v>
          </cell>
        </row>
        <row r="443">
          <cell r="A443" t="str">
            <v>LH3923</v>
          </cell>
          <cell r="B443" t="str">
            <v>31-03-2006</v>
          </cell>
          <cell r="C443" t="str">
            <v>L &amp; Q Beacon Homes Limited</v>
          </cell>
          <cell r="D443">
            <v>4074</v>
          </cell>
          <cell r="E443">
            <v>0</v>
          </cell>
          <cell r="F443">
            <v>4074</v>
          </cell>
          <cell r="G443" t="str">
            <v>London</v>
          </cell>
          <cell r="I443" t="str">
            <v>LSVT</v>
          </cell>
          <cell r="J443" t="str">
            <v/>
          </cell>
          <cell r="K443" t="str">
            <v/>
          </cell>
          <cell r="L443" t="str">
            <v/>
          </cell>
          <cell r="M443" t="str">
            <v>Included</v>
          </cell>
          <cell r="N443" t="str">
            <v/>
          </cell>
          <cell r="O443" t="str">
            <v/>
          </cell>
          <cell r="Q443">
            <v>1</v>
          </cell>
          <cell r="R443">
            <v>1</v>
          </cell>
          <cell r="S443">
            <v>0</v>
          </cell>
          <cell r="T443">
            <v>2</v>
          </cell>
        </row>
        <row r="444">
          <cell r="A444" t="str">
            <v>LH3925</v>
          </cell>
          <cell r="B444" t="str">
            <v>31-03-2006</v>
          </cell>
          <cell r="C444" t="str">
            <v>East Dorset Housing Association Limited</v>
          </cell>
          <cell r="D444">
            <v>3081</v>
          </cell>
          <cell r="E444">
            <v>28</v>
          </cell>
          <cell r="F444">
            <v>3109</v>
          </cell>
          <cell r="G444" t="str">
            <v>South West</v>
          </cell>
          <cell r="I444" t="str">
            <v>LSVT</v>
          </cell>
          <cell r="J444" t="str">
            <v/>
          </cell>
          <cell r="K444" t="str">
            <v/>
          </cell>
          <cell r="L444" t="str">
            <v/>
          </cell>
          <cell r="M444" t="str">
            <v>Included</v>
          </cell>
          <cell r="N444" t="str">
            <v/>
          </cell>
          <cell r="O444" t="str">
            <v/>
          </cell>
          <cell r="Q444">
            <v>1</v>
          </cell>
          <cell r="R444">
            <v>1</v>
          </cell>
          <cell r="S444">
            <v>0</v>
          </cell>
          <cell r="T444">
            <v>2</v>
          </cell>
        </row>
        <row r="445">
          <cell r="A445" t="str">
            <v>LH3926</v>
          </cell>
          <cell r="B445" t="str">
            <v>31-03-2006</v>
          </cell>
          <cell r="C445" t="str">
            <v>Places for People Individual Support</v>
          </cell>
          <cell r="D445">
            <v>3841</v>
          </cell>
          <cell r="E445">
            <v>0</v>
          </cell>
          <cell r="F445">
            <v>3841</v>
          </cell>
          <cell r="G445" t="str">
            <v>North</v>
          </cell>
          <cell r="I445" t="str">
            <v/>
          </cell>
          <cell r="J445" t="str">
            <v>Specialist</v>
          </cell>
          <cell r="K445" t="str">
            <v>Traditional</v>
          </cell>
          <cell r="L445" t="str">
            <v/>
          </cell>
          <cell r="M445" t="str">
            <v>Included</v>
          </cell>
          <cell r="N445" t="str">
            <v/>
          </cell>
          <cell r="O445" t="str">
            <v/>
          </cell>
          <cell r="Q445">
            <v>1</v>
          </cell>
          <cell r="R445">
            <v>1</v>
          </cell>
          <cell r="S445">
            <v>1</v>
          </cell>
          <cell r="T445">
            <v>3</v>
          </cell>
        </row>
        <row r="446">
          <cell r="A446" t="str">
            <v>LH3929</v>
          </cell>
          <cell r="B446" t="str">
            <v>31-03-2006</v>
          </cell>
          <cell r="C446" t="str">
            <v>Yorkshire Housing Limited</v>
          </cell>
          <cell r="D446">
            <v>8783</v>
          </cell>
          <cell r="E446">
            <v>0</v>
          </cell>
          <cell r="F446">
            <v>8783</v>
          </cell>
          <cell r="G446" t="str">
            <v>North</v>
          </cell>
          <cell r="I446" t="str">
            <v/>
          </cell>
          <cell r="J446" t="str">
            <v/>
          </cell>
          <cell r="K446" t="str">
            <v>Traditional</v>
          </cell>
          <cell r="L446" t="str">
            <v/>
          </cell>
          <cell r="M446" t="str">
            <v/>
          </cell>
          <cell r="N446" t="str">
            <v>Included</v>
          </cell>
          <cell r="O446" t="str">
            <v/>
          </cell>
          <cell r="Q446">
            <v>1</v>
          </cell>
          <cell r="R446">
            <v>1</v>
          </cell>
          <cell r="S446">
            <v>1</v>
          </cell>
          <cell r="T446">
            <v>3</v>
          </cell>
        </row>
        <row r="447">
          <cell r="A447" t="str">
            <v>LH3940</v>
          </cell>
          <cell r="B447" t="str">
            <v>31-03-2006</v>
          </cell>
          <cell r="C447" t="str">
            <v>Ekaya Housing Association Limited</v>
          </cell>
          <cell r="D447">
            <v>323</v>
          </cell>
          <cell r="E447">
            <v>0</v>
          </cell>
          <cell r="F447">
            <v>323</v>
          </cell>
          <cell r="G447" t="str">
            <v>London</v>
          </cell>
          <cell r="H447" t="str">
            <v>BME</v>
          </cell>
          <cell r="I447" t="str">
            <v/>
          </cell>
          <cell r="J447" t="str">
            <v/>
          </cell>
          <cell r="K447" t="str">
            <v>Traditional</v>
          </cell>
          <cell r="L447" t="str">
            <v/>
          </cell>
          <cell r="M447" t="str">
            <v/>
          </cell>
          <cell r="N447" t="str">
            <v/>
          </cell>
          <cell r="O447" t="str">
            <v/>
          </cell>
          <cell r="Q447">
            <v>1</v>
          </cell>
          <cell r="R447">
            <v>0</v>
          </cell>
          <cell r="S447">
            <v>1</v>
          </cell>
          <cell r="T447">
            <v>2</v>
          </cell>
        </row>
        <row r="448">
          <cell r="A448" t="str">
            <v>LH3941</v>
          </cell>
          <cell r="B448" t="str">
            <v>31-03-2006</v>
          </cell>
          <cell r="C448" t="str">
            <v>Hallmark Community Housing Association Limited</v>
          </cell>
          <cell r="D448">
            <v>544</v>
          </cell>
          <cell r="E448">
            <v>0</v>
          </cell>
          <cell r="F448">
            <v>544</v>
          </cell>
          <cell r="G448" t="str">
            <v>Central</v>
          </cell>
          <cell r="H448" t="str">
            <v>BME</v>
          </cell>
          <cell r="I448" t="str">
            <v/>
          </cell>
          <cell r="J448" t="str">
            <v/>
          </cell>
          <cell r="K448" t="str">
            <v>Traditional</v>
          </cell>
          <cell r="L448" t="str">
            <v/>
          </cell>
          <cell r="M448" t="str">
            <v/>
          </cell>
          <cell r="N448" t="str">
            <v/>
          </cell>
          <cell r="O448" t="str">
            <v/>
          </cell>
          <cell r="Q448">
            <v>1</v>
          </cell>
          <cell r="R448">
            <v>0</v>
          </cell>
          <cell r="S448">
            <v>1</v>
          </cell>
          <cell r="T448">
            <v>2</v>
          </cell>
        </row>
        <row r="449">
          <cell r="A449" t="str">
            <v>LH3943</v>
          </cell>
          <cell r="B449" t="str">
            <v>31-03-2006</v>
          </cell>
          <cell r="C449" t="str">
            <v>South Shropshire Housing Association Limited</v>
          </cell>
          <cell r="D449">
            <v>1951</v>
          </cell>
          <cell r="E449">
            <v>23</v>
          </cell>
          <cell r="F449">
            <v>1974</v>
          </cell>
          <cell r="G449" t="str">
            <v>Central</v>
          </cell>
          <cell r="I449" t="str">
            <v>LSVT</v>
          </cell>
          <cell r="J449" t="str">
            <v/>
          </cell>
          <cell r="K449" t="str">
            <v/>
          </cell>
          <cell r="L449" t="str">
            <v>Included</v>
          </cell>
          <cell r="M449" t="str">
            <v/>
          </cell>
          <cell r="N449" t="str">
            <v/>
          </cell>
          <cell r="O449" t="str">
            <v/>
          </cell>
          <cell r="Q449">
            <v>1</v>
          </cell>
          <cell r="R449">
            <v>1</v>
          </cell>
          <cell r="S449">
            <v>0</v>
          </cell>
          <cell r="T449">
            <v>2</v>
          </cell>
        </row>
        <row r="450">
          <cell r="A450" t="str">
            <v>LH3944</v>
          </cell>
          <cell r="B450" t="str">
            <v>31-03-2006</v>
          </cell>
          <cell r="C450" t="str">
            <v>Suffolk Heritage Housing Association Limited</v>
          </cell>
          <cell r="D450">
            <v>7856</v>
          </cell>
          <cell r="E450">
            <v>37</v>
          </cell>
          <cell r="F450">
            <v>7893</v>
          </cell>
          <cell r="G450" t="str">
            <v>Central</v>
          </cell>
          <cell r="I450" t="str">
            <v>LSVT</v>
          </cell>
          <cell r="J450" t="str">
            <v/>
          </cell>
          <cell r="K450" t="str">
            <v/>
          </cell>
          <cell r="L450" t="str">
            <v/>
          </cell>
          <cell r="M450" t="str">
            <v/>
          </cell>
          <cell r="N450" t="str">
            <v>Included</v>
          </cell>
          <cell r="O450" t="str">
            <v/>
          </cell>
          <cell r="Q450">
            <v>1</v>
          </cell>
          <cell r="R450">
            <v>1</v>
          </cell>
          <cell r="S450">
            <v>0</v>
          </cell>
          <cell r="T450">
            <v>2</v>
          </cell>
        </row>
        <row r="451">
          <cell r="A451" t="str">
            <v>LH3947</v>
          </cell>
          <cell r="B451" t="str">
            <v>31-03-2006</v>
          </cell>
          <cell r="C451" t="str">
            <v>Southern Housing Group Limited</v>
          </cell>
          <cell r="D451">
            <v>13871</v>
          </cell>
          <cell r="E451">
            <v>0</v>
          </cell>
          <cell r="F451">
            <v>13871</v>
          </cell>
          <cell r="G451" t="str">
            <v>London</v>
          </cell>
          <cell r="I451" t="str">
            <v/>
          </cell>
          <cell r="J451" t="str">
            <v/>
          </cell>
          <cell r="K451" t="str">
            <v>Traditional</v>
          </cell>
          <cell r="L451" t="str">
            <v/>
          </cell>
          <cell r="M451" t="str">
            <v/>
          </cell>
          <cell r="N451" t="str">
            <v/>
          </cell>
          <cell r="O451" t="str">
            <v>Included</v>
          </cell>
          <cell r="Q451">
            <v>1</v>
          </cell>
          <cell r="R451">
            <v>1</v>
          </cell>
          <cell r="S451">
            <v>1</v>
          </cell>
          <cell r="T451">
            <v>3</v>
          </cell>
        </row>
        <row r="452">
          <cell r="A452" t="str">
            <v>LH3958</v>
          </cell>
          <cell r="B452" t="str">
            <v>31-03-2006</v>
          </cell>
          <cell r="C452" t="str">
            <v>High Weald Housing Association Limited</v>
          </cell>
          <cell r="D452">
            <v>5677</v>
          </cell>
          <cell r="E452">
            <v>0</v>
          </cell>
          <cell r="F452">
            <v>5677</v>
          </cell>
          <cell r="G452" t="str">
            <v>South East</v>
          </cell>
          <cell r="I452" t="str">
            <v>LSVT</v>
          </cell>
          <cell r="J452" t="str">
            <v/>
          </cell>
          <cell r="K452" t="str">
            <v/>
          </cell>
          <cell r="L452" t="str">
            <v/>
          </cell>
          <cell r="M452" t="str">
            <v/>
          </cell>
          <cell r="N452" t="str">
            <v>Included</v>
          </cell>
          <cell r="O452" t="str">
            <v/>
          </cell>
          <cell r="Q452">
            <v>1</v>
          </cell>
          <cell r="R452">
            <v>1</v>
          </cell>
          <cell r="S452">
            <v>0</v>
          </cell>
          <cell r="T452">
            <v>2</v>
          </cell>
        </row>
        <row r="453">
          <cell r="A453" t="str">
            <v>LH3966</v>
          </cell>
          <cell r="B453" t="str">
            <v>31-03-2006</v>
          </cell>
          <cell r="C453" t="str">
            <v>Swan (Essex) Housing Association Limited</v>
          </cell>
          <cell r="D453">
            <v>2893</v>
          </cell>
          <cell r="E453">
            <v>51</v>
          </cell>
          <cell r="F453">
            <v>2944</v>
          </cell>
          <cell r="G453" t="str">
            <v>Central</v>
          </cell>
          <cell r="I453" t="str">
            <v/>
          </cell>
          <cell r="J453" t="str">
            <v/>
          </cell>
          <cell r="K453" t="str">
            <v>Traditional</v>
          </cell>
          <cell r="L453" t="str">
            <v/>
          </cell>
          <cell r="M453" t="str">
            <v>Included</v>
          </cell>
          <cell r="N453" t="str">
            <v/>
          </cell>
          <cell r="O453" t="str">
            <v/>
          </cell>
          <cell r="Q453">
            <v>1</v>
          </cell>
          <cell r="R453">
            <v>1</v>
          </cell>
          <cell r="S453">
            <v>1</v>
          </cell>
          <cell r="T453">
            <v>3</v>
          </cell>
        </row>
        <row r="454">
          <cell r="A454" t="str">
            <v>LH3998</v>
          </cell>
          <cell r="B454" t="str">
            <v>31-03-2006</v>
          </cell>
          <cell r="C454" t="str">
            <v>Bromford Charitable Housing Association Limited</v>
          </cell>
          <cell r="D454">
            <v>569</v>
          </cell>
          <cell r="E454">
            <v>0</v>
          </cell>
          <cell r="F454">
            <v>569</v>
          </cell>
          <cell r="G454" t="str">
            <v>Central</v>
          </cell>
          <cell r="I454" t="str">
            <v/>
          </cell>
          <cell r="J454" t="str">
            <v/>
          </cell>
          <cell r="K454" t="str">
            <v>Traditional</v>
          </cell>
          <cell r="L454" t="str">
            <v/>
          </cell>
          <cell r="M454" t="str">
            <v/>
          </cell>
          <cell r="N454" t="str">
            <v/>
          </cell>
          <cell r="O454" t="str">
            <v/>
          </cell>
          <cell r="Q454">
            <v>1</v>
          </cell>
          <cell r="R454">
            <v>0</v>
          </cell>
          <cell r="S454">
            <v>1</v>
          </cell>
          <cell r="T454">
            <v>2</v>
          </cell>
        </row>
        <row r="455">
          <cell r="A455" t="str">
            <v>LH4002</v>
          </cell>
          <cell r="B455" t="str">
            <v>31-03-2006</v>
          </cell>
          <cell r="C455" t="str">
            <v>Accent Peerless Limited</v>
          </cell>
          <cell r="D455">
            <v>3284</v>
          </cell>
          <cell r="E455">
            <v>17</v>
          </cell>
          <cell r="F455">
            <v>3301</v>
          </cell>
          <cell r="G455" t="str">
            <v>South East</v>
          </cell>
          <cell r="I455" t="str">
            <v>LSVT</v>
          </cell>
          <cell r="J455" t="str">
            <v/>
          </cell>
          <cell r="K455" t="str">
            <v/>
          </cell>
          <cell r="L455" t="str">
            <v/>
          </cell>
          <cell r="M455" t="str">
            <v>Included</v>
          </cell>
          <cell r="N455" t="str">
            <v/>
          </cell>
          <cell r="O455" t="str">
            <v/>
          </cell>
          <cell r="Q455">
            <v>1</v>
          </cell>
          <cell r="R455">
            <v>1</v>
          </cell>
          <cell r="S455">
            <v>0</v>
          </cell>
          <cell r="T455">
            <v>2</v>
          </cell>
        </row>
        <row r="456">
          <cell r="A456" t="str">
            <v>LH4007</v>
          </cell>
          <cell r="B456" t="str">
            <v>31-03-2006</v>
          </cell>
          <cell r="C456" t="str">
            <v>Hereward Housing Association Limited</v>
          </cell>
          <cell r="D456">
            <v>6790</v>
          </cell>
          <cell r="E456">
            <v>5</v>
          </cell>
          <cell r="F456">
            <v>6795</v>
          </cell>
          <cell r="G456" t="str">
            <v>Central</v>
          </cell>
          <cell r="I456" t="str">
            <v>LSVT</v>
          </cell>
          <cell r="J456" t="str">
            <v/>
          </cell>
          <cell r="K456" t="str">
            <v/>
          </cell>
          <cell r="L456" t="str">
            <v/>
          </cell>
          <cell r="M456" t="str">
            <v/>
          </cell>
          <cell r="N456" t="str">
            <v>Included</v>
          </cell>
          <cell r="O456" t="str">
            <v/>
          </cell>
          <cell r="Q456">
            <v>1</v>
          </cell>
          <cell r="R456">
            <v>1</v>
          </cell>
          <cell r="S456">
            <v>0</v>
          </cell>
          <cell r="T456">
            <v>2</v>
          </cell>
        </row>
        <row r="457">
          <cell r="A457" t="str">
            <v>LH4014</v>
          </cell>
          <cell r="B457" t="str">
            <v>31-03-2006</v>
          </cell>
          <cell r="C457" t="str">
            <v>Broadacres Housing Association limited</v>
          </cell>
          <cell r="D457">
            <v>4545</v>
          </cell>
          <cell r="E457">
            <v>0</v>
          </cell>
          <cell r="F457">
            <v>4545</v>
          </cell>
          <cell r="G457" t="str">
            <v>North</v>
          </cell>
          <cell r="I457" t="str">
            <v>LSVT</v>
          </cell>
          <cell r="J457" t="str">
            <v/>
          </cell>
          <cell r="K457" t="str">
            <v/>
          </cell>
          <cell r="L457" t="str">
            <v/>
          </cell>
          <cell r="M457" t="str">
            <v>Included</v>
          </cell>
          <cell r="N457" t="str">
            <v/>
          </cell>
          <cell r="O457" t="str">
            <v/>
          </cell>
          <cell r="Q457">
            <v>1</v>
          </cell>
          <cell r="R457">
            <v>1</v>
          </cell>
          <cell r="S457">
            <v>0</v>
          </cell>
          <cell r="T457">
            <v>2</v>
          </cell>
        </row>
        <row r="458">
          <cell r="A458" t="str">
            <v>LH4026</v>
          </cell>
          <cell r="B458" t="str">
            <v>31-03-2006</v>
          </cell>
          <cell r="C458" t="str">
            <v>Rosebery Housing Association Limited</v>
          </cell>
          <cell r="D458">
            <v>2251</v>
          </cell>
          <cell r="E458">
            <v>0</v>
          </cell>
          <cell r="F458">
            <v>2251</v>
          </cell>
          <cell r="G458" t="str">
            <v>South East</v>
          </cell>
          <cell r="I458" t="str">
            <v>LSVT</v>
          </cell>
          <cell r="J458" t="str">
            <v/>
          </cell>
          <cell r="K458" t="str">
            <v/>
          </cell>
          <cell r="L458" t="str">
            <v>Included</v>
          </cell>
          <cell r="M458" t="str">
            <v/>
          </cell>
          <cell r="N458" t="str">
            <v/>
          </cell>
          <cell r="O458" t="str">
            <v/>
          </cell>
          <cell r="Q458">
            <v>1</v>
          </cell>
          <cell r="R458">
            <v>1</v>
          </cell>
          <cell r="S458">
            <v>0</v>
          </cell>
          <cell r="T458">
            <v>2</v>
          </cell>
        </row>
        <row r="459">
          <cell r="A459" t="str">
            <v>LH4027</v>
          </cell>
          <cell r="B459" t="str">
            <v>31-03-2006</v>
          </cell>
          <cell r="C459" t="str">
            <v>Marches Housing Association Limited</v>
          </cell>
          <cell r="D459">
            <v>2177</v>
          </cell>
          <cell r="E459">
            <v>0</v>
          </cell>
          <cell r="F459">
            <v>2177</v>
          </cell>
          <cell r="G459" t="str">
            <v>Central</v>
          </cell>
          <cell r="I459" t="str">
            <v>LSVT</v>
          </cell>
          <cell r="J459" t="str">
            <v/>
          </cell>
          <cell r="K459" t="str">
            <v/>
          </cell>
          <cell r="L459" t="str">
            <v>Included</v>
          </cell>
          <cell r="M459" t="str">
            <v/>
          </cell>
          <cell r="N459" t="str">
            <v/>
          </cell>
          <cell r="O459" t="str">
            <v/>
          </cell>
          <cell r="Q459">
            <v>1</v>
          </cell>
          <cell r="R459">
            <v>1</v>
          </cell>
          <cell r="S459">
            <v>0</v>
          </cell>
          <cell r="T459">
            <v>2</v>
          </cell>
        </row>
        <row r="460">
          <cell r="A460" t="str">
            <v>LH4030</v>
          </cell>
          <cell r="B460" t="str">
            <v>31-03-2006</v>
          </cell>
          <cell r="C460" t="str">
            <v>Hermitage Housing Association Limited</v>
          </cell>
          <cell r="D460">
            <v>3862</v>
          </cell>
          <cell r="E460">
            <v>93</v>
          </cell>
          <cell r="F460">
            <v>3955</v>
          </cell>
          <cell r="G460" t="str">
            <v>London</v>
          </cell>
          <cell r="I460" t="str">
            <v>LSVT</v>
          </cell>
          <cell r="J460" t="str">
            <v/>
          </cell>
          <cell r="K460" t="str">
            <v/>
          </cell>
          <cell r="L460" t="str">
            <v/>
          </cell>
          <cell r="M460" t="str">
            <v>Included</v>
          </cell>
          <cell r="N460" t="str">
            <v/>
          </cell>
          <cell r="O460" t="str">
            <v/>
          </cell>
          <cell r="Q460">
            <v>1</v>
          </cell>
          <cell r="R460">
            <v>1</v>
          </cell>
          <cell r="S460">
            <v>0</v>
          </cell>
          <cell r="T460">
            <v>2</v>
          </cell>
        </row>
        <row r="461">
          <cell r="A461" t="str">
            <v>LH4031</v>
          </cell>
          <cell r="B461" t="str">
            <v>31-08-2005</v>
          </cell>
          <cell r="C461" t="str">
            <v>Hart Housing Association Limited</v>
          </cell>
          <cell r="D461">
            <v>2795</v>
          </cell>
          <cell r="E461">
            <v>60</v>
          </cell>
          <cell r="F461">
            <v>2855</v>
          </cell>
          <cell r="G461" t="str">
            <v>South East</v>
          </cell>
          <cell r="I461" t="str">
            <v>LSVT</v>
          </cell>
          <cell r="J461" t="str">
            <v/>
          </cell>
          <cell r="K461" t="str">
            <v/>
          </cell>
          <cell r="L461" t="str">
            <v/>
          </cell>
          <cell r="M461" t="str">
            <v>Included</v>
          </cell>
          <cell r="N461" t="str">
            <v/>
          </cell>
          <cell r="O461" t="str">
            <v/>
          </cell>
          <cell r="Q461">
            <v>1</v>
          </cell>
          <cell r="R461">
            <v>1</v>
          </cell>
          <cell r="S461">
            <v>0</v>
          </cell>
          <cell r="T461">
            <v>2</v>
          </cell>
        </row>
        <row r="462">
          <cell r="A462" t="str">
            <v>LH4032</v>
          </cell>
          <cell r="B462" t="str">
            <v>31-03-2006</v>
          </cell>
          <cell r="C462" t="str">
            <v>New Progress Housing Association Limited</v>
          </cell>
          <cell r="D462">
            <v>3608</v>
          </cell>
          <cell r="E462">
            <v>82</v>
          </cell>
          <cell r="F462">
            <v>3690</v>
          </cell>
          <cell r="G462" t="str">
            <v>North</v>
          </cell>
          <cell r="I462" t="str">
            <v>LSVT</v>
          </cell>
          <cell r="J462" t="str">
            <v/>
          </cell>
          <cell r="K462" t="str">
            <v/>
          </cell>
          <cell r="L462" t="str">
            <v/>
          </cell>
          <cell r="M462" t="str">
            <v>Included</v>
          </cell>
          <cell r="N462" t="str">
            <v/>
          </cell>
          <cell r="O462" t="str">
            <v/>
          </cell>
          <cell r="Q462">
            <v>1</v>
          </cell>
          <cell r="R462">
            <v>1</v>
          </cell>
          <cell r="S462">
            <v>0</v>
          </cell>
          <cell r="T462">
            <v>2</v>
          </cell>
        </row>
        <row r="463">
          <cell r="A463" t="str">
            <v>LH4033</v>
          </cell>
          <cell r="B463" t="str">
            <v>31-03-2006</v>
          </cell>
          <cell r="C463" t="str">
            <v>Ridgehill Housing Association Limited</v>
          </cell>
          <cell r="D463">
            <v>4655</v>
          </cell>
          <cell r="E463">
            <v>0</v>
          </cell>
          <cell r="F463">
            <v>4655</v>
          </cell>
          <cell r="G463" t="str">
            <v>London</v>
          </cell>
          <cell r="I463" t="str">
            <v>LSVT</v>
          </cell>
          <cell r="J463" t="str">
            <v/>
          </cell>
          <cell r="K463" t="str">
            <v/>
          </cell>
          <cell r="L463" t="str">
            <v/>
          </cell>
          <cell r="M463" t="str">
            <v>Included</v>
          </cell>
          <cell r="N463" t="str">
            <v/>
          </cell>
          <cell r="O463" t="str">
            <v/>
          </cell>
          <cell r="Q463">
            <v>1</v>
          </cell>
          <cell r="R463">
            <v>1</v>
          </cell>
          <cell r="S463">
            <v>0</v>
          </cell>
          <cell r="T463">
            <v>2</v>
          </cell>
        </row>
        <row r="464">
          <cell r="A464" t="str">
            <v>LH4034</v>
          </cell>
          <cell r="B464" t="str">
            <v>31-03-2006</v>
          </cell>
          <cell r="C464" t="str">
            <v>Ashram Housing Association Limited</v>
          </cell>
          <cell r="D464">
            <v>736</v>
          </cell>
          <cell r="E464">
            <v>0</v>
          </cell>
          <cell r="F464">
            <v>736</v>
          </cell>
          <cell r="G464" t="str">
            <v>Central</v>
          </cell>
          <cell r="H464" t="str">
            <v>BME</v>
          </cell>
          <cell r="I464" t="str">
            <v/>
          </cell>
          <cell r="J464" t="str">
            <v/>
          </cell>
          <cell r="K464" t="str">
            <v>Traditional</v>
          </cell>
          <cell r="L464" t="str">
            <v/>
          </cell>
          <cell r="M464" t="str">
            <v/>
          </cell>
          <cell r="N464" t="str">
            <v/>
          </cell>
          <cell r="O464" t="str">
            <v/>
          </cell>
          <cell r="Q464">
            <v>1</v>
          </cell>
          <cell r="R464">
            <v>0</v>
          </cell>
          <cell r="S464">
            <v>1</v>
          </cell>
          <cell r="T464">
            <v>2</v>
          </cell>
        </row>
        <row r="465">
          <cell r="A465" t="str">
            <v>LH4035</v>
          </cell>
          <cell r="B465" t="str">
            <v>31-03-2006</v>
          </cell>
          <cell r="C465" t="str">
            <v>SHAL Housing Limited</v>
          </cell>
          <cell r="D465">
            <v>637</v>
          </cell>
          <cell r="E465">
            <v>0</v>
          </cell>
          <cell r="F465">
            <v>637</v>
          </cell>
          <cell r="G465" t="str">
            <v>South West</v>
          </cell>
          <cell r="I465" t="str">
            <v/>
          </cell>
          <cell r="J465" t="str">
            <v/>
          </cell>
          <cell r="K465" t="str">
            <v>Traditional</v>
          </cell>
          <cell r="L465" t="str">
            <v/>
          </cell>
          <cell r="M465" t="str">
            <v/>
          </cell>
          <cell r="N465" t="str">
            <v/>
          </cell>
          <cell r="O465" t="str">
            <v/>
          </cell>
          <cell r="Q465">
            <v>1</v>
          </cell>
          <cell r="R465">
            <v>0</v>
          </cell>
          <cell r="S465">
            <v>1</v>
          </cell>
          <cell r="T465">
            <v>2</v>
          </cell>
        </row>
        <row r="466">
          <cell r="A466" t="str">
            <v>LH4040</v>
          </cell>
          <cell r="B466" t="str">
            <v>31-03-2006</v>
          </cell>
          <cell r="C466" t="str">
            <v>Penwith Housing Association Limited</v>
          </cell>
          <cell r="D466">
            <v>3891</v>
          </cell>
          <cell r="E466">
            <v>44</v>
          </cell>
          <cell r="F466">
            <v>3935</v>
          </cell>
          <cell r="G466" t="str">
            <v>South West</v>
          </cell>
          <cell r="I466" t="str">
            <v>LSVT</v>
          </cell>
          <cell r="J466" t="str">
            <v/>
          </cell>
          <cell r="K466" t="str">
            <v/>
          </cell>
          <cell r="L466" t="str">
            <v/>
          </cell>
          <cell r="M466" t="str">
            <v>Included</v>
          </cell>
          <cell r="N466" t="str">
            <v/>
          </cell>
          <cell r="O466" t="str">
            <v/>
          </cell>
          <cell r="Q466">
            <v>1</v>
          </cell>
          <cell r="R466">
            <v>1</v>
          </cell>
          <cell r="S466">
            <v>0</v>
          </cell>
          <cell r="T466">
            <v>2</v>
          </cell>
        </row>
        <row r="467">
          <cell r="A467" t="str">
            <v>LH4049</v>
          </cell>
          <cell r="B467" t="str">
            <v>31-03-2006</v>
          </cell>
          <cell r="C467" t="str">
            <v>Spa Housing Association Limited</v>
          </cell>
          <cell r="D467">
            <v>2829</v>
          </cell>
          <cell r="E467">
            <v>57</v>
          </cell>
          <cell r="F467">
            <v>2886</v>
          </cell>
          <cell r="G467" t="str">
            <v>Central</v>
          </cell>
          <cell r="I467" t="str">
            <v>LSVT</v>
          </cell>
          <cell r="J467" t="str">
            <v/>
          </cell>
          <cell r="K467" t="str">
            <v/>
          </cell>
          <cell r="L467" t="str">
            <v/>
          </cell>
          <cell r="M467" t="str">
            <v>Included</v>
          </cell>
          <cell r="N467" t="str">
            <v/>
          </cell>
          <cell r="O467" t="str">
            <v/>
          </cell>
          <cell r="Q467">
            <v>1</v>
          </cell>
          <cell r="R467">
            <v>1</v>
          </cell>
          <cell r="S467">
            <v>0</v>
          </cell>
          <cell r="T467">
            <v>2</v>
          </cell>
        </row>
        <row r="468">
          <cell r="A468" t="str">
            <v>LH4050</v>
          </cell>
          <cell r="B468" t="str">
            <v>31-03-2006</v>
          </cell>
          <cell r="C468" t="str">
            <v>Evesham and Pershore Housing Association Limited</v>
          </cell>
          <cell r="D468">
            <v>4623</v>
          </cell>
          <cell r="E468">
            <v>0</v>
          </cell>
          <cell r="F468">
            <v>4623</v>
          </cell>
          <cell r="G468" t="str">
            <v>Central</v>
          </cell>
          <cell r="I468" t="str">
            <v>LSVT</v>
          </cell>
          <cell r="J468" t="str">
            <v/>
          </cell>
          <cell r="K468" t="str">
            <v/>
          </cell>
          <cell r="L468" t="str">
            <v/>
          </cell>
          <cell r="M468" t="str">
            <v>Included</v>
          </cell>
          <cell r="N468" t="str">
            <v/>
          </cell>
          <cell r="O468" t="str">
            <v/>
          </cell>
          <cell r="Q468">
            <v>1</v>
          </cell>
          <cell r="R468">
            <v>1</v>
          </cell>
          <cell r="S468">
            <v>0</v>
          </cell>
          <cell r="T468">
            <v>2</v>
          </cell>
        </row>
        <row r="469">
          <cell r="A469" t="str">
            <v>LH4061</v>
          </cell>
          <cell r="B469" t="str">
            <v>31-03-2006</v>
          </cell>
          <cell r="C469" t="str">
            <v>The Vale Housing Association Limited</v>
          </cell>
          <cell r="D469">
            <v>5349</v>
          </cell>
          <cell r="E469">
            <v>0</v>
          </cell>
          <cell r="F469">
            <v>5349</v>
          </cell>
          <cell r="G469" t="str">
            <v>South East</v>
          </cell>
          <cell r="I469" t="str">
            <v>LSVT</v>
          </cell>
          <cell r="J469" t="str">
            <v/>
          </cell>
          <cell r="K469" t="str">
            <v/>
          </cell>
          <cell r="L469" t="str">
            <v/>
          </cell>
          <cell r="M469" t="str">
            <v/>
          </cell>
          <cell r="N469" t="str">
            <v>Included</v>
          </cell>
          <cell r="O469" t="str">
            <v/>
          </cell>
          <cell r="Q469">
            <v>1</v>
          </cell>
          <cell r="R469">
            <v>1</v>
          </cell>
          <cell r="S469">
            <v>0</v>
          </cell>
          <cell r="T469">
            <v>2</v>
          </cell>
        </row>
        <row r="470">
          <cell r="A470" t="str">
            <v>LH4062</v>
          </cell>
          <cell r="B470" t="str">
            <v>31-03-2006</v>
          </cell>
          <cell r="C470" t="str">
            <v>Elgar Housing Association Limited</v>
          </cell>
          <cell r="D470">
            <v>4945</v>
          </cell>
          <cell r="E470">
            <v>37</v>
          </cell>
          <cell r="F470">
            <v>4982</v>
          </cell>
          <cell r="G470" t="str">
            <v>Central</v>
          </cell>
          <cell r="I470" t="str">
            <v>LSVT</v>
          </cell>
          <cell r="J470" t="str">
            <v/>
          </cell>
          <cell r="K470" t="str">
            <v/>
          </cell>
          <cell r="L470" t="str">
            <v/>
          </cell>
          <cell r="M470" t="str">
            <v>Included</v>
          </cell>
          <cell r="N470" t="str">
            <v/>
          </cell>
          <cell r="O470" t="str">
            <v/>
          </cell>
          <cell r="Q470">
            <v>1</v>
          </cell>
          <cell r="R470">
            <v>1</v>
          </cell>
          <cell r="S470">
            <v>0</v>
          </cell>
          <cell r="T470">
            <v>2</v>
          </cell>
        </row>
        <row r="471">
          <cell r="A471" t="str">
            <v>LH4066</v>
          </cell>
          <cell r="B471" t="str">
            <v>31-03-2006</v>
          </cell>
          <cell r="C471" t="str">
            <v>Sentinel Housing Association Ltd</v>
          </cell>
          <cell r="D471">
            <v>6914</v>
          </cell>
          <cell r="E471">
            <v>85</v>
          </cell>
          <cell r="F471">
            <v>6999</v>
          </cell>
          <cell r="G471" t="str">
            <v>South East</v>
          </cell>
          <cell r="I471" t="str">
            <v>LSVT</v>
          </cell>
          <cell r="J471" t="str">
            <v/>
          </cell>
          <cell r="K471" t="str">
            <v/>
          </cell>
          <cell r="L471" t="str">
            <v/>
          </cell>
          <cell r="M471" t="str">
            <v/>
          </cell>
          <cell r="N471" t="str">
            <v>Included</v>
          </cell>
          <cell r="O471" t="str">
            <v/>
          </cell>
          <cell r="Q471">
            <v>1</v>
          </cell>
          <cell r="R471">
            <v>1</v>
          </cell>
          <cell r="S471">
            <v>0</v>
          </cell>
          <cell r="T471">
            <v>2</v>
          </cell>
        </row>
        <row r="472">
          <cell r="A472" t="str">
            <v>LH4067</v>
          </cell>
          <cell r="B472" t="str">
            <v>31-03-2006</v>
          </cell>
          <cell r="C472" t="str">
            <v>Kingfisher Housing Association Limited</v>
          </cell>
          <cell r="D472">
            <v>4844</v>
          </cell>
          <cell r="E472">
            <v>25</v>
          </cell>
          <cell r="F472">
            <v>4869</v>
          </cell>
          <cell r="G472" t="str">
            <v>South East</v>
          </cell>
          <cell r="I472" t="str">
            <v>LSVT</v>
          </cell>
          <cell r="J472" t="str">
            <v/>
          </cell>
          <cell r="K472" t="str">
            <v/>
          </cell>
          <cell r="L472" t="str">
            <v/>
          </cell>
          <cell r="M472" t="str">
            <v>Included</v>
          </cell>
          <cell r="N472" t="str">
            <v/>
          </cell>
          <cell r="O472" t="str">
            <v/>
          </cell>
          <cell r="Q472">
            <v>1</v>
          </cell>
          <cell r="R472">
            <v>1</v>
          </cell>
          <cell r="S472">
            <v>0</v>
          </cell>
          <cell r="T472">
            <v>2</v>
          </cell>
        </row>
        <row r="473">
          <cell r="A473" t="str">
            <v>LH4074</v>
          </cell>
          <cell r="B473" t="str">
            <v>31-03-2006</v>
          </cell>
          <cell r="C473" t="str">
            <v>Sarsen Housing Association Limited</v>
          </cell>
          <cell r="D473">
            <v>5529</v>
          </cell>
          <cell r="E473">
            <v>0</v>
          </cell>
          <cell r="F473">
            <v>5529</v>
          </cell>
          <cell r="G473" t="str">
            <v>South West</v>
          </cell>
          <cell r="I473" t="str">
            <v>LSVT</v>
          </cell>
          <cell r="J473" t="str">
            <v/>
          </cell>
          <cell r="K473" t="str">
            <v/>
          </cell>
          <cell r="L473" t="str">
            <v/>
          </cell>
          <cell r="M473" t="str">
            <v/>
          </cell>
          <cell r="N473" t="str">
            <v>Included</v>
          </cell>
          <cell r="O473" t="str">
            <v/>
          </cell>
          <cell r="Q473">
            <v>1</v>
          </cell>
          <cell r="R473">
            <v>1</v>
          </cell>
          <cell r="S473">
            <v>0</v>
          </cell>
          <cell r="T473">
            <v>2</v>
          </cell>
        </row>
        <row r="474">
          <cell r="A474" t="str">
            <v>LH4078</v>
          </cell>
          <cell r="B474" t="str">
            <v>31-03-2006</v>
          </cell>
          <cell r="C474" t="str">
            <v>Kingston &amp; Wimbledon YMCA</v>
          </cell>
          <cell r="D474">
            <v>291</v>
          </cell>
          <cell r="E474">
            <v>0</v>
          </cell>
          <cell r="F474">
            <v>291</v>
          </cell>
          <cell r="G474" t="str">
            <v>London</v>
          </cell>
          <cell r="I474" t="str">
            <v/>
          </cell>
          <cell r="J474" t="str">
            <v>Specialist</v>
          </cell>
          <cell r="K474" t="str">
            <v>Traditional</v>
          </cell>
          <cell r="L474" t="str">
            <v/>
          </cell>
          <cell r="M474" t="str">
            <v/>
          </cell>
          <cell r="N474" t="str">
            <v/>
          </cell>
          <cell r="O474" t="str">
            <v/>
          </cell>
          <cell r="Q474">
            <v>1</v>
          </cell>
          <cell r="R474">
            <v>0</v>
          </cell>
          <cell r="S474">
            <v>1</v>
          </cell>
          <cell r="T474">
            <v>2</v>
          </cell>
        </row>
        <row r="475">
          <cell r="A475" t="str">
            <v>LH4083</v>
          </cell>
          <cell r="B475" t="str">
            <v>31-03-2006</v>
          </cell>
          <cell r="C475" t="str">
            <v>Westlea Housing Association Limited</v>
          </cell>
          <cell r="D475">
            <v>5926</v>
          </cell>
          <cell r="E475">
            <v>75</v>
          </cell>
          <cell r="F475">
            <v>6001</v>
          </cell>
          <cell r="G475" t="str">
            <v>South West</v>
          </cell>
          <cell r="I475" t="str">
            <v>LSVT</v>
          </cell>
          <cell r="J475" t="str">
            <v/>
          </cell>
          <cell r="K475" t="str">
            <v/>
          </cell>
          <cell r="L475" t="str">
            <v/>
          </cell>
          <cell r="M475" t="str">
            <v/>
          </cell>
          <cell r="N475" t="str">
            <v>Included</v>
          </cell>
          <cell r="O475" t="str">
            <v/>
          </cell>
          <cell r="Q475">
            <v>1</v>
          </cell>
          <cell r="R475">
            <v>1</v>
          </cell>
          <cell r="S475">
            <v>0</v>
          </cell>
          <cell r="T475">
            <v>2</v>
          </cell>
        </row>
        <row r="476">
          <cell r="A476" t="str">
            <v>LH4086</v>
          </cell>
          <cell r="B476" t="str">
            <v>31-03-2006</v>
          </cell>
          <cell r="C476" t="str">
            <v>Spelthorne Housing Association Limited</v>
          </cell>
          <cell r="D476">
            <v>3994</v>
          </cell>
          <cell r="E476">
            <v>4</v>
          </cell>
          <cell r="F476">
            <v>3998</v>
          </cell>
          <cell r="G476" t="str">
            <v>South East</v>
          </cell>
          <cell r="I476" t="str">
            <v>LSVT</v>
          </cell>
          <cell r="J476" t="str">
            <v/>
          </cell>
          <cell r="K476" t="str">
            <v/>
          </cell>
          <cell r="L476" t="str">
            <v/>
          </cell>
          <cell r="M476" t="str">
            <v>Included</v>
          </cell>
          <cell r="N476" t="str">
            <v/>
          </cell>
          <cell r="O476" t="str">
            <v/>
          </cell>
          <cell r="Q476">
            <v>1</v>
          </cell>
          <cell r="R476">
            <v>1</v>
          </cell>
          <cell r="S476">
            <v>0</v>
          </cell>
          <cell r="T476">
            <v>2</v>
          </cell>
        </row>
        <row r="477">
          <cell r="A477" t="str">
            <v>LH4090</v>
          </cell>
          <cell r="B477" t="str">
            <v>31-03-2006</v>
          </cell>
          <cell r="C477" t="str">
            <v>Drum Housing Association Limited</v>
          </cell>
          <cell r="D477">
            <v>4942</v>
          </cell>
          <cell r="E477">
            <v>336</v>
          </cell>
          <cell r="F477">
            <v>5278</v>
          </cell>
          <cell r="G477" t="str">
            <v>South East</v>
          </cell>
          <cell r="I477" t="str">
            <v>LSVT</v>
          </cell>
          <cell r="J477" t="str">
            <v/>
          </cell>
          <cell r="K477" t="str">
            <v/>
          </cell>
          <cell r="L477" t="str">
            <v/>
          </cell>
          <cell r="M477" t="str">
            <v/>
          </cell>
          <cell r="N477" t="str">
            <v>Included</v>
          </cell>
          <cell r="O477" t="str">
            <v/>
          </cell>
          <cell r="Q477">
            <v>1</v>
          </cell>
          <cell r="R477">
            <v>1</v>
          </cell>
          <cell r="S477">
            <v>0</v>
          </cell>
          <cell r="T477">
            <v>2</v>
          </cell>
        </row>
        <row r="478">
          <cell r="A478" t="str">
            <v>LH4091</v>
          </cell>
          <cell r="B478" t="str">
            <v>31-03-2006</v>
          </cell>
          <cell r="C478" t="str">
            <v>Atlantic Housing Limited</v>
          </cell>
          <cell r="D478">
            <v>4643</v>
          </cell>
          <cell r="E478">
            <v>317</v>
          </cell>
          <cell r="F478">
            <v>4960</v>
          </cell>
          <cell r="G478" t="str">
            <v>South East</v>
          </cell>
          <cell r="I478" t="str">
            <v>LSVT</v>
          </cell>
          <cell r="J478" t="str">
            <v/>
          </cell>
          <cell r="K478" t="str">
            <v/>
          </cell>
          <cell r="L478" t="str">
            <v/>
          </cell>
          <cell r="M478" t="str">
            <v>Included</v>
          </cell>
          <cell r="N478" t="str">
            <v/>
          </cell>
          <cell r="O478" t="str">
            <v/>
          </cell>
          <cell r="Q478">
            <v>1</v>
          </cell>
          <cell r="R478">
            <v>1</v>
          </cell>
          <cell r="S478">
            <v>0</v>
          </cell>
          <cell r="T478">
            <v>2</v>
          </cell>
        </row>
        <row r="479">
          <cell r="A479" t="str">
            <v>LH4092</v>
          </cell>
          <cell r="B479" t="str">
            <v>31-03-2006</v>
          </cell>
          <cell r="C479" t="str">
            <v>Ten Sixty Six Housing Association Limited</v>
          </cell>
          <cell r="D479">
            <v>3973</v>
          </cell>
          <cell r="E479">
            <v>0</v>
          </cell>
          <cell r="F479">
            <v>3973</v>
          </cell>
          <cell r="G479" t="str">
            <v>South East</v>
          </cell>
          <cell r="I479" t="str">
            <v>LSVT</v>
          </cell>
          <cell r="J479" t="str">
            <v/>
          </cell>
          <cell r="K479" t="str">
            <v/>
          </cell>
          <cell r="L479" t="str">
            <v/>
          </cell>
          <cell r="M479" t="str">
            <v>Included</v>
          </cell>
          <cell r="N479" t="str">
            <v/>
          </cell>
          <cell r="O479" t="str">
            <v/>
          </cell>
          <cell r="Q479">
            <v>1</v>
          </cell>
          <cell r="R479">
            <v>1</v>
          </cell>
          <cell r="S479">
            <v>0</v>
          </cell>
          <cell r="T479">
            <v>2</v>
          </cell>
        </row>
        <row r="480">
          <cell r="A480" t="str">
            <v>LH4094</v>
          </cell>
          <cell r="B480" t="str">
            <v>31-03-2006</v>
          </cell>
          <cell r="C480" t="str">
            <v>South Anglia Housing Limited</v>
          </cell>
          <cell r="D480">
            <v>5027</v>
          </cell>
          <cell r="E480">
            <v>0</v>
          </cell>
          <cell r="F480">
            <v>5027</v>
          </cell>
          <cell r="G480" t="str">
            <v>London</v>
          </cell>
          <cell r="I480" t="str">
            <v>LSVT</v>
          </cell>
          <cell r="J480" t="str">
            <v/>
          </cell>
          <cell r="K480" t="str">
            <v/>
          </cell>
          <cell r="L480" t="str">
            <v/>
          </cell>
          <cell r="M480" t="str">
            <v/>
          </cell>
          <cell r="N480" t="str">
            <v>Included</v>
          </cell>
          <cell r="O480" t="str">
            <v/>
          </cell>
          <cell r="Q480">
            <v>1</v>
          </cell>
          <cell r="R480">
            <v>1</v>
          </cell>
          <cell r="S480">
            <v>0</v>
          </cell>
          <cell r="T480">
            <v>2</v>
          </cell>
        </row>
        <row r="481">
          <cell r="A481" t="str">
            <v>LH4095</v>
          </cell>
          <cell r="B481" t="str">
            <v>31-03-2006</v>
          </cell>
          <cell r="C481" t="str">
            <v>Anchor Trust</v>
          </cell>
          <cell r="D481">
            <v>28676</v>
          </cell>
          <cell r="E481">
            <v>6753</v>
          </cell>
          <cell r="F481">
            <v>35429</v>
          </cell>
          <cell r="G481" t="str">
            <v>South East</v>
          </cell>
          <cell r="I481" t="str">
            <v/>
          </cell>
          <cell r="J481" t="str">
            <v/>
          </cell>
          <cell r="K481" t="str">
            <v>Traditional</v>
          </cell>
          <cell r="L481" t="str">
            <v/>
          </cell>
          <cell r="M481" t="str">
            <v/>
          </cell>
          <cell r="N481" t="str">
            <v/>
          </cell>
          <cell r="O481" t="str">
            <v>Included</v>
          </cell>
          <cell r="Q481">
            <v>1</v>
          </cell>
          <cell r="R481">
            <v>1</v>
          </cell>
          <cell r="S481">
            <v>1</v>
          </cell>
          <cell r="T481">
            <v>3</v>
          </cell>
        </row>
        <row r="482">
          <cell r="A482" t="str">
            <v>LH4097</v>
          </cell>
          <cell r="B482" t="str">
            <v>31-03-2006</v>
          </cell>
          <cell r="C482" t="str">
            <v>West Wiltshire Housing Society Limited</v>
          </cell>
          <cell r="D482">
            <v>5106</v>
          </cell>
          <cell r="E482">
            <v>102</v>
          </cell>
          <cell r="F482">
            <v>5208</v>
          </cell>
          <cell r="G482" t="str">
            <v>South West</v>
          </cell>
          <cell r="I482" t="str">
            <v>LSVT</v>
          </cell>
          <cell r="J482" t="str">
            <v/>
          </cell>
          <cell r="K482" t="str">
            <v/>
          </cell>
          <cell r="L482" t="str">
            <v/>
          </cell>
          <cell r="M482" t="str">
            <v/>
          </cell>
          <cell r="N482" t="str">
            <v>Included</v>
          </cell>
          <cell r="O482" t="str">
            <v/>
          </cell>
          <cell r="Q482">
            <v>1</v>
          </cell>
          <cell r="R482">
            <v>1</v>
          </cell>
          <cell r="S482">
            <v>0</v>
          </cell>
          <cell r="T482">
            <v>2</v>
          </cell>
        </row>
        <row r="483">
          <cell r="A483" t="str">
            <v>LH4104</v>
          </cell>
          <cell r="B483" t="str">
            <v>31-03-2006</v>
          </cell>
          <cell r="C483" t="str">
            <v>South Warwickshire Housing Association Limited</v>
          </cell>
          <cell r="D483">
            <v>5741</v>
          </cell>
          <cell r="E483">
            <v>10</v>
          </cell>
          <cell r="F483">
            <v>5751</v>
          </cell>
          <cell r="G483" t="str">
            <v>Central</v>
          </cell>
          <cell r="I483" t="str">
            <v>LSVT</v>
          </cell>
          <cell r="J483" t="str">
            <v/>
          </cell>
          <cell r="K483" t="str">
            <v/>
          </cell>
          <cell r="L483" t="str">
            <v/>
          </cell>
          <cell r="M483" t="str">
            <v/>
          </cell>
          <cell r="N483" t="str">
            <v>Included</v>
          </cell>
          <cell r="O483" t="str">
            <v/>
          </cell>
          <cell r="Q483">
            <v>1</v>
          </cell>
          <cell r="R483">
            <v>1</v>
          </cell>
          <cell r="S483">
            <v>0</v>
          </cell>
          <cell r="T483">
            <v>2</v>
          </cell>
        </row>
        <row r="484">
          <cell r="A484" t="str">
            <v>LH4120</v>
          </cell>
          <cell r="B484" t="str">
            <v>31-03-2006</v>
          </cell>
          <cell r="C484" t="str">
            <v>Fosseway Housing Association Limited</v>
          </cell>
          <cell r="D484">
            <v>4197</v>
          </cell>
          <cell r="E484">
            <v>104</v>
          </cell>
          <cell r="F484">
            <v>4301</v>
          </cell>
          <cell r="G484" t="str">
            <v>South West</v>
          </cell>
          <cell r="I484" t="str">
            <v>LSVT</v>
          </cell>
          <cell r="J484" t="str">
            <v/>
          </cell>
          <cell r="K484" t="str">
            <v/>
          </cell>
          <cell r="L484" t="str">
            <v/>
          </cell>
          <cell r="M484" t="str">
            <v>Included</v>
          </cell>
          <cell r="N484" t="str">
            <v/>
          </cell>
          <cell r="O484" t="str">
            <v/>
          </cell>
          <cell r="Q484">
            <v>1</v>
          </cell>
          <cell r="R484">
            <v>1</v>
          </cell>
          <cell r="S484">
            <v>0</v>
          </cell>
          <cell r="T484">
            <v>2</v>
          </cell>
        </row>
        <row r="485">
          <cell r="A485" t="str">
            <v>LH4121</v>
          </cell>
          <cell r="B485" t="str">
            <v>31-03-2006</v>
          </cell>
          <cell r="C485" t="str">
            <v>South Staffordshire Housing Association Limited</v>
          </cell>
          <cell r="D485">
            <v>5348</v>
          </cell>
          <cell r="E485">
            <v>0</v>
          </cell>
          <cell r="F485">
            <v>5348</v>
          </cell>
          <cell r="G485" t="str">
            <v>Central</v>
          </cell>
          <cell r="I485" t="str">
            <v>LSVT</v>
          </cell>
          <cell r="J485" t="str">
            <v/>
          </cell>
          <cell r="K485" t="str">
            <v/>
          </cell>
          <cell r="L485" t="str">
            <v/>
          </cell>
          <cell r="M485" t="str">
            <v/>
          </cell>
          <cell r="N485" t="str">
            <v>Included</v>
          </cell>
          <cell r="O485" t="str">
            <v/>
          </cell>
          <cell r="Q485">
            <v>1</v>
          </cell>
          <cell r="R485">
            <v>1</v>
          </cell>
          <cell r="S485">
            <v>0</v>
          </cell>
          <cell r="T485">
            <v>2</v>
          </cell>
        </row>
        <row r="486">
          <cell r="A486" t="str">
            <v>LH4122</v>
          </cell>
          <cell r="B486" t="str">
            <v>31-03-2006</v>
          </cell>
          <cell r="C486" t="str">
            <v>Homezone Housing Limited</v>
          </cell>
          <cell r="D486">
            <v>4583</v>
          </cell>
          <cell r="E486">
            <v>0</v>
          </cell>
          <cell r="F486">
            <v>4583</v>
          </cell>
          <cell r="G486" t="str">
            <v>Central</v>
          </cell>
          <cell r="I486" t="str">
            <v>LSVT</v>
          </cell>
          <cell r="J486" t="str">
            <v/>
          </cell>
          <cell r="K486" t="str">
            <v/>
          </cell>
          <cell r="L486" t="str">
            <v/>
          </cell>
          <cell r="M486" t="str">
            <v>Included</v>
          </cell>
          <cell r="N486" t="str">
            <v/>
          </cell>
          <cell r="O486" t="str">
            <v/>
          </cell>
          <cell r="Q486">
            <v>1</v>
          </cell>
          <cell r="R486">
            <v>1</v>
          </cell>
          <cell r="S486">
            <v>0</v>
          </cell>
          <cell r="T486">
            <v>2</v>
          </cell>
        </row>
        <row r="487">
          <cell r="A487" t="str">
            <v>LH4138</v>
          </cell>
          <cell r="B487" t="str">
            <v>31-03-2006</v>
          </cell>
          <cell r="C487" t="str">
            <v>Chiltern Hundreds Charitable Housing Ass Ltd</v>
          </cell>
          <cell r="D487">
            <v>8715</v>
          </cell>
          <cell r="E487">
            <v>0</v>
          </cell>
          <cell r="F487">
            <v>8715</v>
          </cell>
          <cell r="G487" t="str">
            <v>South East</v>
          </cell>
          <cell r="I487" t="str">
            <v/>
          </cell>
          <cell r="J487" t="str">
            <v/>
          </cell>
          <cell r="K487" t="str">
            <v>Traditional</v>
          </cell>
          <cell r="L487" t="str">
            <v/>
          </cell>
          <cell r="M487" t="str">
            <v/>
          </cell>
          <cell r="N487" t="str">
            <v>Included</v>
          </cell>
          <cell r="O487" t="str">
            <v/>
          </cell>
          <cell r="Q487">
            <v>1</v>
          </cell>
          <cell r="R487">
            <v>1</v>
          </cell>
          <cell r="S487">
            <v>1</v>
          </cell>
          <cell r="T487">
            <v>3</v>
          </cell>
        </row>
        <row r="488">
          <cell r="A488" t="str">
            <v>LH4146</v>
          </cell>
          <cell r="B488" t="str">
            <v>31-03-2006</v>
          </cell>
          <cell r="C488" t="str">
            <v>Swan (London) Housing Association Limited</v>
          </cell>
          <cell r="D488">
            <v>393</v>
          </cell>
          <cell r="E488">
            <v>0</v>
          </cell>
          <cell r="F488">
            <v>393</v>
          </cell>
          <cell r="G488" t="str">
            <v>Central</v>
          </cell>
          <cell r="I488" t="str">
            <v/>
          </cell>
          <cell r="J488" t="str">
            <v>Specialist</v>
          </cell>
          <cell r="K488" t="str">
            <v>Traditional</v>
          </cell>
          <cell r="L488" t="str">
            <v/>
          </cell>
          <cell r="M488" t="str">
            <v/>
          </cell>
          <cell r="N488" t="str">
            <v/>
          </cell>
          <cell r="O488" t="str">
            <v/>
          </cell>
          <cell r="Q488">
            <v>1</v>
          </cell>
          <cell r="R488">
            <v>0</v>
          </cell>
          <cell r="S488">
            <v>1</v>
          </cell>
          <cell r="T488">
            <v>2</v>
          </cell>
        </row>
        <row r="489">
          <cell r="A489" t="str">
            <v>LH4149</v>
          </cell>
          <cell r="B489" t="str">
            <v>31-03-2006</v>
          </cell>
          <cell r="C489" t="str">
            <v>A2 Winchester Limited</v>
          </cell>
          <cell r="D489">
            <v>950</v>
          </cell>
          <cell r="E489">
            <v>27</v>
          </cell>
          <cell r="F489">
            <v>977</v>
          </cell>
          <cell r="G489" t="str">
            <v>South East</v>
          </cell>
          <cell r="I489" t="str">
            <v>LSVT</v>
          </cell>
          <cell r="J489" t="str">
            <v/>
          </cell>
          <cell r="K489" t="str">
            <v/>
          </cell>
          <cell r="L489" t="str">
            <v/>
          </cell>
          <cell r="M489" t="str">
            <v/>
          </cell>
          <cell r="N489" t="str">
            <v/>
          </cell>
          <cell r="O489" t="str">
            <v/>
          </cell>
          <cell r="Q489">
            <v>1</v>
          </cell>
          <cell r="R489">
            <v>0</v>
          </cell>
          <cell r="S489">
            <v>0</v>
          </cell>
          <cell r="T489">
            <v>1</v>
          </cell>
        </row>
        <row r="490">
          <cell r="A490" t="str">
            <v>LH4158</v>
          </cell>
          <cell r="B490" t="str">
            <v>31-03-2006</v>
          </cell>
          <cell r="C490" t="str">
            <v>Dane Housing (Congleton) Limited</v>
          </cell>
          <cell r="D490">
            <v>3824</v>
          </cell>
          <cell r="E490">
            <v>47</v>
          </cell>
          <cell r="F490">
            <v>3871</v>
          </cell>
          <cell r="G490" t="str">
            <v>North</v>
          </cell>
          <cell r="I490" t="str">
            <v>LSVT</v>
          </cell>
          <cell r="J490" t="str">
            <v/>
          </cell>
          <cell r="K490" t="str">
            <v/>
          </cell>
          <cell r="L490" t="str">
            <v/>
          </cell>
          <cell r="M490" t="str">
            <v>Included</v>
          </cell>
          <cell r="N490" t="str">
            <v/>
          </cell>
          <cell r="O490" t="str">
            <v/>
          </cell>
          <cell r="Q490">
            <v>1</v>
          </cell>
          <cell r="R490">
            <v>1</v>
          </cell>
          <cell r="S490">
            <v>0</v>
          </cell>
          <cell r="T490">
            <v>2</v>
          </cell>
        </row>
        <row r="491">
          <cell r="A491" t="str">
            <v>LH4163</v>
          </cell>
          <cell r="B491" t="str">
            <v>31-03-2006</v>
          </cell>
          <cell r="C491" t="str">
            <v>Portal Housing Association Limited</v>
          </cell>
          <cell r="D491">
            <v>254</v>
          </cell>
          <cell r="E491">
            <v>0</v>
          </cell>
          <cell r="F491">
            <v>254</v>
          </cell>
          <cell r="G491" t="str">
            <v>South East</v>
          </cell>
          <cell r="K491" t="str">
            <v>Traditional</v>
          </cell>
          <cell r="L491" t="str">
            <v/>
          </cell>
          <cell r="M491" t="str">
            <v/>
          </cell>
          <cell r="N491" t="str">
            <v/>
          </cell>
          <cell r="O491" t="str">
            <v/>
          </cell>
          <cell r="Q491">
            <v>1</v>
          </cell>
          <cell r="R491">
            <v>0</v>
          </cell>
          <cell r="S491">
            <v>1</v>
          </cell>
          <cell r="T491">
            <v>2</v>
          </cell>
        </row>
        <row r="492">
          <cell r="A492" t="str">
            <v>LH4164</v>
          </cell>
          <cell r="B492" t="str">
            <v>31-03-2006</v>
          </cell>
          <cell r="C492" t="str">
            <v>Midsummer Homes Housing Association Limited</v>
          </cell>
          <cell r="D492">
            <v>1607</v>
          </cell>
          <cell r="E492">
            <v>0</v>
          </cell>
          <cell r="F492">
            <v>1607</v>
          </cell>
          <cell r="G492" t="str">
            <v>London</v>
          </cell>
          <cell r="I492" t="str">
            <v/>
          </cell>
          <cell r="J492" t="str">
            <v/>
          </cell>
          <cell r="K492" t="str">
            <v>Traditional</v>
          </cell>
          <cell r="L492" t="str">
            <v>Included</v>
          </cell>
          <cell r="M492" t="str">
            <v/>
          </cell>
          <cell r="N492" t="str">
            <v/>
          </cell>
          <cell r="O492" t="str">
            <v/>
          </cell>
          <cell r="Q492">
            <v>1</v>
          </cell>
          <cell r="R492">
            <v>1</v>
          </cell>
          <cell r="S492">
            <v>1</v>
          </cell>
          <cell r="T492">
            <v>3</v>
          </cell>
        </row>
        <row r="493">
          <cell r="A493" t="str">
            <v>LH4165</v>
          </cell>
          <cell r="B493" t="str">
            <v>31-03-2006</v>
          </cell>
          <cell r="C493" t="str">
            <v>Coastline Housing Limited</v>
          </cell>
          <cell r="D493">
            <v>3557</v>
          </cell>
          <cell r="E493">
            <v>0</v>
          </cell>
          <cell r="F493">
            <v>3557</v>
          </cell>
          <cell r="G493" t="str">
            <v>South West</v>
          </cell>
          <cell r="I493" t="str">
            <v>LSVT</v>
          </cell>
          <cell r="J493" t="str">
            <v/>
          </cell>
          <cell r="K493" t="str">
            <v/>
          </cell>
          <cell r="L493" t="str">
            <v/>
          </cell>
          <cell r="M493" t="str">
            <v>Included</v>
          </cell>
          <cell r="N493" t="str">
            <v/>
          </cell>
          <cell r="O493" t="str">
            <v/>
          </cell>
          <cell r="Q493">
            <v>1</v>
          </cell>
          <cell r="R493">
            <v>1</v>
          </cell>
          <cell r="S493">
            <v>0</v>
          </cell>
          <cell r="T493">
            <v>2</v>
          </cell>
        </row>
        <row r="494">
          <cell r="A494" t="str">
            <v>LH4166</v>
          </cell>
          <cell r="B494" t="str">
            <v>31-03-2006</v>
          </cell>
          <cell r="C494" t="str">
            <v>Magna West Somerset Housing Association Limited</v>
          </cell>
          <cell r="D494">
            <v>2035</v>
          </cell>
          <cell r="E494">
            <v>0</v>
          </cell>
          <cell r="F494">
            <v>2035</v>
          </cell>
          <cell r="G494" t="str">
            <v>South West</v>
          </cell>
          <cell r="I494" t="str">
            <v>LSVT</v>
          </cell>
          <cell r="J494" t="str">
            <v/>
          </cell>
          <cell r="K494" t="str">
            <v/>
          </cell>
          <cell r="L494" t="str">
            <v>Included</v>
          </cell>
          <cell r="M494" t="str">
            <v/>
          </cell>
          <cell r="N494" t="str">
            <v/>
          </cell>
          <cell r="O494" t="str">
            <v/>
          </cell>
          <cell r="Q494">
            <v>1</v>
          </cell>
          <cell r="R494">
            <v>1</v>
          </cell>
          <cell r="S494">
            <v>0</v>
          </cell>
          <cell r="T494">
            <v>2</v>
          </cell>
        </row>
        <row r="495">
          <cell r="A495" t="str">
            <v>LH4173</v>
          </cell>
          <cell r="B495" t="str">
            <v>31-03-2006</v>
          </cell>
          <cell r="C495" t="str">
            <v>Rother Homes Limited</v>
          </cell>
          <cell r="D495">
            <v>3305</v>
          </cell>
          <cell r="E495">
            <v>16</v>
          </cell>
          <cell r="F495">
            <v>3321</v>
          </cell>
          <cell r="G495" t="str">
            <v>South East</v>
          </cell>
          <cell r="I495" t="str">
            <v>LSVT</v>
          </cell>
          <cell r="J495" t="str">
            <v/>
          </cell>
          <cell r="K495" t="str">
            <v/>
          </cell>
          <cell r="L495" t="str">
            <v/>
          </cell>
          <cell r="M495" t="str">
            <v>Included</v>
          </cell>
          <cell r="N495" t="str">
            <v/>
          </cell>
          <cell r="O495" t="str">
            <v/>
          </cell>
          <cell r="Q495">
            <v>1</v>
          </cell>
          <cell r="R495">
            <v>1</v>
          </cell>
          <cell r="S495">
            <v>0</v>
          </cell>
          <cell r="T495">
            <v>2</v>
          </cell>
        </row>
        <row r="496">
          <cell r="A496" t="str">
            <v>LH4184</v>
          </cell>
          <cell r="B496" t="str">
            <v>31-03-2006</v>
          </cell>
          <cell r="C496" t="str">
            <v>Framework Housing Association</v>
          </cell>
          <cell r="D496">
            <v>435</v>
          </cell>
          <cell r="E496">
            <v>17</v>
          </cell>
          <cell r="F496">
            <v>452</v>
          </cell>
          <cell r="G496" t="str">
            <v>Central</v>
          </cell>
          <cell r="I496" t="str">
            <v/>
          </cell>
          <cell r="J496" t="str">
            <v>Specialist</v>
          </cell>
          <cell r="K496" t="str">
            <v>Traditional</v>
          </cell>
          <cell r="L496" t="str">
            <v/>
          </cell>
          <cell r="M496" t="str">
            <v/>
          </cell>
          <cell r="N496" t="str">
            <v/>
          </cell>
          <cell r="O496" t="str">
            <v/>
          </cell>
          <cell r="Q496">
            <v>1</v>
          </cell>
          <cell r="R496">
            <v>0</v>
          </cell>
          <cell r="S496">
            <v>1</v>
          </cell>
          <cell r="T496">
            <v>2</v>
          </cell>
        </row>
        <row r="497">
          <cell r="A497" t="str">
            <v>LH4188</v>
          </cell>
          <cell r="B497" t="str">
            <v>31-03-2006</v>
          </cell>
          <cell r="C497" t="str">
            <v>Progress Care Housing Association Limited</v>
          </cell>
          <cell r="D497">
            <v>1897</v>
          </cell>
          <cell r="E497">
            <v>0</v>
          </cell>
          <cell r="F497">
            <v>1897</v>
          </cell>
          <cell r="G497" t="str">
            <v>North</v>
          </cell>
          <cell r="I497" t="str">
            <v/>
          </cell>
          <cell r="J497" t="str">
            <v>Specialist</v>
          </cell>
          <cell r="K497" t="str">
            <v>Traditional</v>
          </cell>
          <cell r="L497" t="str">
            <v>Included</v>
          </cell>
          <cell r="M497" t="str">
            <v/>
          </cell>
          <cell r="N497" t="str">
            <v/>
          </cell>
          <cell r="O497" t="str">
            <v/>
          </cell>
          <cell r="Q497">
            <v>1</v>
          </cell>
          <cell r="R497">
            <v>1</v>
          </cell>
          <cell r="S497">
            <v>1</v>
          </cell>
          <cell r="T497">
            <v>3</v>
          </cell>
        </row>
        <row r="498">
          <cell r="A498" t="str">
            <v>LH4198</v>
          </cell>
          <cell r="B498" t="str">
            <v>31-03-2006</v>
          </cell>
          <cell r="C498" t="str">
            <v xml:space="preserve">West Devon Homes Limited </v>
          </cell>
          <cell r="D498">
            <v>1508</v>
          </cell>
          <cell r="E498">
            <v>0</v>
          </cell>
          <cell r="F498">
            <v>1508</v>
          </cell>
          <cell r="G498" t="str">
            <v>South West</v>
          </cell>
          <cell r="I498" t="str">
            <v>LSVT</v>
          </cell>
          <cell r="J498" t="str">
            <v/>
          </cell>
          <cell r="K498" t="str">
            <v/>
          </cell>
          <cell r="L498" t="str">
            <v>Included</v>
          </cell>
          <cell r="M498" t="str">
            <v/>
          </cell>
          <cell r="N498" t="str">
            <v/>
          </cell>
          <cell r="O498" t="str">
            <v/>
          </cell>
          <cell r="Q498">
            <v>1</v>
          </cell>
          <cell r="R498">
            <v>1</v>
          </cell>
          <cell r="S498">
            <v>0</v>
          </cell>
          <cell r="T498">
            <v>2</v>
          </cell>
        </row>
        <row r="499">
          <cell r="A499" t="str">
            <v>LH4200</v>
          </cell>
          <cell r="B499" t="str">
            <v>31-03-2006</v>
          </cell>
          <cell r="C499" t="str">
            <v xml:space="preserve">South Somerset Homes Limited </v>
          </cell>
          <cell r="D499">
            <v>8244</v>
          </cell>
          <cell r="E499">
            <v>0</v>
          </cell>
          <cell r="F499">
            <v>8244</v>
          </cell>
          <cell r="G499" t="str">
            <v>South West</v>
          </cell>
          <cell r="I499" t="str">
            <v>LSVT</v>
          </cell>
          <cell r="J499" t="str">
            <v/>
          </cell>
          <cell r="K499" t="str">
            <v/>
          </cell>
          <cell r="L499" t="str">
            <v/>
          </cell>
          <cell r="M499" t="str">
            <v/>
          </cell>
          <cell r="N499" t="str">
            <v>Included</v>
          </cell>
          <cell r="O499" t="str">
            <v/>
          </cell>
          <cell r="Q499">
            <v>1</v>
          </cell>
          <cell r="R499">
            <v>1</v>
          </cell>
          <cell r="S499">
            <v>0</v>
          </cell>
          <cell r="T499">
            <v>2</v>
          </cell>
        </row>
        <row r="500">
          <cell r="A500" t="str">
            <v>LH4208</v>
          </cell>
          <cell r="B500" t="str">
            <v>31-03-2006</v>
          </cell>
          <cell r="C500" t="str">
            <v xml:space="preserve">Worthing Homes Limited </v>
          </cell>
          <cell r="D500">
            <v>2583</v>
          </cell>
          <cell r="E500">
            <v>45</v>
          </cell>
          <cell r="F500">
            <v>2628</v>
          </cell>
          <cell r="G500" t="str">
            <v>South East</v>
          </cell>
          <cell r="I500" t="str">
            <v>LSVT</v>
          </cell>
          <cell r="J500" t="str">
            <v/>
          </cell>
          <cell r="K500" t="str">
            <v/>
          </cell>
          <cell r="L500" t="str">
            <v/>
          </cell>
          <cell r="M500" t="str">
            <v>Included</v>
          </cell>
          <cell r="N500" t="str">
            <v/>
          </cell>
          <cell r="O500" t="str">
            <v/>
          </cell>
          <cell r="Q500">
            <v>1</v>
          </cell>
          <cell r="R500">
            <v>1</v>
          </cell>
          <cell r="S500">
            <v>0</v>
          </cell>
          <cell r="T500">
            <v>2</v>
          </cell>
        </row>
        <row r="501">
          <cell r="A501" t="str">
            <v>LH4209</v>
          </cell>
          <cell r="B501" t="str">
            <v>31-03-2006</v>
          </cell>
          <cell r="C501" t="str">
            <v xml:space="preserve">Somer Community Housing Trust </v>
          </cell>
          <cell r="D501">
            <v>8998</v>
          </cell>
          <cell r="E501">
            <v>0</v>
          </cell>
          <cell r="F501">
            <v>8998</v>
          </cell>
          <cell r="G501" t="str">
            <v>South West</v>
          </cell>
          <cell r="I501" t="str">
            <v>LSVT</v>
          </cell>
          <cell r="J501" t="str">
            <v/>
          </cell>
          <cell r="K501" t="str">
            <v/>
          </cell>
          <cell r="L501" t="str">
            <v/>
          </cell>
          <cell r="M501" t="str">
            <v/>
          </cell>
          <cell r="N501" t="str">
            <v>Included</v>
          </cell>
          <cell r="O501" t="str">
            <v/>
          </cell>
          <cell r="Q501">
            <v>1</v>
          </cell>
          <cell r="R501">
            <v>1</v>
          </cell>
          <cell r="S501">
            <v>0</v>
          </cell>
          <cell r="T501">
            <v>2</v>
          </cell>
        </row>
        <row r="502">
          <cell r="A502" t="str">
            <v>LH4210</v>
          </cell>
          <cell r="B502" t="str">
            <v>31-03-2006</v>
          </cell>
          <cell r="C502" t="str">
            <v>Tor Homes</v>
          </cell>
          <cell r="D502">
            <v>4801</v>
          </cell>
          <cell r="E502">
            <v>0</v>
          </cell>
          <cell r="F502">
            <v>4801</v>
          </cell>
          <cell r="G502" t="str">
            <v>London</v>
          </cell>
          <cell r="I502" t="str">
            <v>LSVT</v>
          </cell>
          <cell r="J502" t="str">
            <v/>
          </cell>
          <cell r="K502" t="str">
            <v/>
          </cell>
          <cell r="L502" t="str">
            <v/>
          </cell>
          <cell r="M502" t="str">
            <v>Included</v>
          </cell>
          <cell r="N502" t="str">
            <v/>
          </cell>
          <cell r="O502" t="str">
            <v/>
          </cell>
          <cell r="Q502">
            <v>1</v>
          </cell>
          <cell r="R502">
            <v>1</v>
          </cell>
          <cell r="S502">
            <v>0</v>
          </cell>
          <cell r="T502">
            <v>2</v>
          </cell>
        </row>
        <row r="503">
          <cell r="A503" t="str">
            <v>LH4213</v>
          </cell>
          <cell r="B503" t="str">
            <v>31-03-2006</v>
          </cell>
          <cell r="C503" t="str">
            <v>Derwent and Solway Housing Association Limited</v>
          </cell>
          <cell r="D503">
            <v>3180</v>
          </cell>
          <cell r="E503">
            <v>0</v>
          </cell>
          <cell r="F503">
            <v>3180</v>
          </cell>
          <cell r="G503" t="str">
            <v>North</v>
          </cell>
          <cell r="I503" t="str">
            <v>LSVT</v>
          </cell>
          <cell r="J503" t="str">
            <v/>
          </cell>
          <cell r="K503" t="str">
            <v/>
          </cell>
          <cell r="L503" t="str">
            <v/>
          </cell>
          <cell r="M503" t="str">
            <v>Included</v>
          </cell>
          <cell r="N503" t="str">
            <v/>
          </cell>
          <cell r="O503" t="str">
            <v/>
          </cell>
          <cell r="Q503">
            <v>1</v>
          </cell>
          <cell r="R503">
            <v>1</v>
          </cell>
          <cell r="S503">
            <v>0</v>
          </cell>
          <cell r="T503">
            <v>2</v>
          </cell>
        </row>
        <row r="504">
          <cell r="A504" t="str">
            <v>LH4220</v>
          </cell>
          <cell r="B504" t="str">
            <v>31-03-2006</v>
          </cell>
          <cell r="C504" t="str">
            <v>The Wrekin Housing Trust Limited</v>
          </cell>
          <cell r="D504">
            <v>11927</v>
          </cell>
          <cell r="E504">
            <v>0</v>
          </cell>
          <cell r="F504">
            <v>11927</v>
          </cell>
          <cell r="G504" t="str">
            <v>Central</v>
          </cell>
          <cell r="I504" t="str">
            <v>LSVT</v>
          </cell>
          <cell r="J504" t="str">
            <v/>
          </cell>
          <cell r="K504" t="str">
            <v/>
          </cell>
          <cell r="L504" t="str">
            <v/>
          </cell>
          <cell r="M504" t="str">
            <v/>
          </cell>
          <cell r="N504" t="str">
            <v/>
          </cell>
          <cell r="O504" t="str">
            <v>Included</v>
          </cell>
          <cell r="Q504">
            <v>1</v>
          </cell>
          <cell r="R504">
            <v>1</v>
          </cell>
          <cell r="S504">
            <v>0</v>
          </cell>
          <cell r="T504">
            <v>2</v>
          </cell>
        </row>
        <row r="505">
          <cell r="A505" t="str">
            <v>LH4235</v>
          </cell>
          <cell r="B505" t="str">
            <v>31-03-2006</v>
          </cell>
          <cell r="C505" t="str">
            <v xml:space="preserve">Signpost Care Partnerships Limited </v>
          </cell>
          <cell r="D505">
            <v>549</v>
          </cell>
          <cell r="E505">
            <v>0</v>
          </cell>
          <cell r="F505">
            <v>549</v>
          </cell>
          <cell r="G505" t="str">
            <v>South West</v>
          </cell>
          <cell r="I505" t="str">
            <v/>
          </cell>
          <cell r="J505" t="str">
            <v>Specialist</v>
          </cell>
          <cell r="K505" t="str">
            <v>Traditional</v>
          </cell>
          <cell r="L505" t="str">
            <v/>
          </cell>
          <cell r="M505" t="str">
            <v/>
          </cell>
          <cell r="N505" t="str">
            <v/>
          </cell>
          <cell r="O505" t="str">
            <v/>
          </cell>
          <cell r="Q505">
            <v>1</v>
          </cell>
          <cell r="R505">
            <v>0</v>
          </cell>
          <cell r="S505">
            <v>1</v>
          </cell>
          <cell r="T505">
            <v>2</v>
          </cell>
        </row>
        <row r="506">
          <cell r="A506" t="str">
            <v>LH4237</v>
          </cell>
          <cell r="B506" t="str">
            <v>31-03-2006</v>
          </cell>
          <cell r="C506" t="str">
            <v>Boston Mayflower Limited</v>
          </cell>
          <cell r="D506">
            <v>4683</v>
          </cell>
          <cell r="E506">
            <v>0</v>
          </cell>
          <cell r="F506">
            <v>4683</v>
          </cell>
          <cell r="G506" t="str">
            <v>Central</v>
          </cell>
          <cell r="I506" t="str">
            <v>LSVT</v>
          </cell>
          <cell r="J506" t="str">
            <v/>
          </cell>
          <cell r="K506" t="str">
            <v/>
          </cell>
          <cell r="L506" t="str">
            <v/>
          </cell>
          <cell r="M506" t="str">
            <v>Included</v>
          </cell>
          <cell r="N506" t="str">
            <v/>
          </cell>
          <cell r="O506" t="str">
            <v/>
          </cell>
          <cell r="Q506">
            <v>1</v>
          </cell>
          <cell r="R506">
            <v>1</v>
          </cell>
          <cell r="S506">
            <v>0</v>
          </cell>
          <cell r="T506">
            <v>2</v>
          </cell>
        </row>
        <row r="507">
          <cell r="A507" t="str">
            <v>LH4239</v>
          </cell>
          <cell r="B507" t="str">
            <v>31-03-2006</v>
          </cell>
          <cell r="C507" t="str">
            <v>Milecastle Housing Limited</v>
          </cell>
          <cell r="D507">
            <v>3165</v>
          </cell>
          <cell r="E507">
            <v>0</v>
          </cell>
          <cell r="F507">
            <v>3165</v>
          </cell>
          <cell r="G507" t="str">
            <v>North</v>
          </cell>
          <cell r="I507" t="str">
            <v>LSVT</v>
          </cell>
          <cell r="J507" t="str">
            <v/>
          </cell>
          <cell r="K507" t="str">
            <v/>
          </cell>
          <cell r="L507" t="str">
            <v/>
          </cell>
          <cell r="M507" t="str">
            <v>Included</v>
          </cell>
          <cell r="N507" t="str">
            <v/>
          </cell>
          <cell r="O507" t="str">
            <v/>
          </cell>
          <cell r="Q507">
            <v>1</v>
          </cell>
          <cell r="R507">
            <v>1</v>
          </cell>
          <cell r="S507">
            <v>0</v>
          </cell>
          <cell r="T507">
            <v>2</v>
          </cell>
        </row>
        <row r="508">
          <cell r="A508" t="str">
            <v>LH4242</v>
          </cell>
          <cell r="B508" t="str">
            <v>31-03-2006</v>
          </cell>
          <cell r="C508" t="str">
            <v>New Generation Housing Association Ltd</v>
          </cell>
          <cell r="D508">
            <v>375</v>
          </cell>
          <cell r="E508">
            <v>0</v>
          </cell>
          <cell r="F508">
            <v>375</v>
          </cell>
          <cell r="G508" t="str">
            <v>North</v>
          </cell>
          <cell r="I508" t="str">
            <v/>
          </cell>
          <cell r="J508" t="str">
            <v/>
          </cell>
          <cell r="K508" t="str">
            <v>Traditional</v>
          </cell>
          <cell r="L508" t="str">
            <v/>
          </cell>
          <cell r="M508" t="str">
            <v/>
          </cell>
          <cell r="N508" t="str">
            <v/>
          </cell>
          <cell r="O508" t="str">
            <v/>
          </cell>
          <cell r="Q508">
            <v>1</v>
          </cell>
          <cell r="R508">
            <v>0</v>
          </cell>
          <cell r="S508">
            <v>1</v>
          </cell>
          <cell r="T508">
            <v>2</v>
          </cell>
        </row>
        <row r="509">
          <cell r="A509" t="str">
            <v>LH4248</v>
          </cell>
          <cell r="B509" t="str">
            <v>31-03-2006</v>
          </cell>
          <cell r="C509" t="str">
            <v>Ocean Housing Limited</v>
          </cell>
          <cell r="D509">
            <v>2613</v>
          </cell>
          <cell r="E509">
            <v>0</v>
          </cell>
          <cell r="F509">
            <v>2613</v>
          </cell>
          <cell r="G509" t="str">
            <v>South West</v>
          </cell>
          <cell r="I509" t="str">
            <v>LSVT</v>
          </cell>
          <cell r="J509" t="str">
            <v/>
          </cell>
          <cell r="K509" t="str">
            <v/>
          </cell>
          <cell r="L509" t="str">
            <v/>
          </cell>
          <cell r="M509" t="str">
            <v>Included</v>
          </cell>
          <cell r="N509" t="str">
            <v/>
          </cell>
          <cell r="O509" t="str">
            <v/>
          </cell>
          <cell r="Q509">
            <v>1</v>
          </cell>
          <cell r="R509">
            <v>1</v>
          </cell>
          <cell r="S509">
            <v>0</v>
          </cell>
          <cell r="T509">
            <v>2</v>
          </cell>
        </row>
        <row r="510">
          <cell r="A510" t="str">
            <v>LH4249</v>
          </cell>
          <cell r="B510" t="str">
            <v>31-03-2006</v>
          </cell>
          <cell r="C510" t="str">
            <v>North Devon Homes Limited</v>
          </cell>
          <cell r="D510">
            <v>3135</v>
          </cell>
          <cell r="E510">
            <v>7</v>
          </cell>
          <cell r="F510">
            <v>3142</v>
          </cell>
          <cell r="G510" t="str">
            <v>South West</v>
          </cell>
          <cell r="I510" t="str">
            <v>LSVT</v>
          </cell>
          <cell r="J510" t="str">
            <v/>
          </cell>
          <cell r="K510" t="str">
            <v/>
          </cell>
          <cell r="L510" t="str">
            <v/>
          </cell>
          <cell r="M510" t="str">
            <v>Included</v>
          </cell>
          <cell r="N510" t="str">
            <v/>
          </cell>
          <cell r="O510" t="str">
            <v/>
          </cell>
          <cell r="Q510">
            <v>1</v>
          </cell>
          <cell r="R510">
            <v>1</v>
          </cell>
          <cell r="S510">
            <v>0</v>
          </cell>
          <cell r="T510">
            <v>2</v>
          </cell>
        </row>
        <row r="511">
          <cell r="A511" t="str">
            <v>LH4253</v>
          </cell>
          <cell r="B511" t="str">
            <v>31-03-2006</v>
          </cell>
          <cell r="C511" t="str">
            <v>Huntingdonshire Housing Partnership Limited</v>
          </cell>
          <cell r="D511">
            <v>5444</v>
          </cell>
          <cell r="E511">
            <v>414</v>
          </cell>
          <cell r="F511">
            <v>5858</v>
          </cell>
          <cell r="G511" t="str">
            <v>Central</v>
          </cell>
          <cell r="I511" t="str">
            <v>LSVT</v>
          </cell>
          <cell r="J511" t="str">
            <v/>
          </cell>
          <cell r="K511" t="str">
            <v/>
          </cell>
          <cell r="L511" t="str">
            <v/>
          </cell>
          <cell r="M511" t="str">
            <v/>
          </cell>
          <cell r="N511" t="str">
            <v>Included</v>
          </cell>
          <cell r="O511" t="str">
            <v/>
          </cell>
          <cell r="Q511">
            <v>1</v>
          </cell>
          <cell r="R511">
            <v>1</v>
          </cell>
          <cell r="S511">
            <v>0</v>
          </cell>
          <cell r="T511">
            <v>2</v>
          </cell>
        </row>
        <row r="512">
          <cell r="A512" t="str">
            <v>LH4262</v>
          </cell>
          <cell r="B512" t="str">
            <v>30-09-2005</v>
          </cell>
          <cell r="C512" t="str">
            <v>Elmbridge Housing Trust Limited</v>
          </cell>
          <cell r="D512">
            <v>4248</v>
          </cell>
          <cell r="E512">
            <v>0</v>
          </cell>
          <cell r="F512">
            <v>4248</v>
          </cell>
          <cell r="G512" t="str">
            <v>South East</v>
          </cell>
          <cell r="I512" t="str">
            <v>LSVT</v>
          </cell>
          <cell r="J512" t="str">
            <v/>
          </cell>
          <cell r="K512" t="str">
            <v/>
          </cell>
          <cell r="L512" t="str">
            <v/>
          </cell>
          <cell r="M512" t="str">
            <v>Included</v>
          </cell>
          <cell r="N512" t="str">
            <v/>
          </cell>
          <cell r="O512" t="str">
            <v/>
          </cell>
          <cell r="Q512">
            <v>1</v>
          </cell>
          <cell r="R512">
            <v>1</v>
          </cell>
          <cell r="S512">
            <v>0</v>
          </cell>
          <cell r="T512">
            <v>2</v>
          </cell>
        </row>
        <row r="513">
          <cell r="A513" t="str">
            <v>LH4264</v>
          </cell>
          <cell r="B513" t="str">
            <v>31-03-2006</v>
          </cell>
          <cell r="C513" t="str">
            <v>Wyre Forest Community Housing Limited`</v>
          </cell>
          <cell r="D513">
            <v>5192</v>
          </cell>
          <cell r="E513">
            <v>0</v>
          </cell>
          <cell r="F513">
            <v>5192</v>
          </cell>
          <cell r="G513" t="str">
            <v>Central</v>
          </cell>
          <cell r="I513" t="str">
            <v>LSVT</v>
          </cell>
          <cell r="J513" t="str">
            <v/>
          </cell>
          <cell r="K513" t="str">
            <v/>
          </cell>
          <cell r="L513" t="str">
            <v/>
          </cell>
          <cell r="M513" t="str">
            <v/>
          </cell>
          <cell r="N513" t="str">
            <v>Included</v>
          </cell>
          <cell r="O513" t="str">
            <v/>
          </cell>
          <cell r="Q513">
            <v>1</v>
          </cell>
          <cell r="R513">
            <v>1</v>
          </cell>
          <cell r="S513">
            <v>0</v>
          </cell>
          <cell r="T513">
            <v>2</v>
          </cell>
        </row>
        <row r="514">
          <cell r="A514" t="str">
            <v>LH4266</v>
          </cell>
          <cell r="B514" t="str">
            <v>31-03-2006</v>
          </cell>
          <cell r="C514" t="str">
            <v>New Charter Housing (North) Limited</v>
          </cell>
          <cell r="D514">
            <v>7658</v>
          </cell>
          <cell r="E514">
            <v>0</v>
          </cell>
          <cell r="F514">
            <v>7658</v>
          </cell>
          <cell r="G514" t="str">
            <v>North</v>
          </cell>
          <cell r="I514" t="str">
            <v>LSVT</v>
          </cell>
          <cell r="J514" t="str">
            <v/>
          </cell>
          <cell r="K514" t="str">
            <v/>
          </cell>
          <cell r="L514" t="str">
            <v/>
          </cell>
          <cell r="M514" t="str">
            <v/>
          </cell>
          <cell r="N514" t="str">
            <v>Included</v>
          </cell>
          <cell r="O514" t="str">
            <v/>
          </cell>
          <cell r="Q514">
            <v>1</v>
          </cell>
          <cell r="R514">
            <v>1</v>
          </cell>
          <cell r="S514">
            <v>0</v>
          </cell>
          <cell r="T514">
            <v>2</v>
          </cell>
        </row>
        <row r="515">
          <cell r="A515" t="str">
            <v>LH4267</v>
          </cell>
          <cell r="B515" t="str">
            <v>31-03-2006</v>
          </cell>
          <cell r="C515" t="str">
            <v>New Charter Housing (South) Limited</v>
          </cell>
          <cell r="D515">
            <v>6791</v>
          </cell>
          <cell r="E515">
            <v>0</v>
          </cell>
          <cell r="F515">
            <v>6791</v>
          </cell>
          <cell r="G515" t="str">
            <v>North</v>
          </cell>
          <cell r="I515" t="str">
            <v>LSVT</v>
          </cell>
          <cell r="J515" t="str">
            <v/>
          </cell>
          <cell r="K515" t="str">
            <v/>
          </cell>
          <cell r="L515" t="str">
            <v/>
          </cell>
          <cell r="M515" t="str">
            <v/>
          </cell>
          <cell r="N515" t="str">
            <v>Included</v>
          </cell>
          <cell r="O515" t="str">
            <v/>
          </cell>
          <cell r="Q515">
            <v>1</v>
          </cell>
          <cell r="R515">
            <v>1</v>
          </cell>
          <cell r="S515">
            <v>0</v>
          </cell>
          <cell r="T515">
            <v>2</v>
          </cell>
        </row>
        <row r="516">
          <cell r="A516" t="str">
            <v>LH4281</v>
          </cell>
          <cell r="B516" t="str">
            <v>31-03-2006</v>
          </cell>
          <cell r="C516" t="str">
            <v>Whitefriars Homes North Limited</v>
          </cell>
          <cell r="D516">
            <v>7824</v>
          </cell>
          <cell r="E516">
            <v>0</v>
          </cell>
          <cell r="F516">
            <v>7824</v>
          </cell>
          <cell r="G516" t="str">
            <v>Central</v>
          </cell>
          <cell r="I516" t="str">
            <v>LSVT</v>
          </cell>
          <cell r="J516" t="str">
            <v/>
          </cell>
          <cell r="K516" t="str">
            <v/>
          </cell>
          <cell r="L516" t="str">
            <v/>
          </cell>
          <cell r="M516" t="str">
            <v/>
          </cell>
          <cell r="N516" t="str">
            <v>Included</v>
          </cell>
          <cell r="O516" t="str">
            <v/>
          </cell>
          <cell r="Q516">
            <v>1</v>
          </cell>
          <cell r="R516">
            <v>1</v>
          </cell>
          <cell r="S516">
            <v>0</v>
          </cell>
          <cell r="T516">
            <v>2</v>
          </cell>
        </row>
        <row r="517">
          <cell r="A517" t="str">
            <v>LH4282</v>
          </cell>
          <cell r="B517" t="str">
            <v>31-03-2006</v>
          </cell>
          <cell r="C517" t="str">
            <v>Whitefriars Homes South Limited</v>
          </cell>
          <cell r="D517">
            <v>9145</v>
          </cell>
          <cell r="E517">
            <v>0</v>
          </cell>
          <cell r="F517">
            <v>9145</v>
          </cell>
          <cell r="G517" t="str">
            <v>Central</v>
          </cell>
          <cell r="I517" t="str">
            <v>LSVT</v>
          </cell>
          <cell r="J517" t="str">
            <v/>
          </cell>
          <cell r="K517" t="str">
            <v/>
          </cell>
          <cell r="L517" t="str">
            <v/>
          </cell>
          <cell r="M517" t="str">
            <v/>
          </cell>
          <cell r="N517" t="str">
            <v>Included</v>
          </cell>
          <cell r="O517" t="str">
            <v/>
          </cell>
          <cell r="Q517">
            <v>1</v>
          </cell>
          <cell r="R517">
            <v>1</v>
          </cell>
          <cell r="S517">
            <v>0</v>
          </cell>
          <cell r="T517">
            <v>2</v>
          </cell>
        </row>
        <row r="518">
          <cell r="A518" t="str">
            <v>LH4284</v>
          </cell>
          <cell r="B518" t="str">
            <v>31-03-2006</v>
          </cell>
          <cell r="C518" t="str">
            <v>New Fylde Housing Limited</v>
          </cell>
          <cell r="D518">
            <v>1890</v>
          </cell>
          <cell r="E518">
            <v>0</v>
          </cell>
          <cell r="F518">
            <v>1890</v>
          </cell>
          <cell r="G518" t="str">
            <v>North</v>
          </cell>
          <cell r="I518" t="str">
            <v>LSVT</v>
          </cell>
          <cell r="J518" t="str">
            <v/>
          </cell>
          <cell r="K518" t="str">
            <v/>
          </cell>
          <cell r="L518" t="str">
            <v>Included</v>
          </cell>
          <cell r="M518" t="str">
            <v/>
          </cell>
          <cell r="N518" t="str">
            <v/>
          </cell>
          <cell r="O518" t="str">
            <v/>
          </cell>
          <cell r="Q518">
            <v>1</v>
          </cell>
          <cell r="R518">
            <v>1</v>
          </cell>
          <cell r="S518">
            <v>0</v>
          </cell>
          <cell r="T518">
            <v>2</v>
          </cell>
        </row>
        <row r="519">
          <cell r="A519" t="str">
            <v>LH4285</v>
          </cell>
          <cell r="B519" t="str">
            <v>31-03-2006</v>
          </cell>
          <cell r="C519" t="str">
            <v>Willow Housing and Care Limited</v>
          </cell>
          <cell r="D519">
            <v>1086</v>
          </cell>
          <cell r="E519">
            <v>0</v>
          </cell>
          <cell r="F519">
            <v>1086</v>
          </cell>
          <cell r="G519" t="str">
            <v>London</v>
          </cell>
          <cell r="I519" t="str">
            <v>LSVT</v>
          </cell>
          <cell r="J519" t="str">
            <v>Specialist</v>
          </cell>
          <cell r="K519" t="str">
            <v/>
          </cell>
          <cell r="L519" t="str">
            <v>Included</v>
          </cell>
          <cell r="M519" t="str">
            <v/>
          </cell>
          <cell r="N519" t="str">
            <v/>
          </cell>
          <cell r="O519" t="str">
            <v/>
          </cell>
          <cell r="Q519">
            <v>1</v>
          </cell>
          <cell r="R519">
            <v>1</v>
          </cell>
          <cell r="S519">
            <v>0</v>
          </cell>
          <cell r="T519">
            <v>2</v>
          </cell>
        </row>
        <row r="520">
          <cell r="A520" t="str">
            <v>LH4288</v>
          </cell>
          <cell r="B520" t="str">
            <v>31-03-2006</v>
          </cell>
          <cell r="C520" t="str">
            <v>Novas-Ouvertures Group Limited</v>
          </cell>
          <cell r="D520">
            <v>978</v>
          </cell>
          <cell r="E520">
            <v>0</v>
          </cell>
          <cell r="F520">
            <v>978</v>
          </cell>
          <cell r="G520" t="str">
            <v>North</v>
          </cell>
          <cell r="I520" t="str">
            <v/>
          </cell>
          <cell r="J520" t="str">
            <v>Specialist</v>
          </cell>
          <cell r="K520" t="str">
            <v>Traditional</v>
          </cell>
          <cell r="L520" t="str">
            <v/>
          </cell>
          <cell r="M520" t="str">
            <v/>
          </cell>
          <cell r="N520" t="str">
            <v/>
          </cell>
          <cell r="O520" t="str">
            <v/>
          </cell>
          <cell r="Q520">
            <v>1</v>
          </cell>
          <cell r="R520">
            <v>0</v>
          </cell>
          <cell r="S520">
            <v>1</v>
          </cell>
          <cell r="T520">
            <v>2</v>
          </cell>
        </row>
        <row r="521">
          <cell r="A521" t="str">
            <v>LH4291</v>
          </cell>
          <cell r="B521" t="str">
            <v>31-03-2006</v>
          </cell>
          <cell r="C521" t="str">
            <v>Chester &amp; District Housing Trust Limited</v>
          </cell>
          <cell r="D521">
            <v>6205</v>
          </cell>
          <cell r="E521">
            <v>0</v>
          </cell>
          <cell r="F521">
            <v>6205</v>
          </cell>
          <cell r="G521" t="str">
            <v>North</v>
          </cell>
          <cell r="I521" t="str">
            <v>LSVT</v>
          </cell>
          <cell r="J521" t="str">
            <v/>
          </cell>
          <cell r="K521" t="str">
            <v/>
          </cell>
          <cell r="L521" t="str">
            <v/>
          </cell>
          <cell r="M521" t="str">
            <v/>
          </cell>
          <cell r="N521" t="str">
            <v>Included</v>
          </cell>
          <cell r="O521" t="str">
            <v/>
          </cell>
          <cell r="Q521">
            <v>1</v>
          </cell>
          <cell r="R521">
            <v>1</v>
          </cell>
          <cell r="S521">
            <v>0</v>
          </cell>
          <cell r="T521">
            <v>2</v>
          </cell>
        </row>
        <row r="522">
          <cell r="A522" t="str">
            <v>LH4302</v>
          </cell>
          <cell r="B522" t="str">
            <v>31-03-2006</v>
          </cell>
          <cell r="C522" t="str">
            <v>Spire Homes (LG) Limited</v>
          </cell>
          <cell r="D522">
            <v>3509</v>
          </cell>
          <cell r="E522">
            <v>0</v>
          </cell>
          <cell r="F522">
            <v>3509</v>
          </cell>
          <cell r="G522" t="str">
            <v>Central</v>
          </cell>
          <cell r="I522" t="str">
            <v>LSVT</v>
          </cell>
          <cell r="J522" t="str">
            <v/>
          </cell>
          <cell r="K522" t="str">
            <v/>
          </cell>
          <cell r="L522" t="str">
            <v/>
          </cell>
          <cell r="M522" t="str">
            <v>Included</v>
          </cell>
          <cell r="N522" t="str">
            <v/>
          </cell>
          <cell r="O522" t="str">
            <v/>
          </cell>
          <cell r="Q522">
            <v>1</v>
          </cell>
          <cell r="R522">
            <v>1</v>
          </cell>
          <cell r="S522">
            <v>0</v>
          </cell>
          <cell r="T522">
            <v>2</v>
          </cell>
        </row>
        <row r="523">
          <cell r="A523" t="str">
            <v>LH4304</v>
          </cell>
          <cell r="B523" t="str">
            <v>31-03-2006</v>
          </cell>
          <cell r="C523" t="str">
            <v>Mendip Housing Ltd</v>
          </cell>
          <cell r="D523">
            <v>4312</v>
          </cell>
          <cell r="E523">
            <v>0</v>
          </cell>
          <cell r="F523">
            <v>4312</v>
          </cell>
          <cell r="G523" t="str">
            <v>South West</v>
          </cell>
          <cell r="I523" t="str">
            <v>LSVT</v>
          </cell>
          <cell r="J523" t="str">
            <v/>
          </cell>
          <cell r="K523" t="str">
            <v/>
          </cell>
          <cell r="L523" t="str">
            <v/>
          </cell>
          <cell r="M523" t="str">
            <v>Included</v>
          </cell>
          <cell r="N523" t="str">
            <v/>
          </cell>
          <cell r="O523" t="str">
            <v/>
          </cell>
          <cell r="Q523">
            <v>1</v>
          </cell>
          <cell r="R523">
            <v>1</v>
          </cell>
          <cell r="S523">
            <v>0</v>
          </cell>
          <cell r="T523">
            <v>2</v>
          </cell>
        </row>
        <row r="524">
          <cell r="A524" t="str">
            <v>LH4305</v>
          </cell>
          <cell r="B524" t="str">
            <v>31-03-2006</v>
          </cell>
          <cell r="C524" t="str">
            <v>Riviera Housing Trust Limited</v>
          </cell>
          <cell r="D524">
            <v>2713</v>
          </cell>
          <cell r="E524">
            <v>0</v>
          </cell>
          <cell r="F524">
            <v>2713</v>
          </cell>
          <cell r="G524" t="str">
            <v>South West</v>
          </cell>
          <cell r="I524" t="str">
            <v>LSVT</v>
          </cell>
          <cell r="J524" t="str">
            <v/>
          </cell>
          <cell r="K524" t="str">
            <v/>
          </cell>
          <cell r="L524" t="str">
            <v/>
          </cell>
          <cell r="M524" t="str">
            <v>Included</v>
          </cell>
          <cell r="N524" t="str">
            <v/>
          </cell>
          <cell r="O524" t="str">
            <v/>
          </cell>
          <cell r="Q524">
            <v>1</v>
          </cell>
          <cell r="R524">
            <v>1</v>
          </cell>
          <cell r="S524">
            <v>0</v>
          </cell>
          <cell r="T524">
            <v>2</v>
          </cell>
        </row>
        <row r="525">
          <cell r="A525" t="str">
            <v>LH4306</v>
          </cell>
          <cell r="B525" t="str">
            <v>31-03-2006</v>
          </cell>
          <cell r="C525" t="str">
            <v>Moorlands Housing</v>
          </cell>
          <cell r="D525">
            <v>2821</v>
          </cell>
          <cell r="E525">
            <v>0</v>
          </cell>
          <cell r="F525">
            <v>2821</v>
          </cell>
          <cell r="G525" t="str">
            <v>Central</v>
          </cell>
          <cell r="I525" t="str">
            <v>LSVT</v>
          </cell>
          <cell r="J525" t="str">
            <v/>
          </cell>
          <cell r="K525" t="str">
            <v/>
          </cell>
          <cell r="L525" t="str">
            <v/>
          </cell>
          <cell r="M525" t="str">
            <v>Included</v>
          </cell>
          <cell r="N525" t="str">
            <v/>
          </cell>
          <cell r="O525" t="str">
            <v/>
          </cell>
          <cell r="Q525">
            <v>1</v>
          </cell>
          <cell r="R525">
            <v>1</v>
          </cell>
          <cell r="S525">
            <v>0</v>
          </cell>
          <cell r="T525">
            <v>2</v>
          </cell>
        </row>
        <row r="526">
          <cell r="A526" t="str">
            <v>LH4307</v>
          </cell>
          <cell r="B526" t="str">
            <v>31-03-2006</v>
          </cell>
          <cell r="C526" t="str">
            <v>Pennine Housing 2000 Limited</v>
          </cell>
          <cell r="D526">
            <v>11127</v>
          </cell>
          <cell r="E526">
            <v>0</v>
          </cell>
          <cell r="F526">
            <v>11127</v>
          </cell>
          <cell r="G526" t="str">
            <v>North</v>
          </cell>
          <cell r="I526" t="str">
            <v>LSVT</v>
          </cell>
          <cell r="J526" t="str">
            <v/>
          </cell>
          <cell r="K526" t="str">
            <v/>
          </cell>
          <cell r="L526" t="str">
            <v/>
          </cell>
          <cell r="M526" t="str">
            <v/>
          </cell>
          <cell r="N526" t="str">
            <v/>
          </cell>
          <cell r="O526" t="str">
            <v>Included</v>
          </cell>
          <cell r="Q526">
            <v>1</v>
          </cell>
          <cell r="R526">
            <v>1</v>
          </cell>
          <cell r="S526">
            <v>0</v>
          </cell>
          <cell r="T526">
            <v>2</v>
          </cell>
        </row>
        <row r="527">
          <cell r="A527" t="str">
            <v>LH4314</v>
          </cell>
          <cell r="B527" t="str">
            <v>31-03-2006</v>
          </cell>
          <cell r="C527" t="str">
            <v>Twin Valley Homes Limited</v>
          </cell>
          <cell r="D527">
            <v>8019</v>
          </cell>
          <cell r="E527">
            <v>0</v>
          </cell>
          <cell r="F527">
            <v>8019</v>
          </cell>
          <cell r="G527" t="str">
            <v>North</v>
          </cell>
          <cell r="I527" t="str">
            <v>LSVT</v>
          </cell>
          <cell r="J527" t="str">
            <v/>
          </cell>
          <cell r="K527" t="str">
            <v/>
          </cell>
          <cell r="L527" t="str">
            <v/>
          </cell>
          <cell r="M527" t="str">
            <v/>
          </cell>
          <cell r="N527" t="str">
            <v>Included</v>
          </cell>
          <cell r="O527" t="str">
            <v/>
          </cell>
          <cell r="Q527">
            <v>1</v>
          </cell>
          <cell r="R527">
            <v>1</v>
          </cell>
          <cell r="S527">
            <v>0</v>
          </cell>
          <cell r="T527">
            <v>2</v>
          </cell>
        </row>
        <row r="528">
          <cell r="A528" t="str">
            <v>LH4323</v>
          </cell>
          <cell r="B528" t="str">
            <v>31-03-2006</v>
          </cell>
          <cell r="C528" t="str">
            <v>SLFHA Limited</v>
          </cell>
          <cell r="D528">
            <v>6752</v>
          </cell>
          <cell r="E528">
            <v>0</v>
          </cell>
          <cell r="F528">
            <v>6752</v>
          </cell>
          <cell r="G528" t="str">
            <v>South East</v>
          </cell>
          <cell r="I528" t="str">
            <v/>
          </cell>
          <cell r="J528" t="str">
            <v/>
          </cell>
          <cell r="K528" t="str">
            <v>Traditional</v>
          </cell>
          <cell r="L528" t="str">
            <v/>
          </cell>
          <cell r="M528" t="str">
            <v/>
          </cell>
          <cell r="N528" t="str">
            <v>Included</v>
          </cell>
          <cell r="O528" t="str">
            <v/>
          </cell>
          <cell r="Q528">
            <v>1</v>
          </cell>
          <cell r="R528">
            <v>1</v>
          </cell>
          <cell r="S528">
            <v>1</v>
          </cell>
          <cell r="T528">
            <v>3</v>
          </cell>
        </row>
        <row r="529">
          <cell r="A529" t="str">
            <v>LH4324</v>
          </cell>
          <cell r="B529" t="str">
            <v>31-03-2005</v>
          </cell>
          <cell r="C529" t="str">
            <v>Southern Horizon Housing Limited</v>
          </cell>
          <cell r="D529">
            <v>1429</v>
          </cell>
          <cell r="E529">
            <v>125</v>
          </cell>
          <cell r="F529">
            <v>1554</v>
          </cell>
          <cell r="G529" t="str">
            <v>South East</v>
          </cell>
          <cell r="I529" t="str">
            <v/>
          </cell>
          <cell r="J529" t="str">
            <v/>
          </cell>
          <cell r="K529" t="str">
            <v>Traditional</v>
          </cell>
          <cell r="L529" t="str">
            <v>Included</v>
          </cell>
          <cell r="M529" t="str">
            <v/>
          </cell>
          <cell r="N529" t="str">
            <v/>
          </cell>
          <cell r="O529" t="str">
            <v/>
          </cell>
          <cell r="Q529">
            <v>1</v>
          </cell>
          <cell r="R529">
            <v>1</v>
          </cell>
          <cell r="S529">
            <v>1</v>
          </cell>
          <cell r="T529">
            <v>3</v>
          </cell>
        </row>
        <row r="530">
          <cell r="A530" t="str">
            <v>LH4325</v>
          </cell>
          <cell r="B530" t="str">
            <v>31-03-2006</v>
          </cell>
          <cell r="C530" t="str">
            <v>Severnside Housing</v>
          </cell>
          <cell r="D530">
            <v>5297</v>
          </cell>
          <cell r="E530">
            <v>0</v>
          </cell>
          <cell r="F530">
            <v>5297</v>
          </cell>
          <cell r="G530" t="str">
            <v>Central</v>
          </cell>
          <cell r="I530" t="str">
            <v>LSVT</v>
          </cell>
          <cell r="J530" t="str">
            <v/>
          </cell>
          <cell r="K530" t="str">
            <v/>
          </cell>
          <cell r="L530" t="str">
            <v/>
          </cell>
          <cell r="M530" t="str">
            <v/>
          </cell>
          <cell r="N530" t="str">
            <v>Included</v>
          </cell>
          <cell r="O530" t="str">
            <v/>
          </cell>
          <cell r="Q530">
            <v>1</v>
          </cell>
          <cell r="R530">
            <v>1</v>
          </cell>
          <cell r="S530">
            <v>0</v>
          </cell>
          <cell r="T530">
            <v>2</v>
          </cell>
        </row>
        <row r="531">
          <cell r="A531" t="str">
            <v>LH4339</v>
          </cell>
          <cell r="B531" t="str">
            <v>31-03-2006</v>
          </cell>
          <cell r="C531" t="str">
            <v>The Havebury Housing Partnership</v>
          </cell>
          <cell r="D531">
            <v>5638</v>
          </cell>
          <cell r="E531">
            <v>19</v>
          </cell>
          <cell r="F531">
            <v>5657</v>
          </cell>
          <cell r="G531" t="str">
            <v>Central</v>
          </cell>
          <cell r="I531" t="str">
            <v>LSVT</v>
          </cell>
          <cell r="J531" t="str">
            <v/>
          </cell>
          <cell r="K531" t="str">
            <v/>
          </cell>
          <cell r="L531" t="str">
            <v/>
          </cell>
          <cell r="M531" t="str">
            <v/>
          </cell>
          <cell r="N531" t="str">
            <v>Included</v>
          </cell>
          <cell r="O531" t="str">
            <v/>
          </cell>
          <cell r="Q531">
            <v>1</v>
          </cell>
          <cell r="R531">
            <v>1</v>
          </cell>
          <cell r="S531">
            <v>0</v>
          </cell>
          <cell r="T531">
            <v>2</v>
          </cell>
        </row>
        <row r="532">
          <cell r="A532" t="str">
            <v>LH4343</v>
          </cell>
          <cell r="B532" t="str">
            <v>31-03-2006</v>
          </cell>
          <cell r="C532" t="str">
            <v>Knowsley Housing Trust</v>
          </cell>
          <cell r="D532">
            <v>14022</v>
          </cell>
          <cell r="E532">
            <v>0</v>
          </cell>
          <cell r="F532">
            <v>14022</v>
          </cell>
          <cell r="G532" t="str">
            <v>North</v>
          </cell>
          <cell r="I532" t="str">
            <v>LSVT</v>
          </cell>
          <cell r="J532" t="str">
            <v/>
          </cell>
          <cell r="K532" t="str">
            <v/>
          </cell>
          <cell r="L532" t="str">
            <v/>
          </cell>
          <cell r="M532" t="str">
            <v/>
          </cell>
          <cell r="N532" t="str">
            <v/>
          </cell>
          <cell r="O532" t="str">
            <v>Included</v>
          </cell>
          <cell r="Q532">
            <v>1</v>
          </cell>
          <cell r="R532">
            <v>1</v>
          </cell>
          <cell r="S532">
            <v>0</v>
          </cell>
          <cell r="T532">
            <v>2</v>
          </cell>
        </row>
        <row r="533">
          <cell r="A533" t="str">
            <v>LH4350</v>
          </cell>
          <cell r="B533" t="str">
            <v>31-03-2006</v>
          </cell>
          <cell r="C533" t="str">
            <v>Carlisle Housing Association Limited</v>
          </cell>
          <cell r="D533">
            <v>7165</v>
          </cell>
          <cell r="E533">
            <v>0</v>
          </cell>
          <cell r="F533">
            <v>7165</v>
          </cell>
          <cell r="G533" t="str">
            <v>North</v>
          </cell>
          <cell r="I533" t="str">
            <v>LSVT</v>
          </cell>
          <cell r="J533" t="str">
            <v/>
          </cell>
          <cell r="K533" t="str">
            <v/>
          </cell>
          <cell r="L533" t="str">
            <v/>
          </cell>
          <cell r="M533" t="str">
            <v/>
          </cell>
          <cell r="N533" t="str">
            <v>Included</v>
          </cell>
          <cell r="O533" t="str">
            <v/>
          </cell>
          <cell r="Q533">
            <v>1</v>
          </cell>
          <cell r="R533">
            <v>1</v>
          </cell>
          <cell r="S533">
            <v>0</v>
          </cell>
          <cell r="T533">
            <v>2</v>
          </cell>
        </row>
        <row r="534">
          <cell r="A534" t="str">
            <v>LH4352</v>
          </cell>
          <cell r="B534" t="str">
            <v>31-03-2006</v>
          </cell>
          <cell r="C534" t="str">
            <v>Community Seven Limited</v>
          </cell>
          <cell r="D534">
            <v>1653</v>
          </cell>
          <cell r="E534">
            <v>11</v>
          </cell>
          <cell r="F534">
            <v>1664</v>
          </cell>
          <cell r="G534" t="str">
            <v>North</v>
          </cell>
          <cell r="I534" t="str">
            <v/>
          </cell>
          <cell r="J534" t="str">
            <v/>
          </cell>
          <cell r="K534" t="str">
            <v>Traditional</v>
          </cell>
          <cell r="L534" t="str">
            <v>Included</v>
          </cell>
          <cell r="M534" t="str">
            <v/>
          </cell>
          <cell r="N534" t="str">
            <v/>
          </cell>
          <cell r="O534" t="str">
            <v/>
          </cell>
          <cell r="Q534">
            <v>1</v>
          </cell>
          <cell r="R534">
            <v>1</v>
          </cell>
          <cell r="S534">
            <v>1</v>
          </cell>
          <cell r="T534">
            <v>3</v>
          </cell>
        </row>
        <row r="535">
          <cell r="A535" t="str">
            <v>LH4353</v>
          </cell>
          <cell r="B535" t="str">
            <v>31-03-2006</v>
          </cell>
          <cell r="C535" t="str">
            <v>Herefordshire Housing Limited</v>
          </cell>
          <cell r="D535">
            <v>5428</v>
          </cell>
          <cell r="E535">
            <v>0</v>
          </cell>
          <cell r="F535">
            <v>5428</v>
          </cell>
          <cell r="G535" t="str">
            <v>Central</v>
          </cell>
          <cell r="I535" t="str">
            <v>LSVT</v>
          </cell>
          <cell r="J535" t="str">
            <v/>
          </cell>
          <cell r="K535" t="str">
            <v/>
          </cell>
          <cell r="L535" t="str">
            <v/>
          </cell>
          <cell r="M535" t="str">
            <v/>
          </cell>
          <cell r="N535" t="str">
            <v>Included</v>
          </cell>
          <cell r="O535" t="str">
            <v/>
          </cell>
          <cell r="Q535">
            <v>1</v>
          </cell>
          <cell r="R535">
            <v>1</v>
          </cell>
          <cell r="S535">
            <v>0</v>
          </cell>
          <cell r="T535">
            <v>2</v>
          </cell>
        </row>
        <row r="536">
          <cell r="A536" t="str">
            <v>LH4358</v>
          </cell>
          <cell r="B536" t="str">
            <v>31-03-2006</v>
          </cell>
          <cell r="C536" t="str">
            <v>Rushcliffe Homes Limited</v>
          </cell>
          <cell r="D536">
            <v>3600</v>
          </cell>
          <cell r="E536">
            <v>0</v>
          </cell>
          <cell r="F536">
            <v>3600</v>
          </cell>
          <cell r="G536" t="str">
            <v>London</v>
          </cell>
          <cell r="I536" t="str">
            <v>LSVT</v>
          </cell>
          <cell r="J536" t="str">
            <v/>
          </cell>
          <cell r="K536" t="str">
            <v/>
          </cell>
          <cell r="L536" t="str">
            <v/>
          </cell>
          <cell r="M536" t="str">
            <v>Included</v>
          </cell>
          <cell r="N536" t="str">
            <v/>
          </cell>
          <cell r="O536" t="str">
            <v/>
          </cell>
          <cell r="Q536">
            <v>1</v>
          </cell>
          <cell r="R536">
            <v>1</v>
          </cell>
          <cell r="S536">
            <v>0</v>
          </cell>
          <cell r="T536">
            <v>2</v>
          </cell>
        </row>
        <row r="537">
          <cell r="A537" t="str">
            <v>LH4384</v>
          </cell>
          <cell r="B537" t="str">
            <v>31-03-2006</v>
          </cell>
          <cell r="C537" t="str">
            <v>Craven Housing Limited</v>
          </cell>
          <cell r="D537">
            <v>1491</v>
          </cell>
          <cell r="E537">
            <v>0</v>
          </cell>
          <cell r="F537">
            <v>1491</v>
          </cell>
          <cell r="G537" t="str">
            <v>North</v>
          </cell>
          <cell r="I537" t="str">
            <v>LSVT</v>
          </cell>
          <cell r="J537" t="str">
            <v/>
          </cell>
          <cell r="K537" t="str">
            <v/>
          </cell>
          <cell r="L537" t="str">
            <v>Included</v>
          </cell>
          <cell r="M537" t="str">
            <v/>
          </cell>
          <cell r="N537" t="str">
            <v/>
          </cell>
          <cell r="O537" t="str">
            <v/>
          </cell>
          <cell r="Q537">
            <v>1</v>
          </cell>
          <cell r="R537">
            <v>1</v>
          </cell>
          <cell r="S537">
            <v>0</v>
          </cell>
          <cell r="T537">
            <v>2</v>
          </cell>
        </row>
        <row r="538">
          <cell r="A538" t="str">
            <v>LH4401</v>
          </cell>
          <cell r="B538" t="str">
            <v>31-03-2006</v>
          </cell>
          <cell r="C538" t="str">
            <v>Yorkshire Coast Homes Limited</v>
          </cell>
          <cell r="D538">
            <v>4362</v>
          </cell>
          <cell r="E538">
            <v>8</v>
          </cell>
          <cell r="F538">
            <v>4370</v>
          </cell>
          <cell r="G538" t="str">
            <v>North</v>
          </cell>
          <cell r="I538" t="str">
            <v>LSVT</v>
          </cell>
          <cell r="J538" t="str">
            <v/>
          </cell>
          <cell r="K538" t="str">
            <v/>
          </cell>
          <cell r="L538" t="str">
            <v/>
          </cell>
          <cell r="M538" t="str">
            <v>Included</v>
          </cell>
          <cell r="N538" t="str">
            <v/>
          </cell>
          <cell r="O538" t="str">
            <v/>
          </cell>
          <cell r="Q538">
            <v>1</v>
          </cell>
          <cell r="R538">
            <v>1</v>
          </cell>
          <cell r="S538">
            <v>0</v>
          </cell>
          <cell r="T538">
            <v>2</v>
          </cell>
        </row>
        <row r="539">
          <cell r="A539" t="str">
            <v>LH4402</v>
          </cell>
          <cell r="B539" t="str">
            <v>31-03-2006</v>
          </cell>
          <cell r="C539" t="str">
            <v>Maidstone Housing Trust Limited</v>
          </cell>
          <cell r="D539">
            <v>6185</v>
          </cell>
          <cell r="E539">
            <v>0</v>
          </cell>
          <cell r="F539">
            <v>6185</v>
          </cell>
          <cell r="G539" t="str">
            <v>South East</v>
          </cell>
          <cell r="I539" t="str">
            <v>LSVT</v>
          </cell>
          <cell r="J539" t="str">
            <v/>
          </cell>
          <cell r="K539" t="str">
            <v/>
          </cell>
          <cell r="L539" t="str">
            <v/>
          </cell>
          <cell r="M539" t="str">
            <v/>
          </cell>
          <cell r="N539" t="str">
            <v>Included</v>
          </cell>
          <cell r="O539" t="str">
            <v/>
          </cell>
          <cell r="Q539">
            <v>1</v>
          </cell>
          <cell r="R539">
            <v>1</v>
          </cell>
          <cell r="S539">
            <v>0</v>
          </cell>
          <cell r="T539">
            <v>2</v>
          </cell>
        </row>
        <row r="540">
          <cell r="A540" t="str">
            <v>LH4403</v>
          </cell>
          <cell r="B540" t="str">
            <v>31-03-2006</v>
          </cell>
          <cell r="C540" t="str">
            <v>Teign Housing</v>
          </cell>
          <cell r="D540">
            <v>3485</v>
          </cell>
          <cell r="E540">
            <v>147</v>
          </cell>
          <cell r="F540">
            <v>3632</v>
          </cell>
          <cell r="G540" t="str">
            <v>South West</v>
          </cell>
          <cell r="I540" t="str">
            <v>LSVT</v>
          </cell>
          <cell r="J540" t="str">
            <v/>
          </cell>
          <cell r="K540" t="str">
            <v/>
          </cell>
          <cell r="L540" t="str">
            <v/>
          </cell>
          <cell r="M540" t="str">
            <v>Included</v>
          </cell>
          <cell r="N540" t="str">
            <v/>
          </cell>
          <cell r="O540" t="str">
            <v/>
          </cell>
          <cell r="Q540">
            <v>1</v>
          </cell>
          <cell r="R540">
            <v>1</v>
          </cell>
          <cell r="S540">
            <v>0</v>
          </cell>
          <cell r="T540">
            <v>2</v>
          </cell>
        </row>
        <row r="541">
          <cell r="A541" t="str">
            <v>LH4405</v>
          </cell>
          <cell r="B541" t="str">
            <v>31-03-2006</v>
          </cell>
          <cell r="C541" t="str">
            <v>Rooftop Homes Ltd.</v>
          </cell>
          <cell r="D541">
            <v>232</v>
          </cell>
          <cell r="E541">
            <v>45</v>
          </cell>
          <cell r="F541">
            <v>277</v>
          </cell>
          <cell r="G541" t="str">
            <v>Central</v>
          </cell>
          <cell r="K541" t="str">
            <v>Traditional</v>
          </cell>
          <cell r="L541" t="str">
            <v/>
          </cell>
          <cell r="M541" t="str">
            <v/>
          </cell>
          <cell r="N541" t="str">
            <v/>
          </cell>
          <cell r="O541" t="str">
            <v/>
          </cell>
          <cell r="Q541">
            <v>1</v>
          </cell>
          <cell r="R541">
            <v>0</v>
          </cell>
          <cell r="S541">
            <v>1</v>
          </cell>
          <cell r="T541">
            <v>2</v>
          </cell>
        </row>
        <row r="542">
          <cell r="A542" t="str">
            <v>LH4406</v>
          </cell>
          <cell r="B542" t="str">
            <v>31-03-2006</v>
          </cell>
          <cell r="C542" t="str">
            <v>William Sutton Housing Association Ltd</v>
          </cell>
          <cell r="D542">
            <v>13966</v>
          </cell>
          <cell r="E542">
            <v>0</v>
          </cell>
          <cell r="F542">
            <v>13966</v>
          </cell>
          <cell r="G542" t="str">
            <v>London</v>
          </cell>
          <cell r="I542" t="str">
            <v/>
          </cell>
          <cell r="J542" t="str">
            <v/>
          </cell>
          <cell r="K542" t="str">
            <v>Traditional</v>
          </cell>
          <cell r="L542" t="str">
            <v/>
          </cell>
          <cell r="M542" t="str">
            <v/>
          </cell>
          <cell r="N542" t="str">
            <v/>
          </cell>
          <cell r="O542" t="str">
            <v>Included</v>
          </cell>
          <cell r="Q542">
            <v>1</v>
          </cell>
          <cell r="R542">
            <v>1</v>
          </cell>
          <cell r="S542">
            <v>1</v>
          </cell>
          <cell r="T542">
            <v>3</v>
          </cell>
        </row>
        <row r="543">
          <cell r="A543" t="str">
            <v>LH4412</v>
          </cell>
          <cell r="B543" t="str">
            <v>31-03-2006</v>
          </cell>
          <cell r="C543" t="str">
            <v>Saffron Housing Trust Limited</v>
          </cell>
          <cell r="D543">
            <v>4283</v>
          </cell>
          <cell r="E543">
            <v>0</v>
          </cell>
          <cell r="F543">
            <v>4283</v>
          </cell>
          <cell r="G543" t="str">
            <v>Central</v>
          </cell>
          <cell r="I543" t="str">
            <v>LSVT</v>
          </cell>
          <cell r="J543" t="str">
            <v/>
          </cell>
          <cell r="K543" t="str">
            <v/>
          </cell>
          <cell r="L543" t="str">
            <v/>
          </cell>
          <cell r="M543" t="str">
            <v>Included</v>
          </cell>
          <cell r="N543" t="str">
            <v/>
          </cell>
          <cell r="O543" t="str">
            <v/>
          </cell>
          <cell r="Q543">
            <v>1</v>
          </cell>
          <cell r="R543">
            <v>1</v>
          </cell>
          <cell r="S543">
            <v>0</v>
          </cell>
          <cell r="T543">
            <v>2</v>
          </cell>
        </row>
        <row r="544">
          <cell r="A544" t="str">
            <v>LH4415</v>
          </cell>
          <cell r="B544" t="str">
            <v>31-03-2006</v>
          </cell>
          <cell r="C544" t="str">
            <v>Bromsgrove District Housing Trust Ltd</v>
          </cell>
          <cell r="D544">
            <v>3082</v>
          </cell>
          <cell r="E544">
            <v>0</v>
          </cell>
          <cell r="F544">
            <v>3082</v>
          </cell>
          <cell r="G544" t="str">
            <v>Central</v>
          </cell>
          <cell r="I544" t="str">
            <v>LSVT</v>
          </cell>
          <cell r="J544" t="str">
            <v/>
          </cell>
          <cell r="K544" t="str">
            <v/>
          </cell>
          <cell r="L544" t="str">
            <v/>
          </cell>
          <cell r="M544" t="str">
            <v>Included</v>
          </cell>
          <cell r="N544" t="str">
            <v/>
          </cell>
          <cell r="O544" t="str">
            <v/>
          </cell>
          <cell r="Q544">
            <v>1</v>
          </cell>
          <cell r="R544">
            <v>1</v>
          </cell>
          <cell r="S544">
            <v>0</v>
          </cell>
          <cell r="T544">
            <v>2</v>
          </cell>
        </row>
        <row r="545">
          <cell r="A545" t="str">
            <v>LH4416</v>
          </cell>
          <cell r="B545" t="str">
            <v>31-03-2006</v>
          </cell>
          <cell r="C545" t="str">
            <v>Worcester Community Housing Limited</v>
          </cell>
          <cell r="D545">
            <v>4530</v>
          </cell>
          <cell r="E545">
            <v>82</v>
          </cell>
          <cell r="F545">
            <v>4612</v>
          </cell>
          <cell r="G545" t="str">
            <v>Central</v>
          </cell>
          <cell r="I545" t="str">
            <v>LSVT</v>
          </cell>
          <cell r="J545" t="str">
            <v/>
          </cell>
          <cell r="K545" t="str">
            <v/>
          </cell>
          <cell r="L545" t="str">
            <v/>
          </cell>
          <cell r="M545" t="str">
            <v>Included</v>
          </cell>
          <cell r="N545" t="str">
            <v/>
          </cell>
          <cell r="O545" t="str">
            <v/>
          </cell>
          <cell r="Q545">
            <v>1</v>
          </cell>
          <cell r="R545">
            <v>1</v>
          </cell>
          <cell r="S545">
            <v>0</v>
          </cell>
          <cell r="T545">
            <v>2</v>
          </cell>
        </row>
        <row r="546">
          <cell r="A546" t="str">
            <v>LH4421</v>
          </cell>
          <cell r="B546" t="str">
            <v>31-03-2006</v>
          </cell>
          <cell r="C546" t="str">
            <v>Purbeck Housing Trust Limited</v>
          </cell>
          <cell r="D546">
            <v>1662</v>
          </cell>
          <cell r="E546">
            <v>0</v>
          </cell>
          <cell r="F546">
            <v>1662</v>
          </cell>
          <cell r="G546" t="str">
            <v>South West</v>
          </cell>
          <cell r="I546" t="str">
            <v>LSVT</v>
          </cell>
          <cell r="J546" t="str">
            <v/>
          </cell>
          <cell r="K546" t="str">
            <v/>
          </cell>
          <cell r="L546" t="str">
            <v>Included</v>
          </cell>
          <cell r="M546" t="str">
            <v/>
          </cell>
          <cell r="N546" t="str">
            <v/>
          </cell>
          <cell r="O546" t="str">
            <v/>
          </cell>
          <cell r="Q546">
            <v>1</v>
          </cell>
          <cell r="R546">
            <v>1</v>
          </cell>
          <cell r="S546">
            <v>0</v>
          </cell>
          <cell r="T546">
            <v>2</v>
          </cell>
        </row>
        <row r="547">
          <cell r="A547" t="str">
            <v>LH4428</v>
          </cell>
          <cell r="B547" t="str">
            <v>31-03-2006</v>
          </cell>
          <cell r="C547" t="str">
            <v>Cross Keys Homes Limited</v>
          </cell>
          <cell r="D547">
            <v>9591</v>
          </cell>
          <cell r="E547">
            <v>0</v>
          </cell>
          <cell r="F547">
            <v>9591</v>
          </cell>
          <cell r="G547" t="str">
            <v>Central</v>
          </cell>
          <cell r="I547" t="str">
            <v>LSVT</v>
          </cell>
          <cell r="J547" t="str">
            <v/>
          </cell>
          <cell r="K547" t="str">
            <v/>
          </cell>
          <cell r="L547" t="str">
            <v/>
          </cell>
          <cell r="M547" t="str">
            <v/>
          </cell>
          <cell r="N547" t="str">
            <v>Included</v>
          </cell>
          <cell r="O547" t="str">
            <v/>
          </cell>
          <cell r="Q547">
            <v>1</v>
          </cell>
          <cell r="R547">
            <v>1</v>
          </cell>
          <cell r="S547">
            <v>0</v>
          </cell>
          <cell r="T547">
            <v>2</v>
          </cell>
        </row>
        <row r="548">
          <cell r="A548" t="str">
            <v>SL3118</v>
          </cell>
          <cell r="B548" t="str">
            <v>31-03-2006</v>
          </cell>
          <cell r="C548" t="str">
            <v>Crystal Palace Housing Association Limited</v>
          </cell>
          <cell r="D548">
            <v>315</v>
          </cell>
          <cell r="E548">
            <v>0</v>
          </cell>
          <cell r="F548">
            <v>315</v>
          </cell>
          <cell r="G548" t="str">
            <v>South East</v>
          </cell>
          <cell r="I548" t="str">
            <v/>
          </cell>
          <cell r="J548" t="str">
            <v/>
          </cell>
          <cell r="K548" t="str">
            <v>Traditional</v>
          </cell>
          <cell r="L548" t="str">
            <v/>
          </cell>
          <cell r="M548" t="str">
            <v/>
          </cell>
          <cell r="N548" t="str">
            <v/>
          </cell>
          <cell r="O548" t="str">
            <v/>
          </cell>
          <cell r="Q548">
            <v>1</v>
          </cell>
          <cell r="R548">
            <v>0</v>
          </cell>
          <cell r="S548">
            <v>1</v>
          </cell>
          <cell r="T548">
            <v>2</v>
          </cell>
        </row>
        <row r="549">
          <cell r="A549" t="str">
            <v>SL3119</v>
          </cell>
          <cell r="B549" t="str">
            <v>31-03-2006</v>
          </cell>
          <cell r="C549" t="str">
            <v>Notting Hill Home Ownership Limited</v>
          </cell>
          <cell r="D549">
            <v>3512</v>
          </cell>
          <cell r="E549">
            <v>5</v>
          </cell>
          <cell r="F549">
            <v>3517</v>
          </cell>
          <cell r="G549" t="str">
            <v>London</v>
          </cell>
          <cell r="I549" t="str">
            <v/>
          </cell>
          <cell r="J549" t="str">
            <v/>
          </cell>
          <cell r="K549" t="str">
            <v>Traditional</v>
          </cell>
          <cell r="L549" t="str">
            <v/>
          </cell>
          <cell r="M549" t="str">
            <v>Included</v>
          </cell>
          <cell r="N549" t="str">
            <v/>
          </cell>
          <cell r="O549" t="str">
            <v/>
          </cell>
          <cell r="Q549">
            <v>1</v>
          </cell>
          <cell r="R549">
            <v>1</v>
          </cell>
          <cell r="S549">
            <v>1</v>
          </cell>
          <cell r="T549">
            <v>3</v>
          </cell>
        </row>
        <row r="550">
          <cell r="A550" t="str">
            <v>SL3139</v>
          </cell>
          <cell r="B550" t="str">
            <v>31-12-2005</v>
          </cell>
          <cell r="C550" t="str">
            <v>Victoria Park Home Ownership Limited</v>
          </cell>
          <cell r="D550">
            <v>324</v>
          </cell>
          <cell r="E550">
            <v>0</v>
          </cell>
          <cell r="F550">
            <v>324</v>
          </cell>
          <cell r="G550" t="str">
            <v>London</v>
          </cell>
          <cell r="I550" t="str">
            <v/>
          </cell>
          <cell r="J550" t="str">
            <v/>
          </cell>
          <cell r="K550" t="str">
            <v>Traditional</v>
          </cell>
          <cell r="L550" t="str">
            <v/>
          </cell>
          <cell r="M550" t="str">
            <v/>
          </cell>
          <cell r="N550" t="str">
            <v/>
          </cell>
          <cell r="O550" t="str">
            <v/>
          </cell>
          <cell r="Q550">
            <v>1</v>
          </cell>
          <cell r="R550">
            <v>0</v>
          </cell>
          <cell r="S550">
            <v>1</v>
          </cell>
          <cell r="T550">
            <v>2</v>
          </cell>
        </row>
        <row r="551">
          <cell r="A551" t="str">
            <v>SL3140</v>
          </cell>
          <cell r="B551" t="str">
            <v>31-03-2006</v>
          </cell>
          <cell r="C551" t="str">
            <v>Bush Housing Association Limited</v>
          </cell>
          <cell r="D551">
            <v>603</v>
          </cell>
          <cell r="E551">
            <v>0</v>
          </cell>
          <cell r="F551">
            <v>603</v>
          </cell>
          <cell r="G551" t="str">
            <v>London</v>
          </cell>
          <cell r="I551" t="str">
            <v/>
          </cell>
          <cell r="J551" t="str">
            <v/>
          </cell>
          <cell r="K551" t="str">
            <v>Traditional</v>
          </cell>
          <cell r="L551" t="str">
            <v/>
          </cell>
          <cell r="M551" t="str">
            <v/>
          </cell>
          <cell r="N551" t="str">
            <v/>
          </cell>
          <cell r="O551" t="str">
            <v/>
          </cell>
          <cell r="Q551">
            <v>1</v>
          </cell>
          <cell r="R551">
            <v>0</v>
          </cell>
          <cell r="S551">
            <v>1</v>
          </cell>
          <cell r="T551">
            <v>2</v>
          </cell>
        </row>
        <row r="552">
          <cell r="A552" t="str">
            <v>SL3152</v>
          </cell>
          <cell r="B552" t="str">
            <v>31-03-2006</v>
          </cell>
          <cell r="C552" t="str">
            <v>Keystart Housing Association Limited</v>
          </cell>
          <cell r="D552">
            <v>3246</v>
          </cell>
          <cell r="E552">
            <v>0</v>
          </cell>
          <cell r="F552">
            <v>3246</v>
          </cell>
          <cell r="G552" t="str">
            <v>London</v>
          </cell>
          <cell r="I552" t="str">
            <v/>
          </cell>
          <cell r="J552" t="str">
            <v/>
          </cell>
          <cell r="K552" t="str">
            <v>Traditional</v>
          </cell>
          <cell r="L552" t="str">
            <v/>
          </cell>
          <cell r="M552" t="str">
            <v>Included</v>
          </cell>
          <cell r="N552" t="str">
            <v/>
          </cell>
          <cell r="O552" t="str">
            <v/>
          </cell>
          <cell r="Q552">
            <v>1</v>
          </cell>
          <cell r="R552">
            <v>1</v>
          </cell>
          <cell r="S552">
            <v>1</v>
          </cell>
          <cell r="T552">
            <v>3</v>
          </cell>
        </row>
        <row r="553">
          <cell r="A553" t="str">
            <v>SL3155</v>
          </cell>
          <cell r="B553" t="str">
            <v>31-03-2006</v>
          </cell>
          <cell r="C553" t="str">
            <v>East Choice Limited</v>
          </cell>
          <cell r="D553">
            <v>1740</v>
          </cell>
          <cell r="E553">
            <v>2</v>
          </cell>
          <cell r="F553">
            <v>1742</v>
          </cell>
          <cell r="G553" t="str">
            <v>London</v>
          </cell>
          <cell r="I553" t="str">
            <v/>
          </cell>
          <cell r="J553" t="str">
            <v/>
          </cell>
          <cell r="K553" t="str">
            <v>Traditional</v>
          </cell>
          <cell r="L553" t="str">
            <v>Included</v>
          </cell>
          <cell r="M553" t="str">
            <v/>
          </cell>
          <cell r="N553" t="str">
            <v/>
          </cell>
          <cell r="O553" t="str">
            <v/>
          </cell>
          <cell r="Q553">
            <v>1</v>
          </cell>
          <cell r="R553">
            <v>1</v>
          </cell>
          <cell r="S553">
            <v>1</v>
          </cell>
          <cell r="T553">
            <v>3</v>
          </cell>
        </row>
        <row r="554">
          <cell r="A554" t="str">
            <v>SL3170</v>
          </cell>
          <cell r="B554" t="str">
            <v>31-03-2006</v>
          </cell>
          <cell r="C554" t="str">
            <v>Equity Housing Association Limited</v>
          </cell>
          <cell r="D554">
            <v>1047</v>
          </cell>
          <cell r="E554">
            <v>6</v>
          </cell>
          <cell r="F554">
            <v>1053</v>
          </cell>
          <cell r="G554" t="str">
            <v>North</v>
          </cell>
          <cell r="I554" t="str">
            <v/>
          </cell>
          <cell r="J554" t="str">
            <v/>
          </cell>
          <cell r="K554" t="str">
            <v>Traditional</v>
          </cell>
          <cell r="L554" t="str">
            <v>Included</v>
          </cell>
          <cell r="M554" t="str">
            <v/>
          </cell>
          <cell r="N554" t="str">
            <v/>
          </cell>
          <cell r="O554" t="str">
            <v/>
          </cell>
          <cell r="Q554">
            <v>1</v>
          </cell>
          <cell r="R554">
            <v>1</v>
          </cell>
          <cell r="S554">
            <v>1</v>
          </cell>
          <cell r="T554">
            <v>3</v>
          </cell>
        </row>
        <row r="555">
          <cell r="A555" t="str">
            <v>SL3171</v>
          </cell>
          <cell r="B555" t="str">
            <v>31-03-2006</v>
          </cell>
          <cell r="C555" t="str">
            <v>Threshold Key Homes Limited</v>
          </cell>
          <cell r="D555">
            <v>845</v>
          </cell>
          <cell r="E555">
            <v>0</v>
          </cell>
          <cell r="F555">
            <v>845</v>
          </cell>
          <cell r="G555" t="str">
            <v>London</v>
          </cell>
          <cell r="I555" t="str">
            <v/>
          </cell>
          <cell r="J555" t="str">
            <v/>
          </cell>
          <cell r="K555" t="str">
            <v>Traditional</v>
          </cell>
          <cell r="L555" t="str">
            <v/>
          </cell>
          <cell r="M555" t="str">
            <v/>
          </cell>
          <cell r="N555" t="str">
            <v/>
          </cell>
          <cell r="O555" t="str">
            <v/>
          </cell>
          <cell r="Q555">
            <v>1</v>
          </cell>
          <cell r="R555">
            <v>0</v>
          </cell>
          <cell r="S555">
            <v>1</v>
          </cell>
          <cell r="T555">
            <v>2</v>
          </cell>
        </row>
        <row r="556">
          <cell r="A556" t="str">
            <v>SL3194</v>
          </cell>
          <cell r="B556" t="str">
            <v>31-03-2006</v>
          </cell>
          <cell r="C556" t="str">
            <v>Sutherland Housing Association Limited</v>
          </cell>
          <cell r="D556">
            <v>2606</v>
          </cell>
          <cell r="E556">
            <v>0</v>
          </cell>
          <cell r="F556">
            <v>2606</v>
          </cell>
          <cell r="G556" t="str">
            <v>London</v>
          </cell>
          <cell r="I556" t="str">
            <v/>
          </cell>
          <cell r="K556" t="str">
            <v>Traditional</v>
          </cell>
          <cell r="L556" t="str">
            <v/>
          </cell>
          <cell r="M556" t="str">
            <v>Included</v>
          </cell>
          <cell r="N556" t="str">
            <v/>
          </cell>
          <cell r="O556" t="str">
            <v/>
          </cell>
          <cell r="Q556">
            <v>1</v>
          </cell>
          <cell r="R556">
            <v>1</v>
          </cell>
          <cell r="S556">
            <v>1</v>
          </cell>
          <cell r="T556">
            <v>3</v>
          </cell>
        </row>
        <row r="557">
          <cell r="A557" t="str">
            <v>SL3195</v>
          </cell>
          <cell r="B557" t="str">
            <v>31-03-2006</v>
          </cell>
          <cell r="C557" t="str">
            <v>Focus Home Options Agency Limited</v>
          </cell>
          <cell r="D557">
            <v>907</v>
          </cell>
          <cell r="E557">
            <v>34</v>
          </cell>
          <cell r="F557">
            <v>941</v>
          </cell>
          <cell r="G557" t="str">
            <v>Central</v>
          </cell>
          <cell r="I557" t="str">
            <v/>
          </cell>
          <cell r="J557" t="str">
            <v/>
          </cell>
          <cell r="K557" t="str">
            <v>Traditional</v>
          </cell>
          <cell r="L557" t="str">
            <v/>
          </cell>
          <cell r="M557" t="str">
            <v/>
          </cell>
          <cell r="N557" t="str">
            <v/>
          </cell>
          <cell r="O557" t="str">
            <v/>
          </cell>
          <cell r="Q557">
            <v>1</v>
          </cell>
          <cell r="R557">
            <v>0</v>
          </cell>
          <cell r="S557">
            <v>1</v>
          </cell>
          <cell r="T557">
            <v>2</v>
          </cell>
        </row>
        <row r="558">
          <cell r="A558" t="str">
            <v>SL3212</v>
          </cell>
          <cell r="B558" t="str">
            <v>30-09-2005</v>
          </cell>
          <cell r="C558" t="str">
            <v>Cherwell Family Housing Association Limited</v>
          </cell>
          <cell r="D558">
            <v>342</v>
          </cell>
          <cell r="E558">
            <v>34</v>
          </cell>
          <cell r="F558">
            <v>376</v>
          </cell>
          <cell r="G558" t="str">
            <v>London</v>
          </cell>
          <cell r="I558" t="str">
            <v/>
          </cell>
          <cell r="J558" t="str">
            <v/>
          </cell>
          <cell r="K558" t="str">
            <v>Traditional</v>
          </cell>
          <cell r="L558" t="str">
            <v/>
          </cell>
          <cell r="M558" t="str">
            <v/>
          </cell>
          <cell r="N558" t="str">
            <v/>
          </cell>
          <cell r="O558" t="str">
            <v/>
          </cell>
          <cell r="Q558">
            <v>1</v>
          </cell>
          <cell r="R558">
            <v>0</v>
          </cell>
          <cell r="S558">
            <v>1</v>
          </cell>
          <cell r="T558">
            <v>2</v>
          </cell>
        </row>
        <row r="559">
          <cell r="A559" t="str">
            <v>SL3224</v>
          </cell>
          <cell r="B559" t="str">
            <v>31-03-2006</v>
          </cell>
          <cell r="C559" t="str">
            <v>Central Methodist Housing Association Limited</v>
          </cell>
          <cell r="D559">
            <v>548</v>
          </cell>
          <cell r="E559">
            <v>176</v>
          </cell>
          <cell r="F559">
            <v>724</v>
          </cell>
          <cell r="G559" t="str">
            <v>North</v>
          </cell>
          <cell r="I559" t="str">
            <v/>
          </cell>
          <cell r="J559" t="str">
            <v/>
          </cell>
          <cell r="K559" t="str">
            <v>Traditional</v>
          </cell>
          <cell r="L559" t="str">
            <v/>
          </cell>
          <cell r="M559" t="str">
            <v/>
          </cell>
          <cell r="N559" t="str">
            <v/>
          </cell>
          <cell r="O559" t="str">
            <v/>
          </cell>
          <cell r="Q559">
            <v>1</v>
          </cell>
          <cell r="R559">
            <v>0</v>
          </cell>
          <cell r="S559">
            <v>1</v>
          </cell>
          <cell r="T559">
            <v>2</v>
          </cell>
        </row>
        <row r="560">
          <cell r="A560" t="str">
            <v>SL3364</v>
          </cell>
          <cell r="B560" t="str">
            <v>31-03-2006</v>
          </cell>
          <cell r="C560" t="str">
            <v>Tower Homes Limited</v>
          </cell>
          <cell r="D560">
            <v>3608</v>
          </cell>
          <cell r="E560">
            <v>0</v>
          </cell>
          <cell r="F560">
            <v>3608</v>
          </cell>
          <cell r="G560" t="str">
            <v>London</v>
          </cell>
          <cell r="I560" t="str">
            <v/>
          </cell>
          <cell r="J560" t="str">
            <v/>
          </cell>
          <cell r="K560" t="str">
            <v>Traditional</v>
          </cell>
          <cell r="L560" t="str">
            <v/>
          </cell>
          <cell r="M560" t="str">
            <v>Included</v>
          </cell>
          <cell r="N560" t="str">
            <v/>
          </cell>
          <cell r="O560" t="str">
            <v/>
          </cell>
          <cell r="Q560">
            <v>1</v>
          </cell>
          <cell r="R560">
            <v>1</v>
          </cell>
          <cell r="S560">
            <v>1</v>
          </cell>
          <cell r="T560">
            <v>3</v>
          </cell>
        </row>
        <row r="561">
          <cell r="A561" t="str">
            <v>SL3442</v>
          </cell>
          <cell r="B561" t="str">
            <v>31-03-2006</v>
          </cell>
          <cell r="C561" t="str">
            <v>Toynbee Partnership Housing Association Limited</v>
          </cell>
          <cell r="D561">
            <v>613</v>
          </cell>
          <cell r="E561">
            <v>0</v>
          </cell>
          <cell r="F561">
            <v>613</v>
          </cell>
          <cell r="G561" t="str">
            <v>London</v>
          </cell>
          <cell r="I561" t="str">
            <v/>
          </cell>
          <cell r="J561" t="str">
            <v/>
          </cell>
          <cell r="K561" t="str">
            <v>Traditional</v>
          </cell>
          <cell r="L561" t="str">
            <v/>
          </cell>
          <cell r="M561" t="str">
            <v/>
          </cell>
          <cell r="N561" t="str">
            <v/>
          </cell>
          <cell r="O561" t="str">
            <v/>
          </cell>
          <cell r="Q561">
            <v>1</v>
          </cell>
          <cell r="R561">
            <v>0</v>
          </cell>
          <cell r="S561">
            <v>1</v>
          </cell>
          <cell r="T561">
            <v>2</v>
          </cell>
        </row>
        <row r="562">
          <cell r="A562" t="str">
            <v>SL3451</v>
          </cell>
          <cell r="B562" t="str">
            <v>30-09-2005</v>
          </cell>
          <cell r="C562" t="str">
            <v>Optimum Housing Limited</v>
          </cell>
          <cell r="D562">
            <v>354</v>
          </cell>
          <cell r="E562">
            <v>358</v>
          </cell>
          <cell r="F562">
            <v>712</v>
          </cell>
          <cell r="G562" t="str">
            <v>London</v>
          </cell>
          <cell r="I562" t="str">
            <v/>
          </cell>
          <cell r="K562" t="str">
            <v>Traditional</v>
          </cell>
          <cell r="L562" t="str">
            <v/>
          </cell>
          <cell r="M562" t="str">
            <v/>
          </cell>
          <cell r="N562" t="str">
            <v/>
          </cell>
          <cell r="O562" t="str">
            <v/>
          </cell>
          <cell r="Q562">
            <v>1</v>
          </cell>
          <cell r="R562">
            <v>0</v>
          </cell>
          <cell r="S562">
            <v>1</v>
          </cell>
          <cell r="T562">
            <v>2</v>
          </cell>
        </row>
        <row r="563">
          <cell r="A563" t="str">
            <v>SL3463</v>
          </cell>
          <cell r="B563" t="str">
            <v>31-03-2006</v>
          </cell>
          <cell r="C563" t="str">
            <v>Beech Housing Association Limited</v>
          </cell>
          <cell r="D563">
            <v>650</v>
          </cell>
          <cell r="E563">
            <v>0</v>
          </cell>
          <cell r="F563">
            <v>650</v>
          </cell>
          <cell r="G563" t="str">
            <v>North</v>
          </cell>
          <cell r="I563" t="str">
            <v/>
          </cell>
          <cell r="J563" t="str">
            <v/>
          </cell>
          <cell r="K563" t="str">
            <v>Traditional</v>
          </cell>
          <cell r="L563" t="str">
            <v/>
          </cell>
          <cell r="M563" t="str">
            <v/>
          </cell>
          <cell r="N563" t="str">
            <v/>
          </cell>
          <cell r="O563" t="str">
            <v/>
          </cell>
          <cell r="Q563">
            <v>1</v>
          </cell>
          <cell r="R563">
            <v>0</v>
          </cell>
          <cell r="S563">
            <v>1</v>
          </cell>
          <cell r="T563">
            <v>2</v>
          </cell>
        </row>
        <row r="564">
          <cell r="A564" t="str">
            <v>SL4293</v>
          </cell>
          <cell r="B564" t="str">
            <v>31-03-2006</v>
          </cell>
          <cell r="C564" t="str">
            <v>A2 Home Ownership Limited</v>
          </cell>
          <cell r="D564">
            <v>912</v>
          </cell>
          <cell r="E564">
            <v>0</v>
          </cell>
          <cell r="F564">
            <v>912</v>
          </cell>
          <cell r="G564" t="str">
            <v>South East</v>
          </cell>
          <cell r="I564" t="str">
            <v/>
          </cell>
          <cell r="J564" t="str">
            <v/>
          </cell>
          <cell r="K564" t="str">
            <v>Traditional</v>
          </cell>
          <cell r="L564" t="str">
            <v/>
          </cell>
          <cell r="M564" t="str">
            <v/>
          </cell>
          <cell r="N564" t="str">
            <v/>
          </cell>
          <cell r="O564" t="str">
            <v/>
          </cell>
          <cell r="Q564">
            <v>1</v>
          </cell>
          <cell r="R564">
            <v>0</v>
          </cell>
          <cell r="S564">
            <v>1</v>
          </cell>
          <cell r="T564">
            <v>2</v>
          </cell>
        </row>
      </sheetData>
      <sheetData sheetId="13">
        <row r="2">
          <cell r="A2" t="str">
            <v>A1855</v>
          </cell>
          <cell r="B2" t="str">
            <v>31-03-2007</v>
          </cell>
          <cell r="C2" t="str">
            <v>Railway Housing Association and Benefit Fund</v>
          </cell>
          <cell r="D2">
            <v>1318</v>
          </cell>
          <cell r="E2">
            <v>0</v>
          </cell>
          <cell r="F2">
            <v>1318</v>
          </cell>
          <cell r="G2" t="str">
            <v>North</v>
          </cell>
          <cell r="J2" t="str">
            <v/>
          </cell>
          <cell r="K2" t="str">
            <v>Traditional</v>
          </cell>
          <cell r="L2" t="str">
            <v>Included</v>
          </cell>
          <cell r="M2" t="str">
            <v/>
          </cell>
          <cell r="N2" t="str">
            <v/>
          </cell>
          <cell r="O2" t="str">
            <v/>
          </cell>
          <cell r="Q2">
            <v>1</v>
          </cell>
          <cell r="R2">
            <v>1</v>
          </cell>
          <cell r="S2">
            <v>1</v>
          </cell>
          <cell r="T2">
            <v>3</v>
          </cell>
        </row>
        <row r="3">
          <cell r="A3" t="str">
            <v>A3213</v>
          </cell>
          <cell r="B3" t="str">
            <v>31-03-2007</v>
          </cell>
          <cell r="C3" t="str">
            <v>Durham Aged Mineworkers' Homes Association</v>
          </cell>
          <cell r="D3">
            <v>1565</v>
          </cell>
          <cell r="E3">
            <v>0</v>
          </cell>
          <cell r="F3">
            <v>1565</v>
          </cell>
          <cell r="G3" t="str">
            <v>North</v>
          </cell>
          <cell r="J3" t="str">
            <v/>
          </cell>
          <cell r="K3" t="str">
            <v>Traditional</v>
          </cell>
          <cell r="L3" t="str">
            <v>Included</v>
          </cell>
          <cell r="M3" t="str">
            <v/>
          </cell>
          <cell r="N3" t="str">
            <v/>
          </cell>
          <cell r="O3" t="str">
            <v/>
          </cell>
          <cell r="Q3">
            <v>1</v>
          </cell>
          <cell r="R3">
            <v>1</v>
          </cell>
          <cell r="S3">
            <v>1</v>
          </cell>
          <cell r="T3">
            <v>3</v>
          </cell>
        </row>
        <row r="4">
          <cell r="A4" t="str">
            <v>A4020</v>
          </cell>
          <cell r="B4" t="str">
            <v>31-03-2007</v>
          </cell>
          <cell r="C4" t="str">
            <v>Pickering &amp; Ferens Homes</v>
          </cell>
          <cell r="D4">
            <v>1179</v>
          </cell>
          <cell r="E4">
            <v>0</v>
          </cell>
          <cell r="F4">
            <v>1179</v>
          </cell>
          <cell r="G4" t="str">
            <v>North</v>
          </cell>
          <cell r="J4" t="str">
            <v>Specialist</v>
          </cell>
          <cell r="K4" t="str">
            <v>Traditional</v>
          </cell>
          <cell r="L4" t="str">
            <v>Included</v>
          </cell>
          <cell r="M4" t="str">
            <v/>
          </cell>
          <cell r="N4" t="str">
            <v/>
          </cell>
          <cell r="O4" t="str">
            <v/>
          </cell>
          <cell r="Q4">
            <v>1</v>
          </cell>
          <cell r="R4">
            <v>1</v>
          </cell>
          <cell r="S4">
            <v>1</v>
          </cell>
          <cell r="T4">
            <v>3</v>
          </cell>
        </row>
        <row r="5">
          <cell r="A5" t="str">
            <v>G4234</v>
          </cell>
          <cell r="B5" t="str">
            <v>31-03-2007</v>
          </cell>
          <cell r="C5" t="str">
            <v>Spectrum Housing Group Limited</v>
          </cell>
          <cell r="D5">
            <v>5013</v>
          </cell>
          <cell r="E5">
            <v>602</v>
          </cell>
          <cell r="F5">
            <v>5615</v>
          </cell>
          <cell r="G5" t="str">
            <v>South West</v>
          </cell>
          <cell r="J5" t="str">
            <v/>
          </cell>
          <cell r="K5" t="str">
            <v>Traditional</v>
          </cell>
          <cell r="L5" t="str">
            <v/>
          </cell>
          <cell r="M5" t="str">
            <v/>
          </cell>
          <cell r="N5" t="str">
            <v>Included</v>
          </cell>
          <cell r="O5" t="str">
            <v/>
          </cell>
          <cell r="Q5">
            <v>1</v>
          </cell>
          <cell r="R5">
            <v>1</v>
          </cell>
          <cell r="S5">
            <v>1</v>
          </cell>
          <cell r="T5">
            <v>3</v>
          </cell>
        </row>
        <row r="6">
          <cell r="A6" t="str">
            <v>H1528</v>
          </cell>
          <cell r="B6" t="str">
            <v>31-03-2007</v>
          </cell>
          <cell r="C6" t="str">
            <v>Central and Cecil Housing Trust</v>
          </cell>
          <cell r="D6">
            <v>1799</v>
          </cell>
          <cell r="E6">
            <v>75</v>
          </cell>
          <cell r="F6">
            <v>1874</v>
          </cell>
          <cell r="G6" t="str">
            <v>London</v>
          </cell>
          <cell r="J6" t="str">
            <v>Specialist</v>
          </cell>
          <cell r="K6" t="str">
            <v>Traditional</v>
          </cell>
          <cell r="L6" t="str">
            <v>Included</v>
          </cell>
          <cell r="M6" t="str">
            <v/>
          </cell>
          <cell r="N6" t="str">
            <v/>
          </cell>
          <cell r="O6" t="str">
            <v/>
          </cell>
          <cell r="Q6">
            <v>1</v>
          </cell>
          <cell r="R6">
            <v>1</v>
          </cell>
          <cell r="S6">
            <v>1</v>
          </cell>
          <cell r="T6">
            <v>3</v>
          </cell>
        </row>
        <row r="7">
          <cell r="A7" t="str">
            <v>H2030</v>
          </cell>
          <cell r="B7" t="str">
            <v>31-03-2007</v>
          </cell>
          <cell r="C7" t="str">
            <v>Nacro Community Enterprises Limited</v>
          </cell>
          <cell r="D7">
            <v>1214</v>
          </cell>
          <cell r="E7">
            <v>0</v>
          </cell>
          <cell r="F7">
            <v>1214</v>
          </cell>
          <cell r="G7" t="str">
            <v>London</v>
          </cell>
          <cell r="J7" t="str">
            <v>Specialist</v>
          </cell>
          <cell r="K7" t="str">
            <v>Traditional</v>
          </cell>
          <cell r="L7" t="str">
            <v>Included</v>
          </cell>
          <cell r="M7" t="str">
            <v/>
          </cell>
          <cell r="N7" t="str">
            <v/>
          </cell>
          <cell r="O7" t="str">
            <v/>
          </cell>
          <cell r="Q7">
            <v>1</v>
          </cell>
          <cell r="R7">
            <v>1</v>
          </cell>
          <cell r="S7">
            <v>1</v>
          </cell>
          <cell r="T7">
            <v>3</v>
          </cell>
        </row>
        <row r="8">
          <cell r="A8" t="str">
            <v>H4137</v>
          </cell>
          <cell r="B8" t="str">
            <v>31-03-2007</v>
          </cell>
          <cell r="C8" t="str">
            <v>Kings' Forest Housing Limited</v>
          </cell>
          <cell r="D8">
            <v>2985</v>
          </cell>
          <cell r="E8">
            <v>0</v>
          </cell>
          <cell r="F8">
            <v>2985</v>
          </cell>
          <cell r="G8" t="str">
            <v>Central</v>
          </cell>
          <cell r="I8" t="str">
            <v>LSVT</v>
          </cell>
          <cell r="J8" t="str">
            <v/>
          </cell>
          <cell r="K8" t="str">
            <v/>
          </cell>
          <cell r="L8" t="str">
            <v/>
          </cell>
          <cell r="M8" t="str">
            <v>Included</v>
          </cell>
          <cell r="N8" t="str">
            <v/>
          </cell>
          <cell r="O8" t="str">
            <v/>
          </cell>
          <cell r="Q8">
            <v>1</v>
          </cell>
          <cell r="R8">
            <v>1</v>
          </cell>
          <cell r="S8">
            <v>0</v>
          </cell>
          <cell r="T8">
            <v>2</v>
          </cell>
        </row>
        <row r="9">
          <cell r="A9" t="str">
            <v>H4397</v>
          </cell>
          <cell r="B9" t="str">
            <v>30-09-2006</v>
          </cell>
          <cell r="C9" t="str">
            <v>Abbeyfield UK</v>
          </cell>
          <cell r="D9">
            <v>2412</v>
          </cell>
          <cell r="E9">
            <v>0</v>
          </cell>
          <cell r="F9">
            <v>2412</v>
          </cell>
          <cell r="G9" t="str">
            <v>Central</v>
          </cell>
          <cell r="J9" t="str">
            <v>Specialist</v>
          </cell>
          <cell r="K9" t="str">
            <v>Traditional</v>
          </cell>
          <cell r="L9" t="str">
            <v>Included</v>
          </cell>
          <cell r="M9" t="str">
            <v/>
          </cell>
          <cell r="N9" t="str">
            <v/>
          </cell>
          <cell r="O9" t="str">
            <v/>
          </cell>
          <cell r="Q9">
            <v>1</v>
          </cell>
          <cell r="R9">
            <v>1</v>
          </cell>
          <cell r="S9">
            <v>1</v>
          </cell>
          <cell r="T9">
            <v>3</v>
          </cell>
        </row>
        <row r="10">
          <cell r="A10" t="str">
            <v>L0006</v>
          </cell>
          <cell r="B10" t="str">
            <v>31-03-2007</v>
          </cell>
          <cell r="C10" t="str">
            <v>Newlon Housing Trust</v>
          </cell>
          <cell r="D10">
            <v>5843</v>
          </cell>
          <cell r="E10">
            <v>0</v>
          </cell>
          <cell r="F10">
            <v>5843</v>
          </cell>
          <cell r="G10" t="str">
            <v>London</v>
          </cell>
          <cell r="J10" t="str">
            <v/>
          </cell>
          <cell r="K10" t="str">
            <v>Traditional</v>
          </cell>
          <cell r="L10" t="str">
            <v/>
          </cell>
          <cell r="M10" t="str">
            <v/>
          </cell>
          <cell r="N10" t="str">
            <v>Included</v>
          </cell>
          <cell r="O10" t="str">
            <v/>
          </cell>
          <cell r="Q10">
            <v>1</v>
          </cell>
          <cell r="R10">
            <v>1</v>
          </cell>
          <cell r="S10">
            <v>1</v>
          </cell>
          <cell r="T10">
            <v>3</v>
          </cell>
        </row>
        <row r="11">
          <cell r="A11" t="str">
            <v>L0014</v>
          </cell>
          <cell r="B11" t="str">
            <v>31-03-2007</v>
          </cell>
          <cell r="C11" t="str">
            <v>Peabody Trust</v>
          </cell>
          <cell r="D11">
            <v>16838</v>
          </cell>
          <cell r="E11">
            <v>313</v>
          </cell>
          <cell r="F11">
            <v>17151</v>
          </cell>
          <cell r="G11" t="str">
            <v>London</v>
          </cell>
          <cell r="J11" t="str">
            <v/>
          </cell>
          <cell r="K11" t="str">
            <v>Traditional</v>
          </cell>
          <cell r="L11" t="str">
            <v/>
          </cell>
          <cell r="M11" t="str">
            <v/>
          </cell>
          <cell r="N11" t="str">
            <v/>
          </cell>
          <cell r="O11" t="str">
            <v>Included</v>
          </cell>
          <cell r="Q11">
            <v>1</v>
          </cell>
          <cell r="R11">
            <v>1</v>
          </cell>
          <cell r="S11">
            <v>1</v>
          </cell>
          <cell r="T11">
            <v>3</v>
          </cell>
        </row>
        <row r="12">
          <cell r="A12" t="str">
            <v>L0018</v>
          </cell>
          <cell r="B12" t="str">
            <v>31-03-2007</v>
          </cell>
          <cell r="C12" t="str">
            <v>Hastoe Housing Association Limited</v>
          </cell>
          <cell r="D12">
            <v>2360</v>
          </cell>
          <cell r="E12">
            <v>0</v>
          </cell>
          <cell r="F12">
            <v>2360</v>
          </cell>
          <cell r="G12" t="str">
            <v>South East</v>
          </cell>
          <cell r="J12" t="str">
            <v/>
          </cell>
          <cell r="K12" t="str">
            <v>Traditional</v>
          </cell>
          <cell r="L12" t="str">
            <v>Included</v>
          </cell>
          <cell r="M12" t="str">
            <v/>
          </cell>
          <cell r="N12" t="str">
            <v/>
          </cell>
          <cell r="O12" t="str">
            <v/>
          </cell>
          <cell r="Q12">
            <v>1</v>
          </cell>
          <cell r="R12">
            <v>1</v>
          </cell>
          <cell r="S12">
            <v>1</v>
          </cell>
          <cell r="T12">
            <v>3</v>
          </cell>
        </row>
        <row r="13">
          <cell r="A13" t="str">
            <v>L0020</v>
          </cell>
          <cell r="B13" t="str">
            <v>31-03-2007</v>
          </cell>
          <cell r="C13" t="str">
            <v>Bromford Carinthia Housing Association Limited</v>
          </cell>
          <cell r="D13">
            <v>14576</v>
          </cell>
          <cell r="E13">
            <v>6</v>
          </cell>
          <cell r="F13">
            <v>14582</v>
          </cell>
          <cell r="G13" t="str">
            <v>Central</v>
          </cell>
          <cell r="K13" t="str">
            <v>Traditional</v>
          </cell>
          <cell r="L13" t="str">
            <v/>
          </cell>
          <cell r="M13" t="str">
            <v/>
          </cell>
          <cell r="N13" t="str">
            <v/>
          </cell>
          <cell r="O13" t="str">
            <v>Included</v>
          </cell>
          <cell r="Q13">
            <v>1</v>
          </cell>
          <cell r="R13">
            <v>1</v>
          </cell>
          <cell r="S13">
            <v>1</v>
          </cell>
          <cell r="T13">
            <v>3</v>
          </cell>
        </row>
        <row r="14">
          <cell r="A14" t="str">
            <v>L0026</v>
          </cell>
          <cell r="B14" t="str">
            <v>31-03-2007</v>
          </cell>
          <cell r="C14" t="str">
            <v>Broadland Housing Association Limited</v>
          </cell>
          <cell r="D14">
            <v>4195</v>
          </cell>
          <cell r="E14">
            <v>36</v>
          </cell>
          <cell r="F14">
            <v>4231</v>
          </cell>
          <cell r="G14" t="str">
            <v>Central</v>
          </cell>
          <cell r="J14" t="str">
            <v/>
          </cell>
          <cell r="K14" t="str">
            <v>Traditional</v>
          </cell>
          <cell r="L14" t="str">
            <v/>
          </cell>
          <cell r="M14" t="str">
            <v>Included</v>
          </cell>
          <cell r="N14" t="str">
            <v/>
          </cell>
          <cell r="O14" t="str">
            <v/>
          </cell>
          <cell r="Q14">
            <v>1</v>
          </cell>
          <cell r="R14">
            <v>1</v>
          </cell>
          <cell r="S14">
            <v>1</v>
          </cell>
          <cell r="T14">
            <v>3</v>
          </cell>
        </row>
        <row r="15">
          <cell r="A15" t="str">
            <v>L0028</v>
          </cell>
          <cell r="B15" t="str">
            <v>31-12-2006</v>
          </cell>
          <cell r="C15" t="str">
            <v>Orwell Housing Association Limited</v>
          </cell>
          <cell r="D15">
            <v>2604</v>
          </cell>
          <cell r="E15">
            <v>28</v>
          </cell>
          <cell r="F15">
            <v>2632</v>
          </cell>
          <cell r="G15" t="str">
            <v>Central</v>
          </cell>
          <cell r="J15" t="str">
            <v/>
          </cell>
          <cell r="K15" t="str">
            <v>Traditional</v>
          </cell>
          <cell r="L15" t="str">
            <v/>
          </cell>
          <cell r="M15" t="str">
            <v>Included</v>
          </cell>
          <cell r="N15" t="str">
            <v/>
          </cell>
          <cell r="O15" t="str">
            <v/>
          </cell>
          <cell r="Q15">
            <v>1</v>
          </cell>
          <cell r="R15">
            <v>1</v>
          </cell>
          <cell r="S15">
            <v>1</v>
          </cell>
          <cell r="T15">
            <v>3</v>
          </cell>
        </row>
        <row r="16">
          <cell r="A16" t="str">
            <v>L0031</v>
          </cell>
          <cell r="B16" t="str">
            <v>31-03-2007</v>
          </cell>
          <cell r="C16" t="str">
            <v>Circle Thirty Three Housing Trust Limited</v>
          </cell>
          <cell r="D16">
            <v>14253</v>
          </cell>
          <cell r="E16">
            <v>398</v>
          </cell>
          <cell r="F16">
            <v>14651</v>
          </cell>
          <cell r="G16" t="str">
            <v>London</v>
          </cell>
          <cell r="J16" t="str">
            <v/>
          </cell>
          <cell r="K16" t="str">
            <v>Traditional</v>
          </cell>
          <cell r="L16" t="str">
            <v/>
          </cell>
          <cell r="M16" t="str">
            <v/>
          </cell>
          <cell r="N16" t="str">
            <v/>
          </cell>
          <cell r="O16" t="str">
            <v>Included</v>
          </cell>
          <cell r="Q16">
            <v>1</v>
          </cell>
          <cell r="R16">
            <v>1</v>
          </cell>
          <cell r="S16">
            <v>1</v>
          </cell>
          <cell r="T16">
            <v>3</v>
          </cell>
        </row>
        <row r="17">
          <cell r="A17" t="str">
            <v>L0035</v>
          </cell>
          <cell r="B17" t="str">
            <v>31-03-2007</v>
          </cell>
          <cell r="C17" t="str">
            <v>Notting Hill Housing Trust</v>
          </cell>
          <cell r="D17">
            <v>14067</v>
          </cell>
          <cell r="E17">
            <v>0</v>
          </cell>
          <cell r="F17">
            <v>14067</v>
          </cell>
          <cell r="G17" t="str">
            <v>London</v>
          </cell>
          <cell r="J17" t="str">
            <v/>
          </cell>
          <cell r="K17" t="str">
            <v>Traditional</v>
          </cell>
          <cell r="L17" t="str">
            <v/>
          </cell>
          <cell r="M17" t="str">
            <v/>
          </cell>
          <cell r="N17" t="str">
            <v/>
          </cell>
          <cell r="O17" t="str">
            <v>Included</v>
          </cell>
          <cell r="Q17">
            <v>1</v>
          </cell>
          <cell r="R17">
            <v>1</v>
          </cell>
          <cell r="S17">
            <v>1</v>
          </cell>
          <cell r="T17">
            <v>3</v>
          </cell>
        </row>
        <row r="18">
          <cell r="A18" t="str">
            <v>L0037</v>
          </cell>
          <cell r="B18" t="str">
            <v>31-03-2007</v>
          </cell>
          <cell r="C18" t="str">
            <v>Riverside Housing</v>
          </cell>
          <cell r="D18">
            <v>25148</v>
          </cell>
          <cell r="E18">
            <v>1004</v>
          </cell>
          <cell r="F18">
            <v>26152</v>
          </cell>
          <cell r="G18" t="str">
            <v>North</v>
          </cell>
          <cell r="J18" t="str">
            <v/>
          </cell>
          <cell r="K18" t="str">
            <v>Traditional</v>
          </cell>
          <cell r="L18" t="str">
            <v/>
          </cell>
          <cell r="M18" t="str">
            <v/>
          </cell>
          <cell r="N18" t="str">
            <v/>
          </cell>
          <cell r="O18" t="str">
            <v>Included</v>
          </cell>
          <cell r="Q18">
            <v>1</v>
          </cell>
          <cell r="R18">
            <v>1</v>
          </cell>
          <cell r="S18">
            <v>1</v>
          </cell>
          <cell r="T18">
            <v>3</v>
          </cell>
        </row>
        <row r="19">
          <cell r="A19" t="str">
            <v>L0055</v>
          </cell>
          <cell r="B19" t="str">
            <v>31-03-2007</v>
          </cell>
          <cell r="C19" t="str">
            <v>Housing 21</v>
          </cell>
          <cell r="D19">
            <v>14537</v>
          </cell>
          <cell r="E19">
            <v>0</v>
          </cell>
          <cell r="F19">
            <v>14537</v>
          </cell>
          <cell r="G19" t="str">
            <v>South East</v>
          </cell>
          <cell r="J19" t="str">
            <v>Specialist</v>
          </cell>
          <cell r="K19" t="str">
            <v>Traditional</v>
          </cell>
          <cell r="L19" t="str">
            <v/>
          </cell>
          <cell r="M19" t="str">
            <v/>
          </cell>
          <cell r="N19" t="str">
            <v/>
          </cell>
          <cell r="O19" t="str">
            <v>Included</v>
          </cell>
          <cell r="Q19">
            <v>1</v>
          </cell>
          <cell r="R19">
            <v>1</v>
          </cell>
          <cell r="S19">
            <v>1</v>
          </cell>
          <cell r="T19">
            <v>3</v>
          </cell>
        </row>
        <row r="20">
          <cell r="A20" t="str">
            <v>L0057</v>
          </cell>
          <cell r="B20" t="str">
            <v>31-12-2006</v>
          </cell>
          <cell r="C20" t="str">
            <v>The Joseph Rowntree Housing Trust</v>
          </cell>
          <cell r="D20">
            <v>1823</v>
          </cell>
          <cell r="E20">
            <v>378</v>
          </cell>
          <cell r="F20">
            <v>2201</v>
          </cell>
          <cell r="G20" t="str">
            <v>North</v>
          </cell>
          <cell r="J20" t="str">
            <v/>
          </cell>
          <cell r="K20" t="str">
            <v>Traditional</v>
          </cell>
          <cell r="L20" t="str">
            <v>Included</v>
          </cell>
          <cell r="M20" t="str">
            <v/>
          </cell>
          <cell r="N20" t="str">
            <v/>
          </cell>
          <cell r="O20" t="str">
            <v/>
          </cell>
          <cell r="Q20">
            <v>1</v>
          </cell>
          <cell r="R20">
            <v>1</v>
          </cell>
          <cell r="S20">
            <v>1</v>
          </cell>
          <cell r="T20">
            <v>3</v>
          </cell>
        </row>
        <row r="21">
          <cell r="A21" t="str">
            <v>L0061</v>
          </cell>
          <cell r="B21" t="str">
            <v>31-03-2007</v>
          </cell>
          <cell r="C21" t="str">
            <v>Irwell Valley Housing Association Limited</v>
          </cell>
          <cell r="D21">
            <v>7228</v>
          </cell>
          <cell r="E21">
            <v>0</v>
          </cell>
          <cell r="F21">
            <v>7228</v>
          </cell>
          <cell r="G21" t="str">
            <v>North</v>
          </cell>
          <cell r="J21" t="str">
            <v/>
          </cell>
          <cell r="K21" t="str">
            <v>Traditional</v>
          </cell>
          <cell r="L21" t="str">
            <v/>
          </cell>
          <cell r="M21" t="str">
            <v/>
          </cell>
          <cell r="N21" t="str">
            <v>Included</v>
          </cell>
          <cell r="O21" t="str">
            <v/>
          </cell>
          <cell r="Q21">
            <v>1</v>
          </cell>
          <cell r="R21">
            <v>1</v>
          </cell>
          <cell r="S21">
            <v>1</v>
          </cell>
          <cell r="T21">
            <v>3</v>
          </cell>
        </row>
        <row r="22">
          <cell r="A22" t="str">
            <v>L0071</v>
          </cell>
          <cell r="B22" t="str">
            <v>31-03-2007</v>
          </cell>
          <cell r="C22" t="str">
            <v>Hanover Housing Association</v>
          </cell>
          <cell r="D22">
            <v>11925</v>
          </cell>
          <cell r="E22">
            <v>0</v>
          </cell>
          <cell r="F22">
            <v>11925</v>
          </cell>
          <cell r="G22" t="str">
            <v>South East</v>
          </cell>
          <cell r="J22" t="str">
            <v>Specialist</v>
          </cell>
          <cell r="K22" t="str">
            <v>Traditional</v>
          </cell>
          <cell r="L22" t="str">
            <v/>
          </cell>
          <cell r="M22" t="str">
            <v/>
          </cell>
          <cell r="N22" t="str">
            <v/>
          </cell>
          <cell r="O22" t="str">
            <v>Included</v>
          </cell>
          <cell r="Q22">
            <v>1</v>
          </cell>
          <cell r="R22">
            <v>1</v>
          </cell>
          <cell r="S22">
            <v>1</v>
          </cell>
          <cell r="T22">
            <v>3</v>
          </cell>
        </row>
        <row r="23">
          <cell r="A23" t="str">
            <v>L0078</v>
          </cell>
          <cell r="B23" t="str">
            <v>31-03-2007</v>
          </cell>
          <cell r="C23" t="str">
            <v>South Yorkshire Housing Association Limited</v>
          </cell>
          <cell r="D23">
            <v>4912</v>
          </cell>
          <cell r="E23">
            <v>96</v>
          </cell>
          <cell r="F23">
            <v>5008</v>
          </cell>
          <cell r="G23" t="str">
            <v>North</v>
          </cell>
          <cell r="J23" t="str">
            <v/>
          </cell>
          <cell r="K23" t="str">
            <v>Traditional</v>
          </cell>
          <cell r="L23" t="str">
            <v/>
          </cell>
          <cell r="M23" t="str">
            <v/>
          </cell>
          <cell r="N23" t="str">
            <v>Included</v>
          </cell>
          <cell r="O23" t="str">
            <v/>
          </cell>
          <cell r="Q23">
            <v>1</v>
          </cell>
          <cell r="R23">
            <v>1</v>
          </cell>
          <cell r="S23">
            <v>1</v>
          </cell>
          <cell r="T23">
            <v>3</v>
          </cell>
        </row>
        <row r="24">
          <cell r="A24" t="str">
            <v>L0082</v>
          </cell>
          <cell r="B24" t="str">
            <v>31-03-2007</v>
          </cell>
          <cell r="C24" t="str">
            <v>AmicusHorizon Group Limited</v>
          </cell>
          <cell r="D24">
            <v>3800</v>
          </cell>
          <cell r="E24">
            <v>512</v>
          </cell>
          <cell r="F24">
            <v>4312</v>
          </cell>
          <cell r="G24" t="str">
            <v>South East</v>
          </cell>
          <cell r="J24" t="str">
            <v/>
          </cell>
          <cell r="K24" t="str">
            <v>Traditional</v>
          </cell>
          <cell r="L24" t="str">
            <v/>
          </cell>
          <cell r="M24" t="str">
            <v>Included</v>
          </cell>
          <cell r="N24" t="str">
            <v/>
          </cell>
          <cell r="O24" t="str">
            <v/>
          </cell>
          <cell r="Q24">
            <v>1</v>
          </cell>
          <cell r="R24">
            <v>1</v>
          </cell>
          <cell r="S24">
            <v>1</v>
          </cell>
          <cell r="T24">
            <v>3</v>
          </cell>
        </row>
        <row r="25">
          <cell r="A25" t="str">
            <v>L0125</v>
          </cell>
          <cell r="B25" t="str">
            <v>31-03-2007</v>
          </cell>
          <cell r="C25" t="str">
            <v>Solon South West Housing Association Limited</v>
          </cell>
          <cell r="D25">
            <v>1111</v>
          </cell>
          <cell r="E25">
            <v>2</v>
          </cell>
          <cell r="F25">
            <v>1113</v>
          </cell>
          <cell r="G25" t="str">
            <v>South West</v>
          </cell>
          <cell r="J25" t="str">
            <v/>
          </cell>
          <cell r="K25" t="str">
            <v>Traditional</v>
          </cell>
          <cell r="L25" t="str">
            <v>Included</v>
          </cell>
          <cell r="M25" t="str">
            <v/>
          </cell>
          <cell r="N25" t="str">
            <v/>
          </cell>
          <cell r="O25" t="str">
            <v/>
          </cell>
          <cell r="Q25">
            <v>1</v>
          </cell>
          <cell r="R25">
            <v>1</v>
          </cell>
          <cell r="S25">
            <v>1</v>
          </cell>
          <cell r="T25">
            <v>3</v>
          </cell>
        </row>
        <row r="26">
          <cell r="A26" t="str">
            <v>L0133</v>
          </cell>
          <cell r="B26" t="str">
            <v>31-03-2007</v>
          </cell>
          <cell r="C26" t="str">
            <v>Devon Community Housing Society Limited</v>
          </cell>
          <cell r="D26">
            <v>1118</v>
          </cell>
          <cell r="E26">
            <v>120</v>
          </cell>
          <cell r="F26">
            <v>1238</v>
          </cell>
          <cell r="G26" t="str">
            <v>South West</v>
          </cell>
          <cell r="J26" t="str">
            <v>Specialist</v>
          </cell>
          <cell r="K26" t="str">
            <v>Traditional</v>
          </cell>
          <cell r="L26" t="str">
            <v>Included</v>
          </cell>
          <cell r="M26" t="str">
            <v/>
          </cell>
          <cell r="N26" t="str">
            <v/>
          </cell>
          <cell r="O26" t="str">
            <v/>
          </cell>
          <cell r="Q26">
            <v>1</v>
          </cell>
          <cell r="R26">
            <v>1</v>
          </cell>
          <cell r="S26">
            <v>1</v>
          </cell>
          <cell r="T26">
            <v>3</v>
          </cell>
        </row>
        <row r="27">
          <cell r="A27" t="str">
            <v>L0147</v>
          </cell>
          <cell r="B27" t="str">
            <v>30-09-2006</v>
          </cell>
          <cell r="C27" t="str">
            <v>The Exeter Housing Society Limited</v>
          </cell>
          <cell r="D27">
            <v>1036</v>
          </cell>
          <cell r="E27">
            <v>0</v>
          </cell>
          <cell r="F27">
            <v>1036</v>
          </cell>
          <cell r="G27" t="str">
            <v>South West</v>
          </cell>
          <cell r="J27" t="str">
            <v/>
          </cell>
          <cell r="K27" t="str">
            <v>Traditional</v>
          </cell>
          <cell r="L27" t="str">
            <v>Included</v>
          </cell>
          <cell r="M27" t="str">
            <v/>
          </cell>
          <cell r="N27" t="str">
            <v/>
          </cell>
          <cell r="O27" t="str">
            <v/>
          </cell>
          <cell r="Q27">
            <v>1</v>
          </cell>
          <cell r="R27">
            <v>1</v>
          </cell>
          <cell r="S27">
            <v>1</v>
          </cell>
          <cell r="T27">
            <v>3</v>
          </cell>
        </row>
        <row r="28">
          <cell r="A28" t="str">
            <v>L0158</v>
          </cell>
          <cell r="B28" t="str">
            <v>31-03-2007</v>
          </cell>
          <cell r="C28" t="str">
            <v>L&amp;Q Threshold Homes Limited</v>
          </cell>
          <cell r="D28">
            <v>3676</v>
          </cell>
          <cell r="E28">
            <v>0</v>
          </cell>
          <cell r="F28">
            <v>3676</v>
          </cell>
          <cell r="G28" t="str">
            <v>London</v>
          </cell>
          <cell r="J28" t="str">
            <v/>
          </cell>
          <cell r="K28" t="str">
            <v>Traditional</v>
          </cell>
          <cell r="L28" t="str">
            <v/>
          </cell>
          <cell r="M28" t="str">
            <v>Included</v>
          </cell>
          <cell r="N28" t="str">
            <v/>
          </cell>
          <cell r="O28" t="str">
            <v/>
          </cell>
          <cell r="Q28">
            <v>1</v>
          </cell>
          <cell r="R28">
            <v>1</v>
          </cell>
          <cell r="S28">
            <v>1</v>
          </cell>
          <cell r="T28">
            <v>3</v>
          </cell>
        </row>
        <row r="29">
          <cell r="A29" t="str">
            <v>L0173</v>
          </cell>
          <cell r="B29" t="str">
            <v>31-03-2007</v>
          </cell>
          <cell r="C29" t="str">
            <v>Jephson Homes Housing Association Limited</v>
          </cell>
          <cell r="D29">
            <v>9995</v>
          </cell>
          <cell r="E29">
            <v>0</v>
          </cell>
          <cell r="F29">
            <v>9995</v>
          </cell>
          <cell r="G29" t="str">
            <v>Central</v>
          </cell>
          <cell r="J29" t="str">
            <v/>
          </cell>
          <cell r="K29" t="str">
            <v>Traditional</v>
          </cell>
          <cell r="L29" t="str">
            <v/>
          </cell>
          <cell r="M29" t="str">
            <v/>
          </cell>
          <cell r="N29" t="str">
            <v>Included</v>
          </cell>
          <cell r="O29" t="str">
            <v/>
          </cell>
          <cell r="Q29">
            <v>1</v>
          </cell>
          <cell r="R29">
            <v>1</v>
          </cell>
          <cell r="S29">
            <v>1</v>
          </cell>
          <cell r="T29">
            <v>3</v>
          </cell>
        </row>
        <row r="30">
          <cell r="A30" t="str">
            <v>L0247</v>
          </cell>
          <cell r="B30" t="str">
            <v>31-03-2007</v>
          </cell>
          <cell r="C30" t="str">
            <v xml:space="preserve">Sanctuary Housing Association </v>
          </cell>
          <cell r="D30">
            <v>30385</v>
          </cell>
          <cell r="E30">
            <v>9266</v>
          </cell>
          <cell r="F30">
            <v>39651</v>
          </cell>
          <cell r="G30" t="str">
            <v>Central</v>
          </cell>
          <cell r="J30" t="str">
            <v/>
          </cell>
          <cell r="K30" t="str">
            <v>Traditional</v>
          </cell>
          <cell r="L30" t="str">
            <v/>
          </cell>
          <cell r="M30" t="str">
            <v/>
          </cell>
          <cell r="N30" t="str">
            <v/>
          </cell>
          <cell r="O30" t="str">
            <v>Included</v>
          </cell>
          <cell r="Q30">
            <v>1</v>
          </cell>
          <cell r="R30">
            <v>1</v>
          </cell>
          <cell r="S30">
            <v>1</v>
          </cell>
          <cell r="T30">
            <v>3</v>
          </cell>
        </row>
        <row r="31">
          <cell r="A31" t="str">
            <v>L0249</v>
          </cell>
          <cell r="B31" t="str">
            <v>31-03-2007</v>
          </cell>
          <cell r="C31" t="str">
            <v>Arcon Housing Association Limited</v>
          </cell>
          <cell r="D31">
            <v>988</v>
          </cell>
          <cell r="E31">
            <v>32</v>
          </cell>
          <cell r="F31">
            <v>1020</v>
          </cell>
          <cell r="G31" t="str">
            <v>North</v>
          </cell>
          <cell r="J31" t="str">
            <v/>
          </cell>
          <cell r="K31" t="str">
            <v>Traditional</v>
          </cell>
          <cell r="L31" t="str">
            <v>Included</v>
          </cell>
          <cell r="M31" t="str">
            <v/>
          </cell>
          <cell r="N31" t="str">
            <v/>
          </cell>
          <cell r="O31" t="str">
            <v/>
          </cell>
          <cell r="Q31">
            <v>1</v>
          </cell>
          <cell r="R31">
            <v>1</v>
          </cell>
          <cell r="S31">
            <v>1</v>
          </cell>
          <cell r="T31">
            <v>3</v>
          </cell>
        </row>
        <row r="32">
          <cell r="A32" t="str">
            <v>L0252</v>
          </cell>
          <cell r="B32" t="str">
            <v>31-03-2007</v>
          </cell>
          <cell r="C32" t="str">
            <v>West Pennine Housing Association Limited</v>
          </cell>
          <cell r="D32">
            <v>2815</v>
          </cell>
          <cell r="E32">
            <v>0</v>
          </cell>
          <cell r="F32">
            <v>2815</v>
          </cell>
          <cell r="G32" t="str">
            <v>North</v>
          </cell>
          <cell r="J32" t="str">
            <v/>
          </cell>
          <cell r="K32" t="str">
            <v>Traditional</v>
          </cell>
          <cell r="L32" t="str">
            <v/>
          </cell>
          <cell r="M32" t="str">
            <v>Included</v>
          </cell>
          <cell r="N32" t="str">
            <v/>
          </cell>
          <cell r="O32" t="str">
            <v/>
          </cell>
          <cell r="Q32">
            <v>1</v>
          </cell>
          <cell r="R32">
            <v>1</v>
          </cell>
          <cell r="S32">
            <v>1</v>
          </cell>
          <cell r="T32">
            <v>3</v>
          </cell>
        </row>
        <row r="33">
          <cell r="A33" t="str">
            <v>L0265</v>
          </cell>
          <cell r="B33" t="str">
            <v>31-03-2007</v>
          </cell>
          <cell r="C33" t="str">
            <v xml:space="preserve">Kensington Housing Trust </v>
          </cell>
          <cell r="D33">
            <v>3308</v>
          </cell>
          <cell r="E33">
            <v>32</v>
          </cell>
          <cell r="F33">
            <v>3340</v>
          </cell>
          <cell r="G33" t="str">
            <v>London</v>
          </cell>
          <cell r="J33" t="str">
            <v/>
          </cell>
          <cell r="K33" t="str">
            <v>Traditional</v>
          </cell>
          <cell r="L33" t="str">
            <v/>
          </cell>
          <cell r="M33" t="str">
            <v>Included</v>
          </cell>
          <cell r="N33" t="str">
            <v/>
          </cell>
          <cell r="O33" t="str">
            <v/>
          </cell>
          <cell r="Q33">
            <v>1</v>
          </cell>
          <cell r="R33">
            <v>1</v>
          </cell>
          <cell r="S33">
            <v>1</v>
          </cell>
          <cell r="T33">
            <v>3</v>
          </cell>
        </row>
        <row r="34">
          <cell r="A34" t="str">
            <v>L0266</v>
          </cell>
          <cell r="B34" t="str">
            <v>31-03-2007</v>
          </cell>
          <cell r="C34" t="str">
            <v>The Industrial Dwellings Society (1885) Ltd</v>
          </cell>
          <cell r="D34">
            <v>1377</v>
          </cell>
          <cell r="E34">
            <v>0</v>
          </cell>
          <cell r="F34">
            <v>1377</v>
          </cell>
          <cell r="G34" t="str">
            <v>London</v>
          </cell>
          <cell r="J34" t="str">
            <v/>
          </cell>
          <cell r="K34" t="str">
            <v>Traditional</v>
          </cell>
          <cell r="L34" t="str">
            <v>Included</v>
          </cell>
          <cell r="M34" t="str">
            <v/>
          </cell>
          <cell r="N34" t="str">
            <v/>
          </cell>
          <cell r="O34" t="str">
            <v/>
          </cell>
          <cell r="Q34">
            <v>1</v>
          </cell>
          <cell r="R34">
            <v>1</v>
          </cell>
          <cell r="S34">
            <v>1</v>
          </cell>
          <cell r="T34">
            <v>3</v>
          </cell>
        </row>
        <row r="35">
          <cell r="A35" t="str">
            <v>L0277</v>
          </cell>
          <cell r="B35" t="str">
            <v>31-03-2007</v>
          </cell>
          <cell r="C35" t="str">
            <v>Wandle Housing Association Limited</v>
          </cell>
          <cell r="D35">
            <v>5614</v>
          </cell>
          <cell r="E35">
            <v>0</v>
          </cell>
          <cell r="F35">
            <v>5614</v>
          </cell>
          <cell r="G35" t="str">
            <v>London</v>
          </cell>
          <cell r="J35" t="str">
            <v/>
          </cell>
          <cell r="K35" t="str">
            <v>Traditional</v>
          </cell>
          <cell r="L35" t="str">
            <v/>
          </cell>
          <cell r="M35" t="str">
            <v/>
          </cell>
          <cell r="N35" t="str">
            <v>Included</v>
          </cell>
          <cell r="O35" t="str">
            <v/>
          </cell>
          <cell r="Q35">
            <v>1</v>
          </cell>
          <cell r="R35">
            <v>1</v>
          </cell>
          <cell r="S35">
            <v>1</v>
          </cell>
          <cell r="T35">
            <v>3</v>
          </cell>
        </row>
        <row r="36">
          <cell r="A36" t="str">
            <v>L0284</v>
          </cell>
          <cell r="B36" t="str">
            <v>31-12-2006</v>
          </cell>
          <cell r="C36" t="str">
            <v>Cotman Housing Association Limited</v>
          </cell>
          <cell r="D36">
            <v>1271</v>
          </cell>
          <cell r="E36">
            <v>0</v>
          </cell>
          <cell r="F36">
            <v>1271</v>
          </cell>
          <cell r="G36" t="str">
            <v>Central</v>
          </cell>
          <cell r="J36" t="str">
            <v/>
          </cell>
          <cell r="K36" t="str">
            <v>Traditional</v>
          </cell>
          <cell r="L36" t="str">
            <v>Included</v>
          </cell>
          <cell r="M36" t="str">
            <v/>
          </cell>
          <cell r="N36" t="str">
            <v/>
          </cell>
          <cell r="O36" t="str">
            <v/>
          </cell>
          <cell r="Q36">
            <v>1</v>
          </cell>
          <cell r="R36">
            <v>1</v>
          </cell>
          <cell r="S36">
            <v>1</v>
          </cell>
          <cell r="T36">
            <v>3</v>
          </cell>
        </row>
        <row r="37">
          <cell r="A37" t="str">
            <v>L0288</v>
          </cell>
          <cell r="B37" t="str">
            <v>31-03-2007</v>
          </cell>
          <cell r="C37" t="str">
            <v>Jephson Housing Association Limited</v>
          </cell>
          <cell r="D37">
            <v>2907</v>
          </cell>
          <cell r="E37">
            <v>0</v>
          </cell>
          <cell r="F37">
            <v>2907</v>
          </cell>
          <cell r="G37" t="str">
            <v>Central</v>
          </cell>
          <cell r="J37" t="str">
            <v/>
          </cell>
          <cell r="K37" t="str">
            <v>Traditional</v>
          </cell>
          <cell r="L37" t="str">
            <v/>
          </cell>
          <cell r="M37" t="str">
            <v>Included</v>
          </cell>
          <cell r="N37" t="str">
            <v/>
          </cell>
          <cell r="O37" t="str">
            <v/>
          </cell>
          <cell r="Q37">
            <v>1</v>
          </cell>
          <cell r="R37">
            <v>1</v>
          </cell>
          <cell r="S37">
            <v>1</v>
          </cell>
          <cell r="T37">
            <v>3</v>
          </cell>
        </row>
        <row r="38">
          <cell r="A38" t="str">
            <v>L0291</v>
          </cell>
          <cell r="B38" t="str">
            <v>31-03-2007</v>
          </cell>
          <cell r="C38" t="str">
            <v>Knightstone Housing Association Limited</v>
          </cell>
          <cell r="D38">
            <v>9317</v>
          </cell>
          <cell r="E38">
            <v>1040</v>
          </cell>
          <cell r="F38">
            <v>10357</v>
          </cell>
          <cell r="G38" t="str">
            <v>South West</v>
          </cell>
          <cell r="J38" t="str">
            <v/>
          </cell>
          <cell r="K38" t="str">
            <v>Traditional</v>
          </cell>
          <cell r="L38" t="str">
            <v/>
          </cell>
          <cell r="M38" t="str">
            <v/>
          </cell>
          <cell r="N38" t="str">
            <v/>
          </cell>
          <cell r="O38" t="str">
            <v>Included</v>
          </cell>
          <cell r="Q38">
            <v>1</v>
          </cell>
          <cell r="R38">
            <v>1</v>
          </cell>
          <cell r="S38">
            <v>1</v>
          </cell>
          <cell r="T38">
            <v>3</v>
          </cell>
        </row>
        <row r="39">
          <cell r="A39" t="str">
            <v>L0293</v>
          </cell>
          <cell r="B39" t="str">
            <v>31-03-2007</v>
          </cell>
          <cell r="C39" t="str">
            <v>Harewood Housing Society Limited</v>
          </cell>
          <cell r="D39">
            <v>650</v>
          </cell>
          <cell r="E39">
            <v>982</v>
          </cell>
          <cell r="F39">
            <v>1632</v>
          </cell>
          <cell r="G39" t="str">
            <v>North</v>
          </cell>
          <cell r="J39" t="str">
            <v/>
          </cell>
          <cell r="K39" t="str">
            <v>Traditional</v>
          </cell>
          <cell r="L39" t="str">
            <v>Included</v>
          </cell>
          <cell r="M39" t="str">
            <v/>
          </cell>
          <cell r="N39" t="str">
            <v/>
          </cell>
          <cell r="O39" t="str">
            <v/>
          </cell>
          <cell r="Q39">
            <v>1</v>
          </cell>
          <cell r="R39">
            <v>1</v>
          </cell>
          <cell r="S39">
            <v>1</v>
          </cell>
          <cell r="T39">
            <v>3</v>
          </cell>
        </row>
        <row r="40">
          <cell r="A40" t="str">
            <v>L0386</v>
          </cell>
          <cell r="B40" t="str">
            <v>31-03-2007</v>
          </cell>
          <cell r="C40" t="str">
            <v>Moat Homes Limited</v>
          </cell>
          <cell r="D40">
            <v>16637</v>
          </cell>
          <cell r="E40">
            <v>23</v>
          </cell>
          <cell r="F40">
            <v>16660</v>
          </cell>
          <cell r="G40" t="str">
            <v>South East</v>
          </cell>
          <cell r="J40" t="str">
            <v/>
          </cell>
          <cell r="K40" t="str">
            <v>Traditional</v>
          </cell>
          <cell r="L40" t="str">
            <v/>
          </cell>
          <cell r="M40" t="str">
            <v/>
          </cell>
          <cell r="N40" t="str">
            <v/>
          </cell>
          <cell r="O40" t="str">
            <v>Included</v>
          </cell>
          <cell r="Q40">
            <v>1</v>
          </cell>
          <cell r="R40">
            <v>1</v>
          </cell>
          <cell r="S40">
            <v>1</v>
          </cell>
          <cell r="T40">
            <v>3</v>
          </cell>
        </row>
        <row r="41">
          <cell r="A41" t="str">
            <v>L0390</v>
          </cell>
          <cell r="B41" t="str">
            <v>31-03-2007</v>
          </cell>
          <cell r="C41" t="str">
            <v xml:space="preserve">Orbit Housing Association </v>
          </cell>
          <cell r="D41">
            <v>17920</v>
          </cell>
          <cell r="E41">
            <v>60</v>
          </cell>
          <cell r="F41">
            <v>17980</v>
          </cell>
          <cell r="G41" t="str">
            <v>Central</v>
          </cell>
          <cell r="J41" t="str">
            <v/>
          </cell>
          <cell r="K41" t="str">
            <v>Traditional</v>
          </cell>
          <cell r="L41" t="str">
            <v/>
          </cell>
          <cell r="M41" t="str">
            <v/>
          </cell>
          <cell r="N41" t="str">
            <v/>
          </cell>
          <cell r="O41" t="str">
            <v>Included</v>
          </cell>
          <cell r="Q41">
            <v>1</v>
          </cell>
          <cell r="R41">
            <v>1</v>
          </cell>
          <cell r="S41">
            <v>1</v>
          </cell>
          <cell r="T41">
            <v>3</v>
          </cell>
        </row>
        <row r="42">
          <cell r="A42" t="str">
            <v>L0395</v>
          </cell>
          <cell r="B42" t="str">
            <v>31-03-2007</v>
          </cell>
          <cell r="C42" t="str">
            <v>Axiom Housing Association Limited</v>
          </cell>
          <cell r="D42">
            <v>1933</v>
          </cell>
          <cell r="E42">
            <v>0</v>
          </cell>
          <cell r="F42">
            <v>1933</v>
          </cell>
          <cell r="G42" t="str">
            <v>Central</v>
          </cell>
          <cell r="J42" t="str">
            <v/>
          </cell>
          <cell r="K42" t="str">
            <v>Traditional</v>
          </cell>
          <cell r="L42" t="str">
            <v>Included</v>
          </cell>
          <cell r="M42" t="str">
            <v/>
          </cell>
          <cell r="N42" t="str">
            <v/>
          </cell>
          <cell r="O42" t="str">
            <v/>
          </cell>
          <cell r="Q42">
            <v>1</v>
          </cell>
          <cell r="R42">
            <v>1</v>
          </cell>
          <cell r="S42">
            <v>1</v>
          </cell>
          <cell r="T42">
            <v>3</v>
          </cell>
        </row>
        <row r="43">
          <cell r="A43" t="str">
            <v>L0407</v>
          </cell>
          <cell r="B43" t="str">
            <v>31-03-2007</v>
          </cell>
          <cell r="C43" t="str">
            <v>Northern Counties Housing Association Limited</v>
          </cell>
          <cell r="D43">
            <v>18048</v>
          </cell>
          <cell r="E43">
            <v>0</v>
          </cell>
          <cell r="F43">
            <v>18048</v>
          </cell>
          <cell r="G43" t="str">
            <v>North</v>
          </cell>
          <cell r="J43" t="str">
            <v/>
          </cell>
          <cell r="K43" t="str">
            <v>Traditional</v>
          </cell>
          <cell r="L43" t="str">
            <v/>
          </cell>
          <cell r="M43" t="str">
            <v/>
          </cell>
          <cell r="N43" t="str">
            <v/>
          </cell>
          <cell r="O43" t="str">
            <v>Included</v>
          </cell>
          <cell r="Q43">
            <v>1</v>
          </cell>
          <cell r="R43">
            <v>1</v>
          </cell>
          <cell r="S43">
            <v>1</v>
          </cell>
          <cell r="T43">
            <v>3</v>
          </cell>
        </row>
        <row r="44">
          <cell r="A44" t="str">
            <v>L0409</v>
          </cell>
          <cell r="B44" t="str">
            <v>31-03-2007</v>
          </cell>
          <cell r="C44" t="str">
            <v>LHA-ASRA Group Limited</v>
          </cell>
          <cell r="D44">
            <v>7574</v>
          </cell>
          <cell r="E44">
            <v>70</v>
          </cell>
          <cell r="F44">
            <v>7644</v>
          </cell>
          <cell r="G44" t="str">
            <v>Central</v>
          </cell>
          <cell r="J44" t="str">
            <v/>
          </cell>
          <cell r="K44" t="str">
            <v>Traditional</v>
          </cell>
          <cell r="L44" t="str">
            <v/>
          </cell>
          <cell r="M44" t="str">
            <v/>
          </cell>
          <cell r="N44" t="str">
            <v>Included</v>
          </cell>
          <cell r="O44" t="str">
            <v/>
          </cell>
          <cell r="Q44">
            <v>1</v>
          </cell>
          <cell r="R44">
            <v>1</v>
          </cell>
          <cell r="S44">
            <v>1</v>
          </cell>
          <cell r="T44">
            <v>3</v>
          </cell>
        </row>
        <row r="45">
          <cell r="A45" t="str">
            <v>L0414</v>
          </cell>
          <cell r="B45" t="str">
            <v>31-03-2007</v>
          </cell>
          <cell r="C45" t="str">
            <v>Moseley &amp; District Churches Housing Assoc Ltd</v>
          </cell>
          <cell r="D45">
            <v>1270</v>
          </cell>
          <cell r="E45">
            <v>0</v>
          </cell>
          <cell r="F45">
            <v>1270</v>
          </cell>
          <cell r="G45" t="str">
            <v>Central</v>
          </cell>
          <cell r="J45" t="str">
            <v/>
          </cell>
          <cell r="K45" t="str">
            <v>Traditional</v>
          </cell>
          <cell r="L45" t="str">
            <v>Included</v>
          </cell>
          <cell r="M45" t="str">
            <v/>
          </cell>
          <cell r="N45" t="str">
            <v/>
          </cell>
          <cell r="O45" t="str">
            <v/>
          </cell>
          <cell r="Q45">
            <v>1</v>
          </cell>
          <cell r="R45">
            <v>1</v>
          </cell>
          <cell r="S45">
            <v>1</v>
          </cell>
          <cell r="T45">
            <v>3</v>
          </cell>
        </row>
        <row r="46">
          <cell r="A46" t="str">
            <v>L0419</v>
          </cell>
          <cell r="B46" t="str">
            <v>31-03-2007</v>
          </cell>
          <cell r="C46" t="str">
            <v>Redland Housing Association Limited</v>
          </cell>
          <cell r="D46">
            <v>1218</v>
          </cell>
          <cell r="E46">
            <v>0</v>
          </cell>
          <cell r="F46">
            <v>1218</v>
          </cell>
          <cell r="G46" t="str">
            <v>South West</v>
          </cell>
          <cell r="J46" t="str">
            <v/>
          </cell>
          <cell r="K46" t="str">
            <v>Traditional</v>
          </cell>
          <cell r="L46" t="str">
            <v>Included</v>
          </cell>
          <cell r="M46" t="str">
            <v/>
          </cell>
          <cell r="N46" t="str">
            <v/>
          </cell>
          <cell r="O46" t="str">
            <v/>
          </cell>
          <cell r="Q46">
            <v>1</v>
          </cell>
          <cell r="R46">
            <v>1</v>
          </cell>
          <cell r="S46">
            <v>1</v>
          </cell>
          <cell r="T46">
            <v>3</v>
          </cell>
        </row>
        <row r="47">
          <cell r="A47" t="str">
            <v>L0425</v>
          </cell>
          <cell r="B47" t="str">
            <v>31-03-2007</v>
          </cell>
          <cell r="C47" t="str">
            <v>Toynbee Housing Association Limited</v>
          </cell>
          <cell r="D47">
            <v>2767</v>
          </cell>
          <cell r="E47">
            <v>0</v>
          </cell>
          <cell r="F47">
            <v>2767</v>
          </cell>
          <cell r="G47" t="str">
            <v>London</v>
          </cell>
          <cell r="J47" t="str">
            <v/>
          </cell>
          <cell r="K47" t="str">
            <v>Traditional</v>
          </cell>
          <cell r="L47" t="str">
            <v/>
          </cell>
          <cell r="M47" t="str">
            <v>Included</v>
          </cell>
          <cell r="N47" t="str">
            <v/>
          </cell>
          <cell r="O47" t="str">
            <v/>
          </cell>
          <cell r="Q47">
            <v>1</v>
          </cell>
          <cell r="R47">
            <v>1</v>
          </cell>
          <cell r="S47">
            <v>1</v>
          </cell>
          <cell r="T47">
            <v>3</v>
          </cell>
        </row>
        <row r="48">
          <cell r="A48" t="str">
            <v>L0429</v>
          </cell>
          <cell r="B48" t="str">
            <v>31-03-2007</v>
          </cell>
          <cell r="C48" t="str">
            <v>Bristol Churches Housing Association Limited</v>
          </cell>
          <cell r="D48">
            <v>3554</v>
          </cell>
          <cell r="E48">
            <v>325</v>
          </cell>
          <cell r="F48">
            <v>3879</v>
          </cell>
          <cell r="G48" t="str">
            <v>North</v>
          </cell>
          <cell r="J48" t="str">
            <v/>
          </cell>
          <cell r="K48" t="str">
            <v>Traditional</v>
          </cell>
          <cell r="L48" t="str">
            <v/>
          </cell>
          <cell r="M48" t="str">
            <v>Included</v>
          </cell>
          <cell r="N48" t="str">
            <v/>
          </cell>
          <cell r="O48" t="str">
            <v/>
          </cell>
          <cell r="Q48">
            <v>1</v>
          </cell>
          <cell r="R48">
            <v>1</v>
          </cell>
          <cell r="S48">
            <v>1</v>
          </cell>
          <cell r="T48">
            <v>3</v>
          </cell>
        </row>
        <row r="49">
          <cell r="A49" t="str">
            <v>L0435</v>
          </cell>
          <cell r="B49" t="str">
            <v>31-03-2007</v>
          </cell>
          <cell r="C49" t="str">
            <v>De Montfort Housing Society Limited</v>
          </cell>
          <cell r="D49">
            <v>3824</v>
          </cell>
          <cell r="E49">
            <v>185</v>
          </cell>
          <cell r="F49">
            <v>4009</v>
          </cell>
          <cell r="G49" t="str">
            <v>Central</v>
          </cell>
          <cell r="J49" t="str">
            <v/>
          </cell>
          <cell r="K49" t="str">
            <v>Traditional</v>
          </cell>
          <cell r="L49" t="str">
            <v/>
          </cell>
          <cell r="M49" t="str">
            <v>Included</v>
          </cell>
          <cell r="N49" t="str">
            <v/>
          </cell>
          <cell r="O49" t="str">
            <v/>
          </cell>
          <cell r="Q49">
            <v>1</v>
          </cell>
          <cell r="R49">
            <v>1</v>
          </cell>
          <cell r="S49">
            <v>1</v>
          </cell>
          <cell r="T49">
            <v>3</v>
          </cell>
        </row>
        <row r="50">
          <cell r="A50" t="str">
            <v>L0457</v>
          </cell>
          <cell r="B50" t="str">
            <v>31-03-2007</v>
          </cell>
          <cell r="C50" t="str">
            <v>Islington and Shoreditch Housing Association Ltd</v>
          </cell>
          <cell r="D50">
            <v>1233</v>
          </cell>
          <cell r="E50">
            <v>29</v>
          </cell>
          <cell r="F50">
            <v>1262</v>
          </cell>
          <cell r="G50" t="str">
            <v>London</v>
          </cell>
          <cell r="J50" t="str">
            <v/>
          </cell>
          <cell r="K50" t="str">
            <v>Traditional</v>
          </cell>
          <cell r="L50" t="str">
            <v>Included</v>
          </cell>
          <cell r="M50" t="str">
            <v/>
          </cell>
          <cell r="N50" t="str">
            <v/>
          </cell>
          <cell r="O50" t="str">
            <v/>
          </cell>
          <cell r="Q50">
            <v>1</v>
          </cell>
          <cell r="R50">
            <v>1</v>
          </cell>
          <cell r="S50">
            <v>1</v>
          </cell>
          <cell r="T50">
            <v>3</v>
          </cell>
        </row>
        <row r="51">
          <cell r="A51" t="str">
            <v>L0514</v>
          </cell>
          <cell r="B51" t="str">
            <v>31-03-2007</v>
          </cell>
          <cell r="C51" t="str">
            <v>Thames Valley Housing Association Limited</v>
          </cell>
          <cell r="D51">
            <v>3851</v>
          </cell>
          <cell r="E51">
            <v>29</v>
          </cell>
          <cell r="F51">
            <v>3880</v>
          </cell>
          <cell r="G51" t="str">
            <v>South East</v>
          </cell>
          <cell r="J51" t="str">
            <v/>
          </cell>
          <cell r="K51" t="str">
            <v>Traditional</v>
          </cell>
          <cell r="L51" t="str">
            <v/>
          </cell>
          <cell r="M51" t="str">
            <v>Included</v>
          </cell>
          <cell r="N51" t="str">
            <v/>
          </cell>
          <cell r="O51" t="str">
            <v/>
          </cell>
          <cell r="Q51">
            <v>1</v>
          </cell>
          <cell r="R51">
            <v>1</v>
          </cell>
          <cell r="S51">
            <v>1</v>
          </cell>
          <cell r="T51">
            <v>3</v>
          </cell>
        </row>
        <row r="52">
          <cell r="A52" t="str">
            <v>L0517</v>
          </cell>
          <cell r="B52" t="str">
            <v>31-12-2006</v>
          </cell>
          <cell r="C52" t="str">
            <v>Bethnal Green and Victoria Park Housing Assoc Ltd</v>
          </cell>
          <cell r="D52">
            <v>2315</v>
          </cell>
          <cell r="E52">
            <v>0</v>
          </cell>
          <cell r="F52">
            <v>2315</v>
          </cell>
          <cell r="G52" t="str">
            <v>London</v>
          </cell>
          <cell r="J52" t="str">
            <v/>
          </cell>
          <cell r="K52" t="str">
            <v>Traditional</v>
          </cell>
          <cell r="L52" t="str">
            <v>Included</v>
          </cell>
          <cell r="M52" t="str">
            <v/>
          </cell>
          <cell r="N52" t="str">
            <v/>
          </cell>
          <cell r="O52" t="str">
            <v/>
          </cell>
          <cell r="Q52">
            <v>1</v>
          </cell>
          <cell r="R52">
            <v>1</v>
          </cell>
          <cell r="S52">
            <v>1</v>
          </cell>
          <cell r="T52">
            <v>3</v>
          </cell>
        </row>
        <row r="53">
          <cell r="A53" t="str">
            <v>L0518</v>
          </cell>
          <cell r="B53" t="str">
            <v>31-03-2007</v>
          </cell>
          <cell r="C53" t="str">
            <v>Warrington Housing Association Limited</v>
          </cell>
          <cell r="D53">
            <v>1168</v>
          </cell>
          <cell r="E53">
            <v>0</v>
          </cell>
          <cell r="F53">
            <v>1168</v>
          </cell>
          <cell r="G53" t="str">
            <v>North</v>
          </cell>
          <cell r="J53" t="str">
            <v/>
          </cell>
          <cell r="K53" t="str">
            <v>Traditional</v>
          </cell>
          <cell r="L53" t="str">
            <v>Included</v>
          </cell>
          <cell r="M53" t="str">
            <v/>
          </cell>
          <cell r="N53" t="str">
            <v/>
          </cell>
          <cell r="O53" t="str">
            <v/>
          </cell>
          <cell r="Q53">
            <v>1</v>
          </cell>
          <cell r="R53">
            <v>1</v>
          </cell>
          <cell r="S53">
            <v>1</v>
          </cell>
          <cell r="T53">
            <v>3</v>
          </cell>
        </row>
        <row r="54">
          <cell r="A54" t="str">
            <v>L0523</v>
          </cell>
          <cell r="B54" t="str">
            <v>31-03-2007</v>
          </cell>
          <cell r="C54" t="str">
            <v>West Mercia Homes Limited</v>
          </cell>
          <cell r="D54">
            <v>5497</v>
          </cell>
          <cell r="E54">
            <v>17</v>
          </cell>
          <cell r="F54">
            <v>5514</v>
          </cell>
          <cell r="G54" t="str">
            <v>Central</v>
          </cell>
          <cell r="J54" t="str">
            <v/>
          </cell>
          <cell r="K54" t="str">
            <v>Traditional</v>
          </cell>
          <cell r="L54" t="str">
            <v/>
          </cell>
          <cell r="M54" t="str">
            <v/>
          </cell>
          <cell r="N54" t="str">
            <v>Included</v>
          </cell>
          <cell r="O54" t="str">
            <v/>
          </cell>
          <cell r="Q54">
            <v>1</v>
          </cell>
          <cell r="R54">
            <v>1</v>
          </cell>
          <cell r="S54">
            <v>1</v>
          </cell>
          <cell r="T54">
            <v>3</v>
          </cell>
        </row>
        <row r="55">
          <cell r="A55" t="str">
            <v>L0525</v>
          </cell>
          <cell r="B55" t="str">
            <v>31-03-2007</v>
          </cell>
          <cell r="C55" t="str">
            <v>Stadium Housing Association Limited</v>
          </cell>
          <cell r="D55">
            <v>8366</v>
          </cell>
          <cell r="E55">
            <v>0</v>
          </cell>
          <cell r="F55">
            <v>8366</v>
          </cell>
          <cell r="G55" t="str">
            <v>London</v>
          </cell>
          <cell r="H55" t="str">
            <v>BME</v>
          </cell>
          <cell r="J55" t="str">
            <v/>
          </cell>
          <cell r="K55" t="str">
            <v>Traditional</v>
          </cell>
          <cell r="L55" t="str">
            <v/>
          </cell>
          <cell r="M55" t="str">
            <v/>
          </cell>
          <cell r="N55" t="str">
            <v>Included</v>
          </cell>
          <cell r="O55" t="str">
            <v/>
          </cell>
          <cell r="Q55">
            <v>1</v>
          </cell>
          <cell r="R55">
            <v>1</v>
          </cell>
          <cell r="S55">
            <v>1</v>
          </cell>
          <cell r="T55">
            <v>3</v>
          </cell>
        </row>
        <row r="56">
          <cell r="A56" t="str">
            <v>L0659</v>
          </cell>
          <cell r="B56" t="str">
            <v>31-03-2007</v>
          </cell>
          <cell r="C56" t="str">
            <v>Places for People Homes Limited</v>
          </cell>
          <cell r="D56">
            <v>39370</v>
          </cell>
          <cell r="E56">
            <v>3567</v>
          </cell>
          <cell r="F56">
            <v>42937</v>
          </cell>
          <cell r="G56" t="str">
            <v>North</v>
          </cell>
          <cell r="J56" t="str">
            <v/>
          </cell>
          <cell r="K56" t="str">
            <v>Traditional</v>
          </cell>
          <cell r="L56" t="str">
            <v/>
          </cell>
          <cell r="M56" t="str">
            <v/>
          </cell>
          <cell r="N56" t="str">
            <v/>
          </cell>
          <cell r="O56" t="str">
            <v>Included</v>
          </cell>
          <cell r="Q56">
            <v>1</v>
          </cell>
          <cell r="R56">
            <v>1</v>
          </cell>
          <cell r="S56">
            <v>1</v>
          </cell>
          <cell r="T56">
            <v>3</v>
          </cell>
        </row>
        <row r="57">
          <cell r="A57" t="str">
            <v>L0688</v>
          </cell>
          <cell r="B57" t="str">
            <v>31-03-2007</v>
          </cell>
          <cell r="C57" t="str">
            <v>Thames Housing Association Limited</v>
          </cell>
          <cell r="D57">
            <v>2219</v>
          </cell>
          <cell r="E57">
            <v>0</v>
          </cell>
          <cell r="F57">
            <v>2219</v>
          </cell>
          <cell r="G57" t="str">
            <v>London</v>
          </cell>
          <cell r="J57" t="str">
            <v/>
          </cell>
          <cell r="K57" t="str">
            <v>Traditional</v>
          </cell>
          <cell r="L57" t="str">
            <v>Included</v>
          </cell>
          <cell r="M57" t="str">
            <v/>
          </cell>
          <cell r="N57" t="str">
            <v/>
          </cell>
          <cell r="O57" t="str">
            <v/>
          </cell>
          <cell r="Q57">
            <v>1</v>
          </cell>
          <cell r="R57">
            <v>1</v>
          </cell>
          <cell r="S57">
            <v>1</v>
          </cell>
          <cell r="T57">
            <v>3</v>
          </cell>
        </row>
        <row r="58">
          <cell r="A58" t="str">
            <v>L0689</v>
          </cell>
          <cell r="B58" t="str">
            <v>31-03-2007</v>
          </cell>
          <cell r="C58" t="str">
            <v>The Swaythling Housing Society Limited</v>
          </cell>
          <cell r="D58">
            <v>6037</v>
          </cell>
          <cell r="E58">
            <v>139</v>
          </cell>
          <cell r="F58">
            <v>6176</v>
          </cell>
          <cell r="G58" t="str">
            <v>South East</v>
          </cell>
          <cell r="J58" t="str">
            <v/>
          </cell>
          <cell r="K58" t="str">
            <v>Traditional</v>
          </cell>
          <cell r="L58" t="str">
            <v/>
          </cell>
          <cell r="M58" t="str">
            <v/>
          </cell>
          <cell r="N58" t="str">
            <v>Included</v>
          </cell>
          <cell r="O58" t="str">
            <v/>
          </cell>
          <cell r="Q58">
            <v>1</v>
          </cell>
          <cell r="R58">
            <v>1</v>
          </cell>
          <cell r="S58">
            <v>1</v>
          </cell>
          <cell r="T58">
            <v>3</v>
          </cell>
        </row>
        <row r="59">
          <cell r="A59" t="str">
            <v>L0699</v>
          </cell>
          <cell r="B59" t="str">
            <v>31-03-2007</v>
          </cell>
          <cell r="C59" t="str">
            <v>Catalyst Communities Housing Association Limited</v>
          </cell>
          <cell r="D59">
            <v>9554</v>
          </cell>
          <cell r="E59">
            <v>125</v>
          </cell>
          <cell r="F59">
            <v>9679</v>
          </cell>
          <cell r="G59" t="str">
            <v>London</v>
          </cell>
          <cell r="J59" t="str">
            <v/>
          </cell>
          <cell r="K59" t="str">
            <v>Traditional</v>
          </cell>
          <cell r="L59" t="str">
            <v/>
          </cell>
          <cell r="M59" t="str">
            <v/>
          </cell>
          <cell r="N59" t="str">
            <v>Included</v>
          </cell>
          <cell r="O59" t="str">
            <v/>
          </cell>
          <cell r="Q59">
            <v>1</v>
          </cell>
          <cell r="R59">
            <v>1</v>
          </cell>
          <cell r="S59">
            <v>1</v>
          </cell>
          <cell r="T59">
            <v>3</v>
          </cell>
        </row>
        <row r="60">
          <cell r="A60" t="str">
            <v>L0702</v>
          </cell>
          <cell r="B60" t="str">
            <v>31-12-2006</v>
          </cell>
          <cell r="C60" t="str">
            <v>Bournville Village Trust</v>
          </cell>
          <cell r="D60">
            <v>3603</v>
          </cell>
          <cell r="E60">
            <v>112</v>
          </cell>
          <cell r="F60">
            <v>3715</v>
          </cell>
          <cell r="G60" t="str">
            <v>Central</v>
          </cell>
          <cell r="J60" t="str">
            <v/>
          </cell>
          <cell r="K60" t="str">
            <v>Traditional</v>
          </cell>
          <cell r="L60" t="str">
            <v/>
          </cell>
          <cell r="M60" t="str">
            <v>Included</v>
          </cell>
          <cell r="N60" t="str">
            <v/>
          </cell>
          <cell r="O60" t="str">
            <v/>
          </cell>
          <cell r="Q60">
            <v>1</v>
          </cell>
          <cell r="R60">
            <v>1</v>
          </cell>
          <cell r="S60">
            <v>1</v>
          </cell>
          <cell r="T60">
            <v>3</v>
          </cell>
        </row>
        <row r="61">
          <cell r="A61" t="str">
            <v>L0712</v>
          </cell>
          <cell r="B61" t="str">
            <v>31-03-2007</v>
          </cell>
          <cell r="C61" t="str">
            <v>Brunel and Family Housing Association Limited</v>
          </cell>
          <cell r="D61">
            <v>2534</v>
          </cell>
          <cell r="E61">
            <v>59</v>
          </cell>
          <cell r="F61">
            <v>2593</v>
          </cell>
          <cell r="G61" t="str">
            <v>North</v>
          </cell>
          <cell r="J61" t="str">
            <v/>
          </cell>
          <cell r="K61" t="str">
            <v>Traditional</v>
          </cell>
          <cell r="L61" t="str">
            <v/>
          </cell>
          <cell r="M61" t="str">
            <v>Included</v>
          </cell>
          <cell r="N61" t="str">
            <v/>
          </cell>
          <cell r="O61" t="str">
            <v/>
          </cell>
          <cell r="Q61">
            <v>1</v>
          </cell>
          <cell r="R61">
            <v>1</v>
          </cell>
          <cell r="S61">
            <v>1</v>
          </cell>
          <cell r="T61">
            <v>3</v>
          </cell>
        </row>
        <row r="62">
          <cell r="A62" t="str">
            <v>L0715</v>
          </cell>
          <cell r="B62" t="str">
            <v>31-12-2006</v>
          </cell>
          <cell r="C62" t="str">
            <v>Derwent Housing Association Limited</v>
          </cell>
          <cell r="D62">
            <v>4185</v>
          </cell>
          <cell r="E62">
            <v>4053</v>
          </cell>
          <cell r="F62">
            <v>8238</v>
          </cell>
          <cell r="G62" t="str">
            <v>Central</v>
          </cell>
          <cell r="J62" t="str">
            <v/>
          </cell>
          <cell r="K62" t="str">
            <v>Traditional</v>
          </cell>
          <cell r="L62" t="str">
            <v/>
          </cell>
          <cell r="M62" t="str">
            <v/>
          </cell>
          <cell r="N62" t="str">
            <v>Included</v>
          </cell>
          <cell r="O62" t="str">
            <v/>
          </cell>
          <cell r="Q62">
            <v>1</v>
          </cell>
          <cell r="R62">
            <v>1</v>
          </cell>
          <cell r="S62">
            <v>1</v>
          </cell>
          <cell r="T62">
            <v>3</v>
          </cell>
        </row>
        <row r="63">
          <cell r="A63" t="str">
            <v>L0717</v>
          </cell>
          <cell r="B63" t="str">
            <v>31-03-2007</v>
          </cell>
          <cell r="C63" t="str">
            <v>Octavia Housing and Care</v>
          </cell>
          <cell r="D63">
            <v>3752</v>
          </cell>
          <cell r="E63">
            <v>0</v>
          </cell>
          <cell r="F63">
            <v>3752</v>
          </cell>
          <cell r="G63" t="str">
            <v>London</v>
          </cell>
          <cell r="J63" t="str">
            <v/>
          </cell>
          <cell r="K63" t="str">
            <v>Traditional</v>
          </cell>
          <cell r="L63" t="str">
            <v/>
          </cell>
          <cell r="M63" t="str">
            <v>Included</v>
          </cell>
          <cell r="N63" t="str">
            <v/>
          </cell>
          <cell r="O63" t="str">
            <v/>
          </cell>
          <cell r="Q63">
            <v>1</v>
          </cell>
          <cell r="R63">
            <v>1</v>
          </cell>
          <cell r="S63">
            <v>1</v>
          </cell>
          <cell r="T63">
            <v>3</v>
          </cell>
        </row>
        <row r="64">
          <cell r="A64" t="str">
            <v>L0726</v>
          </cell>
          <cell r="B64" t="str">
            <v>31-03-2007</v>
          </cell>
          <cell r="C64" t="str">
            <v>Metropolitan Housing Trust Limited</v>
          </cell>
          <cell r="D64">
            <v>20541</v>
          </cell>
          <cell r="E64">
            <v>0</v>
          </cell>
          <cell r="F64">
            <v>20541</v>
          </cell>
          <cell r="G64" t="str">
            <v>London</v>
          </cell>
          <cell r="J64" t="str">
            <v/>
          </cell>
          <cell r="K64" t="str">
            <v>Traditional</v>
          </cell>
          <cell r="L64" t="str">
            <v/>
          </cell>
          <cell r="M64" t="str">
            <v/>
          </cell>
          <cell r="N64" t="str">
            <v/>
          </cell>
          <cell r="O64" t="str">
            <v>Included</v>
          </cell>
          <cell r="Q64">
            <v>1</v>
          </cell>
          <cell r="R64">
            <v>1</v>
          </cell>
          <cell r="S64">
            <v>1</v>
          </cell>
          <cell r="T64">
            <v>3</v>
          </cell>
        </row>
        <row r="65">
          <cell r="A65" t="str">
            <v>L0732</v>
          </cell>
          <cell r="B65" t="str">
            <v>31-03-2007</v>
          </cell>
          <cell r="C65" t="str">
            <v>A2 Housing Association Limited</v>
          </cell>
          <cell r="D65">
            <v>8399</v>
          </cell>
          <cell r="E65">
            <v>0</v>
          </cell>
          <cell r="F65">
            <v>8399</v>
          </cell>
          <cell r="G65" t="str">
            <v>South East</v>
          </cell>
          <cell r="J65" t="str">
            <v/>
          </cell>
          <cell r="K65" t="str">
            <v>Traditional</v>
          </cell>
          <cell r="L65" t="str">
            <v/>
          </cell>
          <cell r="M65" t="str">
            <v/>
          </cell>
          <cell r="N65" t="str">
            <v>Included</v>
          </cell>
          <cell r="O65" t="str">
            <v/>
          </cell>
          <cell r="Q65">
            <v>1</v>
          </cell>
          <cell r="R65">
            <v>1</v>
          </cell>
          <cell r="S65">
            <v>1</v>
          </cell>
          <cell r="T65">
            <v>3</v>
          </cell>
        </row>
        <row r="66">
          <cell r="A66" t="str">
            <v>L0862</v>
          </cell>
          <cell r="B66" t="str">
            <v>31-03-2007</v>
          </cell>
          <cell r="C66" t="str">
            <v>Cheviot Housing Association Limited</v>
          </cell>
          <cell r="D66">
            <v>2644</v>
          </cell>
          <cell r="E66">
            <v>4174</v>
          </cell>
          <cell r="F66">
            <v>6818</v>
          </cell>
          <cell r="G66" t="str">
            <v>North</v>
          </cell>
          <cell r="J66" t="str">
            <v/>
          </cell>
          <cell r="K66" t="str">
            <v>Traditional</v>
          </cell>
          <cell r="L66" t="str">
            <v/>
          </cell>
          <cell r="M66" t="str">
            <v/>
          </cell>
          <cell r="N66" t="str">
            <v>Included</v>
          </cell>
          <cell r="O66" t="str">
            <v/>
          </cell>
          <cell r="Q66">
            <v>1</v>
          </cell>
          <cell r="R66">
            <v>1</v>
          </cell>
          <cell r="S66">
            <v>1</v>
          </cell>
          <cell r="T66">
            <v>3</v>
          </cell>
        </row>
        <row r="67">
          <cell r="A67" t="str">
            <v>L0865</v>
          </cell>
          <cell r="B67" t="str">
            <v>31-03-2007</v>
          </cell>
          <cell r="C67" t="str">
            <v>Gloucestershire Housing Association Limited</v>
          </cell>
          <cell r="D67">
            <v>2870</v>
          </cell>
          <cell r="E67">
            <v>18</v>
          </cell>
          <cell r="F67">
            <v>2888</v>
          </cell>
          <cell r="G67" t="str">
            <v>South West</v>
          </cell>
          <cell r="J67" t="str">
            <v/>
          </cell>
          <cell r="K67" t="str">
            <v>Traditional</v>
          </cell>
          <cell r="L67" t="str">
            <v/>
          </cell>
          <cell r="M67" t="str">
            <v>Included</v>
          </cell>
          <cell r="N67" t="str">
            <v/>
          </cell>
          <cell r="O67" t="str">
            <v/>
          </cell>
          <cell r="Q67">
            <v>1</v>
          </cell>
          <cell r="R67">
            <v>1</v>
          </cell>
          <cell r="S67">
            <v>1</v>
          </cell>
          <cell r="T67">
            <v>3</v>
          </cell>
        </row>
        <row r="68">
          <cell r="A68" t="str">
            <v>L0871</v>
          </cell>
          <cell r="B68" t="str">
            <v>31-03-2007</v>
          </cell>
          <cell r="C68" t="str">
            <v>St Pancras &amp; Humanist Housing Association</v>
          </cell>
          <cell r="D68">
            <v>4981</v>
          </cell>
          <cell r="E68">
            <v>228</v>
          </cell>
          <cell r="F68">
            <v>5209</v>
          </cell>
          <cell r="G68" t="str">
            <v>London</v>
          </cell>
          <cell r="J68" t="str">
            <v/>
          </cell>
          <cell r="K68" t="str">
            <v>Traditional</v>
          </cell>
          <cell r="L68" t="str">
            <v/>
          </cell>
          <cell r="M68" t="str">
            <v/>
          </cell>
          <cell r="N68" t="str">
            <v>Included</v>
          </cell>
          <cell r="O68" t="str">
            <v/>
          </cell>
          <cell r="Q68">
            <v>1</v>
          </cell>
          <cell r="R68">
            <v>1</v>
          </cell>
          <cell r="S68">
            <v>1</v>
          </cell>
          <cell r="T68">
            <v>3</v>
          </cell>
        </row>
        <row r="69">
          <cell r="A69" t="str">
            <v>L0872</v>
          </cell>
          <cell r="B69" t="str">
            <v>31-03-2007</v>
          </cell>
          <cell r="C69" t="str">
            <v>Portsmouth Housing Association Limited</v>
          </cell>
          <cell r="D69">
            <v>4551</v>
          </cell>
          <cell r="E69">
            <v>0</v>
          </cell>
          <cell r="F69">
            <v>4551</v>
          </cell>
          <cell r="G69" t="str">
            <v>South East</v>
          </cell>
          <cell r="J69" t="str">
            <v/>
          </cell>
          <cell r="K69" t="str">
            <v>Traditional</v>
          </cell>
          <cell r="L69" t="str">
            <v/>
          </cell>
          <cell r="M69" t="str">
            <v>Included</v>
          </cell>
          <cell r="N69" t="str">
            <v/>
          </cell>
          <cell r="O69" t="str">
            <v/>
          </cell>
          <cell r="Q69">
            <v>1</v>
          </cell>
          <cell r="R69">
            <v>1</v>
          </cell>
          <cell r="S69">
            <v>1</v>
          </cell>
          <cell r="T69">
            <v>3</v>
          </cell>
        </row>
        <row r="70">
          <cell r="A70" t="str">
            <v>L0873</v>
          </cell>
          <cell r="B70" t="str">
            <v>31-03-2007</v>
          </cell>
          <cell r="C70" t="str">
            <v>Longhurst Homes Limited</v>
          </cell>
          <cell r="D70">
            <v>5346</v>
          </cell>
          <cell r="E70">
            <v>0</v>
          </cell>
          <cell r="F70">
            <v>5346</v>
          </cell>
          <cell r="G70" t="str">
            <v>Central</v>
          </cell>
          <cell r="J70" t="str">
            <v/>
          </cell>
          <cell r="K70" t="str">
            <v>Traditional</v>
          </cell>
          <cell r="L70" t="str">
            <v/>
          </cell>
          <cell r="M70" t="str">
            <v/>
          </cell>
          <cell r="N70" t="str">
            <v>Included</v>
          </cell>
          <cell r="O70" t="str">
            <v/>
          </cell>
          <cell r="Q70">
            <v>1</v>
          </cell>
          <cell r="R70">
            <v>1</v>
          </cell>
          <cell r="S70">
            <v>1</v>
          </cell>
          <cell r="T70">
            <v>3</v>
          </cell>
        </row>
        <row r="71">
          <cell r="A71" t="str">
            <v>L0874</v>
          </cell>
          <cell r="B71" t="str">
            <v>31-03-2007</v>
          </cell>
          <cell r="C71" t="str">
            <v>L &amp; Q Beaver Ltd</v>
          </cell>
          <cell r="D71">
            <v>2813</v>
          </cell>
          <cell r="E71">
            <v>121</v>
          </cell>
          <cell r="F71">
            <v>2934</v>
          </cell>
          <cell r="G71" t="str">
            <v>London</v>
          </cell>
          <cell r="J71" t="str">
            <v/>
          </cell>
          <cell r="K71" t="str">
            <v>Traditional</v>
          </cell>
          <cell r="L71" t="str">
            <v/>
          </cell>
          <cell r="M71" t="str">
            <v>Included</v>
          </cell>
          <cell r="N71" t="str">
            <v/>
          </cell>
          <cell r="O71" t="str">
            <v/>
          </cell>
          <cell r="Q71">
            <v>1</v>
          </cell>
          <cell r="R71">
            <v>1</v>
          </cell>
          <cell r="S71">
            <v>1</v>
          </cell>
          <cell r="T71">
            <v>3</v>
          </cell>
        </row>
        <row r="72">
          <cell r="A72" t="str">
            <v>L0875</v>
          </cell>
          <cell r="B72" t="str">
            <v>31-12-2006</v>
          </cell>
          <cell r="C72" t="str">
            <v>St Vincent's Housing Association Limited</v>
          </cell>
          <cell r="D72">
            <v>2905</v>
          </cell>
          <cell r="E72">
            <v>4</v>
          </cell>
          <cell r="F72">
            <v>2909</v>
          </cell>
          <cell r="G72" t="str">
            <v>North</v>
          </cell>
          <cell r="J72" t="str">
            <v/>
          </cell>
          <cell r="K72" t="str">
            <v>Traditional</v>
          </cell>
          <cell r="L72" t="str">
            <v/>
          </cell>
          <cell r="M72" t="str">
            <v>Included</v>
          </cell>
          <cell r="N72" t="str">
            <v/>
          </cell>
          <cell r="O72" t="str">
            <v/>
          </cell>
          <cell r="Q72">
            <v>1</v>
          </cell>
          <cell r="R72">
            <v>1</v>
          </cell>
          <cell r="S72">
            <v>1</v>
          </cell>
          <cell r="T72">
            <v>3</v>
          </cell>
        </row>
        <row r="73">
          <cell r="A73" t="str">
            <v>L0877</v>
          </cell>
          <cell r="B73" t="str">
            <v>31-03-2007</v>
          </cell>
          <cell r="C73" t="str">
            <v>Maritime Housing Association Limited</v>
          </cell>
          <cell r="D73">
            <v>4882</v>
          </cell>
          <cell r="E73">
            <v>25</v>
          </cell>
          <cell r="F73">
            <v>4907</v>
          </cell>
          <cell r="G73" t="str">
            <v>North</v>
          </cell>
          <cell r="J73" t="str">
            <v/>
          </cell>
          <cell r="K73" t="str">
            <v>Traditional</v>
          </cell>
          <cell r="L73" t="str">
            <v/>
          </cell>
          <cell r="M73" t="str">
            <v>Included</v>
          </cell>
          <cell r="N73" t="str">
            <v/>
          </cell>
          <cell r="O73" t="str">
            <v/>
          </cell>
          <cell r="Q73">
            <v>1</v>
          </cell>
          <cell r="R73">
            <v>1</v>
          </cell>
          <cell r="S73">
            <v>1</v>
          </cell>
          <cell r="T73">
            <v>3</v>
          </cell>
        </row>
        <row r="74">
          <cell r="A74" t="str">
            <v>L0883</v>
          </cell>
          <cell r="B74" t="str">
            <v>31-03-2007</v>
          </cell>
          <cell r="C74" t="str">
            <v>Caldmore Area Housing Association Limited</v>
          </cell>
          <cell r="D74">
            <v>1869</v>
          </cell>
          <cell r="E74">
            <v>0</v>
          </cell>
          <cell r="F74">
            <v>1869</v>
          </cell>
          <cell r="G74" t="str">
            <v>Central</v>
          </cell>
          <cell r="J74" t="str">
            <v/>
          </cell>
          <cell r="K74" t="str">
            <v>Traditional</v>
          </cell>
          <cell r="L74" t="str">
            <v>Included</v>
          </cell>
          <cell r="M74" t="str">
            <v/>
          </cell>
          <cell r="N74" t="str">
            <v/>
          </cell>
          <cell r="O74" t="str">
            <v/>
          </cell>
          <cell r="Q74">
            <v>1</v>
          </cell>
          <cell r="R74">
            <v>1</v>
          </cell>
          <cell r="S74">
            <v>1</v>
          </cell>
          <cell r="T74">
            <v>3</v>
          </cell>
        </row>
        <row r="75">
          <cell r="A75" t="str">
            <v>L0893</v>
          </cell>
          <cell r="B75" t="str">
            <v>31-03-2007</v>
          </cell>
          <cell r="C75" t="str">
            <v>Oxford Citizens Housing Association Limited</v>
          </cell>
          <cell r="D75">
            <v>2795</v>
          </cell>
          <cell r="E75">
            <v>0</v>
          </cell>
          <cell r="F75">
            <v>2795</v>
          </cell>
          <cell r="G75" t="str">
            <v>South East</v>
          </cell>
          <cell r="J75" t="str">
            <v/>
          </cell>
          <cell r="K75" t="str">
            <v>Traditional</v>
          </cell>
          <cell r="L75" t="str">
            <v/>
          </cell>
          <cell r="M75" t="str">
            <v>Included</v>
          </cell>
          <cell r="N75" t="str">
            <v/>
          </cell>
          <cell r="O75" t="str">
            <v/>
          </cell>
          <cell r="Q75">
            <v>1</v>
          </cell>
          <cell r="R75">
            <v>1</v>
          </cell>
          <cell r="S75">
            <v>1</v>
          </cell>
          <cell r="T75">
            <v>3</v>
          </cell>
        </row>
        <row r="76">
          <cell r="A76" t="str">
            <v>L0942</v>
          </cell>
          <cell r="B76" t="str">
            <v>31-03-2007</v>
          </cell>
          <cell r="C76" t="str">
            <v>Mercian Housing Association Limited</v>
          </cell>
          <cell r="D76">
            <v>3007</v>
          </cell>
          <cell r="E76">
            <v>0</v>
          </cell>
          <cell r="F76">
            <v>3007</v>
          </cell>
          <cell r="G76" t="str">
            <v>Central</v>
          </cell>
          <cell r="J76" t="str">
            <v/>
          </cell>
          <cell r="K76" t="str">
            <v>Traditional</v>
          </cell>
          <cell r="L76" t="str">
            <v/>
          </cell>
          <cell r="M76" t="str">
            <v>Included</v>
          </cell>
          <cell r="N76" t="str">
            <v/>
          </cell>
          <cell r="O76" t="str">
            <v/>
          </cell>
          <cell r="Q76">
            <v>1</v>
          </cell>
          <cell r="R76">
            <v>1</v>
          </cell>
          <cell r="S76">
            <v>1</v>
          </cell>
          <cell r="T76">
            <v>3</v>
          </cell>
        </row>
        <row r="77">
          <cell r="A77" t="str">
            <v>L0943</v>
          </cell>
          <cell r="B77" t="str">
            <v>31-03-2007</v>
          </cell>
          <cell r="C77" t="str">
            <v>Devon &amp; Cornwall Housing Association Limited</v>
          </cell>
          <cell r="D77">
            <v>8707</v>
          </cell>
          <cell r="E77">
            <v>55</v>
          </cell>
          <cell r="F77">
            <v>8762</v>
          </cell>
          <cell r="G77" t="str">
            <v>South West</v>
          </cell>
          <cell r="J77" t="str">
            <v/>
          </cell>
          <cell r="K77" t="str">
            <v>Traditional</v>
          </cell>
          <cell r="L77" t="str">
            <v/>
          </cell>
          <cell r="M77" t="str">
            <v/>
          </cell>
          <cell r="N77" t="str">
            <v>Included</v>
          </cell>
          <cell r="O77" t="str">
            <v/>
          </cell>
          <cell r="Q77">
            <v>1</v>
          </cell>
          <cell r="R77">
            <v>1</v>
          </cell>
          <cell r="S77">
            <v>1</v>
          </cell>
          <cell r="T77">
            <v>3</v>
          </cell>
        </row>
        <row r="78">
          <cell r="A78" t="str">
            <v>L0975</v>
          </cell>
          <cell r="B78" t="str">
            <v>31-12-2006</v>
          </cell>
          <cell r="C78" t="str">
            <v>Mosscare Housing Limited</v>
          </cell>
          <cell r="D78">
            <v>3292</v>
          </cell>
          <cell r="E78">
            <v>14</v>
          </cell>
          <cell r="F78">
            <v>3306</v>
          </cell>
          <cell r="G78" t="str">
            <v>North</v>
          </cell>
          <cell r="J78" t="str">
            <v/>
          </cell>
          <cell r="K78" t="str">
            <v>Traditional</v>
          </cell>
          <cell r="L78" t="str">
            <v/>
          </cell>
          <cell r="M78" t="str">
            <v>Included</v>
          </cell>
          <cell r="N78" t="str">
            <v/>
          </cell>
          <cell r="O78" t="str">
            <v/>
          </cell>
          <cell r="Q78">
            <v>1</v>
          </cell>
          <cell r="R78">
            <v>1</v>
          </cell>
          <cell r="S78">
            <v>1</v>
          </cell>
          <cell r="T78">
            <v>3</v>
          </cell>
        </row>
        <row r="79">
          <cell r="A79" t="str">
            <v>L0979</v>
          </cell>
          <cell r="B79" t="str">
            <v>31-03-2007</v>
          </cell>
          <cell r="C79" t="str">
            <v>Trident Housing Association Limited</v>
          </cell>
          <cell r="D79">
            <v>3009</v>
          </cell>
          <cell r="E79">
            <v>10</v>
          </cell>
          <cell r="F79">
            <v>3019</v>
          </cell>
          <cell r="G79" t="str">
            <v>Central</v>
          </cell>
          <cell r="J79" t="str">
            <v/>
          </cell>
          <cell r="K79" t="str">
            <v>Traditional</v>
          </cell>
          <cell r="L79" t="str">
            <v/>
          </cell>
          <cell r="M79" t="str">
            <v>Included</v>
          </cell>
          <cell r="N79" t="str">
            <v/>
          </cell>
          <cell r="O79" t="str">
            <v/>
          </cell>
          <cell r="Q79">
            <v>1</v>
          </cell>
          <cell r="R79">
            <v>1</v>
          </cell>
          <cell r="S79">
            <v>1</v>
          </cell>
          <cell r="T79">
            <v>3</v>
          </cell>
        </row>
        <row r="80">
          <cell r="A80" t="str">
            <v>L0992</v>
          </cell>
          <cell r="B80" t="str">
            <v>31-03-2007</v>
          </cell>
          <cell r="C80" t="str">
            <v>The Cambridge Housing Society Limited</v>
          </cell>
          <cell r="D80">
            <v>2130</v>
          </cell>
          <cell r="E80">
            <v>0</v>
          </cell>
          <cell r="F80">
            <v>2130</v>
          </cell>
          <cell r="G80" t="str">
            <v>Central</v>
          </cell>
          <cell r="J80" t="str">
            <v/>
          </cell>
          <cell r="K80" t="str">
            <v>Traditional</v>
          </cell>
          <cell r="L80" t="str">
            <v>Included</v>
          </cell>
          <cell r="M80" t="str">
            <v/>
          </cell>
          <cell r="N80" t="str">
            <v/>
          </cell>
          <cell r="O80" t="str">
            <v/>
          </cell>
          <cell r="Q80">
            <v>1</v>
          </cell>
          <cell r="R80">
            <v>1</v>
          </cell>
          <cell r="S80">
            <v>1</v>
          </cell>
          <cell r="T80">
            <v>3</v>
          </cell>
        </row>
        <row r="81">
          <cell r="A81" t="str">
            <v>L1001</v>
          </cell>
          <cell r="B81" t="str">
            <v>31-03-2007</v>
          </cell>
          <cell r="C81" t="str">
            <v>Pierhead Housing Association Limited</v>
          </cell>
          <cell r="D81">
            <v>1720</v>
          </cell>
          <cell r="E81">
            <v>94</v>
          </cell>
          <cell r="F81">
            <v>1814</v>
          </cell>
          <cell r="G81" t="str">
            <v>North</v>
          </cell>
          <cell r="J81" t="str">
            <v/>
          </cell>
          <cell r="K81" t="str">
            <v>Traditional</v>
          </cell>
          <cell r="L81" t="str">
            <v>Included</v>
          </cell>
          <cell r="M81" t="str">
            <v/>
          </cell>
          <cell r="N81" t="str">
            <v/>
          </cell>
          <cell r="O81" t="str">
            <v/>
          </cell>
          <cell r="Q81">
            <v>1</v>
          </cell>
          <cell r="R81">
            <v>1</v>
          </cell>
          <cell r="S81">
            <v>1</v>
          </cell>
          <cell r="T81">
            <v>3</v>
          </cell>
        </row>
        <row r="82">
          <cell r="A82" t="str">
            <v>L1223</v>
          </cell>
          <cell r="B82" t="str">
            <v>31-03-2007</v>
          </cell>
          <cell r="C82" t="str">
            <v>The Beth Johnson Housing Association Limited</v>
          </cell>
          <cell r="D82">
            <v>9895</v>
          </cell>
          <cell r="E82">
            <v>66</v>
          </cell>
          <cell r="F82">
            <v>9961</v>
          </cell>
          <cell r="G82" t="str">
            <v>Central</v>
          </cell>
          <cell r="J82" t="str">
            <v/>
          </cell>
          <cell r="K82" t="str">
            <v>Traditional</v>
          </cell>
          <cell r="L82" t="str">
            <v/>
          </cell>
          <cell r="M82" t="str">
            <v/>
          </cell>
          <cell r="N82" t="str">
            <v>Included</v>
          </cell>
          <cell r="O82" t="str">
            <v/>
          </cell>
          <cell r="Q82">
            <v>1</v>
          </cell>
          <cell r="R82">
            <v>1</v>
          </cell>
          <cell r="S82">
            <v>1</v>
          </cell>
          <cell r="T82">
            <v>3</v>
          </cell>
        </row>
        <row r="83">
          <cell r="A83" t="str">
            <v>L1227</v>
          </cell>
          <cell r="B83" t="str">
            <v>31-03-2007</v>
          </cell>
          <cell r="C83" t="str">
            <v>Venture Housing Association Limited</v>
          </cell>
          <cell r="D83">
            <v>1286</v>
          </cell>
          <cell r="E83">
            <v>0</v>
          </cell>
          <cell r="F83">
            <v>1286</v>
          </cell>
          <cell r="G83" t="str">
            <v>North</v>
          </cell>
          <cell r="J83" t="str">
            <v/>
          </cell>
          <cell r="K83" t="str">
            <v>Traditional</v>
          </cell>
          <cell r="L83" t="str">
            <v>Included</v>
          </cell>
          <cell r="M83" t="str">
            <v/>
          </cell>
          <cell r="N83" t="str">
            <v/>
          </cell>
          <cell r="O83" t="str">
            <v/>
          </cell>
          <cell r="Q83">
            <v>1</v>
          </cell>
          <cell r="R83">
            <v>1</v>
          </cell>
          <cell r="S83">
            <v>1</v>
          </cell>
          <cell r="T83">
            <v>3</v>
          </cell>
        </row>
        <row r="84">
          <cell r="A84" t="str">
            <v>L1229</v>
          </cell>
          <cell r="B84" t="str">
            <v>31-03-2007</v>
          </cell>
          <cell r="C84" t="str">
            <v>Equity Housing Group Ltd</v>
          </cell>
          <cell r="D84">
            <v>3134</v>
          </cell>
          <cell r="E84">
            <v>125</v>
          </cell>
          <cell r="F84">
            <v>3259</v>
          </cell>
          <cell r="G84" t="str">
            <v>North</v>
          </cell>
          <cell r="J84" t="str">
            <v/>
          </cell>
          <cell r="K84" t="str">
            <v>Traditional</v>
          </cell>
          <cell r="L84" t="str">
            <v/>
          </cell>
          <cell r="M84" t="str">
            <v>Included</v>
          </cell>
          <cell r="N84" t="str">
            <v/>
          </cell>
          <cell r="O84" t="str">
            <v/>
          </cell>
          <cell r="Q84">
            <v>1</v>
          </cell>
          <cell r="R84">
            <v>1</v>
          </cell>
          <cell r="S84">
            <v>1</v>
          </cell>
          <cell r="T84">
            <v>3</v>
          </cell>
        </row>
        <row r="85">
          <cell r="A85" t="str">
            <v>L1230</v>
          </cell>
          <cell r="B85" t="str">
            <v>31-03-2007</v>
          </cell>
          <cell r="C85" t="str">
            <v>Manchester Methodist Housing Association Limited</v>
          </cell>
          <cell r="D85">
            <v>5650</v>
          </cell>
          <cell r="E85">
            <v>8</v>
          </cell>
          <cell r="F85">
            <v>5658</v>
          </cell>
          <cell r="G85" t="str">
            <v>North</v>
          </cell>
          <cell r="J85" t="str">
            <v/>
          </cell>
          <cell r="K85" t="str">
            <v>Traditional</v>
          </cell>
          <cell r="L85" t="str">
            <v/>
          </cell>
          <cell r="M85" t="str">
            <v/>
          </cell>
          <cell r="N85" t="str">
            <v>Included</v>
          </cell>
          <cell r="O85" t="str">
            <v/>
          </cell>
          <cell r="Q85">
            <v>1</v>
          </cell>
          <cell r="R85">
            <v>1</v>
          </cell>
          <cell r="S85">
            <v>1</v>
          </cell>
          <cell r="T85">
            <v>3</v>
          </cell>
        </row>
        <row r="86">
          <cell r="A86" t="str">
            <v>L1231</v>
          </cell>
          <cell r="B86" t="str">
            <v>31-03-2007</v>
          </cell>
          <cell r="C86" t="str">
            <v>Johnnie' Johnson Housing Trust Ltd</v>
          </cell>
          <cell r="D86">
            <v>4427</v>
          </cell>
          <cell r="E86">
            <v>0</v>
          </cell>
          <cell r="F86">
            <v>4427</v>
          </cell>
          <cell r="G86" t="str">
            <v>North</v>
          </cell>
          <cell r="J86" t="str">
            <v/>
          </cell>
          <cell r="K86" t="str">
            <v>Traditional</v>
          </cell>
          <cell r="L86" t="str">
            <v/>
          </cell>
          <cell r="M86" t="str">
            <v>Included</v>
          </cell>
          <cell r="N86" t="str">
            <v/>
          </cell>
          <cell r="O86" t="str">
            <v/>
          </cell>
          <cell r="Q86">
            <v>1</v>
          </cell>
          <cell r="R86">
            <v>1</v>
          </cell>
          <cell r="S86">
            <v>1</v>
          </cell>
          <cell r="T86">
            <v>3</v>
          </cell>
        </row>
        <row r="87">
          <cell r="A87" t="str">
            <v>L1234</v>
          </cell>
          <cell r="B87" t="str">
            <v>31-03-2007</v>
          </cell>
          <cell r="C87" t="str">
            <v>Greater Hornby Housing Association Limited</v>
          </cell>
          <cell r="D87">
            <v>1323</v>
          </cell>
          <cell r="E87">
            <v>0</v>
          </cell>
          <cell r="F87">
            <v>1323</v>
          </cell>
          <cell r="G87" t="str">
            <v>North</v>
          </cell>
          <cell r="J87" t="str">
            <v/>
          </cell>
          <cell r="K87" t="str">
            <v>Traditional</v>
          </cell>
          <cell r="L87" t="str">
            <v>Included</v>
          </cell>
          <cell r="M87" t="str">
            <v/>
          </cell>
          <cell r="N87" t="str">
            <v/>
          </cell>
          <cell r="O87" t="str">
            <v/>
          </cell>
          <cell r="Q87">
            <v>1</v>
          </cell>
          <cell r="R87">
            <v>1</v>
          </cell>
          <cell r="S87">
            <v>1</v>
          </cell>
          <cell r="T87">
            <v>3</v>
          </cell>
        </row>
        <row r="88">
          <cell r="A88" t="str">
            <v>L1312</v>
          </cell>
          <cell r="B88" t="str">
            <v>31-03-2007</v>
          </cell>
          <cell r="C88" t="str">
            <v>Howard Cottage Housing Association</v>
          </cell>
          <cell r="D88">
            <v>1372</v>
          </cell>
          <cell r="E88">
            <v>0</v>
          </cell>
          <cell r="F88">
            <v>1372</v>
          </cell>
          <cell r="G88" t="str">
            <v>Central</v>
          </cell>
          <cell r="J88" t="str">
            <v/>
          </cell>
          <cell r="K88" t="str">
            <v>Traditional</v>
          </cell>
          <cell r="L88" t="str">
            <v>Included</v>
          </cell>
          <cell r="M88" t="str">
            <v/>
          </cell>
          <cell r="N88" t="str">
            <v/>
          </cell>
          <cell r="O88" t="str">
            <v/>
          </cell>
          <cell r="Q88">
            <v>1</v>
          </cell>
          <cell r="R88">
            <v>1</v>
          </cell>
          <cell r="S88">
            <v>1</v>
          </cell>
          <cell r="T88">
            <v>3</v>
          </cell>
        </row>
        <row r="89">
          <cell r="A89" t="str">
            <v>L1408</v>
          </cell>
          <cell r="B89" t="str">
            <v>31-03-2007</v>
          </cell>
          <cell r="C89" t="str">
            <v>Bourne Housing Society Limited</v>
          </cell>
          <cell r="D89">
            <v>1688</v>
          </cell>
          <cell r="E89">
            <v>0</v>
          </cell>
          <cell r="F89">
            <v>1688</v>
          </cell>
          <cell r="G89" t="str">
            <v>London</v>
          </cell>
          <cell r="J89" t="str">
            <v/>
          </cell>
          <cell r="K89" t="str">
            <v>Traditional</v>
          </cell>
          <cell r="L89" t="str">
            <v>Included</v>
          </cell>
          <cell r="M89" t="str">
            <v/>
          </cell>
          <cell r="N89" t="str">
            <v/>
          </cell>
          <cell r="O89" t="str">
            <v/>
          </cell>
          <cell r="Q89">
            <v>1</v>
          </cell>
          <cell r="R89">
            <v>1</v>
          </cell>
          <cell r="S89">
            <v>1</v>
          </cell>
          <cell r="T89">
            <v>3</v>
          </cell>
        </row>
        <row r="90">
          <cell r="A90" t="str">
            <v>L1410</v>
          </cell>
          <cell r="B90" t="str">
            <v>31-03-2007</v>
          </cell>
          <cell r="C90" t="str">
            <v>Haig Homes</v>
          </cell>
          <cell r="D90">
            <v>1304</v>
          </cell>
          <cell r="E90">
            <v>28</v>
          </cell>
          <cell r="F90">
            <v>1332</v>
          </cell>
          <cell r="G90" t="str">
            <v>London</v>
          </cell>
          <cell r="J90" t="str">
            <v/>
          </cell>
          <cell r="K90" t="str">
            <v>Traditional</v>
          </cell>
          <cell r="L90" t="str">
            <v>Included</v>
          </cell>
          <cell r="M90" t="str">
            <v/>
          </cell>
          <cell r="N90" t="str">
            <v/>
          </cell>
          <cell r="O90" t="str">
            <v/>
          </cell>
          <cell r="Q90">
            <v>1</v>
          </cell>
          <cell r="R90">
            <v>1</v>
          </cell>
          <cell r="S90">
            <v>1</v>
          </cell>
          <cell r="T90">
            <v>3</v>
          </cell>
        </row>
        <row r="91">
          <cell r="A91" t="str">
            <v>L1423</v>
          </cell>
          <cell r="B91" t="str">
            <v>31-03-2007</v>
          </cell>
          <cell r="C91" t="str">
            <v>Manchester and District Housing Association Ltd</v>
          </cell>
          <cell r="D91">
            <v>9075</v>
          </cell>
          <cell r="E91">
            <v>0</v>
          </cell>
          <cell r="F91">
            <v>9075</v>
          </cell>
          <cell r="G91" t="str">
            <v>North</v>
          </cell>
          <cell r="J91" t="str">
            <v/>
          </cell>
          <cell r="K91" t="str">
            <v>Traditional</v>
          </cell>
          <cell r="L91" t="str">
            <v/>
          </cell>
          <cell r="M91" t="str">
            <v/>
          </cell>
          <cell r="N91" t="str">
            <v>Included</v>
          </cell>
          <cell r="O91" t="str">
            <v/>
          </cell>
          <cell r="Q91">
            <v>1</v>
          </cell>
          <cell r="R91">
            <v>1</v>
          </cell>
          <cell r="S91">
            <v>1</v>
          </cell>
          <cell r="T91">
            <v>3</v>
          </cell>
        </row>
        <row r="92">
          <cell r="A92" t="str">
            <v>L1446</v>
          </cell>
          <cell r="B92" t="str">
            <v>31-03-2007</v>
          </cell>
          <cell r="C92" t="str">
            <v>Western Challenge Housing Association Limited</v>
          </cell>
          <cell r="D92">
            <v>7103</v>
          </cell>
          <cell r="E92">
            <v>555</v>
          </cell>
          <cell r="F92">
            <v>7658</v>
          </cell>
          <cell r="G92" t="str">
            <v>South West</v>
          </cell>
          <cell r="J92" t="str">
            <v/>
          </cell>
          <cell r="K92" t="str">
            <v>Traditional</v>
          </cell>
          <cell r="L92" t="str">
            <v/>
          </cell>
          <cell r="M92" t="str">
            <v/>
          </cell>
          <cell r="N92" t="str">
            <v>Included</v>
          </cell>
          <cell r="O92" t="str">
            <v/>
          </cell>
          <cell r="Q92">
            <v>1</v>
          </cell>
          <cell r="R92">
            <v>1</v>
          </cell>
          <cell r="S92">
            <v>1</v>
          </cell>
          <cell r="T92">
            <v>3</v>
          </cell>
        </row>
        <row r="93">
          <cell r="A93" t="str">
            <v>L1527</v>
          </cell>
          <cell r="B93" t="str">
            <v>31-03-2007</v>
          </cell>
          <cell r="C93" t="str">
            <v>Shaftesbury Housing Association</v>
          </cell>
          <cell r="D93">
            <v>4867</v>
          </cell>
          <cell r="E93">
            <v>2315</v>
          </cell>
          <cell r="F93">
            <v>7182</v>
          </cell>
          <cell r="G93" t="str">
            <v>South East</v>
          </cell>
          <cell r="J93" t="str">
            <v/>
          </cell>
          <cell r="K93" t="str">
            <v>Traditional</v>
          </cell>
          <cell r="L93" t="str">
            <v/>
          </cell>
          <cell r="M93" t="str">
            <v/>
          </cell>
          <cell r="N93" t="str">
            <v>Included</v>
          </cell>
          <cell r="O93" t="str">
            <v/>
          </cell>
          <cell r="Q93">
            <v>1</v>
          </cell>
          <cell r="R93">
            <v>1</v>
          </cell>
          <cell r="S93">
            <v>1</v>
          </cell>
          <cell r="T93">
            <v>3</v>
          </cell>
        </row>
        <row r="94">
          <cell r="A94" t="str">
            <v>L1538</v>
          </cell>
          <cell r="B94" t="str">
            <v>31-03-2007</v>
          </cell>
          <cell r="C94" t="str">
            <v>Hexagon Housing Association Limited</v>
          </cell>
          <cell r="D94">
            <v>3319</v>
          </cell>
          <cell r="E94">
            <v>42</v>
          </cell>
          <cell r="F94">
            <v>3361</v>
          </cell>
          <cell r="G94" t="str">
            <v>London</v>
          </cell>
          <cell r="J94" t="str">
            <v/>
          </cell>
          <cell r="K94" t="str">
            <v>Traditional</v>
          </cell>
          <cell r="L94" t="str">
            <v/>
          </cell>
          <cell r="M94" t="str">
            <v>Included</v>
          </cell>
          <cell r="N94" t="str">
            <v/>
          </cell>
          <cell r="O94" t="str">
            <v/>
          </cell>
          <cell r="Q94">
            <v>1</v>
          </cell>
          <cell r="R94">
            <v>1</v>
          </cell>
          <cell r="S94">
            <v>1</v>
          </cell>
          <cell r="T94">
            <v>3</v>
          </cell>
        </row>
        <row r="95">
          <cell r="A95" t="str">
            <v>L1542</v>
          </cell>
          <cell r="B95" t="str">
            <v>31-03-2007</v>
          </cell>
          <cell r="C95" t="str">
            <v>Minster General Housing Association Limited</v>
          </cell>
          <cell r="D95">
            <v>1620</v>
          </cell>
          <cell r="E95">
            <v>215</v>
          </cell>
          <cell r="F95">
            <v>1835</v>
          </cell>
          <cell r="G95" t="str">
            <v>London</v>
          </cell>
          <cell r="J95" t="str">
            <v/>
          </cell>
          <cell r="K95" t="str">
            <v>Traditional</v>
          </cell>
          <cell r="L95" t="str">
            <v>Included</v>
          </cell>
          <cell r="M95" t="str">
            <v/>
          </cell>
          <cell r="N95" t="str">
            <v/>
          </cell>
          <cell r="O95" t="str">
            <v/>
          </cell>
          <cell r="Q95">
            <v>1</v>
          </cell>
          <cell r="R95">
            <v>1</v>
          </cell>
          <cell r="S95">
            <v>1</v>
          </cell>
          <cell r="T95">
            <v>3</v>
          </cell>
        </row>
        <row r="96">
          <cell r="A96" t="str">
            <v>L1548</v>
          </cell>
          <cell r="B96" t="str">
            <v>31-12-2006</v>
          </cell>
          <cell r="C96" t="str">
            <v>Women's Pioneer Housing Limited</v>
          </cell>
          <cell r="D96">
            <v>1002</v>
          </cell>
          <cell r="E96">
            <v>90</v>
          </cell>
          <cell r="F96">
            <v>1092</v>
          </cell>
          <cell r="G96" t="str">
            <v>London</v>
          </cell>
          <cell r="J96" t="str">
            <v/>
          </cell>
          <cell r="K96" t="str">
            <v>Traditional</v>
          </cell>
          <cell r="L96" t="str">
            <v>Included</v>
          </cell>
          <cell r="M96" t="str">
            <v/>
          </cell>
          <cell r="N96" t="str">
            <v/>
          </cell>
          <cell r="O96" t="str">
            <v/>
          </cell>
          <cell r="Q96">
            <v>1</v>
          </cell>
          <cell r="R96">
            <v>1</v>
          </cell>
          <cell r="S96">
            <v>1</v>
          </cell>
          <cell r="T96">
            <v>3</v>
          </cell>
        </row>
        <row r="97">
          <cell r="A97" t="str">
            <v>L1556</v>
          </cell>
          <cell r="B97" t="str">
            <v>31-03-2007</v>
          </cell>
          <cell r="C97" t="str">
            <v>Raglan Housing Association Limited</v>
          </cell>
          <cell r="D97">
            <v>9885</v>
          </cell>
          <cell r="E97">
            <v>875</v>
          </cell>
          <cell r="F97">
            <v>10760</v>
          </cell>
          <cell r="G97" t="str">
            <v>South East</v>
          </cell>
          <cell r="J97" t="str">
            <v/>
          </cell>
          <cell r="K97" t="str">
            <v>Traditional</v>
          </cell>
          <cell r="L97" t="str">
            <v/>
          </cell>
          <cell r="M97" t="str">
            <v/>
          </cell>
          <cell r="N97" t="str">
            <v/>
          </cell>
          <cell r="O97" t="str">
            <v>Included</v>
          </cell>
          <cell r="Q97">
            <v>1</v>
          </cell>
          <cell r="R97">
            <v>1</v>
          </cell>
          <cell r="S97">
            <v>1</v>
          </cell>
          <cell r="T97">
            <v>3</v>
          </cell>
        </row>
        <row r="98">
          <cell r="A98" t="str">
            <v>L1558</v>
          </cell>
          <cell r="B98" t="str">
            <v>31-03-2007</v>
          </cell>
          <cell r="C98" t="str">
            <v>Presentation Housing Association Limited</v>
          </cell>
          <cell r="D98">
            <v>3617</v>
          </cell>
          <cell r="E98">
            <v>0</v>
          </cell>
          <cell r="F98">
            <v>3617</v>
          </cell>
          <cell r="G98" t="str">
            <v>London</v>
          </cell>
          <cell r="H98" t="str">
            <v>BME</v>
          </cell>
          <cell r="J98" t="str">
            <v/>
          </cell>
          <cell r="K98" t="str">
            <v>Traditional</v>
          </cell>
          <cell r="L98" t="str">
            <v/>
          </cell>
          <cell r="M98" t="str">
            <v>Included</v>
          </cell>
          <cell r="N98" t="str">
            <v/>
          </cell>
          <cell r="O98" t="str">
            <v/>
          </cell>
          <cell r="Q98">
            <v>1</v>
          </cell>
          <cell r="R98">
            <v>1</v>
          </cell>
          <cell r="S98">
            <v>1</v>
          </cell>
          <cell r="T98">
            <v>3</v>
          </cell>
        </row>
        <row r="99">
          <cell r="A99" t="str">
            <v>L1561</v>
          </cell>
          <cell r="B99" t="str">
            <v>30-09-2006</v>
          </cell>
          <cell r="C99" t="str">
            <v>Kelsey Housing Association Limited</v>
          </cell>
          <cell r="D99">
            <v>3419</v>
          </cell>
          <cell r="E99">
            <v>0</v>
          </cell>
          <cell r="F99">
            <v>3419</v>
          </cell>
          <cell r="G99" t="str">
            <v>London</v>
          </cell>
          <cell r="J99" t="str">
            <v/>
          </cell>
          <cell r="K99" t="str">
            <v>Traditional</v>
          </cell>
          <cell r="L99" t="str">
            <v/>
          </cell>
          <cell r="M99" t="str">
            <v>Included</v>
          </cell>
          <cell r="N99" t="str">
            <v/>
          </cell>
          <cell r="O99" t="str">
            <v/>
          </cell>
          <cell r="Q99">
            <v>1</v>
          </cell>
          <cell r="R99">
            <v>1</v>
          </cell>
          <cell r="S99">
            <v>1</v>
          </cell>
          <cell r="T99">
            <v>3</v>
          </cell>
        </row>
        <row r="100">
          <cell r="A100" t="str">
            <v>L1659</v>
          </cell>
          <cell r="B100" t="str">
            <v>31-12-2006</v>
          </cell>
          <cell r="C100" t="str">
            <v>Suffolk Housing Society Limited</v>
          </cell>
          <cell r="D100">
            <v>1513</v>
          </cell>
          <cell r="E100">
            <v>0</v>
          </cell>
          <cell r="F100">
            <v>1513</v>
          </cell>
          <cell r="G100" t="str">
            <v>Central</v>
          </cell>
          <cell r="J100" t="str">
            <v/>
          </cell>
          <cell r="K100" t="str">
            <v>Traditional</v>
          </cell>
          <cell r="L100" t="str">
            <v>Included</v>
          </cell>
          <cell r="M100" t="str">
            <v/>
          </cell>
          <cell r="N100" t="str">
            <v/>
          </cell>
          <cell r="O100" t="str">
            <v/>
          </cell>
          <cell r="Q100">
            <v>1</v>
          </cell>
          <cell r="R100">
            <v>1</v>
          </cell>
          <cell r="S100">
            <v>1</v>
          </cell>
          <cell r="T100">
            <v>3</v>
          </cell>
        </row>
        <row r="101">
          <cell r="A101" t="str">
            <v>L1666</v>
          </cell>
          <cell r="B101" t="str">
            <v>31-12-2006</v>
          </cell>
          <cell r="C101" t="str">
            <v>Waterloo Housing Association Limited</v>
          </cell>
          <cell r="D101">
            <v>4214</v>
          </cell>
          <cell r="E101">
            <v>0</v>
          </cell>
          <cell r="F101">
            <v>4214</v>
          </cell>
          <cell r="G101" t="str">
            <v>Central</v>
          </cell>
          <cell r="J101" t="str">
            <v/>
          </cell>
          <cell r="K101" t="str">
            <v>Traditional</v>
          </cell>
          <cell r="L101" t="str">
            <v/>
          </cell>
          <cell r="M101" t="str">
            <v>Included</v>
          </cell>
          <cell r="N101" t="str">
            <v/>
          </cell>
          <cell r="O101" t="str">
            <v/>
          </cell>
          <cell r="Q101">
            <v>1</v>
          </cell>
          <cell r="R101">
            <v>1</v>
          </cell>
          <cell r="S101">
            <v>1</v>
          </cell>
          <cell r="T101">
            <v>3</v>
          </cell>
        </row>
        <row r="102">
          <cell r="A102" t="str">
            <v>L1668</v>
          </cell>
          <cell r="B102" t="str">
            <v>31-03-2007</v>
          </cell>
          <cell r="C102" t="str">
            <v>Black Country Housing Group Limited</v>
          </cell>
          <cell r="D102">
            <v>1587</v>
          </cell>
          <cell r="E102">
            <v>0</v>
          </cell>
          <cell r="F102">
            <v>1587</v>
          </cell>
          <cell r="G102" t="str">
            <v>Central</v>
          </cell>
          <cell r="J102" t="str">
            <v/>
          </cell>
          <cell r="K102" t="str">
            <v>Traditional</v>
          </cell>
          <cell r="L102" t="str">
            <v>Included</v>
          </cell>
          <cell r="M102" t="str">
            <v/>
          </cell>
          <cell r="N102" t="str">
            <v/>
          </cell>
          <cell r="O102" t="str">
            <v/>
          </cell>
          <cell r="Q102">
            <v>1</v>
          </cell>
          <cell r="R102">
            <v>1</v>
          </cell>
          <cell r="S102">
            <v>1</v>
          </cell>
          <cell r="T102">
            <v>3</v>
          </cell>
        </row>
        <row r="103">
          <cell r="A103" t="str">
            <v>L1669</v>
          </cell>
          <cell r="B103" t="str">
            <v>31-03-2007</v>
          </cell>
          <cell r="C103" t="str">
            <v>Heantun Housing Association Limited</v>
          </cell>
          <cell r="D103">
            <v>1061</v>
          </cell>
          <cell r="E103">
            <v>0</v>
          </cell>
          <cell r="F103">
            <v>1061</v>
          </cell>
          <cell r="G103" t="str">
            <v>Central</v>
          </cell>
          <cell r="J103" t="str">
            <v/>
          </cell>
          <cell r="K103" t="str">
            <v>Traditional</v>
          </cell>
          <cell r="L103" t="str">
            <v>Included</v>
          </cell>
          <cell r="M103" t="str">
            <v/>
          </cell>
          <cell r="N103" t="str">
            <v/>
          </cell>
          <cell r="O103" t="str">
            <v/>
          </cell>
          <cell r="Q103">
            <v>1</v>
          </cell>
          <cell r="R103">
            <v>1</v>
          </cell>
          <cell r="S103">
            <v>1</v>
          </cell>
          <cell r="T103">
            <v>3</v>
          </cell>
        </row>
        <row r="104">
          <cell r="A104" t="str">
            <v>L1688</v>
          </cell>
          <cell r="B104" t="str">
            <v>31-03-2007</v>
          </cell>
          <cell r="C104" t="str">
            <v>John Grooms Housing Association</v>
          </cell>
          <cell r="D104">
            <v>1185</v>
          </cell>
          <cell r="E104">
            <v>0</v>
          </cell>
          <cell r="F104">
            <v>1185</v>
          </cell>
          <cell r="G104" t="str">
            <v>London</v>
          </cell>
          <cell r="J104" t="str">
            <v/>
          </cell>
          <cell r="K104" t="str">
            <v>Traditional</v>
          </cell>
          <cell r="L104" t="str">
            <v>Included</v>
          </cell>
          <cell r="M104" t="str">
            <v/>
          </cell>
          <cell r="N104" t="str">
            <v/>
          </cell>
          <cell r="O104" t="str">
            <v/>
          </cell>
          <cell r="Q104">
            <v>1</v>
          </cell>
          <cell r="R104">
            <v>1</v>
          </cell>
          <cell r="S104">
            <v>1</v>
          </cell>
          <cell r="T104">
            <v>3</v>
          </cell>
        </row>
        <row r="105">
          <cell r="A105" t="str">
            <v>L1700</v>
          </cell>
          <cell r="B105" t="str">
            <v>31-03-2007</v>
          </cell>
          <cell r="C105" t="str">
            <v>Engage 360</v>
          </cell>
          <cell r="D105">
            <v>10818</v>
          </cell>
          <cell r="E105">
            <v>168</v>
          </cell>
          <cell r="F105">
            <v>10986</v>
          </cell>
          <cell r="G105" t="str">
            <v>North</v>
          </cell>
          <cell r="J105" t="str">
            <v/>
          </cell>
          <cell r="K105" t="str">
            <v>Traditional</v>
          </cell>
          <cell r="L105" t="str">
            <v/>
          </cell>
          <cell r="M105" t="str">
            <v/>
          </cell>
          <cell r="N105" t="str">
            <v/>
          </cell>
          <cell r="O105" t="str">
            <v>Included</v>
          </cell>
          <cell r="Q105">
            <v>1</v>
          </cell>
          <cell r="R105">
            <v>1</v>
          </cell>
          <cell r="S105">
            <v>1</v>
          </cell>
          <cell r="T105">
            <v>3</v>
          </cell>
        </row>
        <row r="106">
          <cell r="A106" t="str">
            <v>L1872</v>
          </cell>
          <cell r="B106" t="str">
            <v>31-03-2007</v>
          </cell>
          <cell r="C106" t="str">
            <v>Tees Valley Housing Group Limited</v>
          </cell>
          <cell r="D106">
            <v>3787</v>
          </cell>
          <cell r="E106">
            <v>30</v>
          </cell>
          <cell r="F106">
            <v>3817</v>
          </cell>
          <cell r="G106" t="str">
            <v>North</v>
          </cell>
          <cell r="J106" t="str">
            <v/>
          </cell>
          <cell r="K106" t="str">
            <v>Traditional</v>
          </cell>
          <cell r="L106" t="str">
            <v/>
          </cell>
          <cell r="M106" t="str">
            <v>Included</v>
          </cell>
          <cell r="N106" t="str">
            <v/>
          </cell>
          <cell r="O106" t="str">
            <v/>
          </cell>
          <cell r="Q106">
            <v>1</v>
          </cell>
          <cell r="R106">
            <v>1</v>
          </cell>
          <cell r="S106">
            <v>1</v>
          </cell>
          <cell r="T106">
            <v>3</v>
          </cell>
        </row>
        <row r="107">
          <cell r="A107" t="str">
            <v>L1980</v>
          </cell>
          <cell r="B107" t="str">
            <v>31-03-2007</v>
          </cell>
          <cell r="C107" t="str">
            <v>Kennet Housing Society Limited</v>
          </cell>
          <cell r="D107">
            <v>1509</v>
          </cell>
          <cell r="E107">
            <v>4</v>
          </cell>
          <cell r="F107">
            <v>1513</v>
          </cell>
          <cell r="G107" t="str">
            <v>London</v>
          </cell>
          <cell r="J107" t="str">
            <v/>
          </cell>
          <cell r="K107" t="str">
            <v>Traditional</v>
          </cell>
          <cell r="L107" t="str">
            <v>Included</v>
          </cell>
          <cell r="M107" t="str">
            <v/>
          </cell>
          <cell r="N107" t="str">
            <v/>
          </cell>
          <cell r="O107" t="str">
            <v/>
          </cell>
          <cell r="Q107">
            <v>1</v>
          </cell>
          <cell r="R107">
            <v>1</v>
          </cell>
          <cell r="S107">
            <v>1</v>
          </cell>
          <cell r="T107">
            <v>3</v>
          </cell>
        </row>
        <row r="108">
          <cell r="A108" t="str">
            <v>L2033</v>
          </cell>
          <cell r="B108" t="str">
            <v>31-03-2007</v>
          </cell>
          <cell r="C108" t="str">
            <v>Rodney Housing Association Limited</v>
          </cell>
          <cell r="D108">
            <v>1133</v>
          </cell>
          <cell r="E108">
            <v>0</v>
          </cell>
          <cell r="F108">
            <v>1133</v>
          </cell>
          <cell r="G108" t="str">
            <v>North</v>
          </cell>
          <cell r="J108" t="str">
            <v/>
          </cell>
          <cell r="K108" t="str">
            <v>Traditional</v>
          </cell>
          <cell r="L108" t="str">
            <v>Included</v>
          </cell>
          <cell r="M108" t="str">
            <v/>
          </cell>
          <cell r="N108" t="str">
            <v/>
          </cell>
          <cell r="O108" t="str">
            <v/>
          </cell>
          <cell r="Q108">
            <v>1</v>
          </cell>
          <cell r="R108">
            <v>1</v>
          </cell>
          <cell r="S108">
            <v>1</v>
          </cell>
          <cell r="T108">
            <v>3</v>
          </cell>
        </row>
        <row r="109">
          <cell r="A109" t="str">
            <v>L2156</v>
          </cell>
          <cell r="B109" t="str">
            <v>31-03-2007</v>
          </cell>
          <cell r="C109" t="str">
            <v>Space New Living Limited</v>
          </cell>
          <cell r="D109">
            <v>2686</v>
          </cell>
          <cell r="E109">
            <v>0</v>
          </cell>
          <cell r="F109">
            <v>2686</v>
          </cell>
          <cell r="G109" t="str">
            <v>North</v>
          </cell>
          <cell r="J109" t="str">
            <v/>
          </cell>
          <cell r="K109" t="str">
            <v>Traditional</v>
          </cell>
          <cell r="L109" t="str">
            <v/>
          </cell>
          <cell r="M109" t="str">
            <v>Included</v>
          </cell>
          <cell r="N109" t="str">
            <v/>
          </cell>
          <cell r="O109" t="str">
            <v/>
          </cell>
          <cell r="Q109">
            <v>1</v>
          </cell>
          <cell r="R109">
            <v>1</v>
          </cell>
          <cell r="S109">
            <v>1</v>
          </cell>
          <cell r="T109">
            <v>3</v>
          </cell>
        </row>
        <row r="110">
          <cell r="A110" t="str">
            <v>L2179</v>
          </cell>
          <cell r="B110" t="str">
            <v>31-03-2007</v>
          </cell>
          <cell r="C110" t="str">
            <v>Hightown Praetorian &amp; Churches HA Limited</v>
          </cell>
          <cell r="D110">
            <v>2080</v>
          </cell>
          <cell r="E110">
            <v>495</v>
          </cell>
          <cell r="F110">
            <v>2575</v>
          </cell>
          <cell r="G110" t="str">
            <v>Central</v>
          </cell>
          <cell r="J110" t="str">
            <v/>
          </cell>
          <cell r="K110" t="str">
            <v>Traditional</v>
          </cell>
          <cell r="L110" t="str">
            <v/>
          </cell>
          <cell r="M110" t="str">
            <v>Included</v>
          </cell>
          <cell r="N110" t="str">
            <v/>
          </cell>
          <cell r="O110" t="str">
            <v/>
          </cell>
          <cell r="Q110">
            <v>1</v>
          </cell>
          <cell r="R110">
            <v>1</v>
          </cell>
          <cell r="S110">
            <v>1</v>
          </cell>
          <cell r="T110">
            <v>3</v>
          </cell>
        </row>
        <row r="111">
          <cell r="A111" t="str">
            <v>L2194</v>
          </cell>
          <cell r="B111" t="str">
            <v>31-03-2007</v>
          </cell>
          <cell r="C111" t="str">
            <v>Muir Group Housing Association Limited</v>
          </cell>
          <cell r="D111">
            <v>4299</v>
          </cell>
          <cell r="E111">
            <v>0</v>
          </cell>
          <cell r="F111">
            <v>4299</v>
          </cell>
          <cell r="G111" t="str">
            <v>North</v>
          </cell>
          <cell r="J111" t="str">
            <v/>
          </cell>
          <cell r="K111" t="str">
            <v>Traditional</v>
          </cell>
          <cell r="L111" t="str">
            <v/>
          </cell>
          <cell r="M111" t="str">
            <v>Included</v>
          </cell>
          <cell r="N111" t="str">
            <v/>
          </cell>
          <cell r="O111" t="str">
            <v/>
          </cell>
          <cell r="Q111">
            <v>1</v>
          </cell>
          <cell r="R111">
            <v>1</v>
          </cell>
          <cell r="S111">
            <v>1</v>
          </cell>
          <cell r="T111">
            <v>3</v>
          </cell>
        </row>
        <row r="112">
          <cell r="A112" t="str">
            <v>L2285</v>
          </cell>
          <cell r="B112" t="str">
            <v>31-03-2007</v>
          </cell>
          <cell r="C112" t="str">
            <v>Connect Housing Association Limited</v>
          </cell>
          <cell r="D112">
            <v>2961</v>
          </cell>
          <cell r="E112">
            <v>240</v>
          </cell>
          <cell r="F112">
            <v>3201</v>
          </cell>
          <cell r="G112" t="str">
            <v>North</v>
          </cell>
          <cell r="J112" t="str">
            <v/>
          </cell>
          <cell r="K112" t="str">
            <v>Traditional</v>
          </cell>
          <cell r="L112" t="str">
            <v/>
          </cell>
          <cell r="M112" t="str">
            <v>Included</v>
          </cell>
          <cell r="N112" t="str">
            <v/>
          </cell>
          <cell r="O112" t="str">
            <v/>
          </cell>
          <cell r="Q112">
            <v>1</v>
          </cell>
          <cell r="R112">
            <v>1</v>
          </cell>
          <cell r="S112">
            <v>1</v>
          </cell>
          <cell r="T112">
            <v>3</v>
          </cell>
        </row>
        <row r="113">
          <cell r="A113" t="str">
            <v>L2326</v>
          </cell>
          <cell r="B113" t="str">
            <v>31-03-2007</v>
          </cell>
          <cell r="C113" t="str">
            <v>CDS Housing Association Limited</v>
          </cell>
          <cell r="D113">
            <v>5387</v>
          </cell>
          <cell r="E113">
            <v>0</v>
          </cell>
          <cell r="F113">
            <v>5387</v>
          </cell>
          <cell r="G113" t="str">
            <v>North</v>
          </cell>
          <cell r="J113" t="str">
            <v/>
          </cell>
          <cell r="K113" t="str">
            <v>Traditional</v>
          </cell>
          <cell r="L113" t="str">
            <v/>
          </cell>
          <cell r="M113" t="str">
            <v/>
          </cell>
          <cell r="N113" t="str">
            <v>Included</v>
          </cell>
          <cell r="O113" t="str">
            <v/>
          </cell>
          <cell r="Q113">
            <v>1</v>
          </cell>
          <cell r="R113">
            <v>1</v>
          </cell>
          <cell r="S113">
            <v>1</v>
          </cell>
          <cell r="T113">
            <v>3</v>
          </cell>
        </row>
        <row r="114">
          <cell r="A114" t="str">
            <v>L2502</v>
          </cell>
          <cell r="B114" t="str">
            <v>31-03-2007</v>
          </cell>
          <cell r="C114" t="str">
            <v>Pathmeads Housing Association Limited</v>
          </cell>
          <cell r="D114">
            <v>26473</v>
          </cell>
          <cell r="E114">
            <v>0</v>
          </cell>
          <cell r="F114">
            <v>26473</v>
          </cell>
          <cell r="G114" t="str">
            <v>London</v>
          </cell>
          <cell r="J114">
            <v>0</v>
          </cell>
          <cell r="K114" t="str">
            <v>Traditional</v>
          </cell>
          <cell r="L114" t="str">
            <v/>
          </cell>
          <cell r="M114" t="str">
            <v/>
          </cell>
          <cell r="N114" t="str">
            <v/>
          </cell>
          <cell r="O114" t="str">
            <v>Included</v>
          </cell>
          <cell r="Q114">
            <v>1</v>
          </cell>
          <cell r="R114">
            <v>1</v>
          </cell>
          <cell r="S114">
            <v>1</v>
          </cell>
          <cell r="T114">
            <v>3</v>
          </cell>
        </row>
        <row r="115">
          <cell r="A115" t="str">
            <v>L3076</v>
          </cell>
          <cell r="B115" t="str">
            <v>31-03-2007</v>
          </cell>
          <cell r="C115" t="str">
            <v>Home Group Limited</v>
          </cell>
          <cell r="D115">
            <v>46391</v>
          </cell>
          <cell r="E115">
            <v>2071</v>
          </cell>
          <cell r="F115">
            <v>48462</v>
          </cell>
          <cell r="G115" t="str">
            <v>North</v>
          </cell>
          <cell r="J115" t="str">
            <v/>
          </cell>
          <cell r="K115" t="str">
            <v>Traditional</v>
          </cell>
          <cell r="L115" t="str">
            <v/>
          </cell>
          <cell r="M115" t="str">
            <v/>
          </cell>
          <cell r="N115" t="str">
            <v/>
          </cell>
          <cell r="O115" t="str">
            <v>Included</v>
          </cell>
          <cell r="Q115">
            <v>1</v>
          </cell>
          <cell r="R115">
            <v>1</v>
          </cell>
          <cell r="S115">
            <v>1</v>
          </cell>
          <cell r="T115">
            <v>3</v>
          </cell>
        </row>
        <row r="116">
          <cell r="A116" t="str">
            <v>L3261</v>
          </cell>
          <cell r="B116" t="str">
            <v>31-03-2007</v>
          </cell>
          <cell r="C116" t="str">
            <v>Contour Homes Limited</v>
          </cell>
          <cell r="D116">
            <v>11539</v>
          </cell>
          <cell r="E116">
            <v>249</v>
          </cell>
          <cell r="F116">
            <v>11788</v>
          </cell>
          <cell r="G116" t="str">
            <v>North</v>
          </cell>
          <cell r="J116" t="str">
            <v/>
          </cell>
          <cell r="K116" t="str">
            <v>Traditional</v>
          </cell>
          <cell r="L116" t="str">
            <v/>
          </cell>
          <cell r="M116" t="str">
            <v/>
          </cell>
          <cell r="N116" t="str">
            <v/>
          </cell>
          <cell r="O116" t="str">
            <v>Included</v>
          </cell>
          <cell r="Q116">
            <v>1</v>
          </cell>
          <cell r="R116">
            <v>1</v>
          </cell>
          <cell r="S116">
            <v>1</v>
          </cell>
          <cell r="T116">
            <v>3</v>
          </cell>
        </row>
        <row r="117">
          <cell r="A117" t="str">
            <v>L3417</v>
          </cell>
          <cell r="B117" t="str">
            <v>31-03-2007</v>
          </cell>
          <cell r="C117" t="str">
            <v>The Villages Housing Association Limited</v>
          </cell>
          <cell r="D117">
            <v>2641</v>
          </cell>
          <cell r="E117">
            <v>19</v>
          </cell>
          <cell r="F117">
            <v>2660</v>
          </cell>
          <cell r="G117" t="str">
            <v>North</v>
          </cell>
          <cell r="J117" t="str">
            <v/>
          </cell>
          <cell r="K117" t="str">
            <v>Traditional</v>
          </cell>
          <cell r="L117" t="str">
            <v/>
          </cell>
          <cell r="M117" t="str">
            <v>Included</v>
          </cell>
          <cell r="N117" t="str">
            <v/>
          </cell>
          <cell r="O117" t="str">
            <v/>
          </cell>
          <cell r="Q117">
            <v>1</v>
          </cell>
          <cell r="R117">
            <v>1</v>
          </cell>
          <cell r="S117">
            <v>1</v>
          </cell>
          <cell r="T117">
            <v>3</v>
          </cell>
        </row>
        <row r="118">
          <cell r="A118" t="str">
            <v>L3533</v>
          </cell>
          <cell r="B118" t="str">
            <v>31-03-2007</v>
          </cell>
          <cell r="C118" t="str">
            <v>ASRA Midlands Housing Association Limited</v>
          </cell>
          <cell r="D118">
            <v>1459</v>
          </cell>
          <cell r="E118">
            <v>0</v>
          </cell>
          <cell r="F118">
            <v>1459</v>
          </cell>
          <cell r="G118" t="str">
            <v>Central</v>
          </cell>
          <cell r="H118" t="str">
            <v>BME</v>
          </cell>
          <cell r="J118" t="str">
            <v/>
          </cell>
          <cell r="K118" t="str">
            <v>Traditional</v>
          </cell>
          <cell r="L118" t="str">
            <v>Included</v>
          </cell>
          <cell r="M118" t="str">
            <v/>
          </cell>
          <cell r="N118" t="str">
            <v/>
          </cell>
          <cell r="O118" t="str">
            <v/>
          </cell>
          <cell r="Q118">
            <v>1</v>
          </cell>
          <cell r="R118">
            <v>1</v>
          </cell>
          <cell r="S118">
            <v>1</v>
          </cell>
          <cell r="T118">
            <v>3</v>
          </cell>
        </row>
        <row r="119">
          <cell r="A119" t="str">
            <v>L3534</v>
          </cell>
          <cell r="B119" t="str">
            <v>31-03-2007</v>
          </cell>
          <cell r="C119" t="str">
            <v>ASRA Greater London Housing Association Limited</v>
          </cell>
          <cell r="D119">
            <v>2407</v>
          </cell>
          <cell r="E119">
            <v>0</v>
          </cell>
          <cell r="F119">
            <v>2407</v>
          </cell>
          <cell r="G119" t="str">
            <v>Central</v>
          </cell>
          <cell r="H119" t="str">
            <v>BME</v>
          </cell>
          <cell r="J119" t="str">
            <v/>
          </cell>
          <cell r="K119" t="str">
            <v>Traditional</v>
          </cell>
          <cell r="L119" t="str">
            <v>Included</v>
          </cell>
          <cell r="M119" t="str">
            <v/>
          </cell>
          <cell r="N119" t="str">
            <v/>
          </cell>
          <cell r="O119" t="str">
            <v/>
          </cell>
          <cell r="Q119">
            <v>1</v>
          </cell>
          <cell r="R119">
            <v>1</v>
          </cell>
          <cell r="S119">
            <v>1</v>
          </cell>
          <cell r="T119">
            <v>3</v>
          </cell>
        </row>
        <row r="120">
          <cell r="A120" t="str">
            <v>L3535</v>
          </cell>
          <cell r="B120" t="str">
            <v>31-03-2007</v>
          </cell>
          <cell r="C120" t="str">
            <v>Estuary Housing Association Limited</v>
          </cell>
          <cell r="D120">
            <v>2956</v>
          </cell>
          <cell r="E120">
            <v>178</v>
          </cell>
          <cell r="F120">
            <v>3134</v>
          </cell>
          <cell r="G120" t="str">
            <v>Central</v>
          </cell>
          <cell r="J120" t="str">
            <v/>
          </cell>
          <cell r="K120" t="str">
            <v>Traditional</v>
          </cell>
          <cell r="L120" t="str">
            <v/>
          </cell>
          <cell r="M120" t="str">
            <v>Included</v>
          </cell>
          <cell r="N120" t="str">
            <v/>
          </cell>
          <cell r="O120" t="str">
            <v/>
          </cell>
          <cell r="Q120">
            <v>1</v>
          </cell>
          <cell r="R120">
            <v>1</v>
          </cell>
          <cell r="S120">
            <v>1</v>
          </cell>
          <cell r="T120">
            <v>3</v>
          </cell>
        </row>
        <row r="121">
          <cell r="A121" t="str">
            <v>L3807</v>
          </cell>
          <cell r="B121" t="str">
            <v>31-03-2007</v>
          </cell>
          <cell r="C121" t="str">
            <v>Sadeh Lok Housing Group Limited</v>
          </cell>
          <cell r="D121">
            <v>1059</v>
          </cell>
          <cell r="E121">
            <v>0</v>
          </cell>
          <cell r="F121">
            <v>1059</v>
          </cell>
          <cell r="G121" t="str">
            <v>North</v>
          </cell>
          <cell r="H121" t="str">
            <v>BME</v>
          </cell>
          <cell r="J121" t="str">
            <v/>
          </cell>
          <cell r="K121" t="str">
            <v>Traditional</v>
          </cell>
          <cell r="L121" t="str">
            <v>Included</v>
          </cell>
          <cell r="M121" t="str">
            <v/>
          </cell>
          <cell r="N121" t="str">
            <v/>
          </cell>
          <cell r="O121" t="str">
            <v/>
          </cell>
          <cell r="Q121">
            <v>1</v>
          </cell>
          <cell r="R121">
            <v>1</v>
          </cell>
          <cell r="S121">
            <v>1</v>
          </cell>
          <cell r="T121">
            <v>3</v>
          </cell>
        </row>
        <row r="122">
          <cell r="A122" t="str">
            <v>L3865</v>
          </cell>
          <cell r="B122" t="str">
            <v>31-03-2007</v>
          </cell>
          <cell r="C122" t="str">
            <v>Sovereign Housing Association Limited</v>
          </cell>
          <cell r="D122">
            <v>13340</v>
          </cell>
          <cell r="E122">
            <v>58</v>
          </cell>
          <cell r="F122">
            <v>13398</v>
          </cell>
          <cell r="G122" t="str">
            <v>South East</v>
          </cell>
          <cell r="I122" t="str">
            <v>LSVT</v>
          </cell>
          <cell r="J122" t="str">
            <v/>
          </cell>
          <cell r="K122" t="str">
            <v/>
          </cell>
          <cell r="L122" t="str">
            <v/>
          </cell>
          <cell r="M122" t="str">
            <v/>
          </cell>
          <cell r="N122" t="str">
            <v/>
          </cell>
          <cell r="O122" t="str">
            <v>Included</v>
          </cell>
          <cell r="Q122">
            <v>1</v>
          </cell>
          <cell r="R122">
            <v>1</v>
          </cell>
          <cell r="S122">
            <v>0</v>
          </cell>
          <cell r="T122">
            <v>2</v>
          </cell>
        </row>
        <row r="123">
          <cell r="A123" t="str">
            <v>L3885</v>
          </cell>
          <cell r="B123" t="str">
            <v>31-03-2007</v>
          </cell>
          <cell r="C123" t="str">
            <v>Landmark Housing Association Limited</v>
          </cell>
          <cell r="D123">
            <v>1091</v>
          </cell>
          <cell r="E123">
            <v>0</v>
          </cell>
          <cell r="F123">
            <v>1091</v>
          </cell>
          <cell r="G123" t="str">
            <v>London</v>
          </cell>
          <cell r="J123" t="str">
            <v/>
          </cell>
          <cell r="K123" t="str">
            <v>Traditional</v>
          </cell>
          <cell r="L123" t="str">
            <v>Included</v>
          </cell>
          <cell r="M123" t="str">
            <v/>
          </cell>
          <cell r="N123" t="str">
            <v/>
          </cell>
          <cell r="O123" t="str">
            <v/>
          </cell>
          <cell r="Q123">
            <v>1</v>
          </cell>
          <cell r="R123">
            <v>1</v>
          </cell>
          <cell r="S123">
            <v>1</v>
          </cell>
          <cell r="T123">
            <v>3</v>
          </cell>
        </row>
        <row r="124">
          <cell r="A124" t="str">
            <v>L3886</v>
          </cell>
          <cell r="B124" t="str">
            <v>31-03-2007</v>
          </cell>
          <cell r="C124" t="str">
            <v>Twynham Housing Association Limited</v>
          </cell>
          <cell r="D124">
            <v>2559</v>
          </cell>
          <cell r="E124">
            <v>198</v>
          </cell>
          <cell r="F124">
            <v>2757</v>
          </cell>
          <cell r="G124" t="str">
            <v>South East</v>
          </cell>
          <cell r="I124" t="str">
            <v>LSVT</v>
          </cell>
          <cell r="J124" t="str">
            <v/>
          </cell>
          <cell r="K124" t="str">
            <v/>
          </cell>
          <cell r="L124" t="str">
            <v/>
          </cell>
          <cell r="M124" t="str">
            <v>Included</v>
          </cell>
          <cell r="N124" t="str">
            <v/>
          </cell>
          <cell r="O124" t="str">
            <v/>
          </cell>
          <cell r="Q124">
            <v>1</v>
          </cell>
          <cell r="R124">
            <v>1</v>
          </cell>
          <cell r="S124">
            <v>0</v>
          </cell>
          <cell r="T124">
            <v>2</v>
          </cell>
        </row>
        <row r="125">
          <cell r="A125" t="str">
            <v>L3900</v>
          </cell>
          <cell r="B125" t="str">
            <v>31-03-2007</v>
          </cell>
          <cell r="C125" t="str">
            <v>Medina Housing Association Limited</v>
          </cell>
          <cell r="D125">
            <v>2883</v>
          </cell>
          <cell r="E125">
            <v>0</v>
          </cell>
          <cell r="F125">
            <v>2883</v>
          </cell>
          <cell r="G125" t="str">
            <v>South West</v>
          </cell>
          <cell r="I125" t="str">
            <v>LSVT</v>
          </cell>
          <cell r="J125" t="str">
            <v/>
          </cell>
          <cell r="K125" t="str">
            <v/>
          </cell>
          <cell r="L125" t="str">
            <v/>
          </cell>
          <cell r="M125" t="str">
            <v>Included</v>
          </cell>
          <cell r="N125" t="str">
            <v/>
          </cell>
          <cell r="O125" t="str">
            <v/>
          </cell>
          <cell r="Q125">
            <v>1</v>
          </cell>
          <cell r="R125">
            <v>1</v>
          </cell>
          <cell r="S125">
            <v>0</v>
          </cell>
          <cell r="T125">
            <v>2</v>
          </cell>
        </row>
        <row r="126">
          <cell r="A126" t="str">
            <v>L3901</v>
          </cell>
          <cell r="B126" t="str">
            <v>31-03-2007</v>
          </cell>
          <cell r="C126" t="str">
            <v>Downland Housing Association Limited</v>
          </cell>
          <cell r="D126">
            <v>10198</v>
          </cell>
          <cell r="E126">
            <v>615</v>
          </cell>
          <cell r="F126">
            <v>10813</v>
          </cell>
          <cell r="G126" t="str">
            <v>London</v>
          </cell>
          <cell r="I126" t="str">
            <v>LSVT</v>
          </cell>
          <cell r="J126" t="str">
            <v/>
          </cell>
          <cell r="K126" t="str">
            <v/>
          </cell>
          <cell r="L126" t="str">
            <v/>
          </cell>
          <cell r="M126" t="str">
            <v/>
          </cell>
          <cell r="N126" t="str">
            <v/>
          </cell>
          <cell r="O126" t="str">
            <v>Included</v>
          </cell>
          <cell r="Q126">
            <v>1</v>
          </cell>
          <cell r="R126">
            <v>1</v>
          </cell>
          <cell r="S126">
            <v>0</v>
          </cell>
          <cell r="T126">
            <v>2</v>
          </cell>
        </row>
        <row r="127">
          <cell r="A127" t="str">
            <v>L3915</v>
          </cell>
          <cell r="B127" t="str">
            <v>31-03-2007</v>
          </cell>
          <cell r="C127" t="str">
            <v>Signpost Housing Association Limited</v>
          </cell>
          <cell r="D127">
            <v>4362</v>
          </cell>
          <cell r="E127">
            <v>105</v>
          </cell>
          <cell r="F127">
            <v>4467</v>
          </cell>
          <cell r="G127" t="str">
            <v>South West</v>
          </cell>
          <cell r="I127" t="str">
            <v>LSVT</v>
          </cell>
          <cell r="J127" t="str">
            <v/>
          </cell>
          <cell r="K127" t="str">
            <v/>
          </cell>
          <cell r="L127" t="str">
            <v/>
          </cell>
          <cell r="M127" t="str">
            <v>Included</v>
          </cell>
          <cell r="N127" t="str">
            <v/>
          </cell>
          <cell r="O127" t="str">
            <v/>
          </cell>
          <cell r="Q127">
            <v>1</v>
          </cell>
          <cell r="R127">
            <v>1</v>
          </cell>
          <cell r="S127">
            <v>0</v>
          </cell>
          <cell r="T127">
            <v>2</v>
          </cell>
        </row>
        <row r="128">
          <cell r="A128" t="str">
            <v>L3950</v>
          </cell>
          <cell r="B128" t="str">
            <v>31-03-2007</v>
          </cell>
          <cell r="C128" t="str">
            <v>Magna Housing Association Limited</v>
          </cell>
          <cell r="D128">
            <v>5830</v>
          </cell>
          <cell r="E128">
            <v>66</v>
          </cell>
          <cell r="F128">
            <v>5896</v>
          </cell>
          <cell r="G128" t="str">
            <v>South West</v>
          </cell>
          <cell r="I128" t="str">
            <v>LSVT</v>
          </cell>
          <cell r="J128" t="str">
            <v/>
          </cell>
          <cell r="K128" t="str">
            <v/>
          </cell>
          <cell r="L128" t="str">
            <v/>
          </cell>
          <cell r="M128" t="str">
            <v/>
          </cell>
          <cell r="N128" t="str">
            <v>Included</v>
          </cell>
          <cell r="O128" t="str">
            <v/>
          </cell>
          <cell r="Q128">
            <v>1</v>
          </cell>
          <cell r="R128">
            <v>1</v>
          </cell>
          <cell r="S128">
            <v>0</v>
          </cell>
          <cell r="T128">
            <v>2</v>
          </cell>
        </row>
        <row r="129">
          <cell r="A129" t="str">
            <v>L3979</v>
          </cell>
          <cell r="B129" t="str">
            <v>31-03-2007</v>
          </cell>
          <cell r="C129" t="str">
            <v>Broomleigh Housing Association Limited</v>
          </cell>
          <cell r="D129">
            <v>14394</v>
          </cell>
          <cell r="E129">
            <v>55</v>
          </cell>
          <cell r="F129">
            <v>14449</v>
          </cell>
          <cell r="G129" t="str">
            <v>London</v>
          </cell>
          <cell r="I129" t="str">
            <v>LSVT</v>
          </cell>
          <cell r="J129" t="str">
            <v/>
          </cell>
          <cell r="K129" t="str">
            <v/>
          </cell>
          <cell r="L129" t="str">
            <v/>
          </cell>
          <cell r="M129" t="str">
            <v/>
          </cell>
          <cell r="N129" t="str">
            <v/>
          </cell>
          <cell r="O129" t="str">
            <v>Included</v>
          </cell>
          <cell r="Q129">
            <v>1</v>
          </cell>
          <cell r="R129">
            <v>1</v>
          </cell>
          <cell r="S129">
            <v>0</v>
          </cell>
          <cell r="T129">
            <v>2</v>
          </cell>
        </row>
        <row r="130">
          <cell r="A130" t="str">
            <v>L4008</v>
          </cell>
          <cell r="B130" t="str">
            <v>31-03-2007</v>
          </cell>
          <cell r="C130" t="str">
            <v>Peddars Way Housing Association Limited</v>
          </cell>
          <cell r="D130">
            <v>7947</v>
          </cell>
          <cell r="E130">
            <v>808</v>
          </cell>
          <cell r="F130">
            <v>8755</v>
          </cell>
          <cell r="G130" t="str">
            <v>Central</v>
          </cell>
          <cell r="I130" t="str">
            <v>LSVT</v>
          </cell>
          <cell r="J130" t="str">
            <v/>
          </cell>
          <cell r="K130" t="str">
            <v/>
          </cell>
          <cell r="L130" t="str">
            <v/>
          </cell>
          <cell r="M130" t="str">
            <v/>
          </cell>
          <cell r="N130" t="str">
            <v>Included</v>
          </cell>
          <cell r="O130" t="str">
            <v/>
          </cell>
          <cell r="Q130">
            <v>1</v>
          </cell>
          <cell r="R130">
            <v>1</v>
          </cell>
          <cell r="S130">
            <v>0</v>
          </cell>
          <cell r="T130">
            <v>2</v>
          </cell>
        </row>
        <row r="131">
          <cell r="A131" t="str">
            <v>L4048</v>
          </cell>
          <cell r="B131" t="str">
            <v>31-03-2007</v>
          </cell>
          <cell r="C131" t="str">
            <v>Aragon Housing Association Limited</v>
          </cell>
          <cell r="D131">
            <v>6414</v>
          </cell>
          <cell r="E131">
            <v>5</v>
          </cell>
          <cell r="F131">
            <v>6419</v>
          </cell>
          <cell r="G131" t="str">
            <v>Central</v>
          </cell>
          <cell r="I131" t="str">
            <v>LSVT</v>
          </cell>
          <cell r="J131" t="str">
            <v/>
          </cell>
          <cell r="K131" t="str">
            <v/>
          </cell>
          <cell r="L131" t="str">
            <v/>
          </cell>
          <cell r="M131" t="str">
            <v/>
          </cell>
          <cell r="N131" t="str">
            <v>Included</v>
          </cell>
          <cell r="O131" t="str">
            <v/>
          </cell>
          <cell r="Q131">
            <v>1</v>
          </cell>
          <cell r="R131">
            <v>1</v>
          </cell>
          <cell r="S131">
            <v>0</v>
          </cell>
          <cell r="T131">
            <v>2</v>
          </cell>
        </row>
        <row r="132">
          <cell r="A132" t="str">
            <v>L4060</v>
          </cell>
          <cell r="B132" t="str">
            <v>31-03-2007</v>
          </cell>
          <cell r="C132" t="str">
            <v>Orbit South Housing Association Limited</v>
          </cell>
          <cell r="D132">
            <v>2589</v>
          </cell>
          <cell r="E132">
            <v>0</v>
          </cell>
          <cell r="F132">
            <v>2589</v>
          </cell>
          <cell r="G132" t="str">
            <v>Central</v>
          </cell>
          <cell r="I132" t="str">
            <v>LSVT</v>
          </cell>
          <cell r="J132" t="str">
            <v/>
          </cell>
          <cell r="K132" t="str">
            <v/>
          </cell>
          <cell r="L132" t="str">
            <v/>
          </cell>
          <cell r="M132" t="str">
            <v>Included</v>
          </cell>
          <cell r="N132" t="str">
            <v/>
          </cell>
          <cell r="O132" t="str">
            <v/>
          </cell>
          <cell r="Q132">
            <v>1</v>
          </cell>
          <cell r="R132">
            <v>1</v>
          </cell>
          <cell r="S132">
            <v>0</v>
          </cell>
          <cell r="T132">
            <v>2</v>
          </cell>
        </row>
        <row r="133">
          <cell r="A133" t="str">
            <v>L4064</v>
          </cell>
          <cell r="B133" t="str">
            <v>31-03-2007</v>
          </cell>
          <cell r="C133" t="str">
            <v>Banbury Homes Housing Association Limited</v>
          </cell>
          <cell r="D133">
            <v>1554</v>
          </cell>
          <cell r="E133">
            <v>0</v>
          </cell>
          <cell r="F133">
            <v>1554</v>
          </cell>
          <cell r="G133" t="str">
            <v>South East</v>
          </cell>
          <cell r="I133" t="str">
            <v>LSVT</v>
          </cell>
          <cell r="J133" t="str">
            <v/>
          </cell>
          <cell r="K133" t="str">
            <v/>
          </cell>
          <cell r="L133" t="str">
            <v>Included</v>
          </cell>
          <cell r="M133" t="str">
            <v/>
          </cell>
          <cell r="N133" t="str">
            <v/>
          </cell>
          <cell r="O133" t="str">
            <v/>
          </cell>
          <cell r="Q133">
            <v>1</v>
          </cell>
          <cell r="R133">
            <v>1</v>
          </cell>
          <cell r="S133">
            <v>0</v>
          </cell>
          <cell r="T133">
            <v>2</v>
          </cell>
        </row>
        <row r="134">
          <cell r="A134" t="str">
            <v>L4072</v>
          </cell>
          <cell r="B134" t="str">
            <v>31-03-2007</v>
          </cell>
          <cell r="C134" t="str">
            <v>Windsor and District Housing Association Limited</v>
          </cell>
          <cell r="D134">
            <v>3857</v>
          </cell>
          <cell r="E134">
            <v>479</v>
          </cell>
          <cell r="F134">
            <v>4336</v>
          </cell>
          <cell r="G134" t="str">
            <v>South East</v>
          </cell>
          <cell r="I134" t="str">
            <v>LSVT</v>
          </cell>
          <cell r="J134" t="str">
            <v/>
          </cell>
          <cell r="K134" t="str">
            <v/>
          </cell>
          <cell r="L134" t="str">
            <v/>
          </cell>
          <cell r="M134" t="str">
            <v>Included</v>
          </cell>
          <cell r="N134" t="str">
            <v/>
          </cell>
          <cell r="O134" t="str">
            <v/>
          </cell>
          <cell r="Q134">
            <v>1</v>
          </cell>
          <cell r="R134">
            <v>1</v>
          </cell>
          <cell r="S134">
            <v>0</v>
          </cell>
          <cell r="T134">
            <v>2</v>
          </cell>
        </row>
        <row r="135">
          <cell r="A135" t="str">
            <v>L4073</v>
          </cell>
          <cell r="B135" t="str">
            <v>31-03-2007</v>
          </cell>
          <cell r="C135" t="str">
            <v>Housing Solutions Limited</v>
          </cell>
          <cell r="D135">
            <v>3306</v>
          </cell>
          <cell r="E135">
            <v>45</v>
          </cell>
          <cell r="F135">
            <v>3351</v>
          </cell>
          <cell r="G135" t="str">
            <v>South East</v>
          </cell>
          <cell r="I135" t="str">
            <v>LSVT</v>
          </cell>
          <cell r="J135" t="str">
            <v/>
          </cell>
          <cell r="K135" t="str">
            <v/>
          </cell>
          <cell r="L135" t="str">
            <v/>
          </cell>
          <cell r="M135" t="str">
            <v>Included</v>
          </cell>
          <cell r="N135" t="str">
            <v/>
          </cell>
          <cell r="O135" t="str">
            <v/>
          </cell>
          <cell r="Q135">
            <v>1</v>
          </cell>
          <cell r="R135">
            <v>1</v>
          </cell>
          <cell r="S135">
            <v>0</v>
          </cell>
          <cell r="T135">
            <v>2</v>
          </cell>
        </row>
        <row r="136">
          <cell r="A136" t="str">
            <v>L4082</v>
          </cell>
          <cell r="B136" t="str">
            <v>31-03-2007</v>
          </cell>
          <cell r="C136" t="str">
            <v>Pavilion Housing Association Limited</v>
          </cell>
          <cell r="D136">
            <v>5797</v>
          </cell>
          <cell r="E136">
            <v>566</v>
          </cell>
          <cell r="F136">
            <v>6363</v>
          </cell>
          <cell r="G136" t="str">
            <v>South East</v>
          </cell>
          <cell r="I136" t="str">
            <v>LSVT</v>
          </cell>
          <cell r="J136" t="str">
            <v/>
          </cell>
          <cell r="K136" t="str">
            <v/>
          </cell>
          <cell r="L136" t="str">
            <v/>
          </cell>
          <cell r="M136" t="str">
            <v/>
          </cell>
          <cell r="N136" t="str">
            <v>Included</v>
          </cell>
          <cell r="O136" t="str">
            <v/>
          </cell>
          <cell r="Q136">
            <v>1</v>
          </cell>
          <cell r="R136">
            <v>1</v>
          </cell>
          <cell r="S136">
            <v>0</v>
          </cell>
          <cell r="T136">
            <v>2</v>
          </cell>
        </row>
        <row r="137">
          <cell r="A137" t="str">
            <v>L4093</v>
          </cell>
          <cell r="B137" t="str">
            <v>31-03-2007</v>
          </cell>
          <cell r="C137" t="str">
            <v>Wyre Housing Association Limited</v>
          </cell>
          <cell r="D137">
            <v>3024</v>
          </cell>
          <cell r="E137">
            <v>48</v>
          </cell>
          <cell r="F137">
            <v>3072</v>
          </cell>
          <cell r="G137" t="str">
            <v>North</v>
          </cell>
          <cell r="I137" t="str">
            <v>LSVT</v>
          </cell>
          <cell r="J137" t="str">
            <v/>
          </cell>
          <cell r="K137" t="str">
            <v/>
          </cell>
          <cell r="L137" t="str">
            <v/>
          </cell>
          <cell r="M137" t="str">
            <v>Included</v>
          </cell>
          <cell r="N137" t="str">
            <v/>
          </cell>
          <cell r="O137" t="str">
            <v/>
          </cell>
          <cell r="Q137">
            <v>1</v>
          </cell>
          <cell r="R137">
            <v>1</v>
          </cell>
          <cell r="S137">
            <v>0</v>
          </cell>
          <cell r="T137">
            <v>2</v>
          </cell>
        </row>
        <row r="138">
          <cell r="A138" t="str">
            <v>L4096</v>
          </cell>
          <cell r="B138" t="str">
            <v>31-03-2007</v>
          </cell>
          <cell r="C138" t="str">
            <v>Beechdale Community Housing Association Limited</v>
          </cell>
          <cell r="D138">
            <v>1234</v>
          </cell>
          <cell r="E138">
            <v>0</v>
          </cell>
          <cell r="F138">
            <v>1234</v>
          </cell>
          <cell r="G138" t="str">
            <v>Central</v>
          </cell>
          <cell r="I138" t="str">
            <v>LSVT</v>
          </cell>
          <cell r="J138" t="str">
            <v/>
          </cell>
          <cell r="K138" t="str">
            <v/>
          </cell>
          <cell r="L138" t="str">
            <v>Included</v>
          </cell>
          <cell r="M138" t="str">
            <v/>
          </cell>
          <cell r="N138" t="str">
            <v/>
          </cell>
          <cell r="O138" t="str">
            <v/>
          </cell>
          <cell r="Q138">
            <v>1</v>
          </cell>
          <cell r="R138">
            <v>1</v>
          </cell>
          <cell r="S138">
            <v>0</v>
          </cell>
          <cell r="T138">
            <v>2</v>
          </cell>
        </row>
        <row r="139">
          <cell r="A139" t="str">
            <v>L4105</v>
          </cell>
          <cell r="B139" t="str">
            <v>31-03-2007</v>
          </cell>
          <cell r="C139" t="str">
            <v>Riversmead Housing Association Limited</v>
          </cell>
          <cell r="D139">
            <v>4354</v>
          </cell>
          <cell r="E139">
            <v>0</v>
          </cell>
          <cell r="F139">
            <v>4354</v>
          </cell>
          <cell r="G139" t="str">
            <v>London</v>
          </cell>
          <cell r="J139" t="str">
            <v/>
          </cell>
          <cell r="K139" t="str">
            <v>Traditional</v>
          </cell>
          <cell r="L139" t="str">
            <v/>
          </cell>
          <cell r="M139" t="str">
            <v>Included</v>
          </cell>
          <cell r="N139" t="str">
            <v/>
          </cell>
          <cell r="O139" t="str">
            <v/>
          </cell>
          <cell r="Q139">
            <v>1</v>
          </cell>
          <cell r="R139">
            <v>1</v>
          </cell>
          <cell r="S139">
            <v>1</v>
          </cell>
          <cell r="T139">
            <v>3</v>
          </cell>
        </row>
        <row r="140">
          <cell r="A140" t="str">
            <v>L4118</v>
          </cell>
          <cell r="B140" t="str">
            <v>31-03-2007</v>
          </cell>
          <cell r="C140" t="str">
            <v>Castle Vale Community Housing Association Ltd</v>
          </cell>
          <cell r="D140">
            <v>2529</v>
          </cell>
          <cell r="E140">
            <v>0</v>
          </cell>
          <cell r="F140">
            <v>2529</v>
          </cell>
          <cell r="G140" t="str">
            <v>Central</v>
          </cell>
          <cell r="J140" t="str">
            <v/>
          </cell>
          <cell r="K140" t="str">
            <v>Traditional</v>
          </cell>
          <cell r="L140" t="str">
            <v/>
          </cell>
          <cell r="M140" t="str">
            <v>Included</v>
          </cell>
          <cell r="N140" t="str">
            <v/>
          </cell>
          <cell r="O140" t="str">
            <v/>
          </cell>
          <cell r="Q140">
            <v>1</v>
          </cell>
          <cell r="R140">
            <v>1</v>
          </cell>
          <cell r="S140">
            <v>1</v>
          </cell>
          <cell r="T140">
            <v>3</v>
          </cell>
        </row>
        <row r="141">
          <cell r="A141" t="str">
            <v>L4123</v>
          </cell>
          <cell r="B141" t="str">
            <v>31-03-2007</v>
          </cell>
          <cell r="C141" t="str">
            <v>Orbit Housing Group Limited</v>
          </cell>
          <cell r="D141">
            <v>2635</v>
          </cell>
          <cell r="E141">
            <v>0</v>
          </cell>
          <cell r="F141">
            <v>2635</v>
          </cell>
          <cell r="G141" t="str">
            <v>Central</v>
          </cell>
          <cell r="J141" t="str">
            <v/>
          </cell>
          <cell r="K141" t="str">
            <v>Traditional</v>
          </cell>
          <cell r="L141" t="str">
            <v/>
          </cell>
          <cell r="M141" t="str">
            <v>Included</v>
          </cell>
          <cell r="N141" t="str">
            <v/>
          </cell>
          <cell r="O141" t="str">
            <v/>
          </cell>
          <cell r="Q141">
            <v>1</v>
          </cell>
          <cell r="R141">
            <v>1</v>
          </cell>
          <cell r="S141">
            <v>1</v>
          </cell>
          <cell r="T141">
            <v>3</v>
          </cell>
        </row>
        <row r="142">
          <cell r="A142" t="str">
            <v>L4130</v>
          </cell>
          <cell r="B142" t="str">
            <v>31-03-2007</v>
          </cell>
          <cell r="C142" t="str">
            <v>Soha Housing Limited</v>
          </cell>
          <cell r="D142">
            <v>4828</v>
          </cell>
          <cell r="E142">
            <v>9</v>
          </cell>
          <cell r="F142">
            <v>4837</v>
          </cell>
          <cell r="G142" t="str">
            <v>South East</v>
          </cell>
          <cell r="I142" t="str">
            <v>LSVT</v>
          </cell>
          <cell r="J142" t="str">
            <v/>
          </cell>
          <cell r="K142" t="str">
            <v/>
          </cell>
          <cell r="L142" t="str">
            <v/>
          </cell>
          <cell r="M142" t="str">
            <v>Included</v>
          </cell>
          <cell r="N142" t="str">
            <v/>
          </cell>
          <cell r="O142" t="str">
            <v/>
          </cell>
          <cell r="Q142">
            <v>1</v>
          </cell>
          <cell r="R142">
            <v>1</v>
          </cell>
          <cell r="S142">
            <v>0</v>
          </cell>
          <cell r="T142">
            <v>2</v>
          </cell>
        </row>
        <row r="143">
          <cell r="A143" t="str">
            <v>L4140</v>
          </cell>
          <cell r="B143" t="str">
            <v>31-03-2007</v>
          </cell>
          <cell r="C143" t="str">
            <v xml:space="preserve">Eden Housing Association Limited </v>
          </cell>
          <cell r="D143">
            <v>1678</v>
          </cell>
          <cell r="E143">
            <v>9</v>
          </cell>
          <cell r="F143">
            <v>1687</v>
          </cell>
          <cell r="G143" t="str">
            <v>North</v>
          </cell>
          <cell r="I143" t="str">
            <v>LSVT</v>
          </cell>
          <cell r="J143" t="str">
            <v/>
          </cell>
          <cell r="K143" t="str">
            <v/>
          </cell>
          <cell r="L143" t="str">
            <v>Included</v>
          </cell>
          <cell r="M143" t="str">
            <v/>
          </cell>
          <cell r="N143" t="str">
            <v/>
          </cell>
          <cell r="O143" t="str">
            <v/>
          </cell>
          <cell r="Q143">
            <v>1</v>
          </cell>
          <cell r="R143">
            <v>1</v>
          </cell>
          <cell r="S143">
            <v>0</v>
          </cell>
          <cell r="T143">
            <v>2</v>
          </cell>
        </row>
        <row r="144">
          <cell r="A144" t="str">
            <v>L4142</v>
          </cell>
          <cell r="B144" t="str">
            <v>31-03-2007</v>
          </cell>
          <cell r="C144" t="str">
            <v>L &amp; Q Bexley Homes Ltd</v>
          </cell>
          <cell r="D144">
            <v>3987</v>
          </cell>
          <cell r="E144">
            <v>0</v>
          </cell>
          <cell r="F144">
            <v>3987</v>
          </cell>
          <cell r="G144" t="str">
            <v>London</v>
          </cell>
          <cell r="I144" t="str">
            <v>LSVT</v>
          </cell>
          <cell r="J144" t="str">
            <v/>
          </cell>
          <cell r="K144" t="str">
            <v/>
          </cell>
          <cell r="L144" t="str">
            <v/>
          </cell>
          <cell r="M144" t="str">
            <v>Included</v>
          </cell>
          <cell r="N144" t="str">
            <v/>
          </cell>
          <cell r="O144" t="str">
            <v/>
          </cell>
          <cell r="Q144">
            <v>1</v>
          </cell>
          <cell r="R144">
            <v>1</v>
          </cell>
          <cell r="S144">
            <v>0</v>
          </cell>
          <cell r="T144">
            <v>2</v>
          </cell>
        </row>
        <row r="145">
          <cell r="A145" t="str">
            <v>L4143</v>
          </cell>
          <cell r="B145" t="str">
            <v>31-03-2007</v>
          </cell>
          <cell r="C145" t="str">
            <v xml:space="preserve">CBHA </v>
          </cell>
          <cell r="D145">
            <v>1422</v>
          </cell>
          <cell r="E145">
            <v>28</v>
          </cell>
          <cell r="F145">
            <v>1450</v>
          </cell>
          <cell r="G145" t="str">
            <v>London</v>
          </cell>
          <cell r="I145" t="str">
            <v>LSVT</v>
          </cell>
          <cell r="J145" t="str">
            <v/>
          </cell>
          <cell r="K145" t="str">
            <v/>
          </cell>
          <cell r="L145" t="str">
            <v>Included</v>
          </cell>
          <cell r="M145" t="str">
            <v/>
          </cell>
          <cell r="N145" t="str">
            <v/>
          </cell>
          <cell r="O145" t="str">
            <v/>
          </cell>
          <cell r="Q145">
            <v>1</v>
          </cell>
          <cell r="R145">
            <v>1</v>
          </cell>
          <cell r="S145">
            <v>0</v>
          </cell>
          <cell r="T145">
            <v>2</v>
          </cell>
        </row>
        <row r="146">
          <cell r="A146" t="str">
            <v>L4145</v>
          </cell>
          <cell r="B146" t="str">
            <v>31-03-2007</v>
          </cell>
          <cell r="C146" t="str">
            <v xml:space="preserve">Swan Housing Association Limited </v>
          </cell>
          <cell r="D146">
            <v>3136</v>
          </cell>
          <cell r="E146">
            <v>83</v>
          </cell>
          <cell r="F146">
            <v>3219</v>
          </cell>
          <cell r="G146" t="str">
            <v>Central</v>
          </cell>
          <cell r="J146" t="str">
            <v/>
          </cell>
          <cell r="K146" t="str">
            <v>Traditional</v>
          </cell>
          <cell r="L146" t="str">
            <v/>
          </cell>
          <cell r="M146" t="str">
            <v>Included</v>
          </cell>
          <cell r="N146" t="str">
            <v/>
          </cell>
          <cell r="O146" t="str">
            <v/>
          </cell>
          <cell r="Q146">
            <v>1</v>
          </cell>
          <cell r="R146">
            <v>1</v>
          </cell>
          <cell r="S146">
            <v>1</v>
          </cell>
          <cell r="T146">
            <v>3</v>
          </cell>
        </row>
        <row r="147">
          <cell r="A147" t="str">
            <v>L4148</v>
          </cell>
          <cell r="B147" t="str">
            <v>31-03-2007</v>
          </cell>
          <cell r="C147" t="str">
            <v>Orbit Bexley Housing Association Limited</v>
          </cell>
          <cell r="D147">
            <v>4225</v>
          </cell>
          <cell r="E147">
            <v>0</v>
          </cell>
          <cell r="F147">
            <v>4225</v>
          </cell>
          <cell r="G147" t="str">
            <v>Central</v>
          </cell>
          <cell r="I147" t="str">
            <v>LSVT</v>
          </cell>
          <cell r="J147" t="str">
            <v/>
          </cell>
          <cell r="K147" t="str">
            <v/>
          </cell>
          <cell r="L147" t="str">
            <v/>
          </cell>
          <cell r="M147" t="str">
            <v>Included</v>
          </cell>
          <cell r="N147" t="str">
            <v/>
          </cell>
          <cell r="O147" t="str">
            <v/>
          </cell>
          <cell r="Q147">
            <v>1</v>
          </cell>
          <cell r="R147">
            <v>1</v>
          </cell>
          <cell r="S147">
            <v>0</v>
          </cell>
          <cell r="T147">
            <v>2</v>
          </cell>
        </row>
        <row r="148">
          <cell r="A148" t="str">
            <v>L4160</v>
          </cell>
          <cell r="B148" t="str">
            <v>31-03-2007</v>
          </cell>
          <cell r="C148" t="str">
            <v xml:space="preserve">Chevin Housing Association Limited </v>
          </cell>
          <cell r="D148">
            <v>6462</v>
          </cell>
          <cell r="E148">
            <v>19</v>
          </cell>
          <cell r="F148">
            <v>6481</v>
          </cell>
          <cell r="G148" t="str">
            <v>North</v>
          </cell>
          <cell r="J148" t="str">
            <v/>
          </cell>
          <cell r="K148" t="str">
            <v>Traditional</v>
          </cell>
          <cell r="L148" t="str">
            <v/>
          </cell>
          <cell r="M148" t="str">
            <v/>
          </cell>
          <cell r="N148" t="str">
            <v>Included</v>
          </cell>
          <cell r="O148" t="str">
            <v/>
          </cell>
          <cell r="Q148">
            <v>1</v>
          </cell>
          <cell r="R148">
            <v>1</v>
          </cell>
          <cell r="S148">
            <v>1</v>
          </cell>
          <cell r="T148">
            <v>3</v>
          </cell>
        </row>
        <row r="149">
          <cell r="A149" t="str">
            <v>L4168</v>
          </cell>
          <cell r="B149" t="str">
            <v>31-03-2007</v>
          </cell>
          <cell r="C149" t="str">
            <v>Fortunegate Community Housing Limited</v>
          </cell>
          <cell r="D149">
            <v>1441</v>
          </cell>
          <cell r="E149">
            <v>0</v>
          </cell>
          <cell r="F149">
            <v>1441</v>
          </cell>
          <cell r="G149" t="str">
            <v>London</v>
          </cell>
          <cell r="I149" t="str">
            <v>LSVT</v>
          </cell>
          <cell r="J149" t="str">
            <v/>
          </cell>
          <cell r="K149" t="str">
            <v/>
          </cell>
          <cell r="L149" t="str">
            <v>Included</v>
          </cell>
          <cell r="M149" t="str">
            <v/>
          </cell>
          <cell r="N149" t="str">
            <v/>
          </cell>
          <cell r="O149" t="str">
            <v/>
          </cell>
          <cell r="Q149">
            <v>1</v>
          </cell>
          <cell r="R149">
            <v>1</v>
          </cell>
          <cell r="S149">
            <v>0</v>
          </cell>
          <cell r="T149">
            <v>2</v>
          </cell>
        </row>
        <row r="150">
          <cell r="A150" t="str">
            <v>L4170</v>
          </cell>
          <cell r="B150" t="str">
            <v>31-03-2007</v>
          </cell>
          <cell r="C150" t="str">
            <v>Poplar HARCA Limited</v>
          </cell>
          <cell r="D150">
            <v>7286</v>
          </cell>
          <cell r="E150">
            <v>0</v>
          </cell>
          <cell r="F150">
            <v>7286</v>
          </cell>
          <cell r="G150" t="str">
            <v>London</v>
          </cell>
          <cell r="I150" t="str">
            <v>LSVT</v>
          </cell>
          <cell r="J150" t="str">
            <v/>
          </cell>
          <cell r="K150" t="str">
            <v/>
          </cell>
          <cell r="L150" t="str">
            <v/>
          </cell>
          <cell r="M150" t="str">
            <v/>
          </cell>
          <cell r="N150" t="str">
            <v>Included</v>
          </cell>
          <cell r="O150" t="str">
            <v/>
          </cell>
          <cell r="Q150">
            <v>1</v>
          </cell>
          <cell r="R150">
            <v>1</v>
          </cell>
          <cell r="S150">
            <v>0</v>
          </cell>
          <cell r="T150">
            <v>2</v>
          </cell>
        </row>
        <row r="151">
          <cell r="A151" t="str">
            <v>L4171</v>
          </cell>
          <cell r="B151" t="str">
            <v>31-03-2007</v>
          </cell>
          <cell r="C151" t="str">
            <v>Severn Vale Housing Society Limited</v>
          </cell>
          <cell r="D151">
            <v>3059</v>
          </cell>
          <cell r="E151">
            <v>195</v>
          </cell>
          <cell r="F151">
            <v>3254</v>
          </cell>
          <cell r="G151" t="str">
            <v>South West</v>
          </cell>
          <cell r="I151" t="str">
            <v>LSVT</v>
          </cell>
          <cell r="J151" t="str">
            <v/>
          </cell>
          <cell r="K151" t="str">
            <v/>
          </cell>
          <cell r="L151" t="str">
            <v/>
          </cell>
          <cell r="M151" t="str">
            <v>Included</v>
          </cell>
          <cell r="N151" t="str">
            <v/>
          </cell>
          <cell r="O151" t="str">
            <v/>
          </cell>
          <cell r="Q151">
            <v>1</v>
          </cell>
          <cell r="R151">
            <v>1</v>
          </cell>
          <cell r="S151">
            <v>0</v>
          </cell>
          <cell r="T151">
            <v>2</v>
          </cell>
        </row>
        <row r="152">
          <cell r="A152" t="str">
            <v>L4201</v>
          </cell>
          <cell r="B152" t="str">
            <v>31-03-2007</v>
          </cell>
          <cell r="C152" t="str">
            <v>New Linx Housing Trust</v>
          </cell>
          <cell r="D152">
            <v>5579</v>
          </cell>
          <cell r="E152">
            <v>55</v>
          </cell>
          <cell r="F152">
            <v>5634</v>
          </cell>
          <cell r="G152" t="str">
            <v>Central</v>
          </cell>
          <cell r="I152" t="str">
            <v>LSVT</v>
          </cell>
          <cell r="J152" t="str">
            <v/>
          </cell>
          <cell r="K152" t="str">
            <v/>
          </cell>
          <cell r="L152" t="str">
            <v/>
          </cell>
          <cell r="M152" t="str">
            <v/>
          </cell>
          <cell r="N152" t="str">
            <v>Included</v>
          </cell>
          <cell r="O152" t="str">
            <v/>
          </cell>
          <cell r="Q152">
            <v>1</v>
          </cell>
          <cell r="R152">
            <v>1</v>
          </cell>
          <cell r="S152">
            <v>0</v>
          </cell>
          <cell r="T152">
            <v>2</v>
          </cell>
        </row>
        <row r="153">
          <cell r="A153" t="str">
            <v>L4204</v>
          </cell>
          <cell r="B153" t="str">
            <v>31-03-2007</v>
          </cell>
          <cell r="C153" t="str">
            <v>Frontis Homes Limited</v>
          </cell>
          <cell r="D153">
            <v>1967</v>
          </cell>
          <cell r="E153">
            <v>354</v>
          </cell>
          <cell r="F153">
            <v>2321</v>
          </cell>
          <cell r="G153" t="str">
            <v>North</v>
          </cell>
          <cell r="J153" t="str">
            <v/>
          </cell>
          <cell r="K153" t="str">
            <v>Traditional</v>
          </cell>
          <cell r="L153" t="str">
            <v>Included</v>
          </cell>
          <cell r="M153" t="str">
            <v/>
          </cell>
          <cell r="N153" t="str">
            <v/>
          </cell>
          <cell r="O153" t="str">
            <v/>
          </cell>
          <cell r="Q153">
            <v>1</v>
          </cell>
          <cell r="R153">
            <v>1</v>
          </cell>
          <cell r="S153">
            <v>1</v>
          </cell>
          <cell r="T153">
            <v>3</v>
          </cell>
        </row>
        <row r="154">
          <cell r="A154" t="str">
            <v>L4219</v>
          </cell>
          <cell r="B154" t="str">
            <v>31-03-2007</v>
          </cell>
          <cell r="C154" t="str">
            <v xml:space="preserve">Willow Park Housing Trust Limited </v>
          </cell>
          <cell r="D154">
            <v>7665</v>
          </cell>
          <cell r="E154">
            <v>0</v>
          </cell>
          <cell r="F154">
            <v>7665</v>
          </cell>
          <cell r="G154" t="str">
            <v>North</v>
          </cell>
          <cell r="I154" t="str">
            <v>LSVT</v>
          </cell>
          <cell r="J154" t="str">
            <v/>
          </cell>
          <cell r="K154" t="str">
            <v/>
          </cell>
          <cell r="L154" t="str">
            <v/>
          </cell>
          <cell r="M154" t="str">
            <v/>
          </cell>
          <cell r="N154" t="str">
            <v>Included</v>
          </cell>
          <cell r="O154" t="str">
            <v/>
          </cell>
          <cell r="Q154">
            <v>1</v>
          </cell>
          <cell r="R154">
            <v>1</v>
          </cell>
          <cell r="S154">
            <v>0</v>
          </cell>
          <cell r="T154">
            <v>2</v>
          </cell>
        </row>
        <row r="155">
          <cell r="A155" t="str">
            <v>L4221</v>
          </cell>
          <cell r="B155" t="str">
            <v>31-03-2007</v>
          </cell>
          <cell r="C155" t="str">
            <v xml:space="preserve">Old Ford Housing Association </v>
          </cell>
          <cell r="D155">
            <v>1154</v>
          </cell>
          <cell r="E155">
            <v>0</v>
          </cell>
          <cell r="F155">
            <v>1154</v>
          </cell>
          <cell r="G155" t="str">
            <v>London</v>
          </cell>
          <cell r="I155" t="str">
            <v>LSVT</v>
          </cell>
          <cell r="J155" t="str">
            <v/>
          </cell>
          <cell r="K155" t="str">
            <v/>
          </cell>
          <cell r="L155" t="str">
            <v>Included</v>
          </cell>
          <cell r="M155" t="str">
            <v/>
          </cell>
          <cell r="N155" t="str">
            <v/>
          </cell>
          <cell r="O155" t="str">
            <v/>
          </cell>
          <cell r="Q155">
            <v>1</v>
          </cell>
          <cell r="R155">
            <v>1</v>
          </cell>
          <cell r="S155">
            <v>0</v>
          </cell>
          <cell r="T155">
            <v>2</v>
          </cell>
        </row>
        <row r="156">
          <cell r="A156" t="str">
            <v>L4223</v>
          </cell>
          <cell r="B156" t="str">
            <v>31-03-2007</v>
          </cell>
          <cell r="C156" t="str">
            <v>Hyde Southbank Homes Limited</v>
          </cell>
          <cell r="D156">
            <v>3172</v>
          </cell>
          <cell r="E156">
            <v>0</v>
          </cell>
          <cell r="F156">
            <v>3172</v>
          </cell>
          <cell r="G156" t="str">
            <v>London</v>
          </cell>
          <cell r="I156" t="str">
            <v>LSVT</v>
          </cell>
          <cell r="J156" t="str">
            <v/>
          </cell>
          <cell r="K156" t="str">
            <v/>
          </cell>
          <cell r="L156" t="str">
            <v/>
          </cell>
          <cell r="M156" t="str">
            <v>Included</v>
          </cell>
          <cell r="N156" t="str">
            <v/>
          </cell>
          <cell r="O156" t="str">
            <v/>
          </cell>
          <cell r="Q156">
            <v>1</v>
          </cell>
          <cell r="R156">
            <v>1</v>
          </cell>
          <cell r="S156">
            <v>0</v>
          </cell>
          <cell r="T156">
            <v>2</v>
          </cell>
        </row>
        <row r="157">
          <cell r="A157" t="str">
            <v>L4228</v>
          </cell>
          <cell r="B157" t="str">
            <v>31-03-2007</v>
          </cell>
          <cell r="C157" t="str">
            <v xml:space="preserve">Optima Community Association </v>
          </cell>
          <cell r="D157">
            <v>1629</v>
          </cell>
          <cell r="E157">
            <v>0</v>
          </cell>
          <cell r="F157">
            <v>1629</v>
          </cell>
          <cell r="G157" t="str">
            <v>Central</v>
          </cell>
          <cell r="I157" t="str">
            <v>LSVT</v>
          </cell>
          <cell r="J157" t="str">
            <v/>
          </cell>
          <cell r="K157" t="str">
            <v/>
          </cell>
          <cell r="L157" t="str">
            <v>Included</v>
          </cell>
          <cell r="M157" t="str">
            <v/>
          </cell>
          <cell r="N157" t="str">
            <v/>
          </cell>
          <cell r="O157" t="str">
            <v/>
          </cell>
          <cell r="Q157">
            <v>1</v>
          </cell>
          <cell r="R157">
            <v>1</v>
          </cell>
          <cell r="S157">
            <v>0</v>
          </cell>
          <cell r="T157">
            <v>2</v>
          </cell>
        </row>
        <row r="158">
          <cell r="A158" t="str">
            <v>L4229</v>
          </cell>
          <cell r="B158" t="str">
            <v>31-03-2007</v>
          </cell>
          <cell r="C158" t="str">
            <v>Acis Group Limited</v>
          </cell>
          <cell r="D158">
            <v>4874</v>
          </cell>
          <cell r="E158">
            <v>16</v>
          </cell>
          <cell r="F158">
            <v>4890</v>
          </cell>
          <cell r="G158" t="str">
            <v>Central</v>
          </cell>
          <cell r="I158" t="str">
            <v>LSVT</v>
          </cell>
          <cell r="J158" t="str">
            <v/>
          </cell>
          <cell r="K158" t="str">
            <v/>
          </cell>
          <cell r="L158" t="str">
            <v/>
          </cell>
          <cell r="M158" t="str">
            <v>Included</v>
          </cell>
          <cell r="N158" t="str">
            <v/>
          </cell>
          <cell r="O158" t="str">
            <v/>
          </cell>
          <cell r="Q158">
            <v>1</v>
          </cell>
          <cell r="R158">
            <v>1</v>
          </cell>
          <cell r="S158">
            <v>0</v>
          </cell>
          <cell r="T158">
            <v>2</v>
          </cell>
        </row>
        <row r="159">
          <cell r="A159" t="str">
            <v>L4230</v>
          </cell>
          <cell r="B159" t="str">
            <v>31-03-2007</v>
          </cell>
          <cell r="C159" t="str">
            <v>South Liverpool Housing Limited</v>
          </cell>
          <cell r="D159">
            <v>3429</v>
          </cell>
          <cell r="E159">
            <v>0</v>
          </cell>
          <cell r="F159">
            <v>3429</v>
          </cell>
          <cell r="G159" t="str">
            <v>North</v>
          </cell>
          <cell r="I159" t="str">
            <v>LSVT</v>
          </cell>
          <cell r="J159" t="str">
            <v/>
          </cell>
          <cell r="K159" t="str">
            <v/>
          </cell>
          <cell r="L159" t="str">
            <v/>
          </cell>
          <cell r="M159" t="str">
            <v>Included</v>
          </cell>
          <cell r="N159" t="str">
            <v/>
          </cell>
          <cell r="O159" t="str">
            <v/>
          </cell>
          <cell r="Q159">
            <v>1</v>
          </cell>
          <cell r="R159">
            <v>1</v>
          </cell>
          <cell r="S159">
            <v>0</v>
          </cell>
          <cell r="T159">
            <v>2</v>
          </cell>
        </row>
        <row r="160">
          <cell r="A160" t="str">
            <v>L4238</v>
          </cell>
          <cell r="B160" t="str">
            <v>31-03-2007</v>
          </cell>
          <cell r="C160" t="str">
            <v>Aspire Housing Limited</v>
          </cell>
          <cell r="D160">
            <v>8560</v>
          </cell>
          <cell r="E160">
            <v>0</v>
          </cell>
          <cell r="F160">
            <v>8560</v>
          </cell>
          <cell r="G160" t="str">
            <v>Central</v>
          </cell>
          <cell r="I160" t="str">
            <v>LSVT</v>
          </cell>
          <cell r="J160" t="str">
            <v/>
          </cell>
          <cell r="K160" t="str">
            <v/>
          </cell>
          <cell r="L160" t="str">
            <v/>
          </cell>
          <cell r="M160" t="str">
            <v/>
          </cell>
          <cell r="N160" t="str">
            <v>Included</v>
          </cell>
          <cell r="O160" t="str">
            <v/>
          </cell>
          <cell r="Q160">
            <v>1</v>
          </cell>
          <cell r="R160">
            <v>1</v>
          </cell>
          <cell r="S160">
            <v>0</v>
          </cell>
          <cell r="T160">
            <v>2</v>
          </cell>
        </row>
        <row r="161">
          <cell r="A161" t="str">
            <v>L4241</v>
          </cell>
          <cell r="B161" t="str">
            <v>31-03-2007</v>
          </cell>
          <cell r="C161" t="str">
            <v>A2 Housing Solutions Ltd</v>
          </cell>
          <cell r="D161">
            <v>2668</v>
          </cell>
          <cell r="E161">
            <v>197</v>
          </cell>
          <cell r="F161">
            <v>2865</v>
          </cell>
          <cell r="G161" t="str">
            <v>South East</v>
          </cell>
          <cell r="J161" t="str">
            <v/>
          </cell>
          <cell r="K161" t="str">
            <v>Traditional</v>
          </cell>
          <cell r="L161" t="str">
            <v/>
          </cell>
          <cell r="M161" t="str">
            <v>Included</v>
          </cell>
          <cell r="N161" t="str">
            <v/>
          </cell>
          <cell r="O161" t="str">
            <v/>
          </cell>
          <cell r="Q161">
            <v>1</v>
          </cell>
          <cell r="R161">
            <v>1</v>
          </cell>
          <cell r="S161">
            <v>1</v>
          </cell>
          <cell r="T161">
            <v>3</v>
          </cell>
        </row>
        <row r="162">
          <cell r="A162" t="str">
            <v>L4254</v>
          </cell>
          <cell r="B162" t="str">
            <v>31-03-2007</v>
          </cell>
          <cell r="C162" t="str">
            <v>Calico Housing Limited</v>
          </cell>
          <cell r="D162">
            <v>4464</v>
          </cell>
          <cell r="E162">
            <v>0</v>
          </cell>
          <cell r="F162">
            <v>4464</v>
          </cell>
          <cell r="G162" t="str">
            <v>North</v>
          </cell>
          <cell r="I162" t="str">
            <v>LSVT</v>
          </cell>
          <cell r="J162" t="str">
            <v/>
          </cell>
          <cell r="K162" t="str">
            <v/>
          </cell>
          <cell r="L162" t="str">
            <v/>
          </cell>
          <cell r="M162" t="str">
            <v>Included</v>
          </cell>
          <cell r="N162" t="str">
            <v/>
          </cell>
          <cell r="O162" t="str">
            <v/>
          </cell>
          <cell r="Q162">
            <v>1</v>
          </cell>
          <cell r="R162">
            <v>1</v>
          </cell>
          <cell r="S162">
            <v>0</v>
          </cell>
          <cell r="T162">
            <v>2</v>
          </cell>
        </row>
        <row r="163">
          <cell r="A163" t="str">
            <v>L4258</v>
          </cell>
          <cell r="B163" t="str">
            <v>31-03-2007</v>
          </cell>
          <cell r="C163" t="str">
            <v>Weymouth &amp; Portland Housing Ltd</v>
          </cell>
          <cell r="D163">
            <v>2980</v>
          </cell>
          <cell r="E163">
            <v>0</v>
          </cell>
          <cell r="F163">
            <v>2980</v>
          </cell>
          <cell r="G163" t="str">
            <v>South West</v>
          </cell>
          <cell r="I163" t="str">
            <v>LSVT</v>
          </cell>
          <cell r="J163" t="str">
            <v/>
          </cell>
          <cell r="K163" t="str">
            <v/>
          </cell>
          <cell r="L163" t="str">
            <v/>
          </cell>
          <cell r="M163" t="str">
            <v>Included</v>
          </cell>
          <cell r="N163" t="str">
            <v/>
          </cell>
          <cell r="O163" t="str">
            <v/>
          </cell>
          <cell r="Q163">
            <v>1</v>
          </cell>
          <cell r="R163">
            <v>1</v>
          </cell>
          <cell r="S163">
            <v>0</v>
          </cell>
          <cell r="T163">
            <v>2</v>
          </cell>
        </row>
        <row r="164">
          <cell r="A164" t="str">
            <v>L4260</v>
          </cell>
          <cell r="B164" t="str">
            <v>31-03-2007</v>
          </cell>
          <cell r="C164" t="str">
            <v>Tower Hamlets Community Housing Limited</v>
          </cell>
          <cell r="D164">
            <v>1850</v>
          </cell>
          <cell r="E164">
            <v>933</v>
          </cell>
          <cell r="F164">
            <v>2783</v>
          </cell>
          <cell r="G164" t="str">
            <v>London</v>
          </cell>
          <cell r="I164" t="str">
            <v>LSVT</v>
          </cell>
          <cell r="J164" t="str">
            <v/>
          </cell>
          <cell r="K164" t="str">
            <v/>
          </cell>
          <cell r="L164" t="str">
            <v/>
          </cell>
          <cell r="M164" t="str">
            <v>Included</v>
          </cell>
          <cell r="N164" t="str">
            <v/>
          </cell>
          <cell r="O164" t="str">
            <v/>
          </cell>
          <cell r="Q164">
            <v>1</v>
          </cell>
          <cell r="R164">
            <v>1</v>
          </cell>
          <cell r="S164">
            <v>0</v>
          </cell>
          <cell r="T164">
            <v>2</v>
          </cell>
        </row>
        <row r="165">
          <cell r="A165" t="str">
            <v>L4263</v>
          </cell>
          <cell r="B165" t="str">
            <v>31-03-2007</v>
          </cell>
          <cell r="C165" t="str">
            <v>Testway Housing Limited</v>
          </cell>
          <cell r="D165">
            <v>5659</v>
          </cell>
          <cell r="E165">
            <v>60</v>
          </cell>
          <cell r="F165">
            <v>5719</v>
          </cell>
          <cell r="G165" t="str">
            <v>South West</v>
          </cell>
          <cell r="I165" t="str">
            <v>LSVT</v>
          </cell>
          <cell r="J165" t="str">
            <v/>
          </cell>
          <cell r="K165" t="str">
            <v/>
          </cell>
          <cell r="L165" t="str">
            <v/>
          </cell>
          <cell r="M165" t="str">
            <v/>
          </cell>
          <cell r="N165" t="str">
            <v>Included</v>
          </cell>
          <cell r="O165" t="str">
            <v/>
          </cell>
          <cell r="Q165">
            <v>1</v>
          </cell>
          <cell r="R165">
            <v>1</v>
          </cell>
          <cell r="S165">
            <v>0</v>
          </cell>
          <cell r="T165">
            <v>2</v>
          </cell>
        </row>
        <row r="166">
          <cell r="A166" t="str">
            <v>L4274</v>
          </cell>
          <cell r="B166" t="str">
            <v>31-03-2007</v>
          </cell>
          <cell r="C166" t="str">
            <v>Gallions Housing Association Limited</v>
          </cell>
          <cell r="D166">
            <v>4979</v>
          </cell>
          <cell r="E166">
            <v>401</v>
          </cell>
          <cell r="F166">
            <v>5380</v>
          </cell>
          <cell r="G166" t="str">
            <v>London</v>
          </cell>
          <cell r="J166" t="str">
            <v/>
          </cell>
          <cell r="K166" t="str">
            <v>Traditional</v>
          </cell>
          <cell r="L166" t="str">
            <v/>
          </cell>
          <cell r="M166" t="str">
            <v/>
          </cell>
          <cell r="N166" t="str">
            <v>Included</v>
          </cell>
          <cell r="O166" t="str">
            <v/>
          </cell>
          <cell r="Q166">
            <v>1</v>
          </cell>
          <cell r="R166">
            <v>1</v>
          </cell>
          <cell r="S166">
            <v>1</v>
          </cell>
          <cell r="T166">
            <v>3</v>
          </cell>
        </row>
        <row r="167">
          <cell r="A167" t="str">
            <v>L4279</v>
          </cell>
          <cell r="B167" t="str">
            <v>31-03-2007</v>
          </cell>
          <cell r="C167" t="str">
            <v>Richmond Housing Partnership Limited</v>
          </cell>
          <cell r="D167">
            <v>6467</v>
          </cell>
          <cell r="E167">
            <v>1981</v>
          </cell>
          <cell r="F167">
            <v>8448</v>
          </cell>
          <cell r="G167" t="str">
            <v>London</v>
          </cell>
          <cell r="I167" t="str">
            <v>LSVT</v>
          </cell>
          <cell r="J167" t="str">
            <v/>
          </cell>
          <cell r="K167" t="str">
            <v/>
          </cell>
          <cell r="L167" t="str">
            <v/>
          </cell>
          <cell r="M167" t="str">
            <v/>
          </cell>
          <cell r="N167" t="str">
            <v>Included</v>
          </cell>
          <cell r="O167" t="str">
            <v/>
          </cell>
          <cell r="Q167">
            <v>1</v>
          </cell>
          <cell r="R167">
            <v>1</v>
          </cell>
          <cell r="S167">
            <v>0</v>
          </cell>
          <cell r="T167">
            <v>2</v>
          </cell>
        </row>
        <row r="168">
          <cell r="A168" t="str">
            <v>L4299</v>
          </cell>
          <cell r="B168" t="str">
            <v>31-03-2007</v>
          </cell>
          <cell r="C168" t="str">
            <v>Saxon Weald Homes Limited</v>
          </cell>
          <cell r="D168">
            <v>4752</v>
          </cell>
          <cell r="E168">
            <v>5</v>
          </cell>
          <cell r="F168">
            <v>4757</v>
          </cell>
          <cell r="G168" t="str">
            <v>South East</v>
          </cell>
          <cell r="I168" t="str">
            <v>LSVT</v>
          </cell>
          <cell r="J168" t="str">
            <v/>
          </cell>
          <cell r="K168" t="str">
            <v/>
          </cell>
          <cell r="L168" t="str">
            <v/>
          </cell>
          <cell r="M168" t="str">
            <v>Included</v>
          </cell>
          <cell r="N168" t="str">
            <v/>
          </cell>
          <cell r="O168" t="str">
            <v/>
          </cell>
          <cell r="Q168">
            <v>1</v>
          </cell>
          <cell r="R168">
            <v>1</v>
          </cell>
          <cell r="S168">
            <v>0</v>
          </cell>
          <cell r="T168">
            <v>2</v>
          </cell>
        </row>
        <row r="169">
          <cell r="A169" t="str">
            <v>L4303</v>
          </cell>
          <cell r="B169" t="str">
            <v>31-03-2007</v>
          </cell>
          <cell r="C169" t="str">
            <v>Martlet Homes Limited</v>
          </cell>
          <cell r="D169">
            <v>5080</v>
          </cell>
          <cell r="E169">
            <v>0</v>
          </cell>
          <cell r="F169">
            <v>5080</v>
          </cell>
          <cell r="G169" t="str">
            <v>South East</v>
          </cell>
          <cell r="I169" t="str">
            <v>LSVT</v>
          </cell>
          <cell r="J169" t="str">
            <v/>
          </cell>
          <cell r="K169" t="str">
            <v/>
          </cell>
          <cell r="L169" t="str">
            <v/>
          </cell>
          <cell r="M169" t="str">
            <v/>
          </cell>
          <cell r="N169" t="str">
            <v>Included</v>
          </cell>
          <cell r="O169" t="str">
            <v/>
          </cell>
          <cell r="Q169">
            <v>1</v>
          </cell>
          <cell r="R169">
            <v>1</v>
          </cell>
          <cell r="S169">
            <v>0</v>
          </cell>
          <cell r="T169">
            <v>2</v>
          </cell>
        </row>
        <row r="170">
          <cell r="A170" t="str">
            <v>L4311</v>
          </cell>
          <cell r="B170" t="str">
            <v>31-03-2007</v>
          </cell>
          <cell r="C170" t="str">
            <v>Trent &amp; Dove Housing Limited</v>
          </cell>
          <cell r="D170">
            <v>5100</v>
          </cell>
          <cell r="E170">
            <v>0</v>
          </cell>
          <cell r="F170">
            <v>5100</v>
          </cell>
          <cell r="G170" t="str">
            <v>Central</v>
          </cell>
          <cell r="I170" t="str">
            <v>LSVT</v>
          </cell>
          <cell r="J170" t="str">
            <v/>
          </cell>
          <cell r="K170" t="str">
            <v/>
          </cell>
          <cell r="L170" t="str">
            <v/>
          </cell>
          <cell r="M170" t="str">
            <v/>
          </cell>
          <cell r="N170" t="str">
            <v>Included</v>
          </cell>
          <cell r="O170" t="str">
            <v/>
          </cell>
          <cell r="Q170">
            <v>1</v>
          </cell>
          <cell r="R170">
            <v>1</v>
          </cell>
          <cell r="S170">
            <v>0</v>
          </cell>
          <cell r="T170">
            <v>2</v>
          </cell>
        </row>
        <row r="171">
          <cell r="A171" t="str">
            <v>L4312</v>
          </cell>
          <cell r="B171" t="str">
            <v>31-03-2007</v>
          </cell>
          <cell r="C171" t="str">
            <v>Cottsway Housing Association Limited</v>
          </cell>
          <cell r="D171">
            <v>3629</v>
          </cell>
          <cell r="E171">
            <v>0</v>
          </cell>
          <cell r="F171">
            <v>3629</v>
          </cell>
          <cell r="G171" t="str">
            <v>South East</v>
          </cell>
          <cell r="I171" t="str">
            <v>LSVT</v>
          </cell>
          <cell r="J171" t="str">
            <v/>
          </cell>
          <cell r="K171" t="str">
            <v/>
          </cell>
          <cell r="L171" t="str">
            <v/>
          </cell>
          <cell r="M171" t="str">
            <v>Included</v>
          </cell>
          <cell r="N171" t="str">
            <v/>
          </cell>
          <cell r="O171" t="str">
            <v/>
          </cell>
          <cell r="Q171">
            <v>1</v>
          </cell>
          <cell r="R171">
            <v>1</v>
          </cell>
          <cell r="S171">
            <v>0</v>
          </cell>
          <cell r="T171">
            <v>2</v>
          </cell>
        </row>
        <row r="172">
          <cell r="A172" t="str">
            <v>L4316</v>
          </cell>
          <cell r="B172" t="str">
            <v>31-03-2007</v>
          </cell>
          <cell r="C172" t="str">
            <v>North Sunderland Housing Company Ltd</v>
          </cell>
          <cell r="D172">
            <v>6350</v>
          </cell>
          <cell r="E172">
            <v>0</v>
          </cell>
          <cell r="F172">
            <v>6350</v>
          </cell>
          <cell r="G172" t="str">
            <v>North</v>
          </cell>
          <cell r="I172" t="str">
            <v>LSVT</v>
          </cell>
          <cell r="J172" t="str">
            <v/>
          </cell>
          <cell r="K172" t="str">
            <v/>
          </cell>
          <cell r="L172" t="str">
            <v/>
          </cell>
          <cell r="M172" t="str">
            <v/>
          </cell>
          <cell r="N172" t="str">
            <v>Included</v>
          </cell>
          <cell r="O172" t="str">
            <v/>
          </cell>
          <cell r="Q172">
            <v>1</v>
          </cell>
          <cell r="R172">
            <v>1</v>
          </cell>
          <cell r="S172">
            <v>0</v>
          </cell>
          <cell r="T172">
            <v>2</v>
          </cell>
        </row>
        <row r="173">
          <cell r="A173" t="str">
            <v>L4317</v>
          </cell>
          <cell r="B173" t="str">
            <v>31-03-2007</v>
          </cell>
          <cell r="C173" t="str">
            <v>South Sunderland Housing Company</v>
          </cell>
          <cell r="D173">
            <v>5998</v>
          </cell>
          <cell r="E173">
            <v>0</v>
          </cell>
          <cell r="F173">
            <v>5998</v>
          </cell>
          <cell r="G173" t="str">
            <v>North</v>
          </cell>
          <cell r="I173" t="str">
            <v>LSVT</v>
          </cell>
          <cell r="J173" t="str">
            <v/>
          </cell>
          <cell r="K173" t="str">
            <v/>
          </cell>
          <cell r="L173" t="str">
            <v/>
          </cell>
          <cell r="M173" t="str">
            <v/>
          </cell>
          <cell r="N173" t="str">
            <v>Included</v>
          </cell>
          <cell r="O173" t="str">
            <v/>
          </cell>
          <cell r="Q173">
            <v>1</v>
          </cell>
          <cell r="R173">
            <v>1</v>
          </cell>
          <cell r="S173">
            <v>0</v>
          </cell>
          <cell r="T173">
            <v>2</v>
          </cell>
        </row>
        <row r="174">
          <cell r="A174" t="str">
            <v>L4318</v>
          </cell>
          <cell r="B174" t="str">
            <v>31-03-2007</v>
          </cell>
          <cell r="C174" t="str">
            <v>Gentoo Sunderland Limited</v>
          </cell>
          <cell r="D174">
            <v>6461</v>
          </cell>
          <cell r="E174">
            <v>0</v>
          </cell>
          <cell r="F174">
            <v>6461</v>
          </cell>
          <cell r="G174" t="str">
            <v>North</v>
          </cell>
          <cell r="I174" t="str">
            <v>LSVT</v>
          </cell>
          <cell r="J174" t="str">
            <v/>
          </cell>
          <cell r="K174" t="str">
            <v/>
          </cell>
          <cell r="L174" t="str">
            <v/>
          </cell>
          <cell r="M174" t="str">
            <v/>
          </cell>
          <cell r="N174" t="str">
            <v>Included</v>
          </cell>
          <cell r="O174" t="str">
            <v/>
          </cell>
          <cell r="Q174">
            <v>1</v>
          </cell>
          <cell r="R174">
            <v>1</v>
          </cell>
          <cell r="S174">
            <v>0</v>
          </cell>
          <cell r="T174">
            <v>2</v>
          </cell>
        </row>
        <row r="175">
          <cell r="A175" t="str">
            <v>L4319</v>
          </cell>
          <cell r="B175" t="str">
            <v>31-03-2007</v>
          </cell>
          <cell r="C175" t="str">
            <v>Washington Housing Company Ltd</v>
          </cell>
          <cell r="D175">
            <v>6361</v>
          </cell>
          <cell r="E175">
            <v>0</v>
          </cell>
          <cell r="F175">
            <v>6361</v>
          </cell>
          <cell r="G175" t="str">
            <v>North</v>
          </cell>
          <cell r="I175" t="str">
            <v>LSVT</v>
          </cell>
          <cell r="J175" t="str">
            <v/>
          </cell>
          <cell r="K175" t="str">
            <v/>
          </cell>
          <cell r="L175" t="str">
            <v/>
          </cell>
          <cell r="M175" t="str">
            <v/>
          </cell>
          <cell r="N175" t="str">
            <v>Included</v>
          </cell>
          <cell r="O175" t="str">
            <v/>
          </cell>
          <cell r="Q175">
            <v>1</v>
          </cell>
          <cell r="R175">
            <v>1</v>
          </cell>
          <cell r="S175">
            <v>0</v>
          </cell>
          <cell r="T175">
            <v>2</v>
          </cell>
        </row>
        <row r="176">
          <cell r="A176" t="str">
            <v>L4320</v>
          </cell>
          <cell r="B176" t="str">
            <v>31-03-2007</v>
          </cell>
          <cell r="C176" t="str">
            <v>Houghton &amp; Hetton Housing Company Ltd</v>
          </cell>
          <cell r="D176">
            <v>5018</v>
          </cell>
          <cell r="E176">
            <v>0</v>
          </cell>
          <cell r="F176">
            <v>5018</v>
          </cell>
          <cell r="G176" t="str">
            <v>North</v>
          </cell>
          <cell r="I176" t="str">
            <v>LSVT</v>
          </cell>
          <cell r="J176" t="str">
            <v/>
          </cell>
          <cell r="K176" t="str">
            <v/>
          </cell>
          <cell r="L176" t="str">
            <v/>
          </cell>
          <cell r="M176" t="str">
            <v/>
          </cell>
          <cell r="N176" t="str">
            <v>Included</v>
          </cell>
          <cell r="O176" t="str">
            <v/>
          </cell>
          <cell r="Q176">
            <v>1</v>
          </cell>
          <cell r="R176">
            <v>1</v>
          </cell>
          <cell r="S176">
            <v>0</v>
          </cell>
          <cell r="T176">
            <v>2</v>
          </cell>
        </row>
        <row r="177">
          <cell r="A177" t="str">
            <v>L4331</v>
          </cell>
          <cell r="B177" t="str">
            <v>31-03-2007</v>
          </cell>
          <cell r="C177" t="str">
            <v>Chelmer Housing Partnership Limited</v>
          </cell>
          <cell r="D177">
            <v>6729</v>
          </cell>
          <cell r="E177">
            <v>25</v>
          </cell>
          <cell r="F177">
            <v>6754</v>
          </cell>
          <cell r="G177" t="str">
            <v>Central</v>
          </cell>
          <cell r="I177" t="str">
            <v>LSVT</v>
          </cell>
          <cell r="J177" t="str">
            <v/>
          </cell>
          <cell r="K177" t="str">
            <v/>
          </cell>
          <cell r="L177" t="str">
            <v/>
          </cell>
          <cell r="M177" t="str">
            <v/>
          </cell>
          <cell r="N177" t="str">
            <v>Included</v>
          </cell>
          <cell r="O177" t="str">
            <v/>
          </cell>
          <cell r="Q177">
            <v>1</v>
          </cell>
          <cell r="R177">
            <v>1</v>
          </cell>
          <cell r="S177">
            <v>0</v>
          </cell>
          <cell r="T177">
            <v>2</v>
          </cell>
        </row>
        <row r="178">
          <cell r="A178" t="str">
            <v>L4332</v>
          </cell>
          <cell r="B178" t="str">
            <v>31-03-2007</v>
          </cell>
          <cell r="C178" t="str">
            <v>The Dales Housing Ltd</v>
          </cell>
          <cell r="D178">
            <v>3094</v>
          </cell>
          <cell r="E178">
            <v>0</v>
          </cell>
          <cell r="F178">
            <v>3094</v>
          </cell>
          <cell r="G178" t="str">
            <v>Central</v>
          </cell>
          <cell r="I178" t="str">
            <v>LSVT</v>
          </cell>
          <cell r="J178" t="str">
            <v/>
          </cell>
          <cell r="K178" t="str">
            <v/>
          </cell>
          <cell r="L178" t="str">
            <v/>
          </cell>
          <cell r="M178" t="str">
            <v>Included</v>
          </cell>
          <cell r="N178" t="str">
            <v/>
          </cell>
          <cell r="O178" t="str">
            <v/>
          </cell>
          <cell r="Q178">
            <v>1</v>
          </cell>
          <cell r="R178">
            <v>1</v>
          </cell>
          <cell r="S178">
            <v>0</v>
          </cell>
          <cell r="T178">
            <v>2</v>
          </cell>
        </row>
        <row r="179">
          <cell r="A179" t="str">
            <v>L4333</v>
          </cell>
          <cell r="B179" t="str">
            <v>31-03-2007</v>
          </cell>
          <cell r="C179" t="str">
            <v>Three Valleys Housing Limited</v>
          </cell>
          <cell r="D179">
            <v>5256</v>
          </cell>
          <cell r="E179">
            <v>0</v>
          </cell>
          <cell r="F179">
            <v>5256</v>
          </cell>
          <cell r="G179" t="str">
            <v>Central</v>
          </cell>
          <cell r="I179" t="str">
            <v>LSVT</v>
          </cell>
          <cell r="J179" t="str">
            <v/>
          </cell>
          <cell r="K179" t="str">
            <v/>
          </cell>
          <cell r="L179" t="str">
            <v/>
          </cell>
          <cell r="M179" t="str">
            <v/>
          </cell>
          <cell r="N179" t="str">
            <v>Included</v>
          </cell>
          <cell r="O179" t="str">
            <v/>
          </cell>
          <cell r="Q179">
            <v>1</v>
          </cell>
          <cell r="R179">
            <v>1</v>
          </cell>
          <cell r="S179">
            <v>0</v>
          </cell>
          <cell r="T179">
            <v>2</v>
          </cell>
        </row>
        <row r="180">
          <cell r="A180" t="str">
            <v>L4334</v>
          </cell>
          <cell r="B180" t="str">
            <v>31-03-2007</v>
          </cell>
          <cell r="C180" t="str">
            <v>Raven Housing Trust Limited</v>
          </cell>
          <cell r="D180">
            <v>4921</v>
          </cell>
          <cell r="E180">
            <v>0</v>
          </cell>
          <cell r="F180">
            <v>4921</v>
          </cell>
          <cell r="G180" t="str">
            <v>South East</v>
          </cell>
          <cell r="I180" t="str">
            <v>LSVT</v>
          </cell>
          <cell r="J180" t="str">
            <v/>
          </cell>
          <cell r="K180" t="str">
            <v/>
          </cell>
          <cell r="L180" t="str">
            <v/>
          </cell>
          <cell r="M180" t="str">
            <v>Included</v>
          </cell>
          <cell r="N180" t="str">
            <v/>
          </cell>
          <cell r="O180" t="str">
            <v/>
          </cell>
          <cell r="Q180">
            <v>1</v>
          </cell>
          <cell r="R180">
            <v>1</v>
          </cell>
          <cell r="S180">
            <v>0</v>
          </cell>
          <cell r="T180">
            <v>2</v>
          </cell>
        </row>
        <row r="181">
          <cell r="A181" t="str">
            <v>L4340</v>
          </cell>
          <cell r="B181" t="str">
            <v>31-03-2007</v>
          </cell>
          <cell r="C181" t="str">
            <v>Helena Housing Limited</v>
          </cell>
          <cell r="D181">
            <v>12915</v>
          </cell>
          <cell r="E181">
            <v>0</v>
          </cell>
          <cell r="F181">
            <v>12915</v>
          </cell>
          <cell r="G181" t="str">
            <v>North</v>
          </cell>
          <cell r="I181" t="str">
            <v>LSVT</v>
          </cell>
          <cell r="J181" t="str">
            <v/>
          </cell>
          <cell r="K181" t="str">
            <v/>
          </cell>
          <cell r="L181" t="str">
            <v/>
          </cell>
          <cell r="M181" t="str">
            <v/>
          </cell>
          <cell r="N181" t="str">
            <v/>
          </cell>
          <cell r="O181" t="str">
            <v>Included</v>
          </cell>
          <cell r="Q181">
            <v>1</v>
          </cell>
          <cell r="R181">
            <v>1</v>
          </cell>
          <cell r="S181">
            <v>0</v>
          </cell>
          <cell r="T181">
            <v>2</v>
          </cell>
        </row>
        <row r="182">
          <cell r="A182" t="str">
            <v>L4341</v>
          </cell>
          <cell r="B182" t="str">
            <v>31-03-2007</v>
          </cell>
          <cell r="C182" t="str">
            <v>Weaver Vale Housing Trust Limited</v>
          </cell>
          <cell r="D182">
            <v>6234</v>
          </cell>
          <cell r="E182">
            <v>0</v>
          </cell>
          <cell r="F182">
            <v>6234</v>
          </cell>
          <cell r="G182" t="str">
            <v>North</v>
          </cell>
          <cell r="I182" t="str">
            <v>LSVT</v>
          </cell>
          <cell r="J182" t="str">
            <v/>
          </cell>
          <cell r="K182" t="str">
            <v/>
          </cell>
          <cell r="L182" t="str">
            <v/>
          </cell>
          <cell r="M182" t="str">
            <v/>
          </cell>
          <cell r="N182" t="str">
            <v>Included</v>
          </cell>
          <cell r="O182" t="str">
            <v/>
          </cell>
          <cell r="Q182">
            <v>1</v>
          </cell>
          <cell r="R182">
            <v>1</v>
          </cell>
          <cell r="S182">
            <v>0</v>
          </cell>
          <cell r="T182">
            <v>2</v>
          </cell>
        </row>
        <row r="183">
          <cell r="A183" t="str">
            <v>L4342</v>
          </cell>
          <cell r="B183" t="str">
            <v>31-03-2007</v>
          </cell>
          <cell r="C183" t="str">
            <v>Coast and Country Housing Limited</v>
          </cell>
          <cell r="D183">
            <v>10509</v>
          </cell>
          <cell r="E183">
            <v>0</v>
          </cell>
          <cell r="F183">
            <v>10509</v>
          </cell>
          <cell r="G183" t="str">
            <v>North</v>
          </cell>
          <cell r="I183" t="str">
            <v>LSVT</v>
          </cell>
          <cell r="J183" t="str">
            <v/>
          </cell>
          <cell r="K183" t="str">
            <v/>
          </cell>
          <cell r="L183" t="str">
            <v/>
          </cell>
          <cell r="M183" t="str">
            <v/>
          </cell>
          <cell r="N183" t="str">
            <v/>
          </cell>
          <cell r="O183" t="str">
            <v>Included</v>
          </cell>
          <cell r="Q183">
            <v>1</v>
          </cell>
          <cell r="R183">
            <v>1</v>
          </cell>
          <cell r="S183">
            <v>0</v>
          </cell>
          <cell r="T183">
            <v>2</v>
          </cell>
        </row>
        <row r="184">
          <cell r="A184" t="str">
            <v>L4347</v>
          </cell>
          <cell r="B184" t="str">
            <v>31-03-2007</v>
          </cell>
          <cell r="C184" t="str">
            <v>London Strategic Housing Limited</v>
          </cell>
          <cell r="D184">
            <v>1743</v>
          </cell>
          <cell r="E184">
            <v>0</v>
          </cell>
          <cell r="F184">
            <v>1743</v>
          </cell>
          <cell r="G184" t="str">
            <v>London</v>
          </cell>
          <cell r="J184" t="str">
            <v/>
          </cell>
          <cell r="K184" t="str">
            <v>Traditional</v>
          </cell>
          <cell r="L184" t="str">
            <v>Included</v>
          </cell>
          <cell r="M184" t="str">
            <v/>
          </cell>
          <cell r="N184" t="str">
            <v/>
          </cell>
          <cell r="O184" t="str">
            <v/>
          </cell>
          <cell r="Q184">
            <v>1</v>
          </cell>
          <cell r="R184">
            <v>1</v>
          </cell>
          <cell r="S184">
            <v>1</v>
          </cell>
          <cell r="T184">
            <v>3</v>
          </cell>
        </row>
        <row r="185">
          <cell r="A185" t="str">
            <v>L4351</v>
          </cell>
          <cell r="B185" t="str">
            <v>31-03-2007</v>
          </cell>
          <cell r="C185" t="str">
            <v>Bowlee Park Housing Association Limited</v>
          </cell>
          <cell r="D185">
            <v>2111</v>
          </cell>
          <cell r="E185">
            <v>0</v>
          </cell>
          <cell r="F185">
            <v>2111</v>
          </cell>
          <cell r="G185" t="str">
            <v>North</v>
          </cell>
          <cell r="I185" t="str">
            <v>LSVT</v>
          </cell>
          <cell r="J185" t="str">
            <v/>
          </cell>
          <cell r="K185" t="str">
            <v/>
          </cell>
          <cell r="L185" t="str">
            <v>Included</v>
          </cell>
          <cell r="M185" t="str">
            <v/>
          </cell>
          <cell r="N185" t="str">
            <v/>
          </cell>
          <cell r="O185" t="str">
            <v/>
          </cell>
          <cell r="Q185">
            <v>1</v>
          </cell>
          <cell r="R185">
            <v>1</v>
          </cell>
          <cell r="S185">
            <v>0</v>
          </cell>
          <cell r="T185">
            <v>2</v>
          </cell>
        </row>
        <row r="186">
          <cell r="A186" t="str">
            <v>L4359</v>
          </cell>
          <cell r="B186" t="str">
            <v>31-03-2007</v>
          </cell>
          <cell r="C186" t="str">
            <v>Berrybridge Housing Limited</v>
          </cell>
          <cell r="D186">
            <v>3399</v>
          </cell>
          <cell r="E186">
            <v>0</v>
          </cell>
          <cell r="F186">
            <v>3399</v>
          </cell>
          <cell r="G186" t="str">
            <v>North</v>
          </cell>
          <cell r="I186" t="str">
            <v>LSVT</v>
          </cell>
          <cell r="J186" t="str">
            <v/>
          </cell>
          <cell r="K186" t="str">
            <v/>
          </cell>
          <cell r="L186" t="str">
            <v/>
          </cell>
          <cell r="M186" t="str">
            <v>Included</v>
          </cell>
          <cell r="N186" t="str">
            <v/>
          </cell>
          <cell r="O186" t="str">
            <v/>
          </cell>
          <cell r="Q186">
            <v>1</v>
          </cell>
          <cell r="R186">
            <v>1</v>
          </cell>
          <cell r="S186">
            <v>0</v>
          </cell>
          <cell r="T186">
            <v>2</v>
          </cell>
        </row>
        <row r="187">
          <cell r="A187" t="str">
            <v>L4360</v>
          </cell>
          <cell r="B187" t="str">
            <v>31-03-2007</v>
          </cell>
          <cell r="C187" t="str">
            <v>Lee Valley Housing Association Ltd</v>
          </cell>
          <cell r="D187">
            <v>2692</v>
          </cell>
          <cell r="E187">
            <v>0</v>
          </cell>
          <cell r="F187">
            <v>2692</v>
          </cell>
          <cell r="G187" t="str">
            <v>North</v>
          </cell>
          <cell r="I187" t="str">
            <v>LSVT</v>
          </cell>
          <cell r="J187" t="str">
            <v/>
          </cell>
          <cell r="K187" t="str">
            <v/>
          </cell>
          <cell r="L187" t="str">
            <v/>
          </cell>
          <cell r="M187" t="str">
            <v>Included</v>
          </cell>
          <cell r="N187" t="str">
            <v/>
          </cell>
          <cell r="O187" t="str">
            <v/>
          </cell>
          <cell r="Q187">
            <v>1</v>
          </cell>
          <cell r="R187">
            <v>1</v>
          </cell>
          <cell r="S187">
            <v>0</v>
          </cell>
          <cell r="T187">
            <v>2</v>
          </cell>
        </row>
        <row r="188">
          <cell r="A188" t="str">
            <v>L4361</v>
          </cell>
          <cell r="B188" t="str">
            <v>31-03-2007</v>
          </cell>
          <cell r="C188" t="str">
            <v>Cobalt Housing Limited</v>
          </cell>
          <cell r="D188">
            <v>5524</v>
          </cell>
          <cell r="E188">
            <v>0</v>
          </cell>
          <cell r="F188">
            <v>5524</v>
          </cell>
          <cell r="G188" t="str">
            <v>North</v>
          </cell>
          <cell r="I188" t="str">
            <v>LSVT</v>
          </cell>
          <cell r="J188" t="str">
            <v/>
          </cell>
          <cell r="K188" t="str">
            <v/>
          </cell>
          <cell r="L188" t="str">
            <v/>
          </cell>
          <cell r="M188" t="str">
            <v/>
          </cell>
          <cell r="N188" t="str">
            <v>Included</v>
          </cell>
          <cell r="O188" t="str">
            <v/>
          </cell>
          <cell r="Q188">
            <v>1</v>
          </cell>
          <cell r="R188">
            <v>1</v>
          </cell>
          <cell r="S188">
            <v>0</v>
          </cell>
          <cell r="T188">
            <v>2</v>
          </cell>
        </row>
        <row r="189">
          <cell r="A189" t="str">
            <v>L4370</v>
          </cell>
          <cell r="B189" t="str">
            <v>31-03-2007</v>
          </cell>
          <cell r="C189" t="str">
            <v>North Hertfordshire Homes Limited</v>
          </cell>
          <cell r="D189">
            <v>8683</v>
          </cell>
          <cell r="E189">
            <v>0</v>
          </cell>
          <cell r="F189">
            <v>8683</v>
          </cell>
          <cell r="G189" t="str">
            <v>Central</v>
          </cell>
          <cell r="I189" t="str">
            <v>LSVT</v>
          </cell>
          <cell r="J189" t="str">
            <v/>
          </cell>
          <cell r="K189" t="str">
            <v/>
          </cell>
          <cell r="L189" t="str">
            <v/>
          </cell>
          <cell r="M189" t="str">
            <v/>
          </cell>
          <cell r="N189" t="str">
            <v>Included</v>
          </cell>
          <cell r="O189" t="str">
            <v/>
          </cell>
          <cell r="Q189">
            <v>1</v>
          </cell>
          <cell r="R189">
            <v>1</v>
          </cell>
          <cell r="S189">
            <v>0</v>
          </cell>
          <cell r="T189">
            <v>2</v>
          </cell>
        </row>
        <row r="190">
          <cell r="A190" t="str">
            <v>L4371</v>
          </cell>
          <cell r="B190" t="str">
            <v>31-03-2007</v>
          </cell>
          <cell r="C190" t="str">
            <v>Wulvern Housing Ltd</v>
          </cell>
          <cell r="D190">
            <v>5154</v>
          </cell>
          <cell r="E190">
            <v>0</v>
          </cell>
          <cell r="F190">
            <v>5154</v>
          </cell>
          <cell r="G190" t="str">
            <v>North</v>
          </cell>
          <cell r="I190" t="str">
            <v>LSVT</v>
          </cell>
          <cell r="J190" t="str">
            <v/>
          </cell>
          <cell r="K190" t="str">
            <v/>
          </cell>
          <cell r="L190" t="str">
            <v/>
          </cell>
          <cell r="M190" t="str">
            <v/>
          </cell>
          <cell r="N190" t="str">
            <v>Included</v>
          </cell>
          <cell r="O190" t="str">
            <v/>
          </cell>
          <cell r="Q190">
            <v>1</v>
          </cell>
          <cell r="R190">
            <v>1</v>
          </cell>
          <cell r="S190">
            <v>0</v>
          </cell>
          <cell r="T190">
            <v>2</v>
          </cell>
        </row>
        <row r="191">
          <cell r="A191" t="str">
            <v>L4372</v>
          </cell>
          <cell r="B191" t="str">
            <v>31-03-2007</v>
          </cell>
          <cell r="C191" t="str">
            <v>Amber Valley Housing Limited</v>
          </cell>
          <cell r="D191">
            <v>5490</v>
          </cell>
          <cell r="E191">
            <v>0</v>
          </cell>
          <cell r="F191">
            <v>5490</v>
          </cell>
          <cell r="G191" t="str">
            <v>Central</v>
          </cell>
          <cell r="I191" t="str">
            <v>LSVT</v>
          </cell>
          <cell r="J191" t="str">
            <v/>
          </cell>
          <cell r="K191" t="str">
            <v/>
          </cell>
          <cell r="L191" t="str">
            <v/>
          </cell>
          <cell r="M191" t="str">
            <v/>
          </cell>
          <cell r="N191" t="str">
            <v>Included</v>
          </cell>
          <cell r="O191" t="str">
            <v/>
          </cell>
          <cell r="Q191">
            <v>1</v>
          </cell>
          <cell r="R191">
            <v>1</v>
          </cell>
          <cell r="S191">
            <v>0</v>
          </cell>
          <cell r="T191">
            <v>2</v>
          </cell>
        </row>
        <row r="192">
          <cell r="A192" t="str">
            <v>L4383</v>
          </cell>
          <cell r="B192" t="str">
            <v>31-03-2007</v>
          </cell>
          <cell r="C192" t="str">
            <v>WATMOS Community Homes</v>
          </cell>
          <cell r="D192">
            <v>1740</v>
          </cell>
          <cell r="E192">
            <v>0</v>
          </cell>
          <cell r="F192">
            <v>1740</v>
          </cell>
          <cell r="G192" t="str">
            <v>Central</v>
          </cell>
          <cell r="I192" t="str">
            <v>LSVT</v>
          </cell>
          <cell r="J192" t="str">
            <v/>
          </cell>
          <cell r="K192" t="str">
            <v/>
          </cell>
          <cell r="L192" t="str">
            <v>Included</v>
          </cell>
          <cell r="M192" t="str">
            <v/>
          </cell>
          <cell r="N192" t="str">
            <v/>
          </cell>
          <cell r="O192" t="str">
            <v/>
          </cell>
          <cell r="Q192">
            <v>1</v>
          </cell>
          <cell r="R192">
            <v>1</v>
          </cell>
          <cell r="S192">
            <v>0</v>
          </cell>
          <cell r="T192">
            <v>2</v>
          </cell>
        </row>
        <row r="193">
          <cell r="A193" t="str">
            <v>L4385</v>
          </cell>
          <cell r="B193" t="str">
            <v>31-03-2007</v>
          </cell>
          <cell r="C193" t="str">
            <v>Two Rivers Housing</v>
          </cell>
          <cell r="D193">
            <v>3473</v>
          </cell>
          <cell r="E193">
            <v>10</v>
          </cell>
          <cell r="F193">
            <v>3483</v>
          </cell>
          <cell r="G193" t="str">
            <v>South West</v>
          </cell>
          <cell r="I193" t="str">
            <v>LSVT</v>
          </cell>
          <cell r="J193" t="str">
            <v/>
          </cell>
          <cell r="K193" t="str">
            <v/>
          </cell>
          <cell r="L193" t="str">
            <v/>
          </cell>
          <cell r="M193" t="str">
            <v>Included</v>
          </cell>
          <cell r="N193" t="str">
            <v/>
          </cell>
          <cell r="O193" t="str">
            <v/>
          </cell>
          <cell r="Q193">
            <v>1</v>
          </cell>
          <cell r="R193">
            <v>1</v>
          </cell>
          <cell r="S193">
            <v>0</v>
          </cell>
          <cell r="T193">
            <v>2</v>
          </cell>
        </row>
        <row r="194">
          <cell r="A194" t="str">
            <v>L4386</v>
          </cell>
          <cell r="B194" t="str">
            <v>31-03-2007</v>
          </cell>
          <cell r="C194" t="str">
            <v>Darlaston Housing Trust Limited</v>
          </cell>
          <cell r="D194">
            <v>3263</v>
          </cell>
          <cell r="E194">
            <v>18</v>
          </cell>
          <cell r="F194">
            <v>3281</v>
          </cell>
          <cell r="G194" t="str">
            <v>Central</v>
          </cell>
          <cell r="I194" t="str">
            <v>LSVT</v>
          </cell>
          <cell r="J194" t="str">
            <v/>
          </cell>
          <cell r="K194" t="str">
            <v/>
          </cell>
          <cell r="L194" t="str">
            <v/>
          </cell>
          <cell r="M194" t="str">
            <v>Included</v>
          </cell>
          <cell r="N194" t="str">
            <v/>
          </cell>
          <cell r="O194" t="str">
            <v/>
          </cell>
          <cell r="Q194">
            <v>1</v>
          </cell>
          <cell r="R194">
            <v>1</v>
          </cell>
          <cell r="S194">
            <v>0</v>
          </cell>
          <cell r="T194">
            <v>2</v>
          </cell>
        </row>
        <row r="195">
          <cell r="A195" t="str">
            <v>L4387</v>
          </cell>
          <cell r="B195" t="str">
            <v>31-03-2007</v>
          </cell>
          <cell r="C195" t="str">
            <v>Central Walsall Housing Trust Limited</v>
          </cell>
          <cell r="D195">
            <v>4021</v>
          </cell>
          <cell r="E195">
            <v>7</v>
          </cell>
          <cell r="F195">
            <v>4028</v>
          </cell>
          <cell r="G195" t="str">
            <v>Central</v>
          </cell>
          <cell r="I195" t="str">
            <v>LSVT</v>
          </cell>
          <cell r="J195" t="str">
            <v/>
          </cell>
          <cell r="K195" t="str">
            <v/>
          </cell>
          <cell r="L195" t="str">
            <v/>
          </cell>
          <cell r="M195" t="str">
            <v>Included</v>
          </cell>
          <cell r="N195" t="str">
            <v/>
          </cell>
          <cell r="O195" t="str">
            <v/>
          </cell>
          <cell r="Q195">
            <v>1</v>
          </cell>
          <cell r="R195">
            <v>1</v>
          </cell>
          <cell r="S195">
            <v>0</v>
          </cell>
          <cell r="T195">
            <v>2</v>
          </cell>
        </row>
        <row r="196">
          <cell r="A196" t="str">
            <v>L4388</v>
          </cell>
          <cell r="B196" t="str">
            <v>31-03-2007</v>
          </cell>
          <cell r="C196" t="str">
            <v>Aldridge &amp; Brownhills Housing Trust Limited</v>
          </cell>
          <cell r="D196">
            <v>4412</v>
          </cell>
          <cell r="E196">
            <v>13</v>
          </cell>
          <cell r="F196">
            <v>4425</v>
          </cell>
          <cell r="G196" t="str">
            <v>Central</v>
          </cell>
          <cell r="I196" t="str">
            <v>LSVT</v>
          </cell>
          <cell r="J196" t="str">
            <v/>
          </cell>
          <cell r="K196" t="str">
            <v/>
          </cell>
          <cell r="L196" t="str">
            <v/>
          </cell>
          <cell r="M196" t="str">
            <v>Included</v>
          </cell>
          <cell r="N196" t="str">
            <v/>
          </cell>
          <cell r="O196" t="str">
            <v/>
          </cell>
          <cell r="Q196">
            <v>1</v>
          </cell>
          <cell r="R196">
            <v>1</v>
          </cell>
          <cell r="S196">
            <v>0</v>
          </cell>
          <cell r="T196">
            <v>2</v>
          </cell>
        </row>
        <row r="197">
          <cell r="A197" t="str">
            <v>L4390</v>
          </cell>
          <cell r="B197" t="str">
            <v>31-03-2007</v>
          </cell>
          <cell r="C197" t="str">
            <v>Willenhall Housing Trust Limited</v>
          </cell>
          <cell r="D197">
            <v>3402</v>
          </cell>
          <cell r="E197">
            <v>8</v>
          </cell>
          <cell r="F197">
            <v>3410</v>
          </cell>
          <cell r="G197" t="str">
            <v>Central</v>
          </cell>
          <cell r="I197" t="str">
            <v>LSVT</v>
          </cell>
          <cell r="J197" t="str">
            <v/>
          </cell>
          <cell r="K197" t="str">
            <v/>
          </cell>
          <cell r="L197" t="str">
            <v/>
          </cell>
          <cell r="M197" t="str">
            <v>Included</v>
          </cell>
          <cell r="N197" t="str">
            <v/>
          </cell>
          <cell r="O197" t="str">
            <v/>
          </cell>
          <cell r="Q197">
            <v>1</v>
          </cell>
          <cell r="R197">
            <v>1</v>
          </cell>
          <cell r="S197">
            <v>0</v>
          </cell>
          <cell r="T197">
            <v>2</v>
          </cell>
        </row>
        <row r="198">
          <cell r="A198" t="str">
            <v>L4391</v>
          </cell>
          <cell r="B198" t="str">
            <v>31-03-2007</v>
          </cell>
          <cell r="C198" t="str">
            <v>Bloxwich Housing Trust Limited</v>
          </cell>
          <cell r="D198">
            <v>5117</v>
          </cell>
          <cell r="E198">
            <v>27</v>
          </cell>
          <cell r="F198">
            <v>5144</v>
          </cell>
          <cell r="G198" t="str">
            <v>Central</v>
          </cell>
          <cell r="I198" t="str">
            <v>LSVT</v>
          </cell>
          <cell r="J198" t="str">
            <v/>
          </cell>
          <cell r="K198" t="str">
            <v/>
          </cell>
          <cell r="L198" t="str">
            <v/>
          </cell>
          <cell r="M198" t="str">
            <v/>
          </cell>
          <cell r="N198" t="str">
            <v>Included</v>
          </cell>
          <cell r="O198" t="str">
            <v/>
          </cell>
          <cell r="Q198">
            <v>1</v>
          </cell>
          <cell r="R198">
            <v>1</v>
          </cell>
          <cell r="S198">
            <v>0</v>
          </cell>
          <cell r="T198">
            <v>2</v>
          </cell>
        </row>
        <row r="199">
          <cell r="A199" t="str">
            <v>L4396</v>
          </cell>
          <cell r="B199" t="str">
            <v>31-03-2007</v>
          </cell>
          <cell r="C199" t="str">
            <v>Eastlands Homes Partnership Limited</v>
          </cell>
          <cell r="D199">
            <v>2697</v>
          </cell>
          <cell r="E199">
            <v>0</v>
          </cell>
          <cell r="F199">
            <v>2697</v>
          </cell>
          <cell r="G199" t="str">
            <v>North</v>
          </cell>
          <cell r="I199" t="str">
            <v>LSVT</v>
          </cell>
          <cell r="J199" t="str">
            <v/>
          </cell>
          <cell r="K199" t="str">
            <v/>
          </cell>
          <cell r="L199" t="str">
            <v/>
          </cell>
          <cell r="M199" t="str">
            <v>Included</v>
          </cell>
          <cell r="N199" t="str">
            <v/>
          </cell>
          <cell r="O199" t="str">
            <v/>
          </cell>
          <cell r="Q199">
            <v>1</v>
          </cell>
          <cell r="R199">
            <v>1</v>
          </cell>
          <cell r="S199">
            <v>0</v>
          </cell>
          <cell r="T199">
            <v>2</v>
          </cell>
        </row>
        <row r="200">
          <cell r="A200" t="str">
            <v>L4411</v>
          </cell>
          <cell r="B200" t="str">
            <v>31-03-2007</v>
          </cell>
          <cell r="C200" t="str">
            <v>Charter Community Housing Limited</v>
          </cell>
          <cell r="D200">
            <v>3576</v>
          </cell>
          <cell r="E200">
            <v>0</v>
          </cell>
          <cell r="F200">
            <v>3576</v>
          </cell>
          <cell r="G200" t="str">
            <v>South East</v>
          </cell>
          <cell r="I200" t="str">
            <v>LSVT</v>
          </cell>
          <cell r="J200" t="str">
            <v/>
          </cell>
          <cell r="K200" t="str">
            <v/>
          </cell>
          <cell r="L200" t="str">
            <v/>
          </cell>
          <cell r="M200" t="str">
            <v>Included</v>
          </cell>
          <cell r="N200" t="str">
            <v/>
          </cell>
          <cell r="O200" t="str">
            <v/>
          </cell>
          <cell r="Q200">
            <v>1</v>
          </cell>
          <cell r="R200">
            <v>1</v>
          </cell>
          <cell r="S200">
            <v>0</v>
          </cell>
          <cell r="T200">
            <v>2</v>
          </cell>
        </row>
        <row r="201">
          <cell r="A201" t="str">
            <v>L4414</v>
          </cell>
          <cell r="B201" t="str">
            <v>31-03-2007</v>
          </cell>
          <cell r="C201" t="str">
            <v>Housing Hartlepool Limited</v>
          </cell>
          <cell r="D201">
            <v>6961</v>
          </cell>
          <cell r="E201">
            <v>23</v>
          </cell>
          <cell r="F201">
            <v>6984</v>
          </cell>
          <cell r="G201" t="str">
            <v>North</v>
          </cell>
          <cell r="I201" t="str">
            <v>LSVT</v>
          </cell>
          <cell r="J201" t="str">
            <v/>
          </cell>
          <cell r="K201" t="str">
            <v/>
          </cell>
          <cell r="L201" t="str">
            <v/>
          </cell>
          <cell r="M201" t="str">
            <v/>
          </cell>
          <cell r="N201" t="str">
            <v>Included</v>
          </cell>
          <cell r="O201" t="str">
            <v/>
          </cell>
          <cell r="Q201">
            <v>1</v>
          </cell>
          <cell r="R201">
            <v>1</v>
          </cell>
          <cell r="S201">
            <v>0</v>
          </cell>
          <cell r="T201">
            <v>2</v>
          </cell>
        </row>
        <row r="202">
          <cell r="A202" t="str">
            <v>L4431</v>
          </cell>
          <cell r="B202" t="str">
            <v>31-03-2007</v>
          </cell>
          <cell r="C202" t="str">
            <v>Erimus Housing Limited</v>
          </cell>
          <cell r="D202">
            <v>10976</v>
          </cell>
          <cell r="E202">
            <v>521</v>
          </cell>
          <cell r="F202">
            <v>11497</v>
          </cell>
          <cell r="G202" t="str">
            <v>North</v>
          </cell>
          <cell r="I202" t="str">
            <v>LSVT</v>
          </cell>
          <cell r="J202" t="str">
            <v/>
          </cell>
          <cell r="K202" t="str">
            <v/>
          </cell>
          <cell r="L202" t="str">
            <v/>
          </cell>
          <cell r="M202" t="str">
            <v/>
          </cell>
          <cell r="N202" t="str">
            <v/>
          </cell>
          <cell r="O202" t="str">
            <v>Included</v>
          </cell>
          <cell r="Q202">
            <v>1</v>
          </cell>
          <cell r="R202">
            <v>1</v>
          </cell>
          <cell r="S202">
            <v>0</v>
          </cell>
          <cell r="T202">
            <v>2</v>
          </cell>
        </row>
        <row r="203">
          <cell r="A203" t="str">
            <v>L4432</v>
          </cell>
          <cell r="B203" t="str">
            <v>31-03-2007</v>
          </cell>
          <cell r="C203" t="str">
            <v>Beechwood &amp; Ballantyne Community HA Limited</v>
          </cell>
          <cell r="D203">
            <v>874</v>
          </cell>
          <cell r="E203">
            <v>146</v>
          </cell>
          <cell r="F203">
            <v>1020</v>
          </cell>
          <cell r="G203" t="str">
            <v>North</v>
          </cell>
          <cell r="I203" t="str">
            <v>LSVT</v>
          </cell>
          <cell r="J203" t="str">
            <v/>
          </cell>
          <cell r="K203" t="str">
            <v/>
          </cell>
          <cell r="L203" t="str">
            <v>Included</v>
          </cell>
          <cell r="M203" t="str">
            <v/>
          </cell>
          <cell r="N203" t="str">
            <v/>
          </cell>
          <cell r="O203" t="str">
            <v/>
          </cell>
          <cell r="Q203">
            <v>1</v>
          </cell>
          <cell r="R203">
            <v>1</v>
          </cell>
          <cell r="S203">
            <v>0</v>
          </cell>
          <cell r="T203">
            <v>2</v>
          </cell>
        </row>
        <row r="204">
          <cell r="A204" t="str">
            <v>L4434</v>
          </cell>
          <cell r="B204" t="str">
            <v>31-03-2007</v>
          </cell>
          <cell r="C204" t="str">
            <v>East End Homes</v>
          </cell>
          <cell r="D204">
            <v>3193</v>
          </cell>
          <cell r="E204">
            <v>0</v>
          </cell>
          <cell r="F204">
            <v>3193</v>
          </cell>
          <cell r="G204" t="str">
            <v>London</v>
          </cell>
          <cell r="I204" t="str">
            <v>LSVT</v>
          </cell>
          <cell r="J204" t="str">
            <v/>
          </cell>
          <cell r="K204" t="str">
            <v/>
          </cell>
          <cell r="L204" t="str">
            <v/>
          </cell>
          <cell r="M204" t="str">
            <v>Included</v>
          </cell>
          <cell r="N204" t="str">
            <v/>
          </cell>
          <cell r="O204" t="str">
            <v/>
          </cell>
          <cell r="Q204">
            <v>1</v>
          </cell>
          <cell r="R204">
            <v>1</v>
          </cell>
          <cell r="S204">
            <v>0</v>
          </cell>
          <cell r="T204">
            <v>2</v>
          </cell>
        </row>
        <row r="205">
          <cell r="A205" t="str">
            <v>L4435</v>
          </cell>
          <cell r="B205" t="str">
            <v>31-03-2007</v>
          </cell>
          <cell r="C205" t="str">
            <v>Wirral Partnership Homes Limited</v>
          </cell>
          <cell r="D205">
            <v>12895</v>
          </cell>
          <cell r="E205">
            <v>0</v>
          </cell>
          <cell r="F205">
            <v>12895</v>
          </cell>
          <cell r="G205" t="str">
            <v>North</v>
          </cell>
          <cell r="I205" t="str">
            <v>LSVT</v>
          </cell>
          <cell r="J205" t="str">
            <v/>
          </cell>
          <cell r="K205" t="str">
            <v/>
          </cell>
          <cell r="L205" t="str">
            <v/>
          </cell>
          <cell r="M205" t="str">
            <v/>
          </cell>
          <cell r="N205" t="str">
            <v/>
          </cell>
          <cell r="O205" t="str">
            <v>Included</v>
          </cell>
          <cell r="Q205">
            <v>1</v>
          </cell>
          <cell r="R205">
            <v>1</v>
          </cell>
          <cell r="S205">
            <v>0</v>
          </cell>
          <cell r="T205">
            <v>2</v>
          </cell>
        </row>
        <row r="206">
          <cell r="A206" t="str">
            <v>L4440</v>
          </cell>
          <cell r="B206" t="str">
            <v>31-03-2007</v>
          </cell>
          <cell r="C206" t="str">
            <v>Trafford Housing Trust Limited</v>
          </cell>
          <cell r="D206">
            <v>9421</v>
          </cell>
          <cell r="E206">
            <v>0</v>
          </cell>
          <cell r="F206">
            <v>9421</v>
          </cell>
          <cell r="G206" t="str">
            <v>North</v>
          </cell>
          <cell r="I206" t="str">
            <v>LSVT</v>
          </cell>
          <cell r="J206" t="str">
            <v/>
          </cell>
          <cell r="K206" t="str">
            <v/>
          </cell>
          <cell r="L206" t="str">
            <v/>
          </cell>
          <cell r="M206" t="str">
            <v/>
          </cell>
          <cell r="N206" t="str">
            <v>Included</v>
          </cell>
          <cell r="O206" t="str">
            <v/>
          </cell>
          <cell r="Q206">
            <v>1</v>
          </cell>
          <cell r="R206">
            <v>1</v>
          </cell>
          <cell r="S206">
            <v>0</v>
          </cell>
          <cell r="T206">
            <v>2</v>
          </cell>
        </row>
        <row r="207">
          <cell r="A207" t="str">
            <v>L4441</v>
          </cell>
          <cell r="B207" t="str">
            <v>31-03-2007</v>
          </cell>
          <cell r="C207" t="str">
            <v>Wakefield And District Housing Limited</v>
          </cell>
          <cell r="D207">
            <v>31162</v>
          </cell>
          <cell r="E207">
            <v>114</v>
          </cell>
          <cell r="F207">
            <v>31276</v>
          </cell>
          <cell r="G207" t="str">
            <v>North</v>
          </cell>
          <cell r="I207" t="str">
            <v>LSVT</v>
          </cell>
          <cell r="J207" t="str">
            <v/>
          </cell>
          <cell r="K207" t="str">
            <v/>
          </cell>
          <cell r="L207" t="str">
            <v/>
          </cell>
          <cell r="M207" t="str">
            <v/>
          </cell>
          <cell r="N207" t="str">
            <v/>
          </cell>
          <cell r="O207" t="str">
            <v>Included</v>
          </cell>
          <cell r="Q207">
            <v>1</v>
          </cell>
          <cell r="R207">
            <v>1</v>
          </cell>
          <cell r="S207">
            <v>0</v>
          </cell>
          <cell r="T207">
            <v>2</v>
          </cell>
        </row>
        <row r="208">
          <cell r="A208" t="str">
            <v>L4442</v>
          </cell>
          <cell r="B208" t="str">
            <v>31-03-2007</v>
          </cell>
          <cell r="C208" t="str">
            <v>Shoreline Housing Partnership Ltd</v>
          </cell>
          <cell r="D208">
            <v>8148</v>
          </cell>
          <cell r="E208">
            <v>0</v>
          </cell>
          <cell r="F208">
            <v>8148</v>
          </cell>
          <cell r="G208" t="str">
            <v>North</v>
          </cell>
          <cell r="I208" t="str">
            <v>LSVT</v>
          </cell>
          <cell r="J208" t="str">
            <v/>
          </cell>
          <cell r="K208" t="str">
            <v/>
          </cell>
          <cell r="L208" t="str">
            <v/>
          </cell>
          <cell r="M208" t="str">
            <v/>
          </cell>
          <cell r="N208" t="str">
            <v>Included</v>
          </cell>
          <cell r="O208" t="str">
            <v/>
          </cell>
          <cell r="Q208">
            <v>1</v>
          </cell>
          <cell r="R208">
            <v>1</v>
          </cell>
          <cell r="S208">
            <v>0</v>
          </cell>
          <cell r="T208">
            <v>2</v>
          </cell>
        </row>
        <row r="209">
          <cell r="A209" t="str">
            <v>L4447</v>
          </cell>
          <cell r="B209" t="str">
            <v>31-03-2007</v>
          </cell>
          <cell r="C209" t="str">
            <v>Hillside Housing Trust Limited</v>
          </cell>
          <cell r="D209">
            <v>1509</v>
          </cell>
          <cell r="E209">
            <v>0</v>
          </cell>
          <cell r="F209">
            <v>1509</v>
          </cell>
          <cell r="G209" t="str">
            <v>London</v>
          </cell>
          <cell r="I209" t="str">
            <v>LSVT</v>
          </cell>
          <cell r="J209">
            <v>0</v>
          </cell>
          <cell r="K209" t="str">
            <v/>
          </cell>
          <cell r="L209" t="str">
            <v>Included</v>
          </cell>
          <cell r="M209" t="str">
            <v/>
          </cell>
          <cell r="N209" t="str">
            <v/>
          </cell>
          <cell r="O209" t="str">
            <v/>
          </cell>
          <cell r="Q209">
            <v>1</v>
          </cell>
          <cell r="R209">
            <v>1</v>
          </cell>
          <cell r="S209">
            <v>0</v>
          </cell>
          <cell r="T209">
            <v>2</v>
          </cell>
        </row>
        <row r="210">
          <cell r="A210" t="str">
            <v>L4451</v>
          </cell>
          <cell r="B210" t="str">
            <v>31-03-2007</v>
          </cell>
          <cell r="C210" t="str">
            <v>Toynbee Island Homes Limited</v>
          </cell>
          <cell r="D210">
            <v>1163</v>
          </cell>
          <cell r="E210">
            <v>793</v>
          </cell>
          <cell r="F210">
            <v>1956</v>
          </cell>
          <cell r="G210" t="str">
            <v>London</v>
          </cell>
          <cell r="I210" t="str">
            <v>LSVT</v>
          </cell>
          <cell r="J210">
            <v>0</v>
          </cell>
          <cell r="K210" t="str">
            <v/>
          </cell>
          <cell r="L210" t="str">
            <v>Included</v>
          </cell>
          <cell r="M210" t="str">
            <v/>
          </cell>
          <cell r="N210" t="str">
            <v/>
          </cell>
          <cell r="O210" t="str">
            <v/>
          </cell>
          <cell r="Q210">
            <v>1</v>
          </cell>
          <cell r="R210">
            <v>1</v>
          </cell>
          <cell r="S210">
            <v>0</v>
          </cell>
          <cell r="T210">
            <v>2</v>
          </cell>
        </row>
        <row r="211">
          <cell r="A211" t="str">
            <v>L4455</v>
          </cell>
          <cell r="B211" t="str">
            <v>31-03-2007</v>
          </cell>
          <cell r="C211" t="str">
            <v>Broxbourne Housing Association Limited</v>
          </cell>
          <cell r="D211">
            <v>3616</v>
          </cell>
          <cell r="E211">
            <v>637</v>
          </cell>
          <cell r="F211">
            <v>4253</v>
          </cell>
          <cell r="G211" t="str">
            <v>Central</v>
          </cell>
          <cell r="I211" t="str">
            <v>LSVT</v>
          </cell>
          <cell r="J211" t="str">
            <v/>
          </cell>
          <cell r="K211" t="str">
            <v/>
          </cell>
          <cell r="L211" t="str">
            <v/>
          </cell>
          <cell r="M211" t="str">
            <v>Included</v>
          </cell>
          <cell r="N211" t="str">
            <v/>
          </cell>
          <cell r="O211" t="str">
            <v/>
          </cell>
          <cell r="Q211">
            <v>1</v>
          </cell>
          <cell r="R211">
            <v>1</v>
          </cell>
          <cell r="S211">
            <v>0</v>
          </cell>
          <cell r="T211">
            <v>2</v>
          </cell>
        </row>
        <row r="212">
          <cell r="A212" t="str">
            <v>L4456</v>
          </cell>
          <cell r="B212" t="str">
            <v>31-03-2007</v>
          </cell>
          <cell r="C212" t="str">
            <v>Halton Housing Trust Limited</v>
          </cell>
          <cell r="D212">
            <v>6224</v>
          </cell>
          <cell r="E212">
            <v>0</v>
          </cell>
          <cell r="F212">
            <v>6224</v>
          </cell>
          <cell r="G212" t="str">
            <v>North</v>
          </cell>
          <cell r="I212" t="str">
            <v>LSVT</v>
          </cell>
          <cell r="J212">
            <v>0</v>
          </cell>
          <cell r="K212" t="str">
            <v/>
          </cell>
          <cell r="L212" t="str">
            <v/>
          </cell>
          <cell r="M212" t="str">
            <v/>
          </cell>
          <cell r="N212" t="str">
            <v>Included</v>
          </cell>
          <cell r="O212" t="str">
            <v/>
          </cell>
          <cell r="Q212">
            <v>1</v>
          </cell>
          <cell r="R212">
            <v>1</v>
          </cell>
          <cell r="S212">
            <v>0</v>
          </cell>
          <cell r="T212">
            <v>2</v>
          </cell>
        </row>
        <row r="213">
          <cell r="A213" t="str">
            <v>L4457</v>
          </cell>
          <cell r="B213" t="str">
            <v>31-03-2007</v>
          </cell>
          <cell r="C213" t="str">
            <v>Community Gateway Association Limited</v>
          </cell>
          <cell r="D213">
            <v>6231</v>
          </cell>
          <cell r="E213">
            <v>0</v>
          </cell>
          <cell r="F213">
            <v>6231</v>
          </cell>
          <cell r="G213" t="str">
            <v>North</v>
          </cell>
          <cell r="I213" t="str">
            <v>LSVT</v>
          </cell>
          <cell r="J213" t="str">
            <v/>
          </cell>
          <cell r="K213" t="str">
            <v/>
          </cell>
          <cell r="L213" t="str">
            <v/>
          </cell>
          <cell r="M213" t="str">
            <v/>
          </cell>
          <cell r="N213" t="str">
            <v>Included</v>
          </cell>
          <cell r="O213" t="str">
            <v/>
          </cell>
          <cell r="Q213">
            <v>1</v>
          </cell>
          <cell r="R213">
            <v>1</v>
          </cell>
          <cell r="S213">
            <v>0</v>
          </cell>
          <cell r="T213">
            <v>2</v>
          </cell>
        </row>
        <row r="214">
          <cell r="A214" t="str">
            <v>L4458</v>
          </cell>
          <cell r="B214" t="str">
            <v>31-03-2007</v>
          </cell>
          <cell r="C214" t="str">
            <v>Stafford &amp; Rural Homes Limited</v>
          </cell>
          <cell r="D214">
            <v>5572</v>
          </cell>
          <cell r="E214">
            <v>0</v>
          </cell>
          <cell r="F214">
            <v>5572</v>
          </cell>
          <cell r="G214" t="str">
            <v>Central</v>
          </cell>
          <cell r="I214" t="str">
            <v>LSVT</v>
          </cell>
          <cell r="J214" t="str">
            <v/>
          </cell>
          <cell r="K214" t="str">
            <v/>
          </cell>
          <cell r="L214" t="str">
            <v/>
          </cell>
          <cell r="M214" t="str">
            <v/>
          </cell>
          <cell r="N214" t="str">
            <v>Included</v>
          </cell>
          <cell r="O214" t="str">
            <v/>
          </cell>
          <cell r="Q214">
            <v>1</v>
          </cell>
          <cell r="R214">
            <v>1</v>
          </cell>
          <cell r="S214">
            <v>0</v>
          </cell>
          <cell r="T214">
            <v>2</v>
          </cell>
        </row>
        <row r="215">
          <cell r="A215" t="str">
            <v>L4459</v>
          </cell>
          <cell r="B215" t="str">
            <v>31-03-2007</v>
          </cell>
          <cell r="C215" t="str">
            <v>North Somerset Housing Limited</v>
          </cell>
          <cell r="D215">
            <v>6293</v>
          </cell>
          <cell r="E215">
            <v>0</v>
          </cell>
          <cell r="F215">
            <v>6293</v>
          </cell>
          <cell r="G215" t="str">
            <v>South West</v>
          </cell>
          <cell r="I215" t="str">
            <v>LSVT</v>
          </cell>
          <cell r="J215">
            <v>0</v>
          </cell>
          <cell r="K215" t="str">
            <v/>
          </cell>
          <cell r="L215" t="str">
            <v/>
          </cell>
          <cell r="M215" t="str">
            <v/>
          </cell>
          <cell r="N215" t="str">
            <v>Included</v>
          </cell>
          <cell r="O215" t="str">
            <v/>
          </cell>
          <cell r="Q215">
            <v>1</v>
          </cell>
          <cell r="R215">
            <v>1</v>
          </cell>
          <cell r="S215">
            <v>0</v>
          </cell>
          <cell r="T215">
            <v>2</v>
          </cell>
        </row>
        <row r="216">
          <cell r="A216" t="str">
            <v>L4460</v>
          </cell>
          <cell r="B216" t="str">
            <v>31-03-2007</v>
          </cell>
          <cell r="C216" t="str">
            <v>North Norfolk Housing Trust</v>
          </cell>
          <cell r="D216">
            <v>4688</v>
          </cell>
          <cell r="E216">
            <v>1</v>
          </cell>
          <cell r="F216">
            <v>4689</v>
          </cell>
          <cell r="G216" t="str">
            <v>Central</v>
          </cell>
          <cell r="I216" t="str">
            <v>LSVT</v>
          </cell>
          <cell r="J216" t="str">
            <v/>
          </cell>
          <cell r="K216" t="str">
            <v/>
          </cell>
          <cell r="L216" t="str">
            <v/>
          </cell>
          <cell r="M216" t="str">
            <v>Included</v>
          </cell>
          <cell r="N216" t="str">
            <v/>
          </cell>
          <cell r="O216" t="str">
            <v/>
          </cell>
          <cell r="Q216">
            <v>1</v>
          </cell>
          <cell r="R216">
            <v>1</v>
          </cell>
          <cell r="S216">
            <v>0</v>
          </cell>
          <cell r="T216">
            <v>2</v>
          </cell>
        </row>
        <row r="217">
          <cell r="A217" t="str">
            <v>L4461</v>
          </cell>
          <cell r="B217" t="str">
            <v>31-03-2007</v>
          </cell>
          <cell r="C217" t="str">
            <v>HYNDBURN HOMES</v>
          </cell>
          <cell r="D217">
            <v>3227</v>
          </cell>
          <cell r="E217">
            <v>0</v>
          </cell>
          <cell r="F217">
            <v>3227</v>
          </cell>
          <cell r="G217" t="str">
            <v>North</v>
          </cell>
          <cell r="I217" t="str">
            <v>LSVT</v>
          </cell>
          <cell r="J217" t="str">
            <v/>
          </cell>
          <cell r="K217" t="str">
            <v/>
          </cell>
          <cell r="L217" t="str">
            <v/>
          </cell>
          <cell r="M217" t="str">
            <v>Included</v>
          </cell>
          <cell r="N217" t="str">
            <v/>
          </cell>
          <cell r="O217" t="str">
            <v/>
          </cell>
          <cell r="Q217">
            <v>1</v>
          </cell>
          <cell r="R217">
            <v>1</v>
          </cell>
          <cell r="S217">
            <v>0</v>
          </cell>
          <cell r="T217">
            <v>2</v>
          </cell>
        </row>
        <row r="218">
          <cell r="A218" t="str">
            <v>L4462</v>
          </cell>
          <cell r="B218" t="str">
            <v>31-03-2007</v>
          </cell>
          <cell r="C218" t="str">
            <v>Green Vale Homes Ltd</v>
          </cell>
          <cell r="D218">
            <v>3733</v>
          </cell>
          <cell r="E218">
            <v>0</v>
          </cell>
          <cell r="F218">
            <v>3733</v>
          </cell>
          <cell r="G218" t="str">
            <v>North</v>
          </cell>
          <cell r="I218" t="str">
            <v>LSVT</v>
          </cell>
          <cell r="J218" t="str">
            <v/>
          </cell>
          <cell r="K218" t="str">
            <v/>
          </cell>
          <cell r="L218" t="str">
            <v/>
          </cell>
          <cell r="M218" t="str">
            <v>Included</v>
          </cell>
          <cell r="N218" t="str">
            <v/>
          </cell>
          <cell r="O218" t="str">
            <v/>
          </cell>
          <cell r="Q218">
            <v>1</v>
          </cell>
          <cell r="R218">
            <v>1</v>
          </cell>
          <cell r="S218">
            <v>0</v>
          </cell>
          <cell r="T218">
            <v>2</v>
          </cell>
        </row>
        <row r="219">
          <cell r="A219" t="str">
            <v>L4463</v>
          </cell>
          <cell r="B219" t="str">
            <v>31-03-2007</v>
          </cell>
          <cell r="C219" t="str">
            <v>Freebridge Community Housing Limited</v>
          </cell>
          <cell r="D219">
            <v>6768</v>
          </cell>
          <cell r="E219">
            <v>0</v>
          </cell>
          <cell r="F219">
            <v>6768</v>
          </cell>
          <cell r="G219" t="str">
            <v>Central</v>
          </cell>
          <cell r="I219" t="str">
            <v>LSVT</v>
          </cell>
          <cell r="J219" t="str">
            <v/>
          </cell>
          <cell r="K219" t="str">
            <v/>
          </cell>
          <cell r="L219" t="str">
            <v/>
          </cell>
          <cell r="M219" t="str">
            <v/>
          </cell>
          <cell r="N219" t="str">
            <v>Included</v>
          </cell>
          <cell r="O219" t="str">
            <v/>
          </cell>
          <cell r="Q219">
            <v>1</v>
          </cell>
          <cell r="R219">
            <v>1</v>
          </cell>
          <cell r="S219">
            <v>0</v>
          </cell>
          <cell r="T219">
            <v>2</v>
          </cell>
        </row>
        <row r="220">
          <cell r="A220" t="str">
            <v>L4466</v>
          </cell>
          <cell r="B220" t="str">
            <v>31-03-2007</v>
          </cell>
          <cell r="C220" t="str">
            <v>Midland Heart Limited</v>
          </cell>
          <cell r="D220">
            <v>27561</v>
          </cell>
          <cell r="E220">
            <v>76</v>
          </cell>
          <cell r="F220">
            <v>27637</v>
          </cell>
          <cell r="G220" t="str">
            <v>Central</v>
          </cell>
          <cell r="J220" t="str">
            <v/>
          </cell>
          <cell r="K220" t="str">
            <v>Traditional</v>
          </cell>
          <cell r="L220" t="str">
            <v/>
          </cell>
          <cell r="M220" t="str">
            <v/>
          </cell>
          <cell r="N220" t="str">
            <v/>
          </cell>
          <cell r="O220" t="str">
            <v>Included</v>
          </cell>
          <cell r="Q220">
            <v>1</v>
          </cell>
          <cell r="R220">
            <v>1</v>
          </cell>
          <cell r="S220">
            <v>1</v>
          </cell>
          <cell r="T220">
            <v>3</v>
          </cell>
        </row>
        <row r="221">
          <cell r="A221" t="str">
            <v>L4467</v>
          </cell>
          <cell r="B221" t="str">
            <v>31-03-2007</v>
          </cell>
          <cell r="C221" t="str">
            <v>CLAPHAM PARK HOMES</v>
          </cell>
          <cell r="D221">
            <v>1430</v>
          </cell>
          <cell r="E221">
            <v>692</v>
          </cell>
          <cell r="F221">
            <v>2122</v>
          </cell>
          <cell r="G221" t="str">
            <v>London</v>
          </cell>
          <cell r="I221" t="str">
            <v>LSVT</v>
          </cell>
          <cell r="J221" t="str">
            <v/>
          </cell>
          <cell r="K221" t="str">
            <v/>
          </cell>
          <cell r="L221" t="str">
            <v>Included</v>
          </cell>
          <cell r="M221" t="str">
            <v/>
          </cell>
          <cell r="N221" t="str">
            <v/>
          </cell>
          <cell r="O221" t="str">
            <v/>
          </cell>
          <cell r="Q221">
            <v>1</v>
          </cell>
          <cell r="R221">
            <v>1</v>
          </cell>
          <cell r="S221">
            <v>0</v>
          </cell>
          <cell r="T221">
            <v>2</v>
          </cell>
        </row>
        <row r="222">
          <cell r="A222" t="str">
            <v>L4470</v>
          </cell>
          <cell r="B222" t="str">
            <v>31-03-2007</v>
          </cell>
          <cell r="C222" t="str">
            <v>Family Mosaic Housing</v>
          </cell>
          <cell r="D222">
            <v>18341</v>
          </cell>
          <cell r="E222">
            <v>31</v>
          </cell>
          <cell r="F222">
            <v>18372</v>
          </cell>
          <cell r="G222" t="str">
            <v>London</v>
          </cell>
          <cell r="J222" t="str">
            <v/>
          </cell>
          <cell r="K222" t="str">
            <v>Traditional</v>
          </cell>
          <cell r="L222" t="str">
            <v/>
          </cell>
          <cell r="M222" t="str">
            <v/>
          </cell>
          <cell r="N222" t="str">
            <v/>
          </cell>
          <cell r="O222" t="str">
            <v>Included</v>
          </cell>
          <cell r="Q222">
            <v>1</v>
          </cell>
          <cell r="R222">
            <v>1</v>
          </cell>
          <cell r="S222">
            <v>1</v>
          </cell>
          <cell r="T222">
            <v>3</v>
          </cell>
        </row>
        <row r="223">
          <cell r="A223" t="str">
            <v>L4472</v>
          </cell>
          <cell r="B223" t="str">
            <v>31-03-2007</v>
          </cell>
          <cell r="C223" t="str">
            <v>Cheshire Peaks &amp; Plains Housing Trust</v>
          </cell>
          <cell r="D223">
            <v>4977</v>
          </cell>
          <cell r="E223">
            <v>0</v>
          </cell>
          <cell r="F223">
            <v>4977</v>
          </cell>
          <cell r="G223" t="str">
            <v>North</v>
          </cell>
          <cell r="I223" t="str">
            <v>LSVT</v>
          </cell>
          <cell r="J223" t="str">
            <v/>
          </cell>
          <cell r="K223" t="str">
            <v/>
          </cell>
          <cell r="L223" t="str">
            <v/>
          </cell>
          <cell r="M223" t="str">
            <v>Included</v>
          </cell>
          <cell r="N223" t="str">
            <v/>
          </cell>
          <cell r="O223" t="str">
            <v/>
          </cell>
          <cell r="Q223">
            <v>1</v>
          </cell>
          <cell r="R223">
            <v>1</v>
          </cell>
          <cell r="S223">
            <v>0</v>
          </cell>
          <cell r="T223">
            <v>2</v>
          </cell>
        </row>
        <row r="224">
          <cell r="A224" t="str">
            <v>L4473</v>
          </cell>
          <cell r="B224" t="str">
            <v>31-03-2007</v>
          </cell>
          <cell r="C224" t="str">
            <v>Vale of Aylesbury Housing Trust</v>
          </cell>
          <cell r="D224">
            <v>7378</v>
          </cell>
          <cell r="E224">
            <v>0</v>
          </cell>
          <cell r="F224">
            <v>7378</v>
          </cell>
          <cell r="G224" t="str">
            <v>South East</v>
          </cell>
          <cell r="I224" t="str">
            <v>LSVT</v>
          </cell>
          <cell r="J224" t="str">
            <v/>
          </cell>
          <cell r="K224" t="str">
            <v/>
          </cell>
          <cell r="L224" t="str">
            <v/>
          </cell>
          <cell r="M224" t="str">
            <v/>
          </cell>
          <cell r="N224" t="str">
            <v>Included</v>
          </cell>
          <cell r="O224" t="str">
            <v/>
          </cell>
          <cell r="Q224">
            <v>1</v>
          </cell>
          <cell r="R224">
            <v>1</v>
          </cell>
          <cell r="S224">
            <v>0</v>
          </cell>
          <cell r="T224">
            <v>2</v>
          </cell>
        </row>
        <row r="225">
          <cell r="A225" t="str">
            <v>L4475</v>
          </cell>
          <cell r="B225" t="str">
            <v>31-03-2007</v>
          </cell>
          <cell r="C225" t="str">
            <v>Peak Valley Housing Association Limited</v>
          </cell>
          <cell r="D225">
            <v>1529</v>
          </cell>
          <cell r="E225">
            <v>0</v>
          </cell>
          <cell r="F225">
            <v>1529</v>
          </cell>
          <cell r="G225" t="str">
            <v>North</v>
          </cell>
          <cell r="I225" t="str">
            <v>LSVT</v>
          </cell>
          <cell r="J225" t="str">
            <v/>
          </cell>
          <cell r="K225" t="str">
            <v/>
          </cell>
          <cell r="L225" t="str">
            <v>Included</v>
          </cell>
          <cell r="M225" t="str">
            <v/>
          </cell>
          <cell r="N225" t="str">
            <v/>
          </cell>
          <cell r="O225" t="str">
            <v/>
          </cell>
          <cell r="Q225">
            <v>1</v>
          </cell>
          <cell r="R225">
            <v>1</v>
          </cell>
          <cell r="S225">
            <v>0</v>
          </cell>
          <cell r="T225">
            <v>2</v>
          </cell>
        </row>
        <row r="226">
          <cell r="A226" t="str">
            <v>L4476</v>
          </cell>
          <cell r="B226" t="str">
            <v>31-03-2007</v>
          </cell>
          <cell r="C226" t="str">
            <v>Bradford Community Housing Limited</v>
          </cell>
          <cell r="D226">
            <v>21933</v>
          </cell>
          <cell r="E226">
            <v>0</v>
          </cell>
          <cell r="F226">
            <v>21933</v>
          </cell>
          <cell r="G226" t="str">
            <v>North</v>
          </cell>
          <cell r="I226" t="str">
            <v>LSVT</v>
          </cell>
          <cell r="J226" t="str">
            <v/>
          </cell>
          <cell r="K226" t="str">
            <v/>
          </cell>
          <cell r="L226" t="str">
            <v/>
          </cell>
          <cell r="M226" t="str">
            <v/>
          </cell>
          <cell r="N226" t="str">
            <v/>
          </cell>
          <cell r="O226" t="str">
            <v>Included</v>
          </cell>
          <cell r="Q226">
            <v>1</v>
          </cell>
          <cell r="R226">
            <v>1</v>
          </cell>
          <cell r="S226">
            <v>0</v>
          </cell>
          <cell r="T226">
            <v>2</v>
          </cell>
        </row>
        <row r="227">
          <cell r="A227" t="str">
            <v>L4477</v>
          </cell>
          <cell r="B227" t="str">
            <v>31-03-2007</v>
          </cell>
          <cell r="C227" t="str">
            <v>Housing Pendle</v>
          </cell>
          <cell r="D227">
            <v>3377</v>
          </cell>
          <cell r="E227">
            <v>0</v>
          </cell>
          <cell r="F227">
            <v>3377</v>
          </cell>
          <cell r="G227" t="str">
            <v>North</v>
          </cell>
          <cell r="I227" t="str">
            <v>LSVT</v>
          </cell>
          <cell r="J227" t="str">
            <v/>
          </cell>
          <cell r="K227" t="str">
            <v/>
          </cell>
          <cell r="L227" t="str">
            <v/>
          </cell>
          <cell r="M227" t="str">
            <v>Included</v>
          </cell>
          <cell r="N227" t="str">
            <v/>
          </cell>
          <cell r="O227" t="str">
            <v/>
          </cell>
          <cell r="Q227">
            <v>1</v>
          </cell>
          <cell r="R227">
            <v>1</v>
          </cell>
          <cell r="S227">
            <v>0</v>
          </cell>
          <cell r="T227">
            <v>2</v>
          </cell>
        </row>
        <row r="228">
          <cell r="A228" t="str">
            <v>L4478</v>
          </cell>
          <cell r="B228" t="str">
            <v>31-03-2007</v>
          </cell>
          <cell r="C228" t="str">
            <v>Parkway Green Housing Trust</v>
          </cell>
          <cell r="D228">
            <v>5851</v>
          </cell>
          <cell r="E228">
            <v>0</v>
          </cell>
          <cell r="F228">
            <v>5851</v>
          </cell>
          <cell r="G228" t="str">
            <v>North</v>
          </cell>
          <cell r="I228" t="str">
            <v>LSVT</v>
          </cell>
          <cell r="J228" t="str">
            <v/>
          </cell>
          <cell r="K228" t="str">
            <v/>
          </cell>
          <cell r="L228" t="str">
            <v/>
          </cell>
          <cell r="M228" t="str">
            <v/>
          </cell>
          <cell r="N228" t="str">
            <v>Included</v>
          </cell>
          <cell r="O228" t="str">
            <v/>
          </cell>
          <cell r="Q228">
            <v>1</v>
          </cell>
          <cell r="R228">
            <v>1</v>
          </cell>
          <cell r="S228">
            <v>0</v>
          </cell>
          <cell r="T228">
            <v>2</v>
          </cell>
        </row>
        <row r="229">
          <cell r="A229" t="str">
            <v>L4482</v>
          </cell>
          <cell r="B229" t="str">
            <v>31-03-2007</v>
          </cell>
          <cell r="C229" t="str">
            <v>One Vision Housing</v>
          </cell>
          <cell r="D229">
            <v>11234</v>
          </cell>
          <cell r="E229">
            <v>0</v>
          </cell>
          <cell r="F229">
            <v>11234</v>
          </cell>
          <cell r="G229" t="str">
            <v>North</v>
          </cell>
          <cell r="J229" t="str">
            <v/>
          </cell>
          <cell r="K229" t="str">
            <v>Traditional</v>
          </cell>
          <cell r="L229" t="str">
            <v/>
          </cell>
          <cell r="M229" t="str">
            <v/>
          </cell>
          <cell r="N229" t="str">
            <v/>
          </cell>
          <cell r="O229" t="str">
            <v>Included</v>
          </cell>
          <cell r="Q229">
            <v>1</v>
          </cell>
          <cell r="R229">
            <v>1</v>
          </cell>
          <cell r="S229">
            <v>1</v>
          </cell>
          <cell r="T229">
            <v>3</v>
          </cell>
        </row>
        <row r="230">
          <cell r="A230" t="str">
            <v>L4483</v>
          </cell>
          <cell r="B230" t="str">
            <v>31-03-2007</v>
          </cell>
          <cell r="C230" t="str">
            <v>Derwentside Homes</v>
          </cell>
          <cell r="D230">
            <v>6843</v>
          </cell>
          <cell r="E230">
            <v>0</v>
          </cell>
          <cell r="F230">
            <v>6843</v>
          </cell>
          <cell r="G230" t="str">
            <v>North</v>
          </cell>
          <cell r="I230" t="str">
            <v>LSVT</v>
          </cell>
          <cell r="J230" t="str">
            <v/>
          </cell>
          <cell r="K230" t="str">
            <v/>
          </cell>
          <cell r="L230" t="str">
            <v/>
          </cell>
          <cell r="M230" t="str">
            <v/>
          </cell>
          <cell r="N230" t="str">
            <v>Included</v>
          </cell>
          <cell r="O230" t="str">
            <v/>
          </cell>
          <cell r="Q230">
            <v>1</v>
          </cell>
          <cell r="R230">
            <v>1</v>
          </cell>
          <cell r="S230">
            <v>0</v>
          </cell>
          <cell r="T230">
            <v>2</v>
          </cell>
        </row>
        <row r="231">
          <cell r="A231" t="str">
            <v>L4484</v>
          </cell>
          <cell r="B231" t="str">
            <v>31-03-2007</v>
          </cell>
          <cell r="C231" t="str">
            <v>Community Trust Housing</v>
          </cell>
          <cell r="D231">
            <v>1330</v>
          </cell>
          <cell r="E231">
            <v>0</v>
          </cell>
          <cell r="F231">
            <v>1330</v>
          </cell>
          <cell r="G231" t="str">
            <v>London</v>
          </cell>
          <cell r="I231" t="str">
            <v>LSVT</v>
          </cell>
          <cell r="J231" t="str">
            <v/>
          </cell>
          <cell r="K231" t="str">
            <v/>
          </cell>
          <cell r="L231" t="str">
            <v>Included</v>
          </cell>
          <cell r="M231" t="str">
            <v/>
          </cell>
          <cell r="N231" t="str">
            <v/>
          </cell>
          <cell r="O231" t="str">
            <v/>
          </cell>
          <cell r="Q231">
            <v>1</v>
          </cell>
          <cell r="R231">
            <v>1</v>
          </cell>
          <cell r="S231">
            <v>0</v>
          </cell>
          <cell r="T231">
            <v>2</v>
          </cell>
        </row>
        <row r="232">
          <cell r="A232" t="str">
            <v>L4489</v>
          </cell>
          <cell r="B232" t="str">
            <v>31-03-2007</v>
          </cell>
          <cell r="C232" t="str">
            <v>William Sutton Housing Association</v>
          </cell>
          <cell r="D232">
            <v>20510</v>
          </cell>
          <cell r="E232">
            <v>557</v>
          </cell>
          <cell r="F232">
            <v>21067</v>
          </cell>
          <cell r="G232" t="str">
            <v>London</v>
          </cell>
          <cell r="J232" t="str">
            <v/>
          </cell>
          <cell r="K232" t="str">
            <v>Traditional</v>
          </cell>
          <cell r="L232" t="str">
            <v/>
          </cell>
          <cell r="M232" t="str">
            <v/>
          </cell>
          <cell r="N232" t="str">
            <v/>
          </cell>
          <cell r="O232" t="str">
            <v>Included</v>
          </cell>
          <cell r="Q232">
            <v>1</v>
          </cell>
          <cell r="R232">
            <v>1</v>
          </cell>
          <cell r="S232">
            <v>1</v>
          </cell>
          <cell r="T232">
            <v>3</v>
          </cell>
        </row>
        <row r="233">
          <cell r="A233" t="str">
            <v>LH0013</v>
          </cell>
          <cell r="B233" t="str">
            <v>31-03-2007</v>
          </cell>
          <cell r="C233" t="str">
            <v>Look Ahead Housing and Care Limited</v>
          </cell>
          <cell r="D233">
            <v>1926</v>
          </cell>
          <cell r="E233">
            <v>0</v>
          </cell>
          <cell r="F233">
            <v>1926</v>
          </cell>
          <cell r="G233" t="str">
            <v>London</v>
          </cell>
          <cell r="J233" t="str">
            <v>Specialist</v>
          </cell>
          <cell r="K233" t="str">
            <v>Traditional</v>
          </cell>
          <cell r="L233" t="str">
            <v>Included</v>
          </cell>
          <cell r="M233" t="str">
            <v/>
          </cell>
          <cell r="N233" t="str">
            <v/>
          </cell>
          <cell r="O233" t="str">
            <v/>
          </cell>
          <cell r="Q233">
            <v>1</v>
          </cell>
          <cell r="R233">
            <v>1</v>
          </cell>
          <cell r="S233">
            <v>1</v>
          </cell>
          <cell r="T233">
            <v>3</v>
          </cell>
        </row>
        <row r="234">
          <cell r="A234" t="str">
            <v>LH0030</v>
          </cell>
          <cell r="B234" t="str">
            <v>31-03-2007</v>
          </cell>
          <cell r="C234" t="str">
            <v>Paddington Churches Housing Association Limited</v>
          </cell>
          <cell r="D234">
            <v>9648</v>
          </cell>
          <cell r="E234">
            <v>0</v>
          </cell>
          <cell r="F234">
            <v>9648</v>
          </cell>
          <cell r="G234" t="str">
            <v>London</v>
          </cell>
          <cell r="J234" t="str">
            <v/>
          </cell>
          <cell r="K234" t="str">
            <v>Traditional</v>
          </cell>
          <cell r="L234" t="str">
            <v/>
          </cell>
          <cell r="M234" t="str">
            <v/>
          </cell>
          <cell r="N234" t="str">
            <v>Included</v>
          </cell>
          <cell r="O234" t="str">
            <v/>
          </cell>
          <cell r="Q234">
            <v>1</v>
          </cell>
          <cell r="R234">
            <v>1</v>
          </cell>
          <cell r="S234">
            <v>1</v>
          </cell>
          <cell r="T234">
            <v>3</v>
          </cell>
        </row>
        <row r="235">
          <cell r="A235" t="str">
            <v>LH0032</v>
          </cell>
          <cell r="B235" t="str">
            <v>31-03-2007</v>
          </cell>
          <cell r="C235" t="str">
            <v>Hyde Housing Association Limited</v>
          </cell>
          <cell r="D235">
            <v>21710</v>
          </cell>
          <cell r="E235">
            <v>0</v>
          </cell>
          <cell r="F235">
            <v>21710</v>
          </cell>
          <cell r="G235" t="str">
            <v>London</v>
          </cell>
          <cell r="J235" t="str">
            <v/>
          </cell>
          <cell r="K235" t="str">
            <v>Traditional</v>
          </cell>
          <cell r="L235" t="str">
            <v/>
          </cell>
          <cell r="M235" t="str">
            <v/>
          </cell>
          <cell r="N235" t="str">
            <v/>
          </cell>
          <cell r="O235" t="str">
            <v>Included</v>
          </cell>
          <cell r="Q235">
            <v>1</v>
          </cell>
          <cell r="R235">
            <v>1</v>
          </cell>
          <cell r="S235">
            <v>1</v>
          </cell>
          <cell r="T235">
            <v>3</v>
          </cell>
        </row>
        <row r="236">
          <cell r="A236" t="str">
            <v>LH0036</v>
          </cell>
          <cell r="B236" t="str">
            <v>31-03-2007</v>
          </cell>
          <cell r="C236" t="str">
            <v>The Guinness Trust</v>
          </cell>
          <cell r="D236">
            <v>21420</v>
          </cell>
          <cell r="E236">
            <v>0</v>
          </cell>
          <cell r="F236">
            <v>21420</v>
          </cell>
          <cell r="G236" t="str">
            <v>London</v>
          </cell>
          <cell r="J236" t="str">
            <v/>
          </cell>
          <cell r="K236" t="str">
            <v>Traditional</v>
          </cell>
          <cell r="L236" t="str">
            <v/>
          </cell>
          <cell r="M236" t="str">
            <v/>
          </cell>
          <cell r="N236" t="str">
            <v/>
          </cell>
          <cell r="O236" t="str">
            <v>Included</v>
          </cell>
          <cell r="Q236">
            <v>1</v>
          </cell>
          <cell r="R236">
            <v>1</v>
          </cell>
          <cell r="S236">
            <v>1</v>
          </cell>
          <cell r="T236">
            <v>3</v>
          </cell>
        </row>
        <row r="237">
          <cell r="A237" t="str">
            <v>LH0050</v>
          </cell>
          <cell r="B237" t="str">
            <v>31-03-2007</v>
          </cell>
          <cell r="C237" t="str">
            <v>Shepherds Bush Housing Association Limited</v>
          </cell>
          <cell r="D237">
            <v>3937</v>
          </cell>
          <cell r="E237">
            <v>0</v>
          </cell>
          <cell r="F237">
            <v>3937</v>
          </cell>
          <cell r="G237" t="str">
            <v>London</v>
          </cell>
          <cell r="J237" t="str">
            <v/>
          </cell>
          <cell r="K237" t="str">
            <v>Traditional</v>
          </cell>
          <cell r="L237" t="str">
            <v/>
          </cell>
          <cell r="M237" t="str">
            <v>Included</v>
          </cell>
          <cell r="N237" t="str">
            <v/>
          </cell>
          <cell r="O237" t="str">
            <v/>
          </cell>
          <cell r="Q237">
            <v>1</v>
          </cell>
          <cell r="R237">
            <v>1</v>
          </cell>
          <cell r="S237">
            <v>1</v>
          </cell>
          <cell r="T237">
            <v>3</v>
          </cell>
        </row>
        <row r="238">
          <cell r="A238" t="str">
            <v>LH0065</v>
          </cell>
          <cell r="B238" t="str">
            <v>31-03-2007</v>
          </cell>
          <cell r="C238" t="str">
            <v>Headrow Limited</v>
          </cell>
          <cell r="D238">
            <v>912</v>
          </cell>
          <cell r="E238">
            <v>259</v>
          </cell>
          <cell r="F238">
            <v>1171</v>
          </cell>
          <cell r="G238" t="str">
            <v>North</v>
          </cell>
          <cell r="J238" t="str">
            <v/>
          </cell>
          <cell r="K238" t="str">
            <v>Traditional</v>
          </cell>
          <cell r="L238" t="str">
            <v>Included</v>
          </cell>
          <cell r="M238" t="str">
            <v/>
          </cell>
          <cell r="N238" t="str">
            <v/>
          </cell>
          <cell r="O238" t="str">
            <v/>
          </cell>
          <cell r="Q238">
            <v>1</v>
          </cell>
          <cell r="R238">
            <v>1</v>
          </cell>
          <cell r="S238">
            <v>1</v>
          </cell>
          <cell r="T238">
            <v>3</v>
          </cell>
        </row>
        <row r="239">
          <cell r="A239" t="str">
            <v>LH0084</v>
          </cell>
          <cell r="B239" t="str">
            <v>31-03-2007</v>
          </cell>
          <cell r="C239" t="str">
            <v>Endeavour Housing Association Limited</v>
          </cell>
          <cell r="D239">
            <v>1878</v>
          </cell>
          <cell r="E239">
            <v>0</v>
          </cell>
          <cell r="F239">
            <v>1878</v>
          </cell>
          <cell r="G239" t="str">
            <v>North</v>
          </cell>
          <cell r="J239" t="str">
            <v/>
          </cell>
          <cell r="K239" t="str">
            <v>Traditional</v>
          </cell>
          <cell r="L239" t="str">
            <v>Included</v>
          </cell>
          <cell r="M239" t="str">
            <v/>
          </cell>
          <cell r="N239" t="str">
            <v/>
          </cell>
          <cell r="O239" t="str">
            <v/>
          </cell>
          <cell r="Q239">
            <v>1</v>
          </cell>
          <cell r="R239">
            <v>1</v>
          </cell>
          <cell r="S239">
            <v>1</v>
          </cell>
          <cell r="T239">
            <v>3</v>
          </cell>
        </row>
        <row r="240">
          <cell r="A240" t="str">
            <v>LH0111</v>
          </cell>
          <cell r="B240" t="str">
            <v>31-03-2007</v>
          </cell>
          <cell r="C240" t="str">
            <v>James Butcher Housing Association Limited</v>
          </cell>
          <cell r="D240">
            <v>2764</v>
          </cell>
          <cell r="E240">
            <v>13</v>
          </cell>
          <cell r="F240">
            <v>2777</v>
          </cell>
          <cell r="G240" t="str">
            <v>London</v>
          </cell>
          <cell r="J240" t="str">
            <v/>
          </cell>
          <cell r="K240" t="str">
            <v>Traditional</v>
          </cell>
          <cell r="L240" t="str">
            <v/>
          </cell>
          <cell r="M240" t="str">
            <v>Included</v>
          </cell>
          <cell r="N240" t="str">
            <v/>
          </cell>
          <cell r="O240" t="str">
            <v/>
          </cell>
          <cell r="Q240">
            <v>1</v>
          </cell>
          <cell r="R240">
            <v>1</v>
          </cell>
          <cell r="S240">
            <v>1</v>
          </cell>
          <cell r="T240">
            <v>3</v>
          </cell>
        </row>
        <row r="241">
          <cell r="A241" t="str">
            <v>LH0115</v>
          </cell>
          <cell r="B241" t="str">
            <v>31-03-2007</v>
          </cell>
          <cell r="C241" t="str">
            <v>London &amp; Quadrant Housing Trust</v>
          </cell>
          <cell r="D241">
            <v>29576</v>
          </cell>
          <cell r="E241">
            <v>749</v>
          </cell>
          <cell r="F241">
            <v>30325</v>
          </cell>
          <cell r="G241" t="str">
            <v>London</v>
          </cell>
          <cell r="J241" t="str">
            <v/>
          </cell>
          <cell r="K241" t="str">
            <v>Traditional</v>
          </cell>
          <cell r="L241" t="str">
            <v/>
          </cell>
          <cell r="M241" t="str">
            <v/>
          </cell>
          <cell r="N241" t="str">
            <v/>
          </cell>
          <cell r="O241" t="str">
            <v>Included</v>
          </cell>
          <cell r="Q241">
            <v>1</v>
          </cell>
          <cell r="R241">
            <v>1</v>
          </cell>
          <cell r="S241">
            <v>1</v>
          </cell>
          <cell r="T241">
            <v>3</v>
          </cell>
        </row>
        <row r="242">
          <cell r="A242" t="str">
            <v>LH0121</v>
          </cell>
          <cell r="B242" t="str">
            <v>31-03-2007</v>
          </cell>
          <cell r="C242" t="str">
            <v>Springboard Housing Association Limited</v>
          </cell>
          <cell r="D242">
            <v>5214</v>
          </cell>
          <cell r="E242">
            <v>0</v>
          </cell>
          <cell r="F242">
            <v>5214</v>
          </cell>
          <cell r="G242" t="str">
            <v>London</v>
          </cell>
          <cell r="J242" t="str">
            <v/>
          </cell>
          <cell r="K242" t="str">
            <v>Traditional</v>
          </cell>
          <cell r="L242" t="str">
            <v/>
          </cell>
          <cell r="M242" t="str">
            <v/>
          </cell>
          <cell r="N242" t="str">
            <v>Included</v>
          </cell>
          <cell r="O242" t="str">
            <v/>
          </cell>
          <cell r="Q242">
            <v>1</v>
          </cell>
          <cell r="R242">
            <v>1</v>
          </cell>
          <cell r="S242">
            <v>1</v>
          </cell>
          <cell r="T242">
            <v>3</v>
          </cell>
        </row>
        <row r="243">
          <cell r="A243" t="str">
            <v>LH0131</v>
          </cell>
          <cell r="B243" t="str">
            <v>31-03-2007</v>
          </cell>
          <cell r="C243" t="str">
            <v>Adactus Housing Association Limited</v>
          </cell>
          <cell r="D243">
            <v>7162</v>
          </cell>
          <cell r="E243">
            <v>0</v>
          </cell>
          <cell r="F243">
            <v>7162</v>
          </cell>
          <cell r="G243" t="str">
            <v>North</v>
          </cell>
          <cell r="J243" t="str">
            <v/>
          </cell>
          <cell r="K243" t="str">
            <v>Traditional</v>
          </cell>
          <cell r="L243" t="str">
            <v/>
          </cell>
          <cell r="M243" t="str">
            <v/>
          </cell>
          <cell r="N243" t="str">
            <v>Included</v>
          </cell>
          <cell r="O243" t="str">
            <v/>
          </cell>
          <cell r="Q243">
            <v>1</v>
          </cell>
          <cell r="R243">
            <v>1</v>
          </cell>
          <cell r="S243">
            <v>1</v>
          </cell>
          <cell r="T243">
            <v>3</v>
          </cell>
        </row>
        <row r="244">
          <cell r="A244" t="str">
            <v>LH0171</v>
          </cell>
          <cell r="B244" t="str">
            <v>31-03-2007</v>
          </cell>
          <cell r="C244" t="str">
            <v>Community Housing Association Limited</v>
          </cell>
          <cell r="D244">
            <v>4506</v>
          </cell>
          <cell r="E244">
            <v>7</v>
          </cell>
          <cell r="F244">
            <v>4513</v>
          </cell>
          <cell r="G244" t="str">
            <v>London</v>
          </cell>
          <cell r="J244" t="str">
            <v/>
          </cell>
          <cell r="K244" t="str">
            <v>Traditional</v>
          </cell>
          <cell r="L244" t="str">
            <v/>
          </cell>
          <cell r="M244" t="str">
            <v>Included</v>
          </cell>
          <cell r="N244" t="str">
            <v/>
          </cell>
          <cell r="O244" t="str">
            <v/>
          </cell>
          <cell r="Q244">
            <v>1</v>
          </cell>
          <cell r="R244">
            <v>1</v>
          </cell>
          <cell r="S244">
            <v>1</v>
          </cell>
          <cell r="T244">
            <v>3</v>
          </cell>
        </row>
        <row r="245">
          <cell r="A245" t="str">
            <v>LH0172</v>
          </cell>
          <cell r="B245" t="str">
            <v>31-03-2007</v>
          </cell>
          <cell r="C245" t="str">
            <v>Servite Houses</v>
          </cell>
          <cell r="D245">
            <v>12768</v>
          </cell>
          <cell r="E245">
            <v>3129</v>
          </cell>
          <cell r="F245">
            <v>15897</v>
          </cell>
          <cell r="G245" t="str">
            <v>London</v>
          </cell>
          <cell r="J245" t="str">
            <v/>
          </cell>
          <cell r="K245" t="str">
            <v>Traditional</v>
          </cell>
          <cell r="L245" t="str">
            <v/>
          </cell>
          <cell r="M245" t="str">
            <v/>
          </cell>
          <cell r="N245" t="str">
            <v/>
          </cell>
          <cell r="O245" t="str">
            <v>Included</v>
          </cell>
          <cell r="Q245">
            <v>1</v>
          </cell>
          <cell r="R245">
            <v>1</v>
          </cell>
          <cell r="S245">
            <v>1</v>
          </cell>
          <cell r="T245">
            <v>3</v>
          </cell>
        </row>
        <row r="246">
          <cell r="A246" t="str">
            <v>LH0250</v>
          </cell>
          <cell r="B246" t="str">
            <v>31-03-2007</v>
          </cell>
          <cell r="C246" t="str">
            <v>Liverpool Housing Trust Limited</v>
          </cell>
          <cell r="D246">
            <v>8583</v>
          </cell>
          <cell r="E246">
            <v>120</v>
          </cell>
          <cell r="F246">
            <v>8703</v>
          </cell>
          <cell r="G246" t="str">
            <v>North</v>
          </cell>
          <cell r="J246" t="str">
            <v/>
          </cell>
          <cell r="K246" t="str">
            <v>Traditional</v>
          </cell>
          <cell r="L246" t="str">
            <v/>
          </cell>
          <cell r="M246" t="str">
            <v/>
          </cell>
          <cell r="N246" t="str">
            <v>Included</v>
          </cell>
          <cell r="O246" t="str">
            <v/>
          </cell>
          <cell r="Q246">
            <v>1</v>
          </cell>
          <cell r="R246">
            <v>1</v>
          </cell>
          <cell r="S246">
            <v>1</v>
          </cell>
          <cell r="T246">
            <v>3</v>
          </cell>
        </row>
        <row r="247">
          <cell r="A247" t="str">
            <v>LH0269</v>
          </cell>
          <cell r="B247" t="str">
            <v>31-12-2006</v>
          </cell>
          <cell r="C247" t="str">
            <v>Brunelcare</v>
          </cell>
          <cell r="D247">
            <v>1132</v>
          </cell>
          <cell r="E247">
            <v>214</v>
          </cell>
          <cell r="F247">
            <v>1346</v>
          </cell>
          <cell r="G247" t="str">
            <v>South West</v>
          </cell>
          <cell r="J247" t="str">
            <v>Specialist</v>
          </cell>
          <cell r="K247" t="str">
            <v>Traditional</v>
          </cell>
          <cell r="L247" t="str">
            <v>Included</v>
          </cell>
          <cell r="M247" t="str">
            <v/>
          </cell>
          <cell r="N247" t="str">
            <v/>
          </cell>
          <cell r="O247" t="str">
            <v/>
          </cell>
          <cell r="Q247">
            <v>1</v>
          </cell>
          <cell r="R247">
            <v>1</v>
          </cell>
          <cell r="S247">
            <v>1</v>
          </cell>
          <cell r="T247">
            <v>3</v>
          </cell>
        </row>
        <row r="248">
          <cell r="A248" t="str">
            <v>LH0273</v>
          </cell>
          <cell r="B248" t="str">
            <v>31-03-2007</v>
          </cell>
          <cell r="C248" t="str">
            <v>Nottingham Community Housing Association Limited</v>
          </cell>
          <cell r="D248">
            <v>6565</v>
          </cell>
          <cell r="E248">
            <v>232</v>
          </cell>
          <cell r="F248">
            <v>6797</v>
          </cell>
          <cell r="G248" t="str">
            <v>Central</v>
          </cell>
          <cell r="J248" t="str">
            <v/>
          </cell>
          <cell r="K248" t="str">
            <v>Traditional</v>
          </cell>
          <cell r="L248" t="str">
            <v/>
          </cell>
          <cell r="M248" t="str">
            <v/>
          </cell>
          <cell r="N248" t="str">
            <v>Included</v>
          </cell>
          <cell r="O248" t="str">
            <v/>
          </cell>
          <cell r="Q248">
            <v>1</v>
          </cell>
          <cell r="R248">
            <v>1</v>
          </cell>
          <cell r="S248">
            <v>1</v>
          </cell>
          <cell r="T248">
            <v>3</v>
          </cell>
        </row>
        <row r="249">
          <cell r="A249" t="str">
            <v>LH0279</v>
          </cell>
          <cell r="B249" t="str">
            <v>31-03-2007</v>
          </cell>
          <cell r="C249" t="str">
            <v>St Mungo Community Housing Association Limited</v>
          </cell>
          <cell r="D249">
            <v>1451</v>
          </cell>
          <cell r="E249">
            <v>0</v>
          </cell>
          <cell r="F249">
            <v>1451</v>
          </cell>
          <cell r="G249" t="str">
            <v>London</v>
          </cell>
          <cell r="J249" t="str">
            <v>Specialist</v>
          </cell>
          <cell r="K249" t="str">
            <v>Traditional</v>
          </cell>
          <cell r="L249" t="str">
            <v>Included</v>
          </cell>
          <cell r="M249" t="str">
            <v/>
          </cell>
          <cell r="N249" t="str">
            <v/>
          </cell>
          <cell r="O249" t="str">
            <v/>
          </cell>
          <cell r="Q249">
            <v>1</v>
          </cell>
          <cell r="R249">
            <v>1</v>
          </cell>
          <cell r="S249">
            <v>1</v>
          </cell>
          <cell r="T249">
            <v>3</v>
          </cell>
        </row>
        <row r="250">
          <cell r="A250" t="str">
            <v>LH0280</v>
          </cell>
          <cell r="B250" t="str">
            <v>31-03-2007</v>
          </cell>
          <cell r="C250" t="str">
            <v>Advance Housing &amp; Support Limited</v>
          </cell>
          <cell r="D250">
            <v>1560</v>
          </cell>
          <cell r="E250">
            <v>0</v>
          </cell>
          <cell r="F250">
            <v>1560</v>
          </cell>
          <cell r="G250" t="str">
            <v>South East</v>
          </cell>
          <cell r="J250" t="str">
            <v>Specialist</v>
          </cell>
          <cell r="K250" t="str">
            <v>Traditional</v>
          </cell>
          <cell r="L250" t="str">
            <v>Included</v>
          </cell>
          <cell r="M250" t="str">
            <v/>
          </cell>
          <cell r="N250" t="str">
            <v/>
          </cell>
          <cell r="O250" t="str">
            <v/>
          </cell>
          <cell r="Q250">
            <v>1</v>
          </cell>
          <cell r="R250">
            <v>1</v>
          </cell>
          <cell r="S250">
            <v>1</v>
          </cell>
          <cell r="T250">
            <v>3</v>
          </cell>
        </row>
        <row r="251">
          <cell r="A251" t="str">
            <v>LH0391</v>
          </cell>
          <cell r="B251" t="str">
            <v>30-09-2006</v>
          </cell>
          <cell r="C251" t="str">
            <v>Cherwell Housing Trust</v>
          </cell>
          <cell r="D251">
            <v>1597</v>
          </cell>
          <cell r="E251">
            <v>293</v>
          </cell>
          <cell r="F251">
            <v>1890</v>
          </cell>
          <cell r="G251" t="str">
            <v>London</v>
          </cell>
          <cell r="J251" t="str">
            <v/>
          </cell>
          <cell r="K251" t="str">
            <v>Traditional</v>
          </cell>
          <cell r="L251" t="str">
            <v>Included</v>
          </cell>
          <cell r="M251" t="str">
            <v/>
          </cell>
          <cell r="N251" t="str">
            <v/>
          </cell>
          <cell r="O251" t="str">
            <v/>
          </cell>
          <cell r="Q251">
            <v>1</v>
          </cell>
          <cell r="R251">
            <v>1</v>
          </cell>
          <cell r="S251">
            <v>1</v>
          </cell>
          <cell r="T251">
            <v>3</v>
          </cell>
        </row>
        <row r="252">
          <cell r="A252" t="str">
            <v>LH0413</v>
          </cell>
          <cell r="B252" t="str">
            <v>31-03-2007</v>
          </cell>
          <cell r="C252" t="str">
            <v>Friendship Care and Housing Association</v>
          </cell>
          <cell r="D252">
            <v>3574</v>
          </cell>
          <cell r="E252">
            <v>57</v>
          </cell>
          <cell r="F252">
            <v>3631</v>
          </cell>
          <cell r="G252" t="str">
            <v>Central</v>
          </cell>
          <cell r="J252" t="str">
            <v/>
          </cell>
          <cell r="K252" t="str">
            <v>Traditional</v>
          </cell>
          <cell r="L252" t="str">
            <v/>
          </cell>
          <cell r="M252" t="str">
            <v>Included</v>
          </cell>
          <cell r="N252" t="str">
            <v/>
          </cell>
          <cell r="O252" t="str">
            <v/>
          </cell>
          <cell r="Q252">
            <v>1</v>
          </cell>
          <cell r="R252">
            <v>1</v>
          </cell>
          <cell r="S252">
            <v>1</v>
          </cell>
          <cell r="T252">
            <v>3</v>
          </cell>
        </row>
        <row r="253">
          <cell r="A253" t="str">
            <v>LH0455</v>
          </cell>
          <cell r="B253" t="str">
            <v>30-09-2006</v>
          </cell>
          <cell r="C253" t="str">
            <v>Acton Housing Association Limited</v>
          </cell>
          <cell r="D253">
            <v>8022</v>
          </cell>
          <cell r="E253">
            <v>665</v>
          </cell>
          <cell r="F253">
            <v>8687</v>
          </cell>
          <cell r="G253" t="str">
            <v>London</v>
          </cell>
          <cell r="J253" t="str">
            <v/>
          </cell>
          <cell r="K253" t="str">
            <v>Traditional</v>
          </cell>
          <cell r="L253" t="str">
            <v/>
          </cell>
          <cell r="M253" t="str">
            <v/>
          </cell>
          <cell r="N253" t="str">
            <v>Included</v>
          </cell>
          <cell r="O253" t="str">
            <v/>
          </cell>
          <cell r="Q253">
            <v>1</v>
          </cell>
          <cell r="R253">
            <v>1</v>
          </cell>
          <cell r="S253">
            <v>1</v>
          </cell>
          <cell r="T253">
            <v>3</v>
          </cell>
        </row>
        <row r="254">
          <cell r="A254" t="str">
            <v>LH0459</v>
          </cell>
          <cell r="B254" t="str">
            <v>31-03-2007</v>
          </cell>
          <cell r="C254" t="str">
            <v>Habinteg Housing Association Limited</v>
          </cell>
          <cell r="D254">
            <v>2112</v>
          </cell>
          <cell r="E254">
            <v>0</v>
          </cell>
          <cell r="F254">
            <v>2112</v>
          </cell>
          <cell r="G254" t="str">
            <v>London</v>
          </cell>
          <cell r="J254" t="str">
            <v/>
          </cell>
          <cell r="K254" t="str">
            <v>Traditional</v>
          </cell>
          <cell r="L254" t="str">
            <v>Included</v>
          </cell>
          <cell r="M254" t="str">
            <v/>
          </cell>
          <cell r="N254" t="str">
            <v/>
          </cell>
          <cell r="O254" t="str">
            <v/>
          </cell>
          <cell r="Q254">
            <v>1</v>
          </cell>
          <cell r="R254">
            <v>1</v>
          </cell>
          <cell r="S254">
            <v>1</v>
          </cell>
          <cell r="T254">
            <v>3</v>
          </cell>
        </row>
        <row r="255">
          <cell r="A255" t="str">
            <v>LH0495</v>
          </cell>
          <cell r="B255" t="str">
            <v>31-03-2007</v>
          </cell>
          <cell r="C255" t="str">
            <v>Croydon Churches Housing Association Limited</v>
          </cell>
          <cell r="D255">
            <v>1327</v>
          </cell>
          <cell r="E255">
            <v>0</v>
          </cell>
          <cell r="F255">
            <v>1327</v>
          </cell>
          <cell r="G255" t="str">
            <v>London</v>
          </cell>
          <cell r="J255" t="str">
            <v/>
          </cell>
          <cell r="K255" t="str">
            <v>Traditional</v>
          </cell>
          <cell r="L255" t="str">
            <v>Included</v>
          </cell>
          <cell r="M255" t="str">
            <v/>
          </cell>
          <cell r="N255" t="str">
            <v/>
          </cell>
          <cell r="O255" t="str">
            <v/>
          </cell>
          <cell r="Q255">
            <v>1</v>
          </cell>
          <cell r="R255">
            <v>1</v>
          </cell>
          <cell r="S255">
            <v>1</v>
          </cell>
          <cell r="T255">
            <v>3</v>
          </cell>
        </row>
        <row r="256">
          <cell r="A256" t="str">
            <v>LH0676</v>
          </cell>
          <cell r="B256" t="str">
            <v>31-03-2007</v>
          </cell>
          <cell r="C256" t="str">
            <v>The Christian Action (Enfield) Housing Assoc Ltd</v>
          </cell>
          <cell r="D256">
            <v>1110</v>
          </cell>
          <cell r="E256">
            <v>0</v>
          </cell>
          <cell r="F256">
            <v>1110</v>
          </cell>
          <cell r="G256" t="str">
            <v>London</v>
          </cell>
          <cell r="J256" t="str">
            <v/>
          </cell>
          <cell r="K256" t="str">
            <v>Traditional</v>
          </cell>
          <cell r="L256" t="str">
            <v>Included</v>
          </cell>
          <cell r="M256" t="str">
            <v/>
          </cell>
          <cell r="N256" t="str">
            <v/>
          </cell>
          <cell r="O256" t="str">
            <v/>
          </cell>
          <cell r="Q256">
            <v>1</v>
          </cell>
          <cell r="R256">
            <v>1</v>
          </cell>
          <cell r="S256">
            <v>1</v>
          </cell>
          <cell r="T256">
            <v>3</v>
          </cell>
        </row>
        <row r="257">
          <cell r="A257" t="str">
            <v>LH0682</v>
          </cell>
          <cell r="B257" t="str">
            <v>31-03-2007</v>
          </cell>
          <cell r="C257" t="str">
            <v>HVHS Housing Group</v>
          </cell>
          <cell r="D257">
            <v>1264</v>
          </cell>
          <cell r="E257">
            <v>0</v>
          </cell>
          <cell r="F257">
            <v>1264</v>
          </cell>
          <cell r="G257" t="str">
            <v>South East</v>
          </cell>
          <cell r="J257" t="str">
            <v/>
          </cell>
          <cell r="K257" t="str">
            <v>Traditional</v>
          </cell>
          <cell r="L257" t="str">
            <v>Included</v>
          </cell>
          <cell r="M257" t="str">
            <v/>
          </cell>
          <cell r="N257" t="str">
            <v/>
          </cell>
          <cell r="O257" t="str">
            <v/>
          </cell>
          <cell r="Q257">
            <v>1</v>
          </cell>
          <cell r="R257">
            <v>1</v>
          </cell>
          <cell r="S257">
            <v>1</v>
          </cell>
          <cell r="T257">
            <v>3</v>
          </cell>
        </row>
        <row r="258">
          <cell r="A258" t="str">
            <v>LH0704</v>
          </cell>
          <cell r="B258" t="str">
            <v>31-12-2006</v>
          </cell>
          <cell r="C258" t="str">
            <v>Leeds and Yorkshire Housing Association Ltd</v>
          </cell>
          <cell r="D258">
            <v>1071</v>
          </cell>
          <cell r="E258">
            <v>0</v>
          </cell>
          <cell r="F258">
            <v>1071</v>
          </cell>
          <cell r="G258" t="str">
            <v>North</v>
          </cell>
          <cell r="J258" t="str">
            <v/>
          </cell>
          <cell r="K258" t="str">
            <v>Traditional</v>
          </cell>
          <cell r="L258" t="str">
            <v>Included</v>
          </cell>
          <cell r="M258" t="str">
            <v/>
          </cell>
          <cell r="N258" t="str">
            <v/>
          </cell>
          <cell r="O258" t="str">
            <v/>
          </cell>
          <cell r="Q258">
            <v>1</v>
          </cell>
          <cell r="R258">
            <v>1</v>
          </cell>
          <cell r="S258">
            <v>1</v>
          </cell>
          <cell r="T258">
            <v>3</v>
          </cell>
        </row>
        <row r="259">
          <cell r="A259" t="str">
            <v>LH0713</v>
          </cell>
          <cell r="B259" t="str">
            <v>31-03-2007</v>
          </cell>
          <cell r="C259" t="str">
            <v>Family Housing Association (Birmingham) Ltd</v>
          </cell>
          <cell r="D259">
            <v>2096</v>
          </cell>
          <cell r="E259">
            <v>0</v>
          </cell>
          <cell r="F259">
            <v>2096</v>
          </cell>
          <cell r="G259" t="str">
            <v>Central</v>
          </cell>
          <cell r="J259" t="str">
            <v/>
          </cell>
          <cell r="K259" t="str">
            <v>Traditional</v>
          </cell>
          <cell r="L259" t="str">
            <v>Included</v>
          </cell>
          <cell r="M259" t="str">
            <v/>
          </cell>
          <cell r="N259" t="str">
            <v/>
          </cell>
          <cell r="O259" t="str">
            <v/>
          </cell>
          <cell r="Q259">
            <v>1</v>
          </cell>
          <cell r="R259">
            <v>1</v>
          </cell>
          <cell r="S259">
            <v>1</v>
          </cell>
          <cell r="T259">
            <v>3</v>
          </cell>
        </row>
        <row r="260">
          <cell r="A260" t="str">
            <v>LH0724</v>
          </cell>
          <cell r="B260" t="str">
            <v>31-03-2007</v>
          </cell>
          <cell r="C260" t="str">
            <v>English Churches Housing Group</v>
          </cell>
          <cell r="D260">
            <v>6347</v>
          </cell>
          <cell r="E260">
            <v>2</v>
          </cell>
          <cell r="F260">
            <v>6349</v>
          </cell>
          <cell r="G260" t="str">
            <v>North</v>
          </cell>
          <cell r="J260" t="str">
            <v/>
          </cell>
          <cell r="K260" t="str">
            <v>Traditional</v>
          </cell>
          <cell r="L260" t="str">
            <v/>
          </cell>
          <cell r="M260" t="str">
            <v/>
          </cell>
          <cell r="N260" t="str">
            <v>Included</v>
          </cell>
          <cell r="O260" t="str">
            <v/>
          </cell>
          <cell r="Q260">
            <v>1</v>
          </cell>
          <cell r="R260">
            <v>1</v>
          </cell>
          <cell r="S260">
            <v>1</v>
          </cell>
          <cell r="T260">
            <v>3</v>
          </cell>
        </row>
        <row r="261">
          <cell r="A261" t="str">
            <v>LH0886</v>
          </cell>
          <cell r="B261" t="str">
            <v>31-03-2007</v>
          </cell>
          <cell r="C261" t="str">
            <v>Three Rivers Housing Association Limited</v>
          </cell>
          <cell r="D261">
            <v>2891</v>
          </cell>
          <cell r="E261">
            <v>63</v>
          </cell>
          <cell r="F261">
            <v>2954</v>
          </cell>
          <cell r="G261" t="str">
            <v>North</v>
          </cell>
          <cell r="J261" t="str">
            <v/>
          </cell>
          <cell r="K261" t="str">
            <v>Traditional</v>
          </cell>
          <cell r="L261" t="str">
            <v/>
          </cell>
          <cell r="M261" t="str">
            <v>Included</v>
          </cell>
          <cell r="N261" t="str">
            <v/>
          </cell>
          <cell r="O261" t="str">
            <v/>
          </cell>
          <cell r="Q261">
            <v>1</v>
          </cell>
          <cell r="R261">
            <v>1</v>
          </cell>
          <cell r="S261">
            <v>1</v>
          </cell>
          <cell r="T261">
            <v>3</v>
          </cell>
        </row>
        <row r="262">
          <cell r="A262" t="str">
            <v>LH0912</v>
          </cell>
          <cell r="B262" t="str">
            <v>31-03-2007</v>
          </cell>
          <cell r="C262" t="str">
            <v>Accent Nene Limited</v>
          </cell>
          <cell r="D262">
            <v>3741</v>
          </cell>
          <cell r="E262">
            <v>0</v>
          </cell>
          <cell r="F262">
            <v>3741</v>
          </cell>
          <cell r="G262" t="str">
            <v>North</v>
          </cell>
          <cell r="J262" t="str">
            <v/>
          </cell>
          <cell r="K262" t="str">
            <v>Traditional</v>
          </cell>
          <cell r="L262" t="str">
            <v/>
          </cell>
          <cell r="M262" t="str">
            <v>Included</v>
          </cell>
          <cell r="N262" t="str">
            <v/>
          </cell>
          <cell r="O262" t="str">
            <v/>
          </cell>
          <cell r="Q262">
            <v>1</v>
          </cell>
          <cell r="R262">
            <v>1</v>
          </cell>
          <cell r="S262">
            <v>1</v>
          </cell>
          <cell r="T262">
            <v>3</v>
          </cell>
        </row>
        <row r="263">
          <cell r="A263" t="str">
            <v>LH0931</v>
          </cell>
          <cell r="B263" t="str">
            <v>31-03-2007</v>
          </cell>
          <cell r="C263" t="str">
            <v>Chichester Diocesan Housing Association Limited</v>
          </cell>
          <cell r="D263">
            <v>1571</v>
          </cell>
          <cell r="E263">
            <v>0</v>
          </cell>
          <cell r="F263">
            <v>1571</v>
          </cell>
          <cell r="G263" t="str">
            <v>London</v>
          </cell>
          <cell r="J263" t="str">
            <v/>
          </cell>
          <cell r="K263" t="str">
            <v>Traditional</v>
          </cell>
          <cell r="L263" t="str">
            <v>Included</v>
          </cell>
          <cell r="M263" t="str">
            <v/>
          </cell>
          <cell r="N263" t="str">
            <v/>
          </cell>
          <cell r="O263" t="str">
            <v/>
          </cell>
          <cell r="Q263">
            <v>1</v>
          </cell>
          <cell r="R263">
            <v>1</v>
          </cell>
          <cell r="S263">
            <v>1</v>
          </cell>
          <cell r="T263">
            <v>3</v>
          </cell>
        </row>
        <row r="264">
          <cell r="A264" t="str">
            <v>LH0945</v>
          </cell>
          <cell r="B264" t="str">
            <v>31-03-2007</v>
          </cell>
          <cell r="C264" t="str">
            <v>Westcountry Housing Association Limited</v>
          </cell>
          <cell r="D264">
            <v>4114</v>
          </cell>
          <cell r="E264">
            <v>349</v>
          </cell>
          <cell r="F264">
            <v>4463</v>
          </cell>
          <cell r="G264" t="str">
            <v>South West</v>
          </cell>
          <cell r="J264" t="str">
            <v/>
          </cell>
          <cell r="K264" t="str">
            <v>Traditional</v>
          </cell>
          <cell r="L264" t="str">
            <v/>
          </cell>
          <cell r="M264" t="str">
            <v>Included</v>
          </cell>
          <cell r="N264" t="str">
            <v/>
          </cell>
          <cell r="O264" t="str">
            <v/>
          </cell>
          <cell r="Q264">
            <v>1</v>
          </cell>
          <cell r="R264">
            <v>1</v>
          </cell>
          <cell r="S264">
            <v>1</v>
          </cell>
          <cell r="T264">
            <v>3</v>
          </cell>
        </row>
        <row r="265">
          <cell r="A265" t="str">
            <v>LH0989</v>
          </cell>
          <cell r="B265" t="str">
            <v>31-03-2007</v>
          </cell>
          <cell r="C265" t="str">
            <v>Leeds Federated Housing Association Limited</v>
          </cell>
          <cell r="D265">
            <v>3544</v>
          </cell>
          <cell r="E265">
            <v>208</v>
          </cell>
          <cell r="F265">
            <v>3752</v>
          </cell>
          <cell r="G265" t="str">
            <v>North</v>
          </cell>
          <cell r="J265" t="str">
            <v/>
          </cell>
          <cell r="K265" t="str">
            <v>Traditional</v>
          </cell>
          <cell r="L265" t="str">
            <v/>
          </cell>
          <cell r="M265" t="str">
            <v>Included</v>
          </cell>
          <cell r="N265" t="str">
            <v/>
          </cell>
          <cell r="O265" t="str">
            <v/>
          </cell>
          <cell r="Q265">
            <v>1</v>
          </cell>
          <cell r="R265">
            <v>1</v>
          </cell>
          <cell r="S265">
            <v>1</v>
          </cell>
          <cell r="T265">
            <v>3</v>
          </cell>
        </row>
        <row r="266">
          <cell r="A266" t="str">
            <v>LH1004</v>
          </cell>
          <cell r="B266" t="str">
            <v>31-03-2007</v>
          </cell>
          <cell r="C266" t="str">
            <v>Havelok Homes Limited</v>
          </cell>
          <cell r="D266">
            <v>1826</v>
          </cell>
          <cell r="E266">
            <v>0</v>
          </cell>
          <cell r="F266">
            <v>1826</v>
          </cell>
          <cell r="G266" t="str">
            <v>Central</v>
          </cell>
          <cell r="J266" t="str">
            <v/>
          </cell>
          <cell r="K266" t="str">
            <v>Traditional</v>
          </cell>
          <cell r="L266" t="str">
            <v>Included</v>
          </cell>
          <cell r="M266" t="str">
            <v/>
          </cell>
          <cell r="N266" t="str">
            <v/>
          </cell>
          <cell r="O266" t="str">
            <v/>
          </cell>
          <cell r="Q266">
            <v>1</v>
          </cell>
          <cell r="R266">
            <v>1</v>
          </cell>
          <cell r="S266">
            <v>1</v>
          </cell>
          <cell r="T266">
            <v>3</v>
          </cell>
        </row>
        <row r="267">
          <cell r="A267" t="str">
            <v>LH1298</v>
          </cell>
          <cell r="B267" t="str">
            <v>31-03-2007</v>
          </cell>
          <cell r="C267" t="str">
            <v>Cosmopolitan Housing Association Limited</v>
          </cell>
          <cell r="D267">
            <v>1948</v>
          </cell>
          <cell r="E267">
            <v>566</v>
          </cell>
          <cell r="F267">
            <v>2514</v>
          </cell>
          <cell r="G267" t="str">
            <v>North</v>
          </cell>
          <cell r="J267" t="str">
            <v/>
          </cell>
          <cell r="K267" t="str">
            <v>Traditional</v>
          </cell>
          <cell r="L267" t="str">
            <v/>
          </cell>
          <cell r="M267" t="str">
            <v>Included</v>
          </cell>
          <cell r="N267" t="str">
            <v/>
          </cell>
          <cell r="O267" t="str">
            <v/>
          </cell>
          <cell r="Q267">
            <v>1</v>
          </cell>
          <cell r="R267">
            <v>1</v>
          </cell>
          <cell r="S267">
            <v>1</v>
          </cell>
          <cell r="T267">
            <v>3</v>
          </cell>
        </row>
        <row r="268">
          <cell r="A268" t="str">
            <v>LH1534</v>
          </cell>
          <cell r="B268" t="str">
            <v>31-03-2007</v>
          </cell>
          <cell r="C268" t="str">
            <v>Two Castles Housing Association Limited</v>
          </cell>
          <cell r="D268">
            <v>3244</v>
          </cell>
          <cell r="E268">
            <v>2</v>
          </cell>
          <cell r="F268">
            <v>3246</v>
          </cell>
          <cell r="G268" t="str">
            <v>North</v>
          </cell>
          <cell r="J268" t="str">
            <v/>
          </cell>
          <cell r="K268" t="str">
            <v>Traditional</v>
          </cell>
          <cell r="L268" t="str">
            <v/>
          </cell>
          <cell r="M268" t="str">
            <v>Included</v>
          </cell>
          <cell r="N268" t="str">
            <v/>
          </cell>
          <cell r="O268" t="str">
            <v/>
          </cell>
          <cell r="Q268">
            <v>1</v>
          </cell>
          <cell r="R268">
            <v>1</v>
          </cell>
          <cell r="S268">
            <v>1</v>
          </cell>
          <cell r="T268">
            <v>3</v>
          </cell>
        </row>
        <row r="269">
          <cell r="A269" t="str">
            <v>LH1651</v>
          </cell>
          <cell r="B269" t="str">
            <v>31-03-2007</v>
          </cell>
          <cell r="C269" t="str">
            <v>Colne Housing Society Limited</v>
          </cell>
          <cell r="D269">
            <v>1911</v>
          </cell>
          <cell r="E269">
            <v>0</v>
          </cell>
          <cell r="F269">
            <v>1911</v>
          </cell>
          <cell r="G269" t="str">
            <v>Central</v>
          </cell>
          <cell r="J269" t="str">
            <v/>
          </cell>
          <cell r="K269" t="str">
            <v>Traditional</v>
          </cell>
          <cell r="L269" t="str">
            <v>Included</v>
          </cell>
          <cell r="M269" t="str">
            <v/>
          </cell>
          <cell r="N269" t="str">
            <v/>
          </cell>
          <cell r="O269" t="str">
            <v/>
          </cell>
          <cell r="Q269">
            <v>1</v>
          </cell>
          <cell r="R269">
            <v>1</v>
          </cell>
          <cell r="S269">
            <v>1</v>
          </cell>
          <cell r="T269">
            <v>3</v>
          </cell>
        </row>
        <row r="270">
          <cell r="A270" t="str">
            <v>LH1662</v>
          </cell>
          <cell r="B270" t="str">
            <v>31-03-2007</v>
          </cell>
          <cell r="C270" t="str">
            <v>Southern Housing Home Ownership Ltd</v>
          </cell>
          <cell r="D270">
            <v>3860</v>
          </cell>
          <cell r="E270">
            <v>87</v>
          </cell>
          <cell r="F270">
            <v>3947</v>
          </cell>
          <cell r="G270" t="str">
            <v>London</v>
          </cell>
          <cell r="J270" t="str">
            <v/>
          </cell>
          <cell r="K270" t="str">
            <v>Traditional</v>
          </cell>
          <cell r="L270" t="str">
            <v/>
          </cell>
          <cell r="M270" t="str">
            <v>Included</v>
          </cell>
          <cell r="N270" t="str">
            <v/>
          </cell>
          <cell r="O270" t="str">
            <v/>
          </cell>
          <cell r="Q270">
            <v>1</v>
          </cell>
          <cell r="R270">
            <v>1</v>
          </cell>
          <cell r="S270">
            <v>1</v>
          </cell>
          <cell r="T270">
            <v>3</v>
          </cell>
        </row>
        <row r="271">
          <cell r="A271" t="str">
            <v>LH1682</v>
          </cell>
          <cell r="B271" t="str">
            <v>31-03-2007</v>
          </cell>
          <cell r="C271" t="str">
            <v>Aldwyck Housing Association Limited</v>
          </cell>
          <cell r="D271">
            <v>7885</v>
          </cell>
          <cell r="E271">
            <v>650</v>
          </cell>
          <cell r="F271">
            <v>8535</v>
          </cell>
          <cell r="G271" t="str">
            <v>Central</v>
          </cell>
          <cell r="J271" t="str">
            <v/>
          </cell>
          <cell r="K271" t="str">
            <v>Traditional</v>
          </cell>
          <cell r="L271" t="str">
            <v/>
          </cell>
          <cell r="M271" t="str">
            <v/>
          </cell>
          <cell r="N271" t="str">
            <v>Included</v>
          </cell>
          <cell r="O271" t="str">
            <v/>
          </cell>
          <cell r="Q271">
            <v>1</v>
          </cell>
          <cell r="R271">
            <v>1</v>
          </cell>
          <cell r="S271">
            <v>1</v>
          </cell>
          <cell r="T271">
            <v>3</v>
          </cell>
        </row>
        <row r="272">
          <cell r="A272" t="str">
            <v>LH1722</v>
          </cell>
          <cell r="B272" t="str">
            <v>31-03-2007</v>
          </cell>
          <cell r="C272" t="str">
            <v>Accent Foundation Limited</v>
          </cell>
          <cell r="D272">
            <v>12036</v>
          </cell>
          <cell r="E272">
            <v>980</v>
          </cell>
          <cell r="F272">
            <v>13016</v>
          </cell>
          <cell r="G272" t="str">
            <v>North</v>
          </cell>
          <cell r="J272" t="str">
            <v/>
          </cell>
          <cell r="K272" t="str">
            <v>Traditional</v>
          </cell>
          <cell r="L272" t="str">
            <v/>
          </cell>
          <cell r="M272" t="str">
            <v/>
          </cell>
          <cell r="N272" t="str">
            <v/>
          </cell>
          <cell r="O272" t="str">
            <v>Included</v>
          </cell>
          <cell r="Q272">
            <v>1</v>
          </cell>
          <cell r="R272">
            <v>1</v>
          </cell>
          <cell r="S272">
            <v>1</v>
          </cell>
          <cell r="T272">
            <v>3</v>
          </cell>
        </row>
        <row r="273">
          <cell r="A273" t="str">
            <v>LH1831</v>
          </cell>
          <cell r="B273" t="str">
            <v>31-03-2007</v>
          </cell>
          <cell r="C273" t="str">
            <v>Granta Housing Society Limited</v>
          </cell>
          <cell r="D273">
            <v>2239</v>
          </cell>
          <cell r="E273">
            <v>110</v>
          </cell>
          <cell r="F273">
            <v>2349</v>
          </cell>
          <cell r="G273" t="str">
            <v>London</v>
          </cell>
          <cell r="J273" t="str">
            <v/>
          </cell>
          <cell r="K273" t="str">
            <v>Traditional</v>
          </cell>
          <cell r="L273" t="str">
            <v>Included</v>
          </cell>
          <cell r="M273" t="str">
            <v/>
          </cell>
          <cell r="N273" t="str">
            <v/>
          </cell>
          <cell r="O273" t="str">
            <v/>
          </cell>
          <cell r="Q273">
            <v>1</v>
          </cell>
          <cell r="R273">
            <v>1</v>
          </cell>
          <cell r="S273">
            <v>1</v>
          </cell>
          <cell r="T273">
            <v>3</v>
          </cell>
        </row>
        <row r="274">
          <cell r="A274" t="str">
            <v>LH1985</v>
          </cell>
          <cell r="B274" t="str">
            <v>31-12-2006</v>
          </cell>
          <cell r="C274" t="str">
            <v>East Midlands Housing Association Limited</v>
          </cell>
          <cell r="D274">
            <v>6914</v>
          </cell>
          <cell r="E274">
            <v>0</v>
          </cell>
          <cell r="F274">
            <v>6914</v>
          </cell>
          <cell r="G274" t="str">
            <v>Central</v>
          </cell>
          <cell r="J274" t="str">
            <v/>
          </cell>
          <cell r="K274" t="str">
            <v>Traditional</v>
          </cell>
          <cell r="L274" t="str">
            <v/>
          </cell>
          <cell r="M274" t="str">
            <v/>
          </cell>
          <cell r="N274" t="str">
            <v>Included</v>
          </cell>
          <cell r="O274" t="str">
            <v/>
          </cell>
          <cell r="Q274">
            <v>1</v>
          </cell>
          <cell r="R274">
            <v>1</v>
          </cell>
          <cell r="S274">
            <v>1</v>
          </cell>
          <cell r="T274">
            <v>3</v>
          </cell>
        </row>
        <row r="275">
          <cell r="A275" t="str">
            <v>LH2066</v>
          </cell>
          <cell r="B275" t="str">
            <v>31-03-2007</v>
          </cell>
          <cell r="C275" t="str">
            <v>Griffin Housing Association Limited</v>
          </cell>
          <cell r="D275">
            <v>1032</v>
          </cell>
          <cell r="E275">
            <v>237</v>
          </cell>
          <cell r="F275">
            <v>1269</v>
          </cell>
          <cell r="G275" t="str">
            <v>London</v>
          </cell>
          <cell r="J275">
            <v>0</v>
          </cell>
          <cell r="K275" t="str">
            <v>Traditional</v>
          </cell>
          <cell r="L275" t="str">
            <v>Included</v>
          </cell>
          <cell r="M275" t="str">
            <v/>
          </cell>
          <cell r="N275" t="str">
            <v/>
          </cell>
          <cell r="O275" t="str">
            <v/>
          </cell>
          <cell r="Q275">
            <v>1</v>
          </cell>
          <cell r="R275">
            <v>1</v>
          </cell>
          <cell r="S275">
            <v>1</v>
          </cell>
          <cell r="T275">
            <v>3</v>
          </cell>
        </row>
        <row r="276">
          <cell r="A276" t="str">
            <v>LH2162</v>
          </cell>
          <cell r="B276" t="str">
            <v>31-03-2007</v>
          </cell>
          <cell r="C276" t="str">
            <v>Staffordshire Housing Association</v>
          </cell>
          <cell r="D276">
            <v>3281</v>
          </cell>
          <cell r="E276">
            <v>0</v>
          </cell>
          <cell r="F276">
            <v>3281</v>
          </cell>
          <cell r="G276" t="str">
            <v>Central</v>
          </cell>
          <cell r="J276" t="str">
            <v/>
          </cell>
          <cell r="K276" t="str">
            <v>Traditional</v>
          </cell>
          <cell r="L276" t="str">
            <v/>
          </cell>
          <cell r="M276" t="str">
            <v>Included</v>
          </cell>
          <cell r="N276" t="str">
            <v/>
          </cell>
          <cell r="O276" t="str">
            <v/>
          </cell>
          <cell r="Q276">
            <v>1</v>
          </cell>
          <cell r="R276">
            <v>1</v>
          </cell>
          <cell r="S276">
            <v>1</v>
          </cell>
          <cell r="T276">
            <v>3</v>
          </cell>
        </row>
        <row r="277">
          <cell r="A277" t="str">
            <v>LH2172</v>
          </cell>
          <cell r="B277" t="str">
            <v>31-03-2007</v>
          </cell>
          <cell r="C277" t="str">
            <v xml:space="preserve">Carr-Gomm </v>
          </cell>
          <cell r="D277">
            <v>1639</v>
          </cell>
          <cell r="E277">
            <v>0</v>
          </cell>
          <cell r="F277">
            <v>1639</v>
          </cell>
          <cell r="G277" t="str">
            <v>London</v>
          </cell>
          <cell r="J277" t="str">
            <v>Specialist</v>
          </cell>
          <cell r="K277" t="str">
            <v>Traditional</v>
          </cell>
          <cell r="L277" t="str">
            <v>Included</v>
          </cell>
          <cell r="M277" t="str">
            <v/>
          </cell>
          <cell r="N277" t="str">
            <v/>
          </cell>
          <cell r="O277" t="str">
            <v/>
          </cell>
          <cell r="Q277">
            <v>1</v>
          </cell>
          <cell r="R277">
            <v>1</v>
          </cell>
          <cell r="S277">
            <v>1</v>
          </cell>
          <cell r="T277">
            <v>3</v>
          </cell>
        </row>
        <row r="278">
          <cell r="A278" t="str">
            <v>LH2200</v>
          </cell>
          <cell r="B278" t="str">
            <v>31-03-2007</v>
          </cell>
          <cell r="C278" t="str">
            <v>NomadE5 Housing Association Limited</v>
          </cell>
          <cell r="D278">
            <v>5710</v>
          </cell>
          <cell r="E278">
            <v>34</v>
          </cell>
          <cell r="F278">
            <v>5744</v>
          </cell>
          <cell r="G278" t="str">
            <v>North</v>
          </cell>
          <cell r="J278" t="str">
            <v/>
          </cell>
          <cell r="K278" t="str">
            <v>Traditional</v>
          </cell>
          <cell r="L278" t="str">
            <v/>
          </cell>
          <cell r="M278" t="str">
            <v/>
          </cell>
          <cell r="N278" t="str">
            <v>Included</v>
          </cell>
          <cell r="O278" t="str">
            <v/>
          </cell>
          <cell r="Q278">
            <v>1</v>
          </cell>
          <cell r="R278">
            <v>1</v>
          </cell>
          <cell r="S278">
            <v>1</v>
          </cell>
          <cell r="T278">
            <v>3</v>
          </cell>
        </row>
        <row r="279">
          <cell r="A279" t="str">
            <v>LH2204</v>
          </cell>
          <cell r="B279" t="str">
            <v>31-03-2007</v>
          </cell>
          <cell r="C279" t="str">
            <v>National Council of YMCAs (Incorporated)</v>
          </cell>
          <cell r="D279">
            <v>1078</v>
          </cell>
          <cell r="E279">
            <v>0</v>
          </cell>
          <cell r="F279">
            <v>1078</v>
          </cell>
          <cell r="G279" t="str">
            <v>Central</v>
          </cell>
          <cell r="J279" t="str">
            <v>Specialist</v>
          </cell>
          <cell r="K279" t="str">
            <v>Traditional</v>
          </cell>
          <cell r="L279" t="str">
            <v>Included</v>
          </cell>
          <cell r="M279" t="str">
            <v/>
          </cell>
          <cell r="N279" t="str">
            <v/>
          </cell>
          <cell r="O279" t="str">
            <v/>
          </cell>
          <cell r="Q279">
            <v>1</v>
          </cell>
          <cell r="R279">
            <v>1</v>
          </cell>
          <cell r="S279">
            <v>1</v>
          </cell>
          <cell r="T279">
            <v>3</v>
          </cell>
        </row>
        <row r="280">
          <cell r="A280" t="str">
            <v>LH2270</v>
          </cell>
          <cell r="B280" t="str">
            <v>31-03-2007</v>
          </cell>
          <cell r="C280" t="str">
            <v>Dimensions (UK) Limited</v>
          </cell>
          <cell r="D280">
            <v>1694</v>
          </cell>
          <cell r="E280">
            <v>0</v>
          </cell>
          <cell r="F280">
            <v>1694</v>
          </cell>
          <cell r="G280" t="str">
            <v>South East</v>
          </cell>
          <cell r="J280" t="str">
            <v>Specialist</v>
          </cell>
          <cell r="K280" t="str">
            <v>Traditional</v>
          </cell>
          <cell r="L280" t="str">
            <v>Included</v>
          </cell>
          <cell r="M280" t="str">
            <v/>
          </cell>
          <cell r="N280" t="str">
            <v/>
          </cell>
          <cell r="O280" t="str">
            <v/>
          </cell>
          <cell r="Q280">
            <v>1</v>
          </cell>
          <cell r="R280">
            <v>1</v>
          </cell>
          <cell r="S280">
            <v>1</v>
          </cell>
          <cell r="T280">
            <v>3</v>
          </cell>
        </row>
        <row r="281">
          <cell r="A281" t="str">
            <v>LH2429</v>
          </cell>
          <cell r="B281" t="str">
            <v>31-03-2007</v>
          </cell>
          <cell r="C281" t="str">
            <v>Salvation Army Housing Association</v>
          </cell>
          <cell r="D281">
            <v>3583</v>
          </cell>
          <cell r="E281">
            <v>0</v>
          </cell>
          <cell r="F281">
            <v>3583</v>
          </cell>
          <cell r="G281" t="str">
            <v>London</v>
          </cell>
          <cell r="J281" t="str">
            <v/>
          </cell>
          <cell r="K281" t="str">
            <v>Traditional</v>
          </cell>
          <cell r="L281" t="str">
            <v/>
          </cell>
          <cell r="M281" t="str">
            <v>Included</v>
          </cell>
          <cell r="N281" t="str">
            <v/>
          </cell>
          <cell r="O281" t="str">
            <v/>
          </cell>
          <cell r="Q281">
            <v>1</v>
          </cell>
          <cell r="R281">
            <v>1</v>
          </cell>
          <cell r="S281">
            <v>1</v>
          </cell>
          <cell r="T281">
            <v>3</v>
          </cell>
        </row>
        <row r="282">
          <cell r="A282" t="str">
            <v>LH2833</v>
          </cell>
          <cell r="B282" t="str">
            <v>31-03-2007</v>
          </cell>
          <cell r="C282" t="str">
            <v>East Homes Limited</v>
          </cell>
          <cell r="D282">
            <v>11185</v>
          </cell>
          <cell r="E282">
            <v>4</v>
          </cell>
          <cell r="F282">
            <v>11189</v>
          </cell>
          <cell r="G282" t="str">
            <v>London</v>
          </cell>
          <cell r="J282" t="str">
            <v/>
          </cell>
          <cell r="K282" t="str">
            <v>Traditional</v>
          </cell>
          <cell r="L282" t="str">
            <v/>
          </cell>
          <cell r="M282" t="str">
            <v/>
          </cell>
          <cell r="N282" t="str">
            <v/>
          </cell>
          <cell r="O282" t="str">
            <v>Included</v>
          </cell>
          <cell r="Q282">
            <v>1</v>
          </cell>
          <cell r="R282">
            <v>1</v>
          </cell>
          <cell r="S282">
            <v>1</v>
          </cell>
          <cell r="T282">
            <v>3</v>
          </cell>
        </row>
        <row r="283">
          <cell r="A283" t="str">
            <v>LH3702</v>
          </cell>
          <cell r="B283" t="str">
            <v>31-03-2007</v>
          </cell>
          <cell r="C283" t="str">
            <v>Thames Valley Charitable Housing Association Ltd</v>
          </cell>
          <cell r="D283">
            <v>4857</v>
          </cell>
          <cell r="E283">
            <v>57</v>
          </cell>
          <cell r="F283">
            <v>4914</v>
          </cell>
          <cell r="G283" t="str">
            <v>South East</v>
          </cell>
          <cell r="J283" t="str">
            <v/>
          </cell>
          <cell r="K283" t="str">
            <v>Traditional</v>
          </cell>
          <cell r="L283" t="str">
            <v/>
          </cell>
          <cell r="M283" t="str">
            <v>Included</v>
          </cell>
          <cell r="N283" t="str">
            <v/>
          </cell>
          <cell r="O283" t="str">
            <v/>
          </cell>
          <cell r="Q283">
            <v>1</v>
          </cell>
          <cell r="R283">
            <v>1</v>
          </cell>
          <cell r="S283">
            <v>1</v>
          </cell>
          <cell r="T283">
            <v>3</v>
          </cell>
        </row>
        <row r="284">
          <cell r="A284" t="str">
            <v>LH3737</v>
          </cell>
          <cell r="B284" t="str">
            <v>31-03-2007</v>
          </cell>
          <cell r="C284" t="str">
            <v>Unity Housing Association Limited</v>
          </cell>
          <cell r="D284">
            <v>1048</v>
          </cell>
          <cell r="E284">
            <v>6</v>
          </cell>
          <cell r="F284">
            <v>1054</v>
          </cell>
          <cell r="G284" t="str">
            <v>North</v>
          </cell>
          <cell r="H284" t="str">
            <v>BME</v>
          </cell>
          <cell r="J284" t="str">
            <v/>
          </cell>
          <cell r="K284" t="str">
            <v>Traditional</v>
          </cell>
          <cell r="L284" t="str">
            <v>Included</v>
          </cell>
          <cell r="M284" t="str">
            <v/>
          </cell>
          <cell r="N284" t="str">
            <v/>
          </cell>
          <cell r="O284" t="str">
            <v/>
          </cell>
          <cell r="Q284">
            <v>1</v>
          </cell>
          <cell r="R284">
            <v>1</v>
          </cell>
          <cell r="S284">
            <v>1</v>
          </cell>
          <cell r="T284">
            <v>3</v>
          </cell>
        </row>
        <row r="285">
          <cell r="A285" t="str">
            <v>LH3827</v>
          </cell>
          <cell r="B285" t="str">
            <v>31-12-2006</v>
          </cell>
          <cell r="C285" t="str">
            <v xml:space="preserve">West Kent Housing Association </v>
          </cell>
          <cell r="D285">
            <v>5714</v>
          </cell>
          <cell r="E285">
            <v>1</v>
          </cell>
          <cell r="F285">
            <v>5715</v>
          </cell>
          <cell r="G285" t="str">
            <v>South East</v>
          </cell>
          <cell r="I285" t="str">
            <v>LSVT</v>
          </cell>
          <cell r="J285" t="str">
            <v/>
          </cell>
          <cell r="K285" t="str">
            <v/>
          </cell>
          <cell r="L285" t="str">
            <v/>
          </cell>
          <cell r="M285" t="str">
            <v/>
          </cell>
          <cell r="N285" t="str">
            <v>Included</v>
          </cell>
          <cell r="O285" t="str">
            <v/>
          </cell>
          <cell r="Q285">
            <v>1</v>
          </cell>
          <cell r="R285">
            <v>1</v>
          </cell>
          <cell r="S285">
            <v>0</v>
          </cell>
          <cell r="T285">
            <v>2</v>
          </cell>
        </row>
        <row r="286">
          <cell r="A286" t="str">
            <v>LH3846</v>
          </cell>
          <cell r="B286" t="str">
            <v>31-03-2007</v>
          </cell>
          <cell r="C286" t="str">
            <v>Midsummer Housing Association Limited</v>
          </cell>
          <cell r="D286">
            <v>3010</v>
          </cell>
          <cell r="E286">
            <v>11</v>
          </cell>
          <cell r="F286">
            <v>3021</v>
          </cell>
          <cell r="G286" t="str">
            <v>London</v>
          </cell>
          <cell r="J286">
            <v>0</v>
          </cell>
          <cell r="K286" t="str">
            <v>Traditional</v>
          </cell>
          <cell r="L286" t="str">
            <v/>
          </cell>
          <cell r="M286" t="str">
            <v>Included</v>
          </cell>
          <cell r="N286" t="str">
            <v/>
          </cell>
          <cell r="O286" t="str">
            <v/>
          </cell>
          <cell r="Q286">
            <v>1</v>
          </cell>
          <cell r="R286">
            <v>1</v>
          </cell>
          <cell r="S286">
            <v>1</v>
          </cell>
          <cell r="T286">
            <v>3</v>
          </cell>
        </row>
        <row r="287">
          <cell r="A287" t="str">
            <v>LH3866</v>
          </cell>
          <cell r="B287" t="str">
            <v>31-03-2007</v>
          </cell>
          <cell r="C287" t="str">
            <v>Wherry Housing Association Limited</v>
          </cell>
          <cell r="D287">
            <v>5697</v>
          </cell>
          <cell r="E287">
            <v>0</v>
          </cell>
          <cell r="F287">
            <v>5697</v>
          </cell>
          <cell r="G287" t="str">
            <v>London</v>
          </cell>
          <cell r="I287" t="str">
            <v>LSVT</v>
          </cell>
          <cell r="J287" t="str">
            <v/>
          </cell>
          <cell r="K287" t="str">
            <v/>
          </cell>
          <cell r="L287" t="str">
            <v/>
          </cell>
          <cell r="M287" t="str">
            <v/>
          </cell>
          <cell r="N287" t="str">
            <v>Included</v>
          </cell>
          <cell r="O287" t="str">
            <v/>
          </cell>
          <cell r="Q287">
            <v>1</v>
          </cell>
          <cell r="R287">
            <v>1</v>
          </cell>
          <cell r="S287">
            <v>0</v>
          </cell>
          <cell r="T287">
            <v>2</v>
          </cell>
        </row>
        <row r="288">
          <cell r="A288" t="str">
            <v>LH3887</v>
          </cell>
          <cell r="B288" t="str">
            <v>31-03-2007</v>
          </cell>
          <cell r="C288" t="str">
            <v>Bedfordshire Pilgrims Housing Association Limited</v>
          </cell>
          <cell r="D288">
            <v>11008</v>
          </cell>
          <cell r="E288">
            <v>587</v>
          </cell>
          <cell r="F288">
            <v>11595</v>
          </cell>
          <cell r="G288" t="str">
            <v>Central</v>
          </cell>
          <cell r="I288" t="str">
            <v>LSVT</v>
          </cell>
          <cell r="J288" t="str">
            <v/>
          </cell>
          <cell r="K288" t="str">
            <v/>
          </cell>
          <cell r="L288" t="str">
            <v/>
          </cell>
          <cell r="M288" t="str">
            <v/>
          </cell>
          <cell r="N288" t="str">
            <v/>
          </cell>
          <cell r="O288" t="str">
            <v>Included</v>
          </cell>
          <cell r="Q288">
            <v>1</v>
          </cell>
          <cell r="R288">
            <v>1</v>
          </cell>
          <cell r="S288">
            <v>0</v>
          </cell>
          <cell r="T288">
            <v>2</v>
          </cell>
        </row>
        <row r="289">
          <cell r="A289" t="str">
            <v>LH3888</v>
          </cell>
          <cell r="B289" t="str">
            <v>31-03-2007</v>
          </cell>
          <cell r="C289" t="str">
            <v>Swale Housing Association Limited</v>
          </cell>
          <cell r="D289">
            <v>7406</v>
          </cell>
          <cell r="E289">
            <v>0</v>
          </cell>
          <cell r="F289">
            <v>7406</v>
          </cell>
          <cell r="G289" t="str">
            <v>South East</v>
          </cell>
          <cell r="I289" t="str">
            <v>LSVT</v>
          </cell>
          <cell r="J289" t="str">
            <v/>
          </cell>
          <cell r="K289" t="str">
            <v/>
          </cell>
          <cell r="L289" t="str">
            <v/>
          </cell>
          <cell r="M289" t="str">
            <v/>
          </cell>
          <cell r="N289" t="str">
            <v>Included</v>
          </cell>
          <cell r="O289" t="str">
            <v/>
          </cell>
          <cell r="Q289">
            <v>1</v>
          </cell>
          <cell r="R289">
            <v>1</v>
          </cell>
          <cell r="S289">
            <v>0</v>
          </cell>
          <cell r="T289">
            <v>2</v>
          </cell>
        </row>
        <row r="290">
          <cell r="A290" t="str">
            <v>LH3898</v>
          </cell>
          <cell r="B290" t="str">
            <v>31-03-2007</v>
          </cell>
          <cell r="C290" t="str">
            <v>South Wight Housing Association Limited</v>
          </cell>
          <cell r="D290">
            <v>3166</v>
          </cell>
          <cell r="E290">
            <v>0</v>
          </cell>
          <cell r="F290">
            <v>3166</v>
          </cell>
          <cell r="G290" t="str">
            <v>London</v>
          </cell>
          <cell r="I290" t="str">
            <v>LSVT</v>
          </cell>
          <cell r="J290" t="str">
            <v/>
          </cell>
          <cell r="K290" t="str">
            <v/>
          </cell>
          <cell r="L290" t="str">
            <v/>
          </cell>
          <cell r="M290" t="str">
            <v>Included</v>
          </cell>
          <cell r="N290" t="str">
            <v/>
          </cell>
          <cell r="O290" t="str">
            <v/>
          </cell>
          <cell r="Q290">
            <v>1</v>
          </cell>
          <cell r="R290">
            <v>1</v>
          </cell>
          <cell r="S290">
            <v>0</v>
          </cell>
          <cell r="T290">
            <v>2</v>
          </cell>
        </row>
        <row r="291">
          <cell r="A291" t="str">
            <v>LH3902</v>
          </cell>
          <cell r="B291" t="str">
            <v>31-03-2007</v>
          </cell>
          <cell r="C291" t="str">
            <v>Accord Housing Association Limited</v>
          </cell>
          <cell r="D291">
            <v>5485</v>
          </cell>
          <cell r="E291">
            <v>11</v>
          </cell>
          <cell r="F291">
            <v>5496</v>
          </cell>
          <cell r="G291" t="str">
            <v>Central</v>
          </cell>
          <cell r="J291" t="str">
            <v/>
          </cell>
          <cell r="K291" t="str">
            <v>Traditional</v>
          </cell>
          <cell r="L291" t="str">
            <v/>
          </cell>
          <cell r="M291" t="str">
            <v/>
          </cell>
          <cell r="N291" t="str">
            <v>Included</v>
          </cell>
          <cell r="O291" t="str">
            <v/>
          </cell>
          <cell r="Q291">
            <v>1</v>
          </cell>
          <cell r="R291">
            <v>1</v>
          </cell>
          <cell r="S291">
            <v>1</v>
          </cell>
          <cell r="T291">
            <v>3</v>
          </cell>
        </row>
        <row r="292">
          <cell r="A292" t="str">
            <v>LH3913</v>
          </cell>
          <cell r="B292" t="str">
            <v>31-03-2007</v>
          </cell>
          <cell r="C292" t="str">
            <v>Ashiana Housing Association</v>
          </cell>
          <cell r="D292">
            <v>1475</v>
          </cell>
          <cell r="E292">
            <v>0</v>
          </cell>
          <cell r="F292">
            <v>1475</v>
          </cell>
          <cell r="G292" t="str">
            <v>North</v>
          </cell>
          <cell r="H292" t="str">
            <v>BME</v>
          </cell>
          <cell r="J292" t="str">
            <v/>
          </cell>
          <cell r="K292" t="str">
            <v>Traditional</v>
          </cell>
          <cell r="L292" t="str">
            <v>Included</v>
          </cell>
          <cell r="M292" t="str">
            <v/>
          </cell>
          <cell r="N292" t="str">
            <v/>
          </cell>
          <cell r="O292" t="str">
            <v/>
          </cell>
          <cell r="Q292">
            <v>1</v>
          </cell>
          <cell r="R292">
            <v>1</v>
          </cell>
          <cell r="S292">
            <v>1</v>
          </cell>
          <cell r="T292">
            <v>3</v>
          </cell>
        </row>
        <row r="293">
          <cell r="A293" t="str">
            <v>LH3922</v>
          </cell>
          <cell r="B293">
            <v>39173</v>
          </cell>
          <cell r="C293" t="str">
            <v>Russet Homes Limited</v>
          </cell>
          <cell r="D293">
            <v>6493</v>
          </cell>
          <cell r="E293">
            <v>0</v>
          </cell>
          <cell r="F293">
            <v>6493</v>
          </cell>
          <cell r="G293" t="str">
            <v>South East</v>
          </cell>
          <cell r="I293" t="str">
            <v>LSVT</v>
          </cell>
          <cell r="J293" t="str">
            <v/>
          </cell>
          <cell r="K293" t="str">
            <v/>
          </cell>
          <cell r="L293" t="str">
            <v/>
          </cell>
          <cell r="M293" t="str">
            <v/>
          </cell>
          <cell r="N293" t="str">
            <v>Included</v>
          </cell>
          <cell r="O293" t="str">
            <v/>
          </cell>
          <cell r="Q293">
            <v>1</v>
          </cell>
          <cell r="R293">
            <v>1</v>
          </cell>
          <cell r="S293">
            <v>0</v>
          </cell>
          <cell r="T293">
            <v>2</v>
          </cell>
        </row>
        <row r="294">
          <cell r="A294" t="str">
            <v>LH3923</v>
          </cell>
          <cell r="B294" t="str">
            <v>31-03-2007</v>
          </cell>
          <cell r="C294" t="str">
            <v>L &amp; Q Beacon Homes Limited</v>
          </cell>
          <cell r="D294">
            <v>4012</v>
          </cell>
          <cell r="E294">
            <v>0</v>
          </cell>
          <cell r="F294">
            <v>4012</v>
          </cell>
          <cell r="G294" t="str">
            <v>London</v>
          </cell>
          <cell r="I294" t="str">
            <v>LSVT</v>
          </cell>
          <cell r="J294" t="str">
            <v/>
          </cell>
          <cell r="K294" t="str">
            <v/>
          </cell>
          <cell r="L294" t="str">
            <v/>
          </cell>
          <cell r="M294" t="str">
            <v>Included</v>
          </cell>
          <cell r="N294" t="str">
            <v/>
          </cell>
          <cell r="O294" t="str">
            <v/>
          </cell>
          <cell r="Q294">
            <v>1</v>
          </cell>
          <cell r="R294">
            <v>1</v>
          </cell>
          <cell r="S294">
            <v>0</v>
          </cell>
          <cell r="T294">
            <v>2</v>
          </cell>
        </row>
        <row r="295">
          <cell r="A295" t="str">
            <v>LH3925</v>
          </cell>
          <cell r="B295" t="str">
            <v>31-03-2007</v>
          </cell>
          <cell r="C295" t="str">
            <v>East Dorset Housing Association Limited</v>
          </cell>
          <cell r="D295">
            <v>3121</v>
          </cell>
          <cell r="E295">
            <v>28</v>
          </cell>
          <cell r="F295">
            <v>3149</v>
          </cell>
          <cell r="G295" t="str">
            <v>South West</v>
          </cell>
          <cell r="I295" t="str">
            <v>LSVT</v>
          </cell>
          <cell r="J295" t="str">
            <v/>
          </cell>
          <cell r="K295" t="str">
            <v/>
          </cell>
          <cell r="L295" t="str">
            <v/>
          </cell>
          <cell r="M295" t="str">
            <v>Included</v>
          </cell>
          <cell r="N295" t="str">
            <v/>
          </cell>
          <cell r="O295" t="str">
            <v/>
          </cell>
          <cell r="Q295">
            <v>1</v>
          </cell>
          <cell r="R295">
            <v>1</v>
          </cell>
          <cell r="S295">
            <v>0</v>
          </cell>
          <cell r="T295">
            <v>2</v>
          </cell>
        </row>
        <row r="296">
          <cell r="A296" t="str">
            <v>LH3926</v>
          </cell>
          <cell r="B296" t="str">
            <v>31-03-2007</v>
          </cell>
          <cell r="C296" t="str">
            <v>Places for People Individual Support</v>
          </cell>
          <cell r="D296">
            <v>4746</v>
          </cell>
          <cell r="E296">
            <v>76</v>
          </cell>
          <cell r="F296">
            <v>4822</v>
          </cell>
          <cell r="G296" t="str">
            <v>North</v>
          </cell>
          <cell r="J296" t="str">
            <v>Specialist</v>
          </cell>
          <cell r="K296" t="str">
            <v>Traditional</v>
          </cell>
          <cell r="L296" t="str">
            <v/>
          </cell>
          <cell r="M296" t="str">
            <v>Included</v>
          </cell>
          <cell r="N296" t="str">
            <v/>
          </cell>
          <cell r="O296" t="str">
            <v/>
          </cell>
          <cell r="Q296">
            <v>1</v>
          </cell>
          <cell r="R296">
            <v>1</v>
          </cell>
          <cell r="S296">
            <v>1</v>
          </cell>
          <cell r="T296">
            <v>3</v>
          </cell>
        </row>
        <row r="297">
          <cell r="A297" t="str">
            <v>LH3929</v>
          </cell>
          <cell r="B297" t="str">
            <v>31-03-2007</v>
          </cell>
          <cell r="C297" t="str">
            <v>Yorkshire Housing Limited</v>
          </cell>
          <cell r="D297">
            <v>9159</v>
          </cell>
          <cell r="E297">
            <v>92</v>
          </cell>
          <cell r="F297">
            <v>9251</v>
          </cell>
          <cell r="G297" t="str">
            <v>North</v>
          </cell>
          <cell r="J297" t="str">
            <v/>
          </cell>
          <cell r="K297" t="str">
            <v>Traditional</v>
          </cell>
          <cell r="L297" t="str">
            <v/>
          </cell>
          <cell r="M297" t="str">
            <v/>
          </cell>
          <cell r="N297" t="str">
            <v>Included</v>
          </cell>
          <cell r="O297" t="str">
            <v/>
          </cell>
          <cell r="Q297">
            <v>1</v>
          </cell>
          <cell r="R297">
            <v>1</v>
          </cell>
          <cell r="S297">
            <v>1</v>
          </cell>
          <cell r="T297">
            <v>3</v>
          </cell>
        </row>
        <row r="298">
          <cell r="A298" t="str">
            <v>LH3943</v>
          </cell>
          <cell r="B298" t="str">
            <v>31-03-2007</v>
          </cell>
          <cell r="C298" t="str">
            <v xml:space="preserve">South Shropshire Housing Association </v>
          </cell>
          <cell r="D298">
            <v>1987</v>
          </cell>
          <cell r="E298">
            <v>24</v>
          </cell>
          <cell r="F298">
            <v>2011</v>
          </cell>
          <cell r="G298" t="str">
            <v>Central</v>
          </cell>
          <cell r="I298" t="str">
            <v>LSVT</v>
          </cell>
          <cell r="J298" t="str">
            <v/>
          </cell>
          <cell r="K298" t="str">
            <v/>
          </cell>
          <cell r="L298" t="str">
            <v>Included</v>
          </cell>
          <cell r="M298" t="str">
            <v/>
          </cell>
          <cell r="N298" t="str">
            <v/>
          </cell>
          <cell r="O298" t="str">
            <v/>
          </cell>
          <cell r="Q298">
            <v>1</v>
          </cell>
          <cell r="R298">
            <v>1</v>
          </cell>
          <cell r="S298">
            <v>0</v>
          </cell>
          <cell r="T298">
            <v>2</v>
          </cell>
        </row>
        <row r="299">
          <cell r="A299" t="str">
            <v>LH3944</v>
          </cell>
          <cell r="B299" t="str">
            <v>31-03-2007</v>
          </cell>
          <cell r="C299" t="str">
            <v>Suffolk Heritage Housing Association Limited</v>
          </cell>
          <cell r="D299">
            <v>8148</v>
          </cell>
          <cell r="E299">
            <v>44</v>
          </cell>
          <cell r="F299">
            <v>8192</v>
          </cell>
          <cell r="G299" t="str">
            <v>Central</v>
          </cell>
          <cell r="I299" t="str">
            <v>LSVT</v>
          </cell>
          <cell r="J299" t="str">
            <v/>
          </cell>
          <cell r="K299" t="str">
            <v/>
          </cell>
          <cell r="L299" t="str">
            <v/>
          </cell>
          <cell r="M299" t="str">
            <v/>
          </cell>
          <cell r="N299" t="str">
            <v>Included</v>
          </cell>
          <cell r="O299" t="str">
            <v/>
          </cell>
          <cell r="Q299">
            <v>1</v>
          </cell>
          <cell r="R299">
            <v>1</v>
          </cell>
          <cell r="S299">
            <v>0</v>
          </cell>
          <cell r="T299">
            <v>2</v>
          </cell>
        </row>
        <row r="300">
          <cell r="A300" t="str">
            <v>LH3947</v>
          </cell>
          <cell r="B300" t="str">
            <v>31-03-2007</v>
          </cell>
          <cell r="C300" t="str">
            <v>Southern Housing Group Limited</v>
          </cell>
          <cell r="D300">
            <v>13954</v>
          </cell>
          <cell r="E300">
            <v>751</v>
          </cell>
          <cell r="F300">
            <v>14705</v>
          </cell>
          <cell r="G300" t="str">
            <v>London</v>
          </cell>
          <cell r="J300" t="str">
            <v/>
          </cell>
          <cell r="K300" t="str">
            <v>Traditional</v>
          </cell>
          <cell r="L300" t="str">
            <v/>
          </cell>
          <cell r="M300" t="str">
            <v/>
          </cell>
          <cell r="N300" t="str">
            <v/>
          </cell>
          <cell r="O300" t="str">
            <v>Included</v>
          </cell>
          <cell r="Q300">
            <v>1</v>
          </cell>
          <cell r="R300">
            <v>1</v>
          </cell>
          <cell r="S300">
            <v>1</v>
          </cell>
          <cell r="T300">
            <v>3</v>
          </cell>
        </row>
        <row r="301">
          <cell r="A301" t="str">
            <v>LH3958</v>
          </cell>
          <cell r="B301" t="str">
            <v>31-03-2007</v>
          </cell>
          <cell r="C301" t="str">
            <v>TCHG Living Limited</v>
          </cell>
          <cell r="D301">
            <v>5811</v>
          </cell>
          <cell r="E301">
            <v>0</v>
          </cell>
          <cell r="F301">
            <v>5811</v>
          </cell>
          <cell r="G301" t="str">
            <v>South East</v>
          </cell>
          <cell r="I301" t="str">
            <v>LSVT</v>
          </cell>
          <cell r="J301" t="str">
            <v/>
          </cell>
          <cell r="K301" t="str">
            <v/>
          </cell>
          <cell r="L301" t="str">
            <v/>
          </cell>
          <cell r="M301" t="str">
            <v/>
          </cell>
          <cell r="N301" t="str">
            <v>Included</v>
          </cell>
          <cell r="O301" t="str">
            <v/>
          </cell>
          <cell r="Q301">
            <v>1</v>
          </cell>
          <cell r="R301">
            <v>1</v>
          </cell>
          <cell r="S301">
            <v>0</v>
          </cell>
          <cell r="T301">
            <v>2</v>
          </cell>
        </row>
        <row r="302">
          <cell r="A302" t="str">
            <v>LH3966</v>
          </cell>
          <cell r="B302" t="str">
            <v>31-03-2007</v>
          </cell>
          <cell r="C302" t="str">
            <v>Swan (Essex) Housing Association Limited</v>
          </cell>
          <cell r="D302">
            <v>3349</v>
          </cell>
          <cell r="E302">
            <v>29</v>
          </cell>
          <cell r="F302">
            <v>3378</v>
          </cell>
          <cell r="G302" t="str">
            <v>Central</v>
          </cell>
          <cell r="J302" t="str">
            <v/>
          </cell>
          <cell r="K302" t="str">
            <v>Traditional</v>
          </cell>
          <cell r="L302" t="str">
            <v/>
          </cell>
          <cell r="M302" t="str">
            <v>Included</v>
          </cell>
          <cell r="N302" t="str">
            <v/>
          </cell>
          <cell r="O302" t="str">
            <v/>
          </cell>
          <cell r="Q302">
            <v>1</v>
          </cell>
          <cell r="R302">
            <v>1</v>
          </cell>
          <cell r="S302">
            <v>1</v>
          </cell>
          <cell r="T302">
            <v>3</v>
          </cell>
        </row>
        <row r="303">
          <cell r="A303" t="str">
            <v>LH4002</v>
          </cell>
          <cell r="B303" t="str">
            <v>31-03-2007</v>
          </cell>
          <cell r="C303" t="str">
            <v>Accent Peerless Limited</v>
          </cell>
          <cell r="D303">
            <v>3312</v>
          </cell>
          <cell r="E303">
            <v>17</v>
          </cell>
          <cell r="F303">
            <v>3329</v>
          </cell>
          <cell r="G303" t="str">
            <v>North</v>
          </cell>
          <cell r="I303" t="str">
            <v>LSVT</v>
          </cell>
          <cell r="J303" t="str">
            <v/>
          </cell>
          <cell r="K303" t="str">
            <v/>
          </cell>
          <cell r="L303" t="str">
            <v/>
          </cell>
          <cell r="M303" t="str">
            <v>Included</v>
          </cell>
          <cell r="N303" t="str">
            <v/>
          </cell>
          <cell r="O303" t="str">
            <v/>
          </cell>
          <cell r="Q303">
            <v>1</v>
          </cell>
          <cell r="R303">
            <v>1</v>
          </cell>
          <cell r="S303">
            <v>0</v>
          </cell>
          <cell r="T303">
            <v>2</v>
          </cell>
        </row>
        <row r="304">
          <cell r="A304" t="str">
            <v>LH4007</v>
          </cell>
          <cell r="B304" t="str">
            <v>31-03-2007</v>
          </cell>
          <cell r="C304" t="str">
            <v>Hereward Housing Association Limited</v>
          </cell>
          <cell r="D304">
            <v>6660</v>
          </cell>
          <cell r="E304">
            <v>6</v>
          </cell>
          <cell r="F304">
            <v>6666</v>
          </cell>
          <cell r="G304" t="str">
            <v>Central</v>
          </cell>
          <cell r="I304" t="str">
            <v>LSVT</v>
          </cell>
          <cell r="J304" t="str">
            <v/>
          </cell>
          <cell r="K304" t="str">
            <v/>
          </cell>
          <cell r="L304" t="str">
            <v/>
          </cell>
          <cell r="M304" t="str">
            <v/>
          </cell>
          <cell r="N304" t="str">
            <v>Included</v>
          </cell>
          <cell r="O304" t="str">
            <v/>
          </cell>
          <cell r="Q304">
            <v>1</v>
          </cell>
          <cell r="R304">
            <v>1</v>
          </cell>
          <cell r="S304">
            <v>0</v>
          </cell>
          <cell r="T304">
            <v>2</v>
          </cell>
        </row>
        <row r="305">
          <cell r="A305" t="str">
            <v>LH4014</v>
          </cell>
          <cell r="B305" t="str">
            <v>31-03-2007</v>
          </cell>
          <cell r="C305" t="str">
            <v>Broadacres Housing Association Limited</v>
          </cell>
          <cell r="D305">
            <v>4545</v>
          </cell>
          <cell r="E305">
            <v>0</v>
          </cell>
          <cell r="F305">
            <v>4545</v>
          </cell>
          <cell r="G305" t="str">
            <v>North</v>
          </cell>
          <cell r="I305" t="str">
            <v>LSVT</v>
          </cell>
          <cell r="J305" t="str">
            <v/>
          </cell>
          <cell r="K305" t="str">
            <v/>
          </cell>
          <cell r="L305" t="str">
            <v/>
          </cell>
          <cell r="M305" t="str">
            <v>Included</v>
          </cell>
          <cell r="N305" t="str">
            <v/>
          </cell>
          <cell r="O305" t="str">
            <v/>
          </cell>
          <cell r="Q305">
            <v>1</v>
          </cell>
          <cell r="R305">
            <v>1</v>
          </cell>
          <cell r="S305">
            <v>0</v>
          </cell>
          <cell r="T305">
            <v>2</v>
          </cell>
        </row>
        <row r="306">
          <cell r="A306" t="str">
            <v>LH4026</v>
          </cell>
          <cell r="B306" t="str">
            <v>31-03-2007</v>
          </cell>
          <cell r="C306" t="str">
            <v>Rosebery Housing Association Limited</v>
          </cell>
          <cell r="D306">
            <v>2369</v>
          </cell>
          <cell r="E306">
            <v>0</v>
          </cell>
          <cell r="F306">
            <v>2369</v>
          </cell>
          <cell r="G306" t="str">
            <v>South East</v>
          </cell>
          <cell r="I306" t="str">
            <v>LSVT</v>
          </cell>
          <cell r="J306" t="str">
            <v/>
          </cell>
          <cell r="K306" t="str">
            <v/>
          </cell>
          <cell r="L306" t="str">
            <v>Included</v>
          </cell>
          <cell r="M306" t="str">
            <v/>
          </cell>
          <cell r="N306" t="str">
            <v/>
          </cell>
          <cell r="O306" t="str">
            <v/>
          </cell>
          <cell r="Q306">
            <v>1</v>
          </cell>
          <cell r="R306">
            <v>1</v>
          </cell>
          <cell r="S306">
            <v>0</v>
          </cell>
          <cell r="T306">
            <v>2</v>
          </cell>
        </row>
        <row r="307">
          <cell r="A307" t="str">
            <v>LH4027</v>
          </cell>
          <cell r="B307" t="str">
            <v>31-03-2007</v>
          </cell>
          <cell r="C307" t="str">
            <v>Marches Housing Association Limited</v>
          </cell>
          <cell r="D307">
            <v>2225</v>
          </cell>
          <cell r="E307">
            <v>0</v>
          </cell>
          <cell r="F307">
            <v>2225</v>
          </cell>
          <cell r="G307" t="str">
            <v>Central</v>
          </cell>
          <cell r="I307" t="str">
            <v>LSVT</v>
          </cell>
          <cell r="J307" t="str">
            <v/>
          </cell>
          <cell r="K307" t="str">
            <v/>
          </cell>
          <cell r="L307" t="str">
            <v>Included</v>
          </cell>
          <cell r="M307" t="str">
            <v/>
          </cell>
          <cell r="N307" t="str">
            <v/>
          </cell>
          <cell r="O307" t="str">
            <v/>
          </cell>
          <cell r="Q307">
            <v>1</v>
          </cell>
          <cell r="R307">
            <v>1</v>
          </cell>
          <cell r="S307">
            <v>0</v>
          </cell>
          <cell r="T307">
            <v>2</v>
          </cell>
        </row>
        <row r="308">
          <cell r="A308" t="str">
            <v>LH4030</v>
          </cell>
          <cell r="B308" t="str">
            <v>31-03-2007</v>
          </cell>
          <cell r="C308" t="str">
            <v>Hermitage Housing Association Limited</v>
          </cell>
          <cell r="D308">
            <v>3920</v>
          </cell>
          <cell r="E308">
            <v>92</v>
          </cell>
          <cell r="F308">
            <v>4012</v>
          </cell>
          <cell r="G308" t="str">
            <v>London</v>
          </cell>
          <cell r="I308" t="str">
            <v>LSVT</v>
          </cell>
          <cell r="J308" t="str">
            <v/>
          </cell>
          <cell r="K308" t="str">
            <v/>
          </cell>
          <cell r="L308" t="str">
            <v/>
          </cell>
          <cell r="M308" t="str">
            <v>Included</v>
          </cell>
          <cell r="N308" t="str">
            <v/>
          </cell>
          <cell r="O308" t="str">
            <v/>
          </cell>
          <cell r="Q308">
            <v>1</v>
          </cell>
          <cell r="R308">
            <v>1</v>
          </cell>
          <cell r="S308">
            <v>0</v>
          </cell>
          <cell r="T308">
            <v>2</v>
          </cell>
        </row>
        <row r="309">
          <cell r="A309" t="str">
            <v>LH4032</v>
          </cell>
          <cell r="B309" t="str">
            <v>31-03-2007</v>
          </cell>
          <cell r="C309" t="str">
            <v>New Progress Housing Association Limited</v>
          </cell>
          <cell r="D309">
            <v>3704</v>
          </cell>
          <cell r="E309">
            <v>21</v>
          </cell>
          <cell r="F309">
            <v>3725</v>
          </cell>
          <cell r="G309" t="str">
            <v>North</v>
          </cell>
          <cell r="I309" t="str">
            <v>LSVT</v>
          </cell>
          <cell r="J309" t="str">
            <v/>
          </cell>
          <cell r="K309" t="str">
            <v/>
          </cell>
          <cell r="L309" t="str">
            <v/>
          </cell>
          <cell r="M309" t="str">
            <v>Included</v>
          </cell>
          <cell r="N309" t="str">
            <v/>
          </cell>
          <cell r="O309" t="str">
            <v/>
          </cell>
          <cell r="Q309">
            <v>1</v>
          </cell>
          <cell r="R309">
            <v>1</v>
          </cell>
          <cell r="S309">
            <v>0</v>
          </cell>
          <cell r="T309">
            <v>2</v>
          </cell>
        </row>
        <row r="310">
          <cell r="A310" t="str">
            <v>LH4040</v>
          </cell>
          <cell r="B310" t="str">
            <v>31-03-2007</v>
          </cell>
          <cell r="C310" t="str">
            <v>Penwith Housing Association Limited</v>
          </cell>
          <cell r="D310">
            <v>5933</v>
          </cell>
          <cell r="E310">
            <v>26</v>
          </cell>
          <cell r="F310">
            <v>5959</v>
          </cell>
          <cell r="G310" t="str">
            <v>South West</v>
          </cell>
          <cell r="I310" t="str">
            <v>LSVT</v>
          </cell>
          <cell r="J310" t="str">
            <v/>
          </cell>
          <cell r="K310" t="str">
            <v/>
          </cell>
          <cell r="L310" t="str">
            <v/>
          </cell>
          <cell r="M310" t="str">
            <v/>
          </cell>
          <cell r="N310" t="str">
            <v>Included</v>
          </cell>
          <cell r="O310" t="str">
            <v/>
          </cell>
          <cell r="Q310">
            <v>1</v>
          </cell>
          <cell r="R310">
            <v>1</v>
          </cell>
          <cell r="S310">
            <v>0</v>
          </cell>
          <cell r="T310">
            <v>2</v>
          </cell>
        </row>
        <row r="311">
          <cell r="A311" t="str">
            <v>LH4049</v>
          </cell>
          <cell r="B311" t="str">
            <v>31-03-2007</v>
          </cell>
          <cell r="C311" t="str">
            <v>Spa Housing Association Limited</v>
          </cell>
          <cell r="D311">
            <v>2909</v>
          </cell>
          <cell r="E311">
            <v>57</v>
          </cell>
          <cell r="F311">
            <v>2966</v>
          </cell>
          <cell r="G311" t="str">
            <v>Central</v>
          </cell>
          <cell r="I311" t="str">
            <v>LSVT</v>
          </cell>
          <cell r="J311" t="str">
            <v/>
          </cell>
          <cell r="K311" t="str">
            <v/>
          </cell>
          <cell r="L311" t="str">
            <v/>
          </cell>
          <cell r="M311" t="str">
            <v>Included</v>
          </cell>
          <cell r="N311" t="str">
            <v/>
          </cell>
          <cell r="O311" t="str">
            <v/>
          </cell>
          <cell r="Q311">
            <v>1</v>
          </cell>
          <cell r="R311">
            <v>1</v>
          </cell>
          <cell r="S311">
            <v>0</v>
          </cell>
          <cell r="T311">
            <v>2</v>
          </cell>
        </row>
        <row r="312">
          <cell r="A312" t="str">
            <v>LH4050</v>
          </cell>
          <cell r="B312" t="str">
            <v>31-03-2007</v>
          </cell>
          <cell r="C312" t="str">
            <v>Evesham and Pershore Housing Association Limited</v>
          </cell>
          <cell r="D312">
            <v>4715</v>
          </cell>
          <cell r="E312">
            <v>0</v>
          </cell>
          <cell r="F312">
            <v>4715</v>
          </cell>
          <cell r="G312" t="str">
            <v>Central</v>
          </cell>
          <cell r="I312" t="str">
            <v>LSVT</v>
          </cell>
          <cell r="J312" t="str">
            <v/>
          </cell>
          <cell r="K312" t="str">
            <v/>
          </cell>
          <cell r="L312" t="str">
            <v/>
          </cell>
          <cell r="M312" t="str">
            <v>Included</v>
          </cell>
          <cell r="N312" t="str">
            <v/>
          </cell>
          <cell r="O312" t="str">
            <v/>
          </cell>
          <cell r="Q312">
            <v>1</v>
          </cell>
          <cell r="R312">
            <v>1</v>
          </cell>
          <cell r="S312">
            <v>0</v>
          </cell>
          <cell r="T312">
            <v>2</v>
          </cell>
        </row>
        <row r="313">
          <cell r="A313" t="str">
            <v>LH4061</v>
          </cell>
          <cell r="B313" t="str">
            <v>31-03-2007</v>
          </cell>
          <cell r="C313" t="str">
            <v>The Vale Housing Association Limited</v>
          </cell>
          <cell r="D313">
            <v>5538</v>
          </cell>
          <cell r="E313">
            <v>0</v>
          </cell>
          <cell r="F313">
            <v>5538</v>
          </cell>
          <cell r="G313" t="str">
            <v>South East</v>
          </cell>
          <cell r="I313" t="str">
            <v>LSVT</v>
          </cell>
          <cell r="J313" t="str">
            <v/>
          </cell>
          <cell r="K313" t="str">
            <v/>
          </cell>
          <cell r="L313" t="str">
            <v/>
          </cell>
          <cell r="M313" t="str">
            <v/>
          </cell>
          <cell r="N313" t="str">
            <v>Included</v>
          </cell>
          <cell r="O313" t="str">
            <v/>
          </cell>
          <cell r="Q313">
            <v>1</v>
          </cell>
          <cell r="R313">
            <v>1</v>
          </cell>
          <cell r="S313">
            <v>0</v>
          </cell>
          <cell r="T313">
            <v>2</v>
          </cell>
        </row>
        <row r="314">
          <cell r="A314" t="str">
            <v>LH4062</v>
          </cell>
          <cell r="B314" t="str">
            <v>31-03-2007</v>
          </cell>
          <cell r="C314" t="str">
            <v>Elgar Housing Association Limited</v>
          </cell>
          <cell r="D314">
            <v>5016</v>
          </cell>
          <cell r="E314">
            <v>50</v>
          </cell>
          <cell r="F314">
            <v>5066</v>
          </cell>
          <cell r="G314" t="str">
            <v>Central</v>
          </cell>
          <cell r="I314" t="str">
            <v>LSVT</v>
          </cell>
          <cell r="J314" t="str">
            <v/>
          </cell>
          <cell r="K314" t="str">
            <v/>
          </cell>
          <cell r="L314" t="str">
            <v/>
          </cell>
          <cell r="M314" t="str">
            <v/>
          </cell>
          <cell r="N314" t="str">
            <v>Included</v>
          </cell>
          <cell r="O314" t="str">
            <v/>
          </cell>
          <cell r="Q314">
            <v>1</v>
          </cell>
          <cell r="R314">
            <v>1</v>
          </cell>
          <cell r="S314">
            <v>0</v>
          </cell>
          <cell r="T314">
            <v>2</v>
          </cell>
        </row>
        <row r="315">
          <cell r="A315" t="str">
            <v>LH4066</v>
          </cell>
          <cell r="B315" t="str">
            <v>31-03-2007</v>
          </cell>
          <cell r="C315" t="str">
            <v>Sentinel Housing Association Ltd</v>
          </cell>
          <cell r="D315">
            <v>6980</v>
          </cell>
          <cell r="E315">
            <v>25</v>
          </cell>
          <cell r="F315">
            <v>7005</v>
          </cell>
          <cell r="G315" t="str">
            <v>South East</v>
          </cell>
          <cell r="I315" t="str">
            <v>LSVT</v>
          </cell>
          <cell r="J315" t="str">
            <v/>
          </cell>
          <cell r="K315" t="str">
            <v/>
          </cell>
          <cell r="L315" t="str">
            <v/>
          </cell>
          <cell r="M315" t="str">
            <v/>
          </cell>
          <cell r="N315" t="str">
            <v>Included</v>
          </cell>
          <cell r="O315" t="str">
            <v/>
          </cell>
          <cell r="Q315">
            <v>1</v>
          </cell>
          <cell r="R315">
            <v>1</v>
          </cell>
          <cell r="S315">
            <v>0</v>
          </cell>
          <cell r="T315">
            <v>2</v>
          </cell>
        </row>
        <row r="316">
          <cell r="A316" t="str">
            <v>LH4067</v>
          </cell>
          <cell r="B316" t="str">
            <v>31-03-2007</v>
          </cell>
          <cell r="C316" t="str">
            <v>Kingfisher Housing Association Limited</v>
          </cell>
          <cell r="D316">
            <v>4921</v>
          </cell>
          <cell r="E316">
            <v>25</v>
          </cell>
          <cell r="F316">
            <v>4946</v>
          </cell>
          <cell r="G316" t="str">
            <v>South East</v>
          </cell>
          <cell r="I316" t="str">
            <v>LSVT</v>
          </cell>
          <cell r="J316" t="str">
            <v/>
          </cell>
          <cell r="K316" t="str">
            <v/>
          </cell>
          <cell r="L316" t="str">
            <v/>
          </cell>
          <cell r="M316" t="str">
            <v>Included</v>
          </cell>
          <cell r="N316" t="str">
            <v/>
          </cell>
          <cell r="O316" t="str">
            <v/>
          </cell>
          <cell r="Q316">
            <v>1</v>
          </cell>
          <cell r="R316">
            <v>1</v>
          </cell>
          <cell r="S316">
            <v>0</v>
          </cell>
          <cell r="T316">
            <v>2</v>
          </cell>
        </row>
        <row r="317">
          <cell r="A317" t="str">
            <v>LH4074</v>
          </cell>
          <cell r="B317" t="str">
            <v>31-03-2007</v>
          </cell>
          <cell r="C317" t="str">
            <v>Sarsen Housing Association Limited</v>
          </cell>
          <cell r="D317">
            <v>5839</v>
          </cell>
          <cell r="E317">
            <v>0</v>
          </cell>
          <cell r="F317">
            <v>5839</v>
          </cell>
          <cell r="G317" t="str">
            <v>South West</v>
          </cell>
          <cell r="I317" t="str">
            <v>LSVT</v>
          </cell>
          <cell r="J317" t="str">
            <v/>
          </cell>
          <cell r="K317" t="str">
            <v/>
          </cell>
          <cell r="L317" t="str">
            <v/>
          </cell>
          <cell r="M317" t="str">
            <v/>
          </cell>
          <cell r="N317" t="str">
            <v>Included</v>
          </cell>
          <cell r="O317" t="str">
            <v/>
          </cell>
          <cell r="Q317">
            <v>1</v>
          </cell>
          <cell r="R317">
            <v>1</v>
          </cell>
          <cell r="S317">
            <v>0</v>
          </cell>
          <cell r="T317">
            <v>2</v>
          </cell>
        </row>
        <row r="318">
          <cell r="A318" t="str">
            <v>LH4083</v>
          </cell>
          <cell r="B318" t="str">
            <v>31-03-2007</v>
          </cell>
          <cell r="C318" t="str">
            <v>Westlea Housing Association Limited</v>
          </cell>
          <cell r="D318">
            <v>5937</v>
          </cell>
          <cell r="E318">
            <v>79</v>
          </cell>
          <cell r="F318">
            <v>6016</v>
          </cell>
          <cell r="G318" t="str">
            <v>South West</v>
          </cell>
          <cell r="I318" t="str">
            <v>LSVT</v>
          </cell>
          <cell r="J318" t="str">
            <v/>
          </cell>
          <cell r="K318" t="str">
            <v/>
          </cell>
          <cell r="L318" t="str">
            <v/>
          </cell>
          <cell r="M318" t="str">
            <v/>
          </cell>
          <cell r="N318" t="str">
            <v>Included</v>
          </cell>
          <cell r="O318" t="str">
            <v/>
          </cell>
          <cell r="Q318">
            <v>1</v>
          </cell>
          <cell r="R318">
            <v>1</v>
          </cell>
          <cell r="S318">
            <v>0</v>
          </cell>
          <cell r="T318">
            <v>2</v>
          </cell>
        </row>
        <row r="319">
          <cell r="A319" t="str">
            <v>LH4090</v>
          </cell>
          <cell r="B319" t="str">
            <v>31-03-2007</v>
          </cell>
          <cell r="C319" t="str">
            <v>Drum Housing Association Limited</v>
          </cell>
          <cell r="D319">
            <v>4735</v>
          </cell>
          <cell r="E319">
            <v>308</v>
          </cell>
          <cell r="F319">
            <v>5043</v>
          </cell>
          <cell r="G319" t="str">
            <v>South East</v>
          </cell>
          <cell r="I319" t="str">
            <v>LSVT</v>
          </cell>
          <cell r="J319" t="str">
            <v/>
          </cell>
          <cell r="K319" t="str">
            <v/>
          </cell>
          <cell r="L319" t="str">
            <v/>
          </cell>
          <cell r="M319" t="str">
            <v/>
          </cell>
          <cell r="N319" t="str">
            <v>Included</v>
          </cell>
          <cell r="O319" t="str">
            <v/>
          </cell>
          <cell r="Q319">
            <v>1</v>
          </cell>
          <cell r="R319">
            <v>1</v>
          </cell>
          <cell r="S319">
            <v>0</v>
          </cell>
          <cell r="T319">
            <v>2</v>
          </cell>
        </row>
        <row r="320">
          <cell r="A320" t="str">
            <v>LH4091</v>
          </cell>
          <cell r="B320" t="str">
            <v>31-03-2007</v>
          </cell>
          <cell r="C320" t="str">
            <v>Atlantic Housing Limited</v>
          </cell>
          <cell r="D320">
            <v>4914</v>
          </cell>
          <cell r="E320">
            <v>316</v>
          </cell>
          <cell r="F320">
            <v>5230</v>
          </cell>
          <cell r="G320" t="str">
            <v>South East</v>
          </cell>
          <cell r="I320" t="str">
            <v>LSVT</v>
          </cell>
          <cell r="J320" t="str">
            <v/>
          </cell>
          <cell r="K320" t="str">
            <v/>
          </cell>
          <cell r="L320" t="str">
            <v/>
          </cell>
          <cell r="M320" t="str">
            <v/>
          </cell>
          <cell r="N320" t="str">
            <v>Included</v>
          </cell>
          <cell r="O320" t="str">
            <v/>
          </cell>
          <cell r="Q320">
            <v>1</v>
          </cell>
          <cell r="R320">
            <v>1</v>
          </cell>
          <cell r="S320">
            <v>0</v>
          </cell>
          <cell r="T320">
            <v>2</v>
          </cell>
        </row>
        <row r="321">
          <cell r="A321" t="str">
            <v>LH4092</v>
          </cell>
          <cell r="B321" t="str">
            <v>31-03-2007</v>
          </cell>
          <cell r="C321" t="str">
            <v>Ten Sixty Six Housing Association Limited</v>
          </cell>
          <cell r="D321">
            <v>4003</v>
          </cell>
          <cell r="E321">
            <v>0</v>
          </cell>
          <cell r="F321">
            <v>4003</v>
          </cell>
          <cell r="G321" t="str">
            <v>South East</v>
          </cell>
          <cell r="I321" t="str">
            <v>LSVT</v>
          </cell>
          <cell r="J321" t="str">
            <v/>
          </cell>
          <cell r="K321" t="str">
            <v/>
          </cell>
          <cell r="L321" t="str">
            <v/>
          </cell>
          <cell r="M321" t="str">
            <v>Included</v>
          </cell>
          <cell r="N321" t="str">
            <v/>
          </cell>
          <cell r="O321" t="str">
            <v/>
          </cell>
          <cell r="Q321">
            <v>1</v>
          </cell>
          <cell r="R321">
            <v>1</v>
          </cell>
          <cell r="S321">
            <v>0</v>
          </cell>
          <cell r="T321">
            <v>2</v>
          </cell>
        </row>
        <row r="322">
          <cell r="A322" t="str">
            <v>LH4094</v>
          </cell>
          <cell r="B322" t="str">
            <v>31-03-2007</v>
          </cell>
          <cell r="C322" t="str">
            <v>South Anglia Housing Limited</v>
          </cell>
          <cell r="D322">
            <v>6353</v>
          </cell>
          <cell r="E322">
            <v>0</v>
          </cell>
          <cell r="F322">
            <v>6353</v>
          </cell>
          <cell r="G322" t="str">
            <v>London</v>
          </cell>
          <cell r="J322" t="str">
            <v/>
          </cell>
          <cell r="K322" t="str">
            <v>Traditional</v>
          </cell>
          <cell r="L322" t="str">
            <v/>
          </cell>
          <cell r="M322" t="str">
            <v/>
          </cell>
          <cell r="N322" t="str">
            <v>Included</v>
          </cell>
          <cell r="O322" t="str">
            <v/>
          </cell>
          <cell r="Q322">
            <v>1</v>
          </cell>
          <cell r="R322">
            <v>1</v>
          </cell>
          <cell r="S322">
            <v>1</v>
          </cell>
          <cell r="T322">
            <v>3</v>
          </cell>
        </row>
        <row r="323">
          <cell r="A323" t="str">
            <v>LH4095</v>
          </cell>
          <cell r="B323" t="str">
            <v>31-03-2007</v>
          </cell>
          <cell r="C323" t="str">
            <v>Anchor Trust</v>
          </cell>
          <cell r="D323">
            <v>28865</v>
          </cell>
          <cell r="E323">
            <v>0</v>
          </cell>
          <cell r="F323">
            <v>28865</v>
          </cell>
          <cell r="G323" t="str">
            <v>South East</v>
          </cell>
          <cell r="J323" t="str">
            <v/>
          </cell>
          <cell r="K323" t="str">
            <v>Traditional</v>
          </cell>
          <cell r="L323" t="str">
            <v/>
          </cell>
          <cell r="M323" t="str">
            <v/>
          </cell>
          <cell r="N323" t="str">
            <v/>
          </cell>
          <cell r="O323" t="str">
            <v>Included</v>
          </cell>
          <cell r="Q323">
            <v>1</v>
          </cell>
          <cell r="R323">
            <v>1</v>
          </cell>
          <cell r="S323">
            <v>1</v>
          </cell>
          <cell r="T323">
            <v>3</v>
          </cell>
        </row>
        <row r="324">
          <cell r="A324" t="str">
            <v>LH4097</v>
          </cell>
          <cell r="B324" t="str">
            <v>31-03-2007</v>
          </cell>
          <cell r="C324" t="str">
            <v>West Wiltshire Housing Society Limited</v>
          </cell>
          <cell r="D324">
            <v>5144</v>
          </cell>
          <cell r="E324">
            <v>103</v>
          </cell>
          <cell r="F324">
            <v>5247</v>
          </cell>
          <cell r="G324" t="str">
            <v>South West</v>
          </cell>
          <cell r="I324" t="str">
            <v>LSVT</v>
          </cell>
          <cell r="J324" t="str">
            <v/>
          </cell>
          <cell r="K324" t="str">
            <v/>
          </cell>
          <cell r="L324" t="str">
            <v/>
          </cell>
          <cell r="M324" t="str">
            <v/>
          </cell>
          <cell r="N324" t="str">
            <v>Included</v>
          </cell>
          <cell r="O324" t="str">
            <v/>
          </cell>
          <cell r="Q324">
            <v>1</v>
          </cell>
          <cell r="R324">
            <v>1</v>
          </cell>
          <cell r="S324">
            <v>0</v>
          </cell>
          <cell r="T324">
            <v>2</v>
          </cell>
        </row>
        <row r="325">
          <cell r="A325" t="str">
            <v>LH4104</v>
          </cell>
          <cell r="B325" t="str">
            <v>31-03-2007</v>
          </cell>
          <cell r="C325" t="str">
            <v>South Warwickshire Housing Association Limited</v>
          </cell>
          <cell r="D325">
            <v>5822</v>
          </cell>
          <cell r="E325">
            <v>10</v>
          </cell>
          <cell r="F325">
            <v>5832</v>
          </cell>
          <cell r="G325" t="str">
            <v>Central</v>
          </cell>
          <cell r="I325" t="str">
            <v>LSVT</v>
          </cell>
          <cell r="J325" t="str">
            <v/>
          </cell>
          <cell r="K325" t="str">
            <v/>
          </cell>
          <cell r="L325" t="str">
            <v/>
          </cell>
          <cell r="M325" t="str">
            <v/>
          </cell>
          <cell r="N325" t="str">
            <v>Included</v>
          </cell>
          <cell r="O325" t="str">
            <v/>
          </cell>
          <cell r="Q325">
            <v>1</v>
          </cell>
          <cell r="R325">
            <v>1</v>
          </cell>
          <cell r="S325">
            <v>0</v>
          </cell>
          <cell r="T325">
            <v>2</v>
          </cell>
        </row>
        <row r="326">
          <cell r="A326" t="str">
            <v>LH4120</v>
          </cell>
          <cell r="B326" t="str">
            <v>31-03-2007</v>
          </cell>
          <cell r="C326" t="str">
            <v>Fosseway Housing Association Limited</v>
          </cell>
          <cell r="D326">
            <v>4173</v>
          </cell>
          <cell r="E326">
            <v>104</v>
          </cell>
          <cell r="F326">
            <v>4277</v>
          </cell>
          <cell r="G326" t="str">
            <v>Central</v>
          </cell>
          <cell r="I326" t="str">
            <v>LSVT</v>
          </cell>
          <cell r="J326" t="str">
            <v/>
          </cell>
          <cell r="K326" t="str">
            <v/>
          </cell>
          <cell r="L326" t="str">
            <v/>
          </cell>
          <cell r="M326" t="str">
            <v>Included</v>
          </cell>
          <cell r="N326" t="str">
            <v/>
          </cell>
          <cell r="O326" t="str">
            <v/>
          </cell>
          <cell r="Q326">
            <v>1</v>
          </cell>
          <cell r="R326">
            <v>1</v>
          </cell>
          <cell r="S326">
            <v>0</v>
          </cell>
          <cell r="T326">
            <v>2</v>
          </cell>
        </row>
        <row r="327">
          <cell r="A327" t="str">
            <v>LH4121</v>
          </cell>
          <cell r="B327" t="str">
            <v>31-03-2007</v>
          </cell>
          <cell r="C327" t="str">
            <v>South Staffordshire Housing Association Limited</v>
          </cell>
          <cell r="D327">
            <v>5363</v>
          </cell>
          <cell r="E327">
            <v>0</v>
          </cell>
          <cell r="F327">
            <v>5363</v>
          </cell>
          <cell r="G327" t="str">
            <v>Central</v>
          </cell>
          <cell r="I327" t="str">
            <v>LSVT</v>
          </cell>
          <cell r="J327" t="str">
            <v/>
          </cell>
          <cell r="K327" t="str">
            <v/>
          </cell>
          <cell r="L327" t="str">
            <v/>
          </cell>
          <cell r="M327" t="str">
            <v/>
          </cell>
          <cell r="N327" t="str">
            <v>Included</v>
          </cell>
          <cell r="O327" t="str">
            <v/>
          </cell>
          <cell r="Q327">
            <v>1</v>
          </cell>
          <cell r="R327">
            <v>1</v>
          </cell>
          <cell r="S327">
            <v>0</v>
          </cell>
          <cell r="T327">
            <v>2</v>
          </cell>
        </row>
        <row r="328">
          <cell r="A328" t="str">
            <v>LH4122</v>
          </cell>
          <cell r="B328" t="str">
            <v>31-03-2007</v>
          </cell>
          <cell r="C328" t="str">
            <v>Homezone Housing Limited</v>
          </cell>
          <cell r="D328">
            <v>4616</v>
          </cell>
          <cell r="E328">
            <v>0</v>
          </cell>
          <cell r="F328">
            <v>4616</v>
          </cell>
          <cell r="G328" t="str">
            <v>Central</v>
          </cell>
          <cell r="I328" t="str">
            <v>LSVT</v>
          </cell>
          <cell r="J328" t="str">
            <v/>
          </cell>
          <cell r="K328" t="str">
            <v/>
          </cell>
          <cell r="L328" t="str">
            <v/>
          </cell>
          <cell r="M328" t="str">
            <v>Included</v>
          </cell>
          <cell r="N328" t="str">
            <v/>
          </cell>
          <cell r="O328" t="str">
            <v/>
          </cell>
          <cell r="Q328">
            <v>1</v>
          </cell>
          <cell r="R328">
            <v>1</v>
          </cell>
          <cell r="S328">
            <v>0</v>
          </cell>
          <cell r="T328">
            <v>2</v>
          </cell>
        </row>
        <row r="329">
          <cell r="A329" t="str">
            <v>LH4138</v>
          </cell>
          <cell r="B329" t="str">
            <v>31-03-2007</v>
          </cell>
          <cell r="C329" t="str">
            <v>Chiltern Hundreds Charitable Housing Ass Ltd</v>
          </cell>
          <cell r="D329">
            <v>9218</v>
          </cell>
          <cell r="E329">
            <v>189</v>
          </cell>
          <cell r="F329">
            <v>9407</v>
          </cell>
          <cell r="G329" t="str">
            <v>South East</v>
          </cell>
          <cell r="J329" t="str">
            <v/>
          </cell>
          <cell r="K329" t="str">
            <v>Traditional</v>
          </cell>
          <cell r="L329" t="str">
            <v/>
          </cell>
          <cell r="M329" t="str">
            <v/>
          </cell>
          <cell r="N329" t="str">
            <v>Included</v>
          </cell>
          <cell r="O329" t="str">
            <v/>
          </cell>
          <cell r="Q329">
            <v>1</v>
          </cell>
          <cell r="R329">
            <v>1</v>
          </cell>
          <cell r="S329">
            <v>1</v>
          </cell>
          <cell r="T329">
            <v>3</v>
          </cell>
        </row>
        <row r="330">
          <cell r="A330" t="str">
            <v>LH4149</v>
          </cell>
          <cell r="B330" t="str">
            <v>31-03-2007</v>
          </cell>
          <cell r="C330" t="str">
            <v>A2 Winchester Limited</v>
          </cell>
          <cell r="D330">
            <v>1257</v>
          </cell>
          <cell r="E330">
            <v>101</v>
          </cell>
          <cell r="F330">
            <v>1358</v>
          </cell>
          <cell r="G330" t="str">
            <v>South East</v>
          </cell>
          <cell r="J330" t="str">
            <v/>
          </cell>
          <cell r="K330" t="str">
            <v>Traditional</v>
          </cell>
          <cell r="L330" t="str">
            <v>Included</v>
          </cell>
          <cell r="M330" t="str">
            <v/>
          </cell>
          <cell r="N330" t="str">
            <v/>
          </cell>
          <cell r="O330" t="str">
            <v/>
          </cell>
          <cell r="Q330">
            <v>1</v>
          </cell>
          <cell r="R330">
            <v>1</v>
          </cell>
          <cell r="S330">
            <v>1</v>
          </cell>
          <cell r="T330">
            <v>3</v>
          </cell>
        </row>
        <row r="331">
          <cell r="A331" t="str">
            <v>LH4158</v>
          </cell>
          <cell r="B331" t="str">
            <v>31-03-2007</v>
          </cell>
          <cell r="C331" t="str">
            <v>The Dane Housing Group Ltd</v>
          </cell>
          <cell r="D331">
            <v>3828</v>
          </cell>
          <cell r="E331">
            <v>48</v>
          </cell>
          <cell r="F331">
            <v>3876</v>
          </cell>
          <cell r="G331" t="str">
            <v>North</v>
          </cell>
          <cell r="I331" t="str">
            <v>LSVT</v>
          </cell>
          <cell r="J331" t="str">
            <v/>
          </cell>
          <cell r="K331" t="str">
            <v/>
          </cell>
          <cell r="L331" t="str">
            <v/>
          </cell>
          <cell r="M331" t="str">
            <v>Included</v>
          </cell>
          <cell r="N331" t="str">
            <v/>
          </cell>
          <cell r="O331" t="str">
            <v/>
          </cell>
          <cell r="Q331">
            <v>1</v>
          </cell>
          <cell r="R331">
            <v>1</v>
          </cell>
          <cell r="S331">
            <v>0</v>
          </cell>
          <cell r="T331">
            <v>2</v>
          </cell>
        </row>
        <row r="332">
          <cell r="A332" t="str">
            <v>LH4164</v>
          </cell>
          <cell r="B332" t="str">
            <v>31-03-2007</v>
          </cell>
          <cell r="C332" t="str">
            <v>Midsummer Homes Housing Association Limited</v>
          </cell>
          <cell r="D332">
            <v>1582</v>
          </cell>
          <cell r="E332">
            <v>0</v>
          </cell>
          <cell r="F332">
            <v>1582</v>
          </cell>
          <cell r="G332" t="str">
            <v>London</v>
          </cell>
          <cell r="J332" t="str">
            <v/>
          </cell>
          <cell r="K332" t="str">
            <v>Traditional</v>
          </cell>
          <cell r="L332" t="str">
            <v>Included</v>
          </cell>
          <cell r="M332" t="str">
            <v/>
          </cell>
          <cell r="N332" t="str">
            <v/>
          </cell>
          <cell r="O332" t="str">
            <v/>
          </cell>
          <cell r="Q332">
            <v>1</v>
          </cell>
          <cell r="R332">
            <v>1</v>
          </cell>
          <cell r="S332">
            <v>1</v>
          </cell>
          <cell r="T332">
            <v>3</v>
          </cell>
        </row>
        <row r="333">
          <cell r="A333" t="str">
            <v>LH4165</v>
          </cell>
          <cell r="B333" t="str">
            <v>31-03-2007</v>
          </cell>
          <cell r="C333" t="str">
            <v>Coastline Housing Limited</v>
          </cell>
          <cell r="D333">
            <v>3587</v>
          </cell>
          <cell r="E333">
            <v>10</v>
          </cell>
          <cell r="F333">
            <v>3597</v>
          </cell>
          <cell r="G333" t="str">
            <v>South West</v>
          </cell>
          <cell r="I333" t="str">
            <v>LSVT</v>
          </cell>
          <cell r="J333" t="str">
            <v/>
          </cell>
          <cell r="K333" t="str">
            <v/>
          </cell>
          <cell r="L333" t="str">
            <v/>
          </cell>
          <cell r="M333" t="str">
            <v>Included</v>
          </cell>
          <cell r="N333" t="str">
            <v/>
          </cell>
          <cell r="O333" t="str">
            <v/>
          </cell>
          <cell r="Q333">
            <v>1</v>
          </cell>
          <cell r="R333">
            <v>1</v>
          </cell>
          <cell r="S333">
            <v>0</v>
          </cell>
          <cell r="T333">
            <v>2</v>
          </cell>
        </row>
        <row r="334">
          <cell r="A334" t="str">
            <v>LH4166</v>
          </cell>
          <cell r="B334" t="str">
            <v>31-03-2007</v>
          </cell>
          <cell r="C334" t="str">
            <v>Magna West Somerset Housing Association Limited</v>
          </cell>
          <cell r="D334">
            <v>2064</v>
          </cell>
          <cell r="E334">
            <v>0</v>
          </cell>
          <cell r="F334">
            <v>2064</v>
          </cell>
          <cell r="G334" t="str">
            <v>South West</v>
          </cell>
          <cell r="I334" t="str">
            <v>LSVT</v>
          </cell>
          <cell r="J334" t="str">
            <v/>
          </cell>
          <cell r="K334" t="str">
            <v/>
          </cell>
          <cell r="L334" t="str">
            <v>Included</v>
          </cell>
          <cell r="M334" t="str">
            <v/>
          </cell>
          <cell r="N334" t="str">
            <v/>
          </cell>
          <cell r="O334" t="str">
            <v/>
          </cell>
          <cell r="Q334">
            <v>1</v>
          </cell>
          <cell r="R334">
            <v>1</v>
          </cell>
          <cell r="S334">
            <v>0</v>
          </cell>
          <cell r="T334">
            <v>2</v>
          </cell>
        </row>
        <row r="335">
          <cell r="A335" t="str">
            <v>LH4173</v>
          </cell>
          <cell r="B335" t="str">
            <v>31-03-2007</v>
          </cell>
          <cell r="C335" t="str">
            <v>Rother Homes Limited</v>
          </cell>
          <cell r="D335">
            <v>3216</v>
          </cell>
          <cell r="E335">
            <v>16</v>
          </cell>
          <cell r="F335">
            <v>3232</v>
          </cell>
          <cell r="G335" t="str">
            <v>South East</v>
          </cell>
          <cell r="I335" t="str">
            <v>LSVT</v>
          </cell>
          <cell r="J335" t="str">
            <v/>
          </cell>
          <cell r="K335" t="str">
            <v/>
          </cell>
          <cell r="L335" t="str">
            <v/>
          </cell>
          <cell r="M335" t="str">
            <v>Included</v>
          </cell>
          <cell r="N335" t="str">
            <v/>
          </cell>
          <cell r="O335" t="str">
            <v/>
          </cell>
          <cell r="Q335">
            <v>1</v>
          </cell>
          <cell r="R335">
            <v>1</v>
          </cell>
          <cell r="S335">
            <v>0</v>
          </cell>
          <cell r="T335">
            <v>2</v>
          </cell>
        </row>
        <row r="336">
          <cell r="A336" t="str">
            <v>LH4188</v>
          </cell>
          <cell r="B336" t="str">
            <v>31-03-2007</v>
          </cell>
          <cell r="C336" t="str">
            <v>Progress Care Housing Association Limited</v>
          </cell>
          <cell r="D336">
            <v>2123</v>
          </cell>
          <cell r="E336">
            <v>0</v>
          </cell>
          <cell r="F336">
            <v>2123</v>
          </cell>
          <cell r="G336" t="str">
            <v>North</v>
          </cell>
          <cell r="J336" t="str">
            <v>Specialist</v>
          </cell>
          <cell r="K336" t="str">
            <v>Traditional</v>
          </cell>
          <cell r="L336" t="str">
            <v>Included</v>
          </cell>
          <cell r="M336" t="str">
            <v/>
          </cell>
          <cell r="N336" t="str">
            <v/>
          </cell>
          <cell r="O336" t="str">
            <v/>
          </cell>
          <cell r="Q336">
            <v>1</v>
          </cell>
          <cell r="R336">
            <v>1</v>
          </cell>
          <cell r="S336">
            <v>1</v>
          </cell>
          <cell r="T336">
            <v>3</v>
          </cell>
        </row>
        <row r="337">
          <cell r="A337" t="str">
            <v>LH4198</v>
          </cell>
          <cell r="B337" t="str">
            <v>31-03-2007</v>
          </cell>
          <cell r="C337" t="str">
            <v xml:space="preserve">West Devon Homes Limited </v>
          </cell>
          <cell r="D337">
            <v>1521</v>
          </cell>
          <cell r="E337">
            <v>0</v>
          </cell>
          <cell r="F337">
            <v>1521</v>
          </cell>
          <cell r="G337" t="str">
            <v>South West</v>
          </cell>
          <cell r="I337" t="str">
            <v>LSVT</v>
          </cell>
          <cell r="J337" t="str">
            <v/>
          </cell>
          <cell r="K337" t="str">
            <v/>
          </cell>
          <cell r="L337" t="str">
            <v>Included</v>
          </cell>
          <cell r="M337" t="str">
            <v/>
          </cell>
          <cell r="N337" t="str">
            <v/>
          </cell>
          <cell r="O337" t="str">
            <v/>
          </cell>
          <cell r="Q337">
            <v>1</v>
          </cell>
          <cell r="R337">
            <v>1</v>
          </cell>
          <cell r="S337">
            <v>0</v>
          </cell>
          <cell r="T337">
            <v>2</v>
          </cell>
        </row>
        <row r="338">
          <cell r="A338" t="str">
            <v>LH4200</v>
          </cell>
          <cell r="B338" t="str">
            <v>31-03-2007</v>
          </cell>
          <cell r="C338" t="str">
            <v xml:space="preserve">South Somerset Homes Limited </v>
          </cell>
          <cell r="D338">
            <v>8376</v>
          </cell>
          <cell r="E338">
            <v>0</v>
          </cell>
          <cell r="F338">
            <v>8376</v>
          </cell>
          <cell r="G338" t="str">
            <v>South West</v>
          </cell>
          <cell r="I338" t="str">
            <v>LSVT</v>
          </cell>
          <cell r="J338" t="str">
            <v/>
          </cell>
          <cell r="K338" t="str">
            <v/>
          </cell>
          <cell r="L338" t="str">
            <v/>
          </cell>
          <cell r="M338" t="str">
            <v/>
          </cell>
          <cell r="N338" t="str">
            <v>Included</v>
          </cell>
          <cell r="O338" t="str">
            <v/>
          </cell>
          <cell r="Q338">
            <v>1</v>
          </cell>
          <cell r="R338">
            <v>1</v>
          </cell>
          <cell r="S338">
            <v>0</v>
          </cell>
          <cell r="T338">
            <v>2</v>
          </cell>
        </row>
        <row r="339">
          <cell r="A339" t="str">
            <v>LH4208</v>
          </cell>
          <cell r="B339" t="str">
            <v>31-03-2007</v>
          </cell>
          <cell r="C339" t="str">
            <v xml:space="preserve">Worthing Homes Limited </v>
          </cell>
          <cell r="D339">
            <v>2612</v>
          </cell>
          <cell r="E339">
            <v>47</v>
          </cell>
          <cell r="F339">
            <v>2659</v>
          </cell>
          <cell r="G339" t="str">
            <v>South East</v>
          </cell>
          <cell r="I339" t="str">
            <v>LSVT</v>
          </cell>
          <cell r="J339" t="str">
            <v/>
          </cell>
          <cell r="K339" t="str">
            <v/>
          </cell>
          <cell r="L339" t="str">
            <v/>
          </cell>
          <cell r="M339" t="str">
            <v>Included</v>
          </cell>
          <cell r="N339" t="str">
            <v/>
          </cell>
          <cell r="O339" t="str">
            <v/>
          </cell>
          <cell r="Q339">
            <v>1</v>
          </cell>
          <cell r="R339">
            <v>1</v>
          </cell>
          <cell r="S339">
            <v>0</v>
          </cell>
          <cell r="T339">
            <v>2</v>
          </cell>
        </row>
        <row r="340">
          <cell r="A340" t="str">
            <v>LH4209</v>
          </cell>
          <cell r="B340" t="str">
            <v>31-03-2007</v>
          </cell>
          <cell r="C340" t="str">
            <v xml:space="preserve">Somer Community Housing Trust </v>
          </cell>
          <cell r="D340">
            <v>8939</v>
          </cell>
          <cell r="E340">
            <v>53</v>
          </cell>
          <cell r="F340">
            <v>8992</v>
          </cell>
          <cell r="G340" t="str">
            <v>South West</v>
          </cell>
          <cell r="I340" t="str">
            <v>LSVT</v>
          </cell>
          <cell r="J340" t="str">
            <v/>
          </cell>
          <cell r="K340" t="str">
            <v/>
          </cell>
          <cell r="L340" t="str">
            <v/>
          </cell>
          <cell r="M340" t="str">
            <v/>
          </cell>
          <cell r="N340" t="str">
            <v>Included</v>
          </cell>
          <cell r="O340" t="str">
            <v/>
          </cell>
          <cell r="Q340">
            <v>1</v>
          </cell>
          <cell r="R340">
            <v>1</v>
          </cell>
          <cell r="S340">
            <v>0</v>
          </cell>
          <cell r="T340">
            <v>2</v>
          </cell>
        </row>
        <row r="341">
          <cell r="A341" t="str">
            <v>LH4210</v>
          </cell>
          <cell r="B341" t="str">
            <v>31-03-2007</v>
          </cell>
          <cell r="C341" t="str">
            <v>Tor Homes</v>
          </cell>
          <cell r="D341">
            <v>4901</v>
          </cell>
          <cell r="E341">
            <v>0</v>
          </cell>
          <cell r="F341">
            <v>4901</v>
          </cell>
          <cell r="G341" t="str">
            <v>London</v>
          </cell>
          <cell r="I341" t="str">
            <v>LSVT</v>
          </cell>
          <cell r="J341" t="str">
            <v/>
          </cell>
          <cell r="K341" t="str">
            <v/>
          </cell>
          <cell r="L341" t="str">
            <v/>
          </cell>
          <cell r="M341" t="str">
            <v>Included</v>
          </cell>
          <cell r="N341" t="str">
            <v/>
          </cell>
          <cell r="O341" t="str">
            <v/>
          </cell>
          <cell r="Q341">
            <v>1</v>
          </cell>
          <cell r="R341">
            <v>1</v>
          </cell>
          <cell r="S341">
            <v>0</v>
          </cell>
          <cell r="T341">
            <v>2</v>
          </cell>
        </row>
        <row r="342">
          <cell r="A342" t="str">
            <v>LH4213</v>
          </cell>
          <cell r="B342" t="str">
            <v>31-03-2007</v>
          </cell>
          <cell r="C342" t="str">
            <v>Derwent and Solway Housing Association Limited</v>
          </cell>
          <cell r="D342">
            <v>3106</v>
          </cell>
          <cell r="E342">
            <v>0</v>
          </cell>
          <cell r="F342">
            <v>3106</v>
          </cell>
          <cell r="G342" t="str">
            <v>North</v>
          </cell>
          <cell r="I342" t="str">
            <v>LSVT</v>
          </cell>
          <cell r="J342" t="str">
            <v/>
          </cell>
          <cell r="K342" t="str">
            <v/>
          </cell>
          <cell r="L342" t="str">
            <v/>
          </cell>
          <cell r="M342" t="str">
            <v>Included</v>
          </cell>
          <cell r="N342" t="str">
            <v/>
          </cell>
          <cell r="O342" t="str">
            <v/>
          </cell>
          <cell r="Q342">
            <v>1</v>
          </cell>
          <cell r="R342">
            <v>1</v>
          </cell>
          <cell r="S342">
            <v>0</v>
          </cell>
          <cell r="T342">
            <v>2</v>
          </cell>
        </row>
        <row r="343">
          <cell r="A343" t="str">
            <v>LH4220</v>
          </cell>
          <cell r="B343" t="str">
            <v>31-03-2007</v>
          </cell>
          <cell r="C343" t="str">
            <v>The Wrekin Housing Trust Limited</v>
          </cell>
          <cell r="D343">
            <v>11824</v>
          </cell>
          <cell r="E343">
            <v>0</v>
          </cell>
          <cell r="F343">
            <v>11824</v>
          </cell>
          <cell r="G343" t="str">
            <v>Central</v>
          </cell>
          <cell r="I343" t="str">
            <v>LSVT</v>
          </cell>
          <cell r="J343" t="str">
            <v/>
          </cell>
          <cell r="K343" t="str">
            <v/>
          </cell>
          <cell r="L343" t="str">
            <v/>
          </cell>
          <cell r="M343" t="str">
            <v/>
          </cell>
          <cell r="N343" t="str">
            <v/>
          </cell>
          <cell r="O343" t="str">
            <v>Included</v>
          </cell>
          <cell r="Q343">
            <v>1</v>
          </cell>
          <cell r="R343">
            <v>1</v>
          </cell>
          <cell r="S343">
            <v>0</v>
          </cell>
          <cell r="T343">
            <v>2</v>
          </cell>
        </row>
        <row r="344">
          <cell r="A344" t="str">
            <v>LH4237</v>
          </cell>
          <cell r="B344" t="str">
            <v>31-03-2007</v>
          </cell>
          <cell r="C344" t="str">
            <v>Boston Mayflower Limited</v>
          </cell>
          <cell r="D344">
            <v>4714</v>
          </cell>
          <cell r="E344">
            <v>0</v>
          </cell>
          <cell r="F344">
            <v>4714</v>
          </cell>
          <cell r="G344" t="str">
            <v>Central</v>
          </cell>
          <cell r="I344" t="str">
            <v>LSVT</v>
          </cell>
          <cell r="J344" t="str">
            <v/>
          </cell>
          <cell r="K344" t="str">
            <v/>
          </cell>
          <cell r="L344" t="str">
            <v/>
          </cell>
          <cell r="M344" t="str">
            <v>Included</v>
          </cell>
          <cell r="N344" t="str">
            <v/>
          </cell>
          <cell r="O344" t="str">
            <v/>
          </cell>
          <cell r="Q344">
            <v>1</v>
          </cell>
          <cell r="R344">
            <v>1</v>
          </cell>
          <cell r="S344">
            <v>0</v>
          </cell>
          <cell r="T344">
            <v>2</v>
          </cell>
        </row>
        <row r="345">
          <cell r="A345" t="str">
            <v>LH4239</v>
          </cell>
          <cell r="B345" t="str">
            <v>31-03-2007</v>
          </cell>
          <cell r="C345" t="str">
            <v>Milecastle Housing Limited</v>
          </cell>
          <cell r="D345">
            <v>3181</v>
          </cell>
          <cell r="E345">
            <v>0</v>
          </cell>
          <cell r="F345">
            <v>3181</v>
          </cell>
          <cell r="G345" t="str">
            <v>North</v>
          </cell>
          <cell r="I345" t="str">
            <v>LSVT</v>
          </cell>
          <cell r="J345" t="str">
            <v/>
          </cell>
          <cell r="K345" t="str">
            <v/>
          </cell>
          <cell r="L345" t="str">
            <v/>
          </cell>
          <cell r="M345" t="str">
            <v>Included</v>
          </cell>
          <cell r="N345" t="str">
            <v/>
          </cell>
          <cell r="O345" t="str">
            <v/>
          </cell>
          <cell r="Q345">
            <v>1</v>
          </cell>
          <cell r="R345">
            <v>1</v>
          </cell>
          <cell r="S345">
            <v>0</v>
          </cell>
          <cell r="T345">
            <v>2</v>
          </cell>
        </row>
        <row r="346">
          <cell r="A346" t="str">
            <v>LH4248</v>
          </cell>
          <cell r="B346" t="str">
            <v>31-03-2007</v>
          </cell>
          <cell r="C346" t="str">
            <v>Ocean Housing Limited</v>
          </cell>
          <cell r="D346">
            <v>2658</v>
          </cell>
          <cell r="E346">
            <v>0</v>
          </cell>
          <cell r="F346">
            <v>2658</v>
          </cell>
          <cell r="G346" t="str">
            <v>South West</v>
          </cell>
          <cell r="I346" t="str">
            <v>LSVT</v>
          </cell>
          <cell r="J346" t="str">
            <v/>
          </cell>
          <cell r="K346" t="str">
            <v/>
          </cell>
          <cell r="L346" t="str">
            <v/>
          </cell>
          <cell r="M346" t="str">
            <v>Included</v>
          </cell>
          <cell r="N346" t="str">
            <v/>
          </cell>
          <cell r="O346" t="str">
            <v/>
          </cell>
          <cell r="Q346">
            <v>1</v>
          </cell>
          <cell r="R346">
            <v>1</v>
          </cell>
          <cell r="S346">
            <v>0</v>
          </cell>
          <cell r="T346">
            <v>2</v>
          </cell>
        </row>
        <row r="347">
          <cell r="A347" t="str">
            <v>LH4249</v>
          </cell>
          <cell r="B347" t="str">
            <v>31-03-2007</v>
          </cell>
          <cell r="C347" t="str">
            <v>North Devon Homes Limited</v>
          </cell>
          <cell r="D347">
            <v>3132</v>
          </cell>
          <cell r="E347">
            <v>7</v>
          </cell>
          <cell r="F347">
            <v>3139</v>
          </cell>
          <cell r="G347" t="str">
            <v>South West</v>
          </cell>
          <cell r="I347" t="str">
            <v>LSVT</v>
          </cell>
          <cell r="J347" t="str">
            <v/>
          </cell>
          <cell r="K347" t="str">
            <v/>
          </cell>
          <cell r="L347" t="str">
            <v/>
          </cell>
          <cell r="M347" t="str">
            <v>Included</v>
          </cell>
          <cell r="N347" t="str">
            <v/>
          </cell>
          <cell r="O347" t="str">
            <v/>
          </cell>
          <cell r="Q347">
            <v>1</v>
          </cell>
          <cell r="R347">
            <v>1</v>
          </cell>
          <cell r="S347">
            <v>0</v>
          </cell>
          <cell r="T347">
            <v>2</v>
          </cell>
        </row>
        <row r="348">
          <cell r="A348" t="str">
            <v>LH4253</v>
          </cell>
          <cell r="B348" t="str">
            <v>31-03-2007</v>
          </cell>
          <cell r="C348" t="str">
            <v>Huntingdonshire Housing Partnership Limited</v>
          </cell>
          <cell r="D348">
            <v>5508</v>
          </cell>
          <cell r="E348">
            <v>498</v>
          </cell>
          <cell r="F348">
            <v>6006</v>
          </cell>
          <cell r="G348" t="str">
            <v>Central</v>
          </cell>
          <cell r="I348" t="str">
            <v>LSVT</v>
          </cell>
          <cell r="J348" t="str">
            <v/>
          </cell>
          <cell r="K348" t="str">
            <v/>
          </cell>
          <cell r="L348" t="str">
            <v/>
          </cell>
          <cell r="M348" t="str">
            <v/>
          </cell>
          <cell r="N348" t="str">
            <v>Included</v>
          </cell>
          <cell r="O348" t="str">
            <v/>
          </cell>
          <cell r="Q348">
            <v>1</v>
          </cell>
          <cell r="R348">
            <v>1</v>
          </cell>
          <cell r="S348">
            <v>0</v>
          </cell>
          <cell r="T348">
            <v>2</v>
          </cell>
        </row>
        <row r="349">
          <cell r="A349" t="str">
            <v>LH4262</v>
          </cell>
          <cell r="B349" t="str">
            <v>31-03-2007</v>
          </cell>
          <cell r="C349" t="str">
            <v>Elmbridge Housing Trust Limited</v>
          </cell>
          <cell r="D349">
            <v>4282</v>
          </cell>
          <cell r="E349">
            <v>12</v>
          </cell>
          <cell r="F349">
            <v>4294</v>
          </cell>
          <cell r="G349" t="str">
            <v>South East</v>
          </cell>
          <cell r="I349" t="str">
            <v>LSVT</v>
          </cell>
          <cell r="J349" t="str">
            <v/>
          </cell>
          <cell r="K349" t="str">
            <v/>
          </cell>
          <cell r="L349" t="str">
            <v/>
          </cell>
          <cell r="M349" t="str">
            <v>Included</v>
          </cell>
          <cell r="N349" t="str">
            <v/>
          </cell>
          <cell r="O349" t="str">
            <v/>
          </cell>
          <cell r="Q349">
            <v>1</v>
          </cell>
          <cell r="R349">
            <v>1</v>
          </cell>
          <cell r="S349">
            <v>0</v>
          </cell>
          <cell r="T349">
            <v>2</v>
          </cell>
        </row>
        <row r="350">
          <cell r="A350" t="str">
            <v>LH4264</v>
          </cell>
          <cell r="B350" t="str">
            <v>31-03-2007</v>
          </cell>
          <cell r="C350" t="str">
            <v>Wyre Forest Community Housing Limited`</v>
          </cell>
          <cell r="D350">
            <v>5175</v>
          </cell>
          <cell r="E350">
            <v>0</v>
          </cell>
          <cell r="F350">
            <v>5175</v>
          </cell>
          <cell r="G350" t="str">
            <v>Central</v>
          </cell>
          <cell r="I350" t="str">
            <v>LSVT</v>
          </cell>
          <cell r="J350" t="str">
            <v/>
          </cell>
          <cell r="K350" t="str">
            <v/>
          </cell>
          <cell r="L350" t="str">
            <v/>
          </cell>
          <cell r="M350" t="str">
            <v/>
          </cell>
          <cell r="N350" t="str">
            <v>Included</v>
          </cell>
          <cell r="O350" t="str">
            <v/>
          </cell>
          <cell r="Q350">
            <v>1</v>
          </cell>
          <cell r="R350">
            <v>1</v>
          </cell>
          <cell r="S350">
            <v>0</v>
          </cell>
          <cell r="T350">
            <v>2</v>
          </cell>
        </row>
        <row r="351">
          <cell r="A351" t="str">
            <v>LH4266</v>
          </cell>
          <cell r="B351" t="str">
            <v>31-03-2007</v>
          </cell>
          <cell r="C351" t="str">
            <v>New Charter Housing (North) Limited</v>
          </cell>
          <cell r="D351">
            <v>7658</v>
          </cell>
          <cell r="E351">
            <v>0</v>
          </cell>
          <cell r="F351">
            <v>7658</v>
          </cell>
          <cell r="G351" t="str">
            <v>North</v>
          </cell>
          <cell r="I351" t="str">
            <v>LSVT</v>
          </cell>
          <cell r="J351" t="str">
            <v/>
          </cell>
          <cell r="K351" t="str">
            <v/>
          </cell>
          <cell r="L351" t="str">
            <v/>
          </cell>
          <cell r="M351" t="str">
            <v/>
          </cell>
          <cell r="N351" t="str">
            <v>Included</v>
          </cell>
          <cell r="O351" t="str">
            <v/>
          </cell>
          <cell r="Q351">
            <v>1</v>
          </cell>
          <cell r="R351">
            <v>1</v>
          </cell>
          <cell r="S351">
            <v>0</v>
          </cell>
          <cell r="T351">
            <v>2</v>
          </cell>
        </row>
        <row r="352">
          <cell r="A352" t="str">
            <v>LH4267</v>
          </cell>
          <cell r="B352" t="str">
            <v>31-03-2007</v>
          </cell>
          <cell r="C352" t="str">
            <v>New Charter Housing (South) Limited</v>
          </cell>
          <cell r="D352">
            <v>6791</v>
          </cell>
          <cell r="E352">
            <v>0</v>
          </cell>
          <cell r="F352">
            <v>6791</v>
          </cell>
          <cell r="G352" t="str">
            <v>North</v>
          </cell>
          <cell r="I352" t="str">
            <v>LSVT</v>
          </cell>
          <cell r="J352" t="str">
            <v/>
          </cell>
          <cell r="K352" t="str">
            <v/>
          </cell>
          <cell r="L352" t="str">
            <v/>
          </cell>
          <cell r="M352" t="str">
            <v/>
          </cell>
          <cell r="N352" t="str">
            <v>Included</v>
          </cell>
          <cell r="O352" t="str">
            <v/>
          </cell>
          <cell r="Q352">
            <v>1</v>
          </cell>
          <cell r="R352">
            <v>1</v>
          </cell>
          <cell r="S352">
            <v>0</v>
          </cell>
          <cell r="T352">
            <v>2</v>
          </cell>
        </row>
        <row r="353">
          <cell r="A353" t="str">
            <v>LH4284</v>
          </cell>
          <cell r="B353" t="str">
            <v>31-03-2007</v>
          </cell>
          <cell r="C353" t="str">
            <v>New Fylde Housing Limited</v>
          </cell>
          <cell r="D353">
            <v>1889</v>
          </cell>
          <cell r="E353">
            <v>0</v>
          </cell>
          <cell r="F353">
            <v>1889</v>
          </cell>
          <cell r="G353" t="str">
            <v>North</v>
          </cell>
          <cell r="I353" t="str">
            <v>LSVT</v>
          </cell>
          <cell r="J353" t="str">
            <v/>
          </cell>
          <cell r="K353" t="str">
            <v/>
          </cell>
          <cell r="L353" t="str">
            <v>Included</v>
          </cell>
          <cell r="M353" t="str">
            <v/>
          </cell>
          <cell r="N353" t="str">
            <v/>
          </cell>
          <cell r="O353" t="str">
            <v/>
          </cell>
          <cell r="Q353">
            <v>1</v>
          </cell>
          <cell r="R353">
            <v>1</v>
          </cell>
          <cell r="S353">
            <v>0</v>
          </cell>
          <cell r="T353">
            <v>2</v>
          </cell>
        </row>
        <row r="354">
          <cell r="A354" t="str">
            <v>LH4285</v>
          </cell>
          <cell r="B354" t="str">
            <v>31-03-2007</v>
          </cell>
          <cell r="C354" t="str">
            <v>Willow Housing and Care Limited</v>
          </cell>
          <cell r="D354">
            <v>1086</v>
          </cell>
          <cell r="E354">
            <v>0</v>
          </cell>
          <cell r="F354">
            <v>1086</v>
          </cell>
          <cell r="G354" t="str">
            <v>London</v>
          </cell>
          <cell r="I354" t="str">
            <v>LSVT</v>
          </cell>
          <cell r="J354" t="str">
            <v>Specialist</v>
          </cell>
          <cell r="K354" t="str">
            <v/>
          </cell>
          <cell r="L354" t="str">
            <v>Included</v>
          </cell>
          <cell r="M354" t="str">
            <v/>
          </cell>
          <cell r="N354" t="str">
            <v/>
          </cell>
          <cell r="O354" t="str">
            <v/>
          </cell>
          <cell r="Q354">
            <v>1</v>
          </cell>
          <cell r="R354">
            <v>1</v>
          </cell>
          <cell r="S354">
            <v>0</v>
          </cell>
          <cell r="T354">
            <v>2</v>
          </cell>
        </row>
        <row r="355">
          <cell r="A355" t="str">
            <v>LH4291</v>
          </cell>
          <cell r="B355" t="str">
            <v>31-03-2007</v>
          </cell>
          <cell r="C355" t="str">
            <v>Chester &amp; District Housing Trust Limited</v>
          </cell>
          <cell r="D355">
            <v>6166</v>
          </cell>
          <cell r="E355">
            <v>0</v>
          </cell>
          <cell r="F355">
            <v>6166</v>
          </cell>
          <cell r="G355" t="str">
            <v>North</v>
          </cell>
          <cell r="I355" t="str">
            <v>LSVT</v>
          </cell>
          <cell r="J355" t="str">
            <v/>
          </cell>
          <cell r="K355" t="str">
            <v/>
          </cell>
          <cell r="L355" t="str">
            <v/>
          </cell>
          <cell r="M355" t="str">
            <v/>
          </cell>
          <cell r="N355" t="str">
            <v>Included</v>
          </cell>
          <cell r="O355" t="str">
            <v/>
          </cell>
          <cell r="Q355">
            <v>1</v>
          </cell>
          <cell r="R355">
            <v>1</v>
          </cell>
          <cell r="S355">
            <v>0</v>
          </cell>
          <cell r="T355">
            <v>2</v>
          </cell>
        </row>
        <row r="356">
          <cell r="A356" t="str">
            <v>LH4302</v>
          </cell>
          <cell r="B356" t="str">
            <v>31-03-2007</v>
          </cell>
          <cell r="C356" t="str">
            <v>Spire Homes (LG) Limited</v>
          </cell>
          <cell r="D356">
            <v>4699</v>
          </cell>
          <cell r="E356">
            <v>0</v>
          </cell>
          <cell r="F356">
            <v>4699</v>
          </cell>
          <cell r="G356" t="str">
            <v>Central</v>
          </cell>
          <cell r="I356" t="str">
            <v>LSVT</v>
          </cell>
          <cell r="J356" t="str">
            <v/>
          </cell>
          <cell r="K356" t="str">
            <v/>
          </cell>
          <cell r="L356" t="str">
            <v/>
          </cell>
          <cell r="M356" t="str">
            <v>Included</v>
          </cell>
          <cell r="N356" t="str">
            <v/>
          </cell>
          <cell r="O356" t="str">
            <v/>
          </cell>
          <cell r="Q356">
            <v>1</v>
          </cell>
          <cell r="R356">
            <v>1</v>
          </cell>
          <cell r="S356">
            <v>0</v>
          </cell>
          <cell r="T356">
            <v>2</v>
          </cell>
        </row>
        <row r="357">
          <cell r="A357" t="str">
            <v>LH4304</v>
          </cell>
          <cell r="B357" t="str">
            <v>31-03-2007</v>
          </cell>
          <cell r="C357" t="str">
            <v>Mendip Housing Ltd</v>
          </cell>
          <cell r="D357">
            <v>4294</v>
          </cell>
          <cell r="E357">
            <v>0</v>
          </cell>
          <cell r="F357">
            <v>4294</v>
          </cell>
          <cell r="G357" t="str">
            <v>South West</v>
          </cell>
          <cell r="I357" t="str">
            <v>LSVT</v>
          </cell>
          <cell r="J357" t="str">
            <v/>
          </cell>
          <cell r="K357" t="str">
            <v/>
          </cell>
          <cell r="L357" t="str">
            <v/>
          </cell>
          <cell r="M357" t="str">
            <v>Included</v>
          </cell>
          <cell r="N357" t="str">
            <v/>
          </cell>
          <cell r="O357" t="str">
            <v/>
          </cell>
          <cell r="Q357">
            <v>1</v>
          </cell>
          <cell r="R357">
            <v>1</v>
          </cell>
          <cell r="S357">
            <v>0</v>
          </cell>
          <cell r="T357">
            <v>2</v>
          </cell>
        </row>
        <row r="358">
          <cell r="A358" t="str">
            <v>LH4305</v>
          </cell>
          <cell r="B358" t="str">
            <v>31-03-2007</v>
          </cell>
          <cell r="C358" t="str">
            <v>Riviera Housing Trust Limited</v>
          </cell>
          <cell r="D358">
            <v>2707</v>
          </cell>
          <cell r="E358">
            <v>0</v>
          </cell>
          <cell r="F358">
            <v>2707</v>
          </cell>
          <cell r="G358" t="str">
            <v>South West</v>
          </cell>
          <cell r="I358" t="str">
            <v>LSVT</v>
          </cell>
          <cell r="J358" t="str">
            <v/>
          </cell>
          <cell r="K358" t="str">
            <v/>
          </cell>
          <cell r="L358" t="str">
            <v/>
          </cell>
          <cell r="M358" t="str">
            <v>Included</v>
          </cell>
          <cell r="N358" t="str">
            <v/>
          </cell>
          <cell r="O358" t="str">
            <v/>
          </cell>
          <cell r="Q358">
            <v>1</v>
          </cell>
          <cell r="R358">
            <v>1</v>
          </cell>
          <cell r="S358">
            <v>0</v>
          </cell>
          <cell r="T358">
            <v>2</v>
          </cell>
        </row>
        <row r="359">
          <cell r="A359" t="str">
            <v>LH4306</v>
          </cell>
          <cell r="B359" t="str">
            <v>31-03-2007</v>
          </cell>
          <cell r="C359" t="str">
            <v>Moorlands Housing</v>
          </cell>
          <cell r="D359">
            <v>2806</v>
          </cell>
          <cell r="E359">
            <v>0</v>
          </cell>
          <cell r="F359">
            <v>2806</v>
          </cell>
          <cell r="G359" t="str">
            <v>Central</v>
          </cell>
          <cell r="I359" t="str">
            <v>LSVT</v>
          </cell>
          <cell r="J359" t="str">
            <v/>
          </cell>
          <cell r="K359" t="str">
            <v/>
          </cell>
          <cell r="L359" t="str">
            <v/>
          </cell>
          <cell r="M359" t="str">
            <v>Included</v>
          </cell>
          <cell r="N359" t="str">
            <v/>
          </cell>
          <cell r="O359" t="str">
            <v/>
          </cell>
          <cell r="Q359">
            <v>1</v>
          </cell>
          <cell r="R359">
            <v>1</v>
          </cell>
          <cell r="S359">
            <v>0</v>
          </cell>
          <cell r="T359">
            <v>2</v>
          </cell>
        </row>
        <row r="360">
          <cell r="A360" t="str">
            <v>LH4307</v>
          </cell>
          <cell r="B360" t="str">
            <v>31-03-2007</v>
          </cell>
          <cell r="C360" t="str">
            <v>Pennine Housing 2000 Limited</v>
          </cell>
          <cell r="D360">
            <v>12421</v>
          </cell>
          <cell r="E360">
            <v>0</v>
          </cell>
          <cell r="F360">
            <v>12421</v>
          </cell>
          <cell r="G360" t="str">
            <v>North</v>
          </cell>
          <cell r="I360" t="str">
            <v>LSVT</v>
          </cell>
          <cell r="J360" t="str">
            <v/>
          </cell>
          <cell r="K360" t="str">
            <v/>
          </cell>
          <cell r="L360" t="str">
            <v/>
          </cell>
          <cell r="M360" t="str">
            <v/>
          </cell>
          <cell r="N360" t="str">
            <v/>
          </cell>
          <cell r="O360" t="str">
            <v>Included</v>
          </cell>
          <cell r="Q360">
            <v>1</v>
          </cell>
          <cell r="R360">
            <v>1</v>
          </cell>
          <cell r="S360">
            <v>0</v>
          </cell>
          <cell r="T360">
            <v>2</v>
          </cell>
        </row>
        <row r="361">
          <cell r="A361" t="str">
            <v>LH4314</v>
          </cell>
          <cell r="B361" t="str">
            <v>31-03-2007</v>
          </cell>
          <cell r="C361" t="str">
            <v>Twin Valley Homes Limited</v>
          </cell>
          <cell r="D361">
            <v>7955</v>
          </cell>
          <cell r="E361">
            <v>0</v>
          </cell>
          <cell r="F361">
            <v>7955</v>
          </cell>
          <cell r="G361" t="str">
            <v>North</v>
          </cell>
          <cell r="I361" t="str">
            <v>LSVT</v>
          </cell>
          <cell r="J361" t="str">
            <v/>
          </cell>
          <cell r="K361" t="str">
            <v/>
          </cell>
          <cell r="L361" t="str">
            <v/>
          </cell>
          <cell r="M361" t="str">
            <v/>
          </cell>
          <cell r="N361" t="str">
            <v>Included</v>
          </cell>
          <cell r="O361" t="str">
            <v/>
          </cell>
          <cell r="Q361">
            <v>1</v>
          </cell>
          <cell r="R361">
            <v>1</v>
          </cell>
          <cell r="S361">
            <v>0</v>
          </cell>
          <cell r="T361">
            <v>2</v>
          </cell>
        </row>
        <row r="362">
          <cell r="A362" t="str">
            <v>LH4323</v>
          </cell>
          <cell r="B362" t="str">
            <v>31-03-2007</v>
          </cell>
          <cell r="C362" t="str">
            <v>SLFHA Limited</v>
          </cell>
          <cell r="D362">
            <v>6627</v>
          </cell>
          <cell r="E362">
            <v>0</v>
          </cell>
          <cell r="F362">
            <v>6627</v>
          </cell>
          <cell r="G362" t="str">
            <v>South East</v>
          </cell>
          <cell r="J362" t="str">
            <v/>
          </cell>
          <cell r="K362" t="str">
            <v>Traditional</v>
          </cell>
          <cell r="L362" t="str">
            <v/>
          </cell>
          <cell r="M362" t="str">
            <v/>
          </cell>
          <cell r="N362" t="str">
            <v>Included</v>
          </cell>
          <cell r="O362" t="str">
            <v/>
          </cell>
          <cell r="Q362">
            <v>1</v>
          </cell>
          <cell r="R362">
            <v>1</v>
          </cell>
          <cell r="S362">
            <v>1</v>
          </cell>
          <cell r="T362">
            <v>3</v>
          </cell>
        </row>
        <row r="363">
          <cell r="A363" t="str">
            <v>LH4325</v>
          </cell>
          <cell r="B363" t="str">
            <v>31-03-2007</v>
          </cell>
          <cell r="C363" t="str">
            <v>Severnside Housing</v>
          </cell>
          <cell r="D363">
            <v>5288</v>
          </cell>
          <cell r="E363">
            <v>0</v>
          </cell>
          <cell r="F363">
            <v>5288</v>
          </cell>
          <cell r="G363" t="str">
            <v>Central</v>
          </cell>
          <cell r="I363" t="str">
            <v>LSVT</v>
          </cell>
          <cell r="J363" t="str">
            <v/>
          </cell>
          <cell r="K363" t="str">
            <v/>
          </cell>
          <cell r="L363" t="str">
            <v/>
          </cell>
          <cell r="M363" t="str">
            <v/>
          </cell>
          <cell r="N363" t="str">
            <v>Included</v>
          </cell>
          <cell r="O363" t="str">
            <v/>
          </cell>
          <cell r="Q363">
            <v>1</v>
          </cell>
          <cell r="R363">
            <v>1</v>
          </cell>
          <cell r="S363">
            <v>0</v>
          </cell>
          <cell r="T363">
            <v>2</v>
          </cell>
        </row>
        <row r="364">
          <cell r="A364" t="str">
            <v>LH4339</v>
          </cell>
          <cell r="B364" t="str">
            <v>31-03-2007</v>
          </cell>
          <cell r="C364" t="str">
            <v>The Havebury Housing Partnership</v>
          </cell>
          <cell r="D364">
            <v>5664</v>
          </cell>
          <cell r="E364">
            <v>19</v>
          </cell>
          <cell r="F364">
            <v>5683</v>
          </cell>
          <cell r="G364" t="str">
            <v>Central</v>
          </cell>
          <cell r="I364" t="str">
            <v>LSVT</v>
          </cell>
          <cell r="J364" t="str">
            <v/>
          </cell>
          <cell r="K364" t="str">
            <v/>
          </cell>
          <cell r="L364" t="str">
            <v/>
          </cell>
          <cell r="M364" t="str">
            <v/>
          </cell>
          <cell r="N364" t="str">
            <v>Included</v>
          </cell>
          <cell r="O364" t="str">
            <v/>
          </cell>
          <cell r="Q364">
            <v>1</v>
          </cell>
          <cell r="R364">
            <v>1</v>
          </cell>
          <cell r="S364">
            <v>0</v>
          </cell>
          <cell r="T364">
            <v>2</v>
          </cell>
        </row>
        <row r="365">
          <cell r="A365" t="str">
            <v>LH4343</v>
          </cell>
          <cell r="B365" t="str">
            <v>31-03-2007</v>
          </cell>
          <cell r="C365" t="str">
            <v>Knowsley Housing Trust</v>
          </cell>
          <cell r="D365">
            <v>13922</v>
          </cell>
          <cell r="E365">
            <v>0</v>
          </cell>
          <cell r="F365">
            <v>13922</v>
          </cell>
          <cell r="G365" t="str">
            <v>North</v>
          </cell>
          <cell r="I365" t="str">
            <v>LSVT</v>
          </cell>
          <cell r="J365" t="str">
            <v/>
          </cell>
          <cell r="K365" t="str">
            <v/>
          </cell>
          <cell r="L365" t="str">
            <v/>
          </cell>
          <cell r="M365" t="str">
            <v/>
          </cell>
          <cell r="N365" t="str">
            <v/>
          </cell>
          <cell r="O365" t="str">
            <v>Included</v>
          </cell>
          <cell r="Q365">
            <v>1</v>
          </cell>
          <cell r="R365">
            <v>1</v>
          </cell>
          <cell r="S365">
            <v>0</v>
          </cell>
          <cell r="T365">
            <v>2</v>
          </cell>
        </row>
        <row r="366">
          <cell r="A366" t="str">
            <v>LH4350</v>
          </cell>
          <cell r="B366" t="str">
            <v>31-03-2007</v>
          </cell>
          <cell r="C366" t="str">
            <v>Carlisle Housing Association Limited</v>
          </cell>
          <cell r="D366">
            <v>7041</v>
          </cell>
          <cell r="E366">
            <v>0</v>
          </cell>
          <cell r="F366">
            <v>7041</v>
          </cell>
          <cell r="G366" t="str">
            <v>North</v>
          </cell>
          <cell r="I366" t="str">
            <v>LSVT</v>
          </cell>
          <cell r="J366" t="str">
            <v/>
          </cell>
          <cell r="K366" t="str">
            <v/>
          </cell>
          <cell r="L366" t="str">
            <v/>
          </cell>
          <cell r="M366" t="str">
            <v/>
          </cell>
          <cell r="N366" t="str">
            <v>Included</v>
          </cell>
          <cell r="O366" t="str">
            <v/>
          </cell>
          <cell r="Q366">
            <v>1</v>
          </cell>
          <cell r="R366">
            <v>1</v>
          </cell>
          <cell r="S366">
            <v>0</v>
          </cell>
          <cell r="T366">
            <v>2</v>
          </cell>
        </row>
        <row r="367">
          <cell r="A367" t="str">
            <v>LH4352</v>
          </cell>
          <cell r="B367" t="str">
            <v>31-03-2007</v>
          </cell>
          <cell r="C367" t="str">
            <v>Community Seven Limited</v>
          </cell>
          <cell r="D367">
            <v>1447</v>
          </cell>
          <cell r="E367">
            <v>0</v>
          </cell>
          <cell r="F367">
            <v>1447</v>
          </cell>
          <cell r="G367" t="str">
            <v>North</v>
          </cell>
          <cell r="J367" t="str">
            <v/>
          </cell>
          <cell r="K367" t="str">
            <v>Traditional</v>
          </cell>
          <cell r="L367" t="str">
            <v>Included</v>
          </cell>
          <cell r="M367" t="str">
            <v/>
          </cell>
          <cell r="N367" t="str">
            <v/>
          </cell>
          <cell r="O367" t="str">
            <v/>
          </cell>
          <cell r="Q367">
            <v>1</v>
          </cell>
          <cell r="R367">
            <v>1</v>
          </cell>
          <cell r="S367">
            <v>1</v>
          </cell>
          <cell r="T367">
            <v>3</v>
          </cell>
        </row>
        <row r="368">
          <cell r="A368" t="str">
            <v>LH4353</v>
          </cell>
          <cell r="B368" t="str">
            <v>31-03-2007</v>
          </cell>
          <cell r="C368" t="str">
            <v>Herefordshire Housing Limited</v>
          </cell>
          <cell r="D368">
            <v>5428</v>
          </cell>
          <cell r="E368">
            <v>0</v>
          </cell>
          <cell r="F368">
            <v>5428</v>
          </cell>
          <cell r="G368" t="str">
            <v>Central</v>
          </cell>
          <cell r="I368" t="str">
            <v>LSVT</v>
          </cell>
          <cell r="J368" t="str">
            <v/>
          </cell>
          <cell r="K368" t="str">
            <v/>
          </cell>
          <cell r="L368" t="str">
            <v/>
          </cell>
          <cell r="M368" t="str">
            <v/>
          </cell>
          <cell r="N368" t="str">
            <v>Included</v>
          </cell>
          <cell r="O368" t="str">
            <v/>
          </cell>
          <cell r="Q368">
            <v>1</v>
          </cell>
          <cell r="R368">
            <v>1</v>
          </cell>
          <cell r="S368">
            <v>0</v>
          </cell>
          <cell r="T368">
            <v>2</v>
          </cell>
        </row>
        <row r="369">
          <cell r="A369" t="str">
            <v>LH4358</v>
          </cell>
          <cell r="B369" t="str">
            <v>31-03-2007</v>
          </cell>
          <cell r="C369" t="str">
            <v>Spirita Limited</v>
          </cell>
          <cell r="D369">
            <v>3512</v>
          </cell>
          <cell r="E369">
            <v>1129</v>
          </cell>
          <cell r="F369">
            <v>4641</v>
          </cell>
          <cell r="G369" t="str">
            <v>London</v>
          </cell>
          <cell r="I369" t="str">
            <v>LSVT</v>
          </cell>
          <cell r="J369" t="str">
            <v/>
          </cell>
          <cell r="K369" t="str">
            <v/>
          </cell>
          <cell r="L369" t="str">
            <v/>
          </cell>
          <cell r="M369" t="str">
            <v>Included</v>
          </cell>
          <cell r="N369" t="str">
            <v/>
          </cell>
          <cell r="O369" t="str">
            <v/>
          </cell>
          <cell r="Q369">
            <v>1</v>
          </cell>
          <cell r="R369">
            <v>1</v>
          </cell>
          <cell r="S369">
            <v>0</v>
          </cell>
          <cell r="T369">
            <v>2</v>
          </cell>
        </row>
        <row r="370">
          <cell r="A370" t="str">
            <v>LH4384</v>
          </cell>
          <cell r="B370" t="str">
            <v>31-03-2007</v>
          </cell>
          <cell r="C370" t="str">
            <v>Craven Housing Limited</v>
          </cell>
          <cell r="D370">
            <v>1499</v>
          </cell>
          <cell r="E370">
            <v>0</v>
          </cell>
          <cell r="F370">
            <v>1499</v>
          </cell>
          <cell r="G370" t="str">
            <v>North</v>
          </cell>
          <cell r="I370" t="str">
            <v>LSVT</v>
          </cell>
          <cell r="J370" t="str">
            <v/>
          </cell>
          <cell r="K370" t="str">
            <v/>
          </cell>
          <cell r="L370" t="str">
            <v>Included</v>
          </cell>
          <cell r="M370" t="str">
            <v/>
          </cell>
          <cell r="N370" t="str">
            <v/>
          </cell>
          <cell r="O370" t="str">
            <v/>
          </cell>
          <cell r="Q370">
            <v>1</v>
          </cell>
          <cell r="R370">
            <v>1</v>
          </cell>
          <cell r="S370">
            <v>0</v>
          </cell>
          <cell r="T370">
            <v>2</v>
          </cell>
        </row>
        <row r="371">
          <cell r="A371" t="str">
            <v>LH4401</v>
          </cell>
          <cell r="B371" t="str">
            <v>31-03-2007</v>
          </cell>
          <cell r="C371" t="str">
            <v xml:space="preserve">Yorkshire Coast Homes </v>
          </cell>
          <cell r="D371">
            <v>4341</v>
          </cell>
          <cell r="E371">
            <v>8</v>
          </cell>
          <cell r="F371">
            <v>4349</v>
          </cell>
          <cell r="G371" t="str">
            <v>North</v>
          </cell>
          <cell r="I371" t="str">
            <v>LSVT</v>
          </cell>
          <cell r="J371" t="str">
            <v/>
          </cell>
          <cell r="K371" t="str">
            <v/>
          </cell>
          <cell r="L371" t="str">
            <v/>
          </cell>
          <cell r="M371" t="str">
            <v>Included</v>
          </cell>
          <cell r="N371" t="str">
            <v/>
          </cell>
          <cell r="O371" t="str">
            <v/>
          </cell>
          <cell r="Q371">
            <v>1</v>
          </cell>
          <cell r="R371">
            <v>1</v>
          </cell>
          <cell r="S371">
            <v>0</v>
          </cell>
          <cell r="T371">
            <v>2</v>
          </cell>
        </row>
        <row r="372">
          <cell r="A372" t="str">
            <v>LH4402</v>
          </cell>
          <cell r="B372" t="str">
            <v>31-03-2007</v>
          </cell>
          <cell r="C372" t="str">
            <v>Maidstone Housing Trust Limited</v>
          </cell>
          <cell r="D372">
            <v>6133</v>
          </cell>
          <cell r="E372">
            <v>0</v>
          </cell>
          <cell r="F372">
            <v>6133</v>
          </cell>
          <cell r="G372" t="str">
            <v>South East</v>
          </cell>
          <cell r="I372" t="str">
            <v>LSVT</v>
          </cell>
          <cell r="J372" t="str">
            <v/>
          </cell>
          <cell r="K372" t="str">
            <v/>
          </cell>
          <cell r="L372" t="str">
            <v/>
          </cell>
          <cell r="M372" t="str">
            <v/>
          </cell>
          <cell r="N372" t="str">
            <v>Included</v>
          </cell>
          <cell r="O372" t="str">
            <v/>
          </cell>
          <cell r="Q372">
            <v>1</v>
          </cell>
          <cell r="R372">
            <v>1</v>
          </cell>
          <cell r="S372">
            <v>0</v>
          </cell>
          <cell r="T372">
            <v>2</v>
          </cell>
        </row>
        <row r="373">
          <cell r="A373" t="str">
            <v>LH4403</v>
          </cell>
          <cell r="B373" t="str">
            <v>31-03-2007</v>
          </cell>
          <cell r="C373" t="str">
            <v>Teign Housing</v>
          </cell>
          <cell r="D373">
            <v>3471</v>
          </cell>
          <cell r="E373">
            <v>147</v>
          </cell>
          <cell r="F373">
            <v>3618</v>
          </cell>
          <cell r="G373" t="str">
            <v>South West</v>
          </cell>
          <cell r="I373" t="str">
            <v>LSVT</v>
          </cell>
          <cell r="J373" t="str">
            <v/>
          </cell>
          <cell r="K373" t="str">
            <v/>
          </cell>
          <cell r="L373" t="str">
            <v/>
          </cell>
          <cell r="M373" t="str">
            <v>Included</v>
          </cell>
          <cell r="N373" t="str">
            <v/>
          </cell>
          <cell r="O373" t="str">
            <v/>
          </cell>
          <cell r="Q373">
            <v>1</v>
          </cell>
          <cell r="R373">
            <v>1</v>
          </cell>
          <cell r="S373">
            <v>0</v>
          </cell>
          <cell r="T373">
            <v>2</v>
          </cell>
        </row>
        <row r="374">
          <cell r="A374" t="str">
            <v>LH4412</v>
          </cell>
          <cell r="B374" t="str">
            <v>31-03-2007</v>
          </cell>
          <cell r="C374" t="str">
            <v>Saffron Housing Trust Limited</v>
          </cell>
          <cell r="D374">
            <v>4330</v>
          </cell>
          <cell r="E374">
            <v>0</v>
          </cell>
          <cell r="F374">
            <v>4330</v>
          </cell>
          <cell r="G374" t="str">
            <v>Central</v>
          </cell>
          <cell r="I374" t="str">
            <v>LSVT</v>
          </cell>
          <cell r="J374" t="str">
            <v/>
          </cell>
          <cell r="K374" t="str">
            <v/>
          </cell>
          <cell r="L374" t="str">
            <v/>
          </cell>
          <cell r="M374" t="str">
            <v>Included</v>
          </cell>
          <cell r="N374" t="str">
            <v/>
          </cell>
          <cell r="O374" t="str">
            <v/>
          </cell>
          <cell r="Q374">
            <v>1</v>
          </cell>
          <cell r="R374">
            <v>1</v>
          </cell>
          <cell r="S374">
            <v>0</v>
          </cell>
          <cell r="T374">
            <v>2</v>
          </cell>
        </row>
        <row r="375">
          <cell r="A375" t="str">
            <v>LH4415</v>
          </cell>
          <cell r="B375" t="str">
            <v>31-03-2007</v>
          </cell>
          <cell r="C375" t="str">
            <v>Bromsgrove District Housing Trust Ltd</v>
          </cell>
          <cell r="D375">
            <v>3081</v>
          </cell>
          <cell r="E375">
            <v>0</v>
          </cell>
          <cell r="F375">
            <v>3081</v>
          </cell>
          <cell r="G375" t="str">
            <v>Central</v>
          </cell>
          <cell r="I375" t="str">
            <v>LSVT</v>
          </cell>
          <cell r="J375" t="str">
            <v/>
          </cell>
          <cell r="K375" t="str">
            <v/>
          </cell>
          <cell r="L375" t="str">
            <v/>
          </cell>
          <cell r="M375" t="str">
            <v>Included</v>
          </cell>
          <cell r="N375" t="str">
            <v/>
          </cell>
          <cell r="O375" t="str">
            <v/>
          </cell>
          <cell r="Q375">
            <v>1</v>
          </cell>
          <cell r="R375">
            <v>1</v>
          </cell>
          <cell r="S375">
            <v>0</v>
          </cell>
          <cell r="T375">
            <v>2</v>
          </cell>
        </row>
        <row r="376">
          <cell r="A376" t="str">
            <v>LH4416</v>
          </cell>
          <cell r="B376" t="str">
            <v>31-03-2007</v>
          </cell>
          <cell r="C376" t="str">
            <v>Worcester Community Housing Limited</v>
          </cell>
          <cell r="D376">
            <v>4497</v>
          </cell>
          <cell r="E376">
            <v>82</v>
          </cell>
          <cell r="F376">
            <v>4579</v>
          </cell>
          <cell r="G376" t="str">
            <v>Central</v>
          </cell>
          <cell r="I376" t="str">
            <v>LSVT</v>
          </cell>
          <cell r="J376" t="str">
            <v/>
          </cell>
          <cell r="K376" t="str">
            <v/>
          </cell>
          <cell r="L376" t="str">
            <v/>
          </cell>
          <cell r="M376" t="str">
            <v>Included</v>
          </cell>
          <cell r="N376" t="str">
            <v/>
          </cell>
          <cell r="O376" t="str">
            <v/>
          </cell>
          <cell r="Q376">
            <v>1</v>
          </cell>
          <cell r="R376">
            <v>1</v>
          </cell>
          <cell r="S376">
            <v>0</v>
          </cell>
          <cell r="T376">
            <v>2</v>
          </cell>
        </row>
        <row r="377">
          <cell r="A377" t="str">
            <v>LH4421</v>
          </cell>
          <cell r="B377" t="str">
            <v>31-03-2007</v>
          </cell>
          <cell r="C377" t="str">
            <v>Purbeck Housing Trust Limited</v>
          </cell>
          <cell r="D377">
            <v>1668</v>
          </cell>
          <cell r="E377">
            <v>0</v>
          </cell>
          <cell r="F377">
            <v>1668</v>
          </cell>
          <cell r="G377" t="str">
            <v>South West</v>
          </cell>
          <cell r="I377" t="str">
            <v>LSVT</v>
          </cell>
          <cell r="J377" t="str">
            <v/>
          </cell>
          <cell r="K377" t="str">
            <v/>
          </cell>
          <cell r="L377" t="str">
            <v>Included</v>
          </cell>
          <cell r="M377" t="str">
            <v/>
          </cell>
          <cell r="N377" t="str">
            <v/>
          </cell>
          <cell r="O377" t="str">
            <v/>
          </cell>
          <cell r="Q377">
            <v>1</v>
          </cell>
          <cell r="R377">
            <v>1</v>
          </cell>
          <cell r="S377">
            <v>0</v>
          </cell>
          <cell r="T377">
            <v>2</v>
          </cell>
        </row>
        <row r="378">
          <cell r="A378" t="str">
            <v>LH4428</v>
          </cell>
          <cell r="B378" t="str">
            <v>31-03-2007</v>
          </cell>
          <cell r="C378" t="str">
            <v>Cross Keys Homes Limited</v>
          </cell>
          <cell r="D378">
            <v>9495</v>
          </cell>
          <cell r="E378">
            <v>51</v>
          </cell>
          <cell r="F378">
            <v>9546</v>
          </cell>
          <cell r="G378" t="str">
            <v>Central</v>
          </cell>
          <cell r="I378" t="str">
            <v>LSVT</v>
          </cell>
          <cell r="J378" t="str">
            <v/>
          </cell>
          <cell r="K378" t="str">
            <v/>
          </cell>
          <cell r="L378" t="str">
            <v/>
          </cell>
          <cell r="M378" t="str">
            <v/>
          </cell>
          <cell r="N378" t="str">
            <v>Included</v>
          </cell>
          <cell r="O378" t="str">
            <v/>
          </cell>
          <cell r="Q378">
            <v>1</v>
          </cell>
          <cell r="R378">
            <v>1</v>
          </cell>
          <cell r="S378">
            <v>0</v>
          </cell>
          <cell r="T378">
            <v>2</v>
          </cell>
        </row>
        <row r="379">
          <cell r="A379" t="str">
            <v>LH4471</v>
          </cell>
          <cell r="B379" t="str">
            <v>31-03-2007</v>
          </cell>
          <cell r="C379" t="str">
            <v>Whitefriars Housing Group Limited</v>
          </cell>
          <cell r="D379">
            <v>16732</v>
          </cell>
          <cell r="E379">
            <v>0</v>
          </cell>
          <cell r="F379">
            <v>16732</v>
          </cell>
          <cell r="G379" t="str">
            <v>Central</v>
          </cell>
          <cell r="I379" t="str">
            <v>LSVT</v>
          </cell>
          <cell r="J379" t="str">
            <v/>
          </cell>
          <cell r="K379" t="str">
            <v/>
          </cell>
          <cell r="L379" t="str">
            <v/>
          </cell>
          <cell r="M379" t="str">
            <v/>
          </cell>
          <cell r="N379" t="str">
            <v/>
          </cell>
          <cell r="O379" t="str">
            <v>Included</v>
          </cell>
          <cell r="Q379">
            <v>1</v>
          </cell>
          <cell r="R379">
            <v>1</v>
          </cell>
          <cell r="S379">
            <v>0</v>
          </cell>
          <cell r="T379">
            <v>2</v>
          </cell>
        </row>
        <row r="380">
          <cell r="A380" t="str">
            <v>SL3119</v>
          </cell>
          <cell r="B380" t="str">
            <v>31-03-2007</v>
          </cell>
          <cell r="C380" t="str">
            <v>Notting Hill Home Ownership Limited</v>
          </cell>
          <cell r="D380">
            <v>3658</v>
          </cell>
          <cell r="E380">
            <v>13</v>
          </cell>
          <cell r="F380">
            <v>3671</v>
          </cell>
          <cell r="G380" t="str">
            <v>London</v>
          </cell>
          <cell r="J380" t="str">
            <v/>
          </cell>
          <cell r="K380" t="str">
            <v>Traditional</v>
          </cell>
          <cell r="L380" t="str">
            <v/>
          </cell>
          <cell r="M380" t="str">
            <v>Included</v>
          </cell>
          <cell r="N380" t="str">
            <v/>
          </cell>
          <cell r="O380" t="str">
            <v/>
          </cell>
          <cell r="Q380">
            <v>1</v>
          </cell>
          <cell r="R380">
            <v>1</v>
          </cell>
          <cell r="S380">
            <v>1</v>
          </cell>
          <cell r="T380">
            <v>3</v>
          </cell>
        </row>
        <row r="381">
          <cell r="A381" t="str">
            <v>SL3170</v>
          </cell>
          <cell r="B381" t="str">
            <v>31-03-2007</v>
          </cell>
          <cell r="C381" t="str">
            <v>Equity Housing Association Limited</v>
          </cell>
          <cell r="D381">
            <v>1031</v>
          </cell>
          <cell r="E381">
            <v>6</v>
          </cell>
          <cell r="F381">
            <v>1037</v>
          </cell>
          <cell r="G381" t="str">
            <v>North</v>
          </cell>
          <cell r="J381" t="str">
            <v/>
          </cell>
          <cell r="K381" t="str">
            <v>Traditional</v>
          </cell>
          <cell r="L381" t="str">
            <v>Included</v>
          </cell>
          <cell r="M381" t="str">
            <v/>
          </cell>
          <cell r="N381" t="str">
            <v/>
          </cell>
          <cell r="O381" t="str">
            <v/>
          </cell>
          <cell r="Q381">
            <v>1</v>
          </cell>
          <cell r="R381">
            <v>1</v>
          </cell>
          <cell r="S381">
            <v>1</v>
          </cell>
          <cell r="T381">
            <v>3</v>
          </cell>
        </row>
        <row r="382">
          <cell r="A382" t="str">
            <v>SL3194</v>
          </cell>
          <cell r="B382" t="str">
            <v>31-03-2007</v>
          </cell>
          <cell r="C382" t="str">
            <v>Sutherland Housing Association Limited</v>
          </cell>
          <cell r="D382">
            <v>2792</v>
          </cell>
          <cell r="E382">
            <v>0</v>
          </cell>
          <cell r="F382">
            <v>2792</v>
          </cell>
          <cell r="G382" t="str">
            <v>London</v>
          </cell>
          <cell r="J382">
            <v>0</v>
          </cell>
          <cell r="K382" t="str">
            <v>Traditional</v>
          </cell>
          <cell r="L382" t="str">
            <v/>
          </cell>
          <cell r="M382" t="str">
            <v>Included</v>
          </cell>
          <cell r="N382" t="str">
            <v/>
          </cell>
          <cell r="O382" t="str">
            <v/>
          </cell>
          <cell r="Q382">
            <v>1</v>
          </cell>
          <cell r="R382">
            <v>1</v>
          </cell>
          <cell r="S382">
            <v>1</v>
          </cell>
          <cell r="T382">
            <v>3</v>
          </cell>
        </row>
        <row r="383">
          <cell r="A383" t="str">
            <v>SL3364</v>
          </cell>
          <cell r="B383" t="str">
            <v>31-03-2007</v>
          </cell>
          <cell r="C383" t="str">
            <v>Tower Homes Limited</v>
          </cell>
          <cell r="D383">
            <v>3208</v>
          </cell>
          <cell r="E383">
            <v>0</v>
          </cell>
          <cell r="F383">
            <v>3208</v>
          </cell>
          <cell r="G383" t="str">
            <v>London</v>
          </cell>
          <cell r="J383" t="str">
            <v/>
          </cell>
          <cell r="K383" t="str">
            <v>Traditional</v>
          </cell>
          <cell r="L383" t="str">
            <v/>
          </cell>
          <cell r="M383" t="str">
            <v>Included</v>
          </cell>
          <cell r="N383" t="str">
            <v/>
          </cell>
          <cell r="O383" t="str">
            <v/>
          </cell>
          <cell r="Q383">
            <v>1</v>
          </cell>
          <cell r="R383">
            <v>1</v>
          </cell>
          <cell r="S383">
            <v>1</v>
          </cell>
          <cell r="T383">
            <v>3</v>
          </cell>
        </row>
        <row r="384">
          <cell r="A384" t="str">
            <v>SL3463</v>
          </cell>
          <cell r="B384" t="str">
            <v>31-03-2007</v>
          </cell>
          <cell r="C384" t="str">
            <v>Beech Housing Association Limited</v>
          </cell>
          <cell r="D384">
            <v>1074</v>
          </cell>
          <cell r="E384">
            <v>0</v>
          </cell>
          <cell r="F384">
            <v>1074</v>
          </cell>
          <cell r="G384" t="str">
            <v>North</v>
          </cell>
          <cell r="J384" t="str">
            <v/>
          </cell>
          <cell r="K384" t="str">
            <v>Traditional</v>
          </cell>
          <cell r="L384" t="str">
            <v>Included</v>
          </cell>
          <cell r="M384" t="str">
            <v/>
          </cell>
          <cell r="N384" t="str">
            <v/>
          </cell>
          <cell r="O384" t="str">
            <v/>
          </cell>
          <cell r="Q384">
            <v>1</v>
          </cell>
          <cell r="R384">
            <v>1</v>
          </cell>
          <cell r="S384">
            <v>1</v>
          </cell>
          <cell r="T384">
            <v>3</v>
          </cell>
        </row>
      </sheetData>
      <sheetData sheetId="14">
        <row r="1">
          <cell r="A1" t="str">
            <v>RSL Code</v>
          </cell>
          <cell r="B1" t="str">
            <v>Period End</v>
          </cell>
          <cell r="C1" t="str">
            <v>RSL Name</v>
          </cell>
          <cell r="D1" t="str">
            <v>SH Units</v>
          </cell>
          <cell r="E1" t="str">
            <v>Non SH Units</v>
          </cell>
          <cell r="F1" t="str">
            <v>Total Units</v>
          </cell>
          <cell r="G1" t="str">
            <v>Field</v>
          </cell>
          <cell r="H1" t="str">
            <v>BME</v>
          </cell>
          <cell r="I1" t="str">
            <v>LSVT</v>
          </cell>
          <cell r="J1" t="str">
            <v>Specialist</v>
          </cell>
          <cell r="K1" t="str">
            <v>Traditional</v>
          </cell>
          <cell r="L1" t="str">
            <v>&lt;2,500</v>
          </cell>
          <cell r="M1" t="str">
            <v>2,500 - 4,999</v>
          </cell>
          <cell r="N1" t="str">
            <v>5,000 - 9,999</v>
          </cell>
          <cell r="O1" t="str">
            <v>10,000+</v>
          </cell>
          <cell r="Q1" t="str">
            <v>Field Criteria</v>
          </cell>
          <cell r="R1" t="str">
            <v>Size Criteria</v>
          </cell>
          <cell r="S1" t="str">
            <v>Sub-Sector</v>
          </cell>
          <cell r="T1" t="str">
            <v>Total</v>
          </cell>
        </row>
        <row r="2">
          <cell r="A2" t="str">
            <v>A1855</v>
          </cell>
          <cell r="B2" t="str">
            <v>31-03-2008</v>
          </cell>
          <cell r="C2" t="str">
            <v>Railway Housing Association and Benefit Fund</v>
          </cell>
          <cell r="D2">
            <v>1309</v>
          </cell>
          <cell r="E2">
            <v>0</v>
          </cell>
          <cell r="F2">
            <v>1309</v>
          </cell>
          <cell r="G2" t="str">
            <v>North</v>
          </cell>
          <cell r="H2">
            <v>0</v>
          </cell>
          <cell r="I2">
            <v>0</v>
          </cell>
          <cell r="J2" t="str">
            <v/>
          </cell>
          <cell r="K2" t="str">
            <v>Traditional</v>
          </cell>
          <cell r="L2" t="str">
            <v>Included</v>
          </cell>
          <cell r="M2" t="str">
            <v/>
          </cell>
          <cell r="N2" t="str">
            <v/>
          </cell>
          <cell r="O2" t="str">
            <v/>
          </cell>
          <cell r="Q2">
            <v>1</v>
          </cell>
          <cell r="R2">
            <v>1</v>
          </cell>
          <cell r="S2">
            <v>1</v>
          </cell>
          <cell r="T2">
            <v>3</v>
          </cell>
        </row>
        <row r="3">
          <cell r="A3" t="str">
            <v>A3213</v>
          </cell>
          <cell r="B3" t="str">
            <v>31-03-2008</v>
          </cell>
          <cell r="C3" t="str">
            <v>Durham Aged Mineworkers' Homes Association</v>
          </cell>
          <cell r="D3">
            <v>1597</v>
          </cell>
          <cell r="E3">
            <v>0</v>
          </cell>
          <cell r="F3">
            <v>1597</v>
          </cell>
          <cell r="G3" t="str">
            <v>North</v>
          </cell>
          <cell r="H3">
            <v>0</v>
          </cell>
          <cell r="I3">
            <v>0</v>
          </cell>
          <cell r="J3" t="str">
            <v/>
          </cell>
          <cell r="K3" t="str">
            <v>Traditional</v>
          </cell>
          <cell r="L3" t="str">
            <v>Included</v>
          </cell>
          <cell r="M3" t="str">
            <v/>
          </cell>
          <cell r="N3" t="str">
            <v/>
          </cell>
          <cell r="O3" t="str">
            <v/>
          </cell>
          <cell r="Q3">
            <v>1</v>
          </cell>
          <cell r="R3">
            <v>1</v>
          </cell>
          <cell r="S3">
            <v>1</v>
          </cell>
          <cell r="T3">
            <v>3</v>
          </cell>
        </row>
        <row r="4">
          <cell r="A4" t="str">
            <v>A4020</v>
          </cell>
          <cell r="B4" t="str">
            <v>31-03-2008</v>
          </cell>
          <cell r="C4" t="str">
            <v>Pickering &amp; Ferens Homes</v>
          </cell>
          <cell r="D4">
            <v>1179</v>
          </cell>
          <cell r="E4">
            <v>0</v>
          </cell>
          <cell r="F4">
            <v>1179</v>
          </cell>
          <cell r="G4" t="str">
            <v>North</v>
          </cell>
          <cell r="H4">
            <v>0</v>
          </cell>
          <cell r="I4">
            <v>0</v>
          </cell>
          <cell r="J4" t="str">
            <v>Specialist</v>
          </cell>
          <cell r="K4" t="str">
            <v>Traditional</v>
          </cell>
          <cell r="L4" t="str">
            <v>Included</v>
          </cell>
          <cell r="M4" t="str">
            <v/>
          </cell>
          <cell r="N4" t="str">
            <v/>
          </cell>
          <cell r="O4" t="str">
            <v/>
          </cell>
          <cell r="Q4">
            <v>1</v>
          </cell>
          <cell r="R4">
            <v>1</v>
          </cell>
          <cell r="S4">
            <v>1</v>
          </cell>
          <cell r="T4">
            <v>3</v>
          </cell>
        </row>
        <row r="5">
          <cell r="A5" t="str">
            <v>C3675</v>
          </cell>
          <cell r="B5" t="str">
            <v>31-03-2008</v>
          </cell>
          <cell r="C5" t="str">
            <v>Co-op Homes (South) Limited</v>
          </cell>
          <cell r="D5">
            <v>1301</v>
          </cell>
          <cell r="E5">
            <v>0</v>
          </cell>
          <cell r="F5">
            <v>1301</v>
          </cell>
          <cell r="G5" t="str">
            <v>London</v>
          </cell>
          <cell r="K5" t="str">
            <v>Traditional</v>
          </cell>
          <cell r="L5" t="str">
            <v>Included</v>
          </cell>
          <cell r="M5" t="str">
            <v/>
          </cell>
          <cell r="N5" t="str">
            <v/>
          </cell>
          <cell r="O5" t="str">
            <v/>
          </cell>
          <cell r="Q5">
            <v>1</v>
          </cell>
          <cell r="R5">
            <v>1</v>
          </cell>
          <cell r="S5">
            <v>1</v>
          </cell>
          <cell r="T5">
            <v>3</v>
          </cell>
        </row>
        <row r="6">
          <cell r="A6" t="str">
            <v>H1528</v>
          </cell>
          <cell r="B6" t="str">
            <v>31-03-2008</v>
          </cell>
          <cell r="C6" t="str">
            <v>Central and Cecil Housing Trust</v>
          </cell>
          <cell r="D6">
            <v>1816</v>
          </cell>
          <cell r="E6">
            <v>115</v>
          </cell>
          <cell r="F6">
            <v>1931</v>
          </cell>
          <cell r="G6" t="str">
            <v>London</v>
          </cell>
          <cell r="H6">
            <v>0</v>
          </cell>
          <cell r="I6">
            <v>0</v>
          </cell>
          <cell r="J6" t="str">
            <v>Specialist</v>
          </cell>
          <cell r="K6" t="str">
            <v>Traditional</v>
          </cell>
          <cell r="L6" t="str">
            <v>Included</v>
          </cell>
          <cell r="M6" t="str">
            <v/>
          </cell>
          <cell r="N6" t="str">
            <v/>
          </cell>
          <cell r="O6" t="str">
            <v/>
          </cell>
          <cell r="Q6">
            <v>1</v>
          </cell>
          <cell r="R6">
            <v>1</v>
          </cell>
          <cell r="S6">
            <v>1</v>
          </cell>
          <cell r="T6">
            <v>3</v>
          </cell>
        </row>
        <row r="7">
          <cell r="A7" t="str">
            <v>H2030</v>
          </cell>
          <cell r="B7" t="str">
            <v>31-03-2008</v>
          </cell>
          <cell r="C7" t="str">
            <v>Nacro Community Enterprises Limited</v>
          </cell>
          <cell r="D7">
            <v>1216</v>
          </cell>
          <cell r="E7">
            <v>0</v>
          </cell>
          <cell r="F7">
            <v>1216</v>
          </cell>
          <cell r="G7" t="str">
            <v>London</v>
          </cell>
          <cell r="H7">
            <v>0</v>
          </cell>
          <cell r="I7">
            <v>0</v>
          </cell>
          <cell r="J7" t="str">
            <v>Specialist</v>
          </cell>
          <cell r="K7" t="str">
            <v>Traditional</v>
          </cell>
          <cell r="L7" t="str">
            <v>Included</v>
          </cell>
          <cell r="M7" t="str">
            <v/>
          </cell>
          <cell r="N7" t="str">
            <v/>
          </cell>
          <cell r="O7" t="str">
            <v/>
          </cell>
          <cell r="Q7">
            <v>1</v>
          </cell>
          <cell r="R7">
            <v>1</v>
          </cell>
          <cell r="S7">
            <v>1</v>
          </cell>
          <cell r="T7">
            <v>3</v>
          </cell>
        </row>
        <row r="8">
          <cell r="A8" t="str">
            <v>H4137</v>
          </cell>
          <cell r="B8" t="str">
            <v>31-03-2008</v>
          </cell>
          <cell r="C8" t="str">
            <v>Kings' Forest Housing Limited</v>
          </cell>
          <cell r="D8">
            <v>3225</v>
          </cell>
          <cell r="E8">
            <v>0</v>
          </cell>
          <cell r="F8">
            <v>3225</v>
          </cell>
          <cell r="G8" t="str">
            <v>Central</v>
          </cell>
          <cell r="H8">
            <v>0</v>
          </cell>
          <cell r="I8" t="str">
            <v>LSVT</v>
          </cell>
          <cell r="J8" t="str">
            <v/>
          </cell>
          <cell r="K8" t="str">
            <v/>
          </cell>
          <cell r="L8" t="str">
            <v/>
          </cell>
          <cell r="M8" t="str">
            <v>Included</v>
          </cell>
          <cell r="N8" t="str">
            <v/>
          </cell>
          <cell r="O8" t="str">
            <v/>
          </cell>
          <cell r="Q8">
            <v>1</v>
          </cell>
          <cell r="R8">
            <v>1</v>
          </cell>
          <cell r="S8">
            <v>0</v>
          </cell>
          <cell r="T8">
            <v>2</v>
          </cell>
        </row>
        <row r="9">
          <cell r="A9" t="str">
            <v>H4397</v>
          </cell>
          <cell r="B9" t="str">
            <v>30-09-2007</v>
          </cell>
          <cell r="C9" t="str">
            <v>Abbeyfield UK</v>
          </cell>
          <cell r="D9">
            <v>2394</v>
          </cell>
          <cell r="E9">
            <v>0</v>
          </cell>
          <cell r="F9">
            <v>2394</v>
          </cell>
          <cell r="G9" t="str">
            <v>Central</v>
          </cell>
          <cell r="H9">
            <v>0</v>
          </cell>
          <cell r="I9">
            <v>0</v>
          </cell>
          <cell r="J9" t="str">
            <v>Specialist</v>
          </cell>
          <cell r="K9" t="str">
            <v>Traditional</v>
          </cell>
          <cell r="L9" t="str">
            <v>Included</v>
          </cell>
          <cell r="M9" t="str">
            <v/>
          </cell>
          <cell r="N9" t="str">
            <v/>
          </cell>
          <cell r="O9" t="str">
            <v/>
          </cell>
          <cell r="Q9">
            <v>1</v>
          </cell>
          <cell r="R9">
            <v>1</v>
          </cell>
          <cell r="S9">
            <v>1</v>
          </cell>
          <cell r="T9">
            <v>3</v>
          </cell>
        </row>
        <row r="10">
          <cell r="A10" t="str">
            <v>L0006</v>
          </cell>
          <cell r="B10" t="str">
            <v>31-03-2008</v>
          </cell>
          <cell r="C10" t="str">
            <v>Newlon Housing Trust</v>
          </cell>
          <cell r="D10">
            <v>6572</v>
          </cell>
          <cell r="E10">
            <v>0</v>
          </cell>
          <cell r="F10">
            <v>6572</v>
          </cell>
          <cell r="G10" t="str">
            <v>London</v>
          </cell>
          <cell r="H10">
            <v>0</v>
          </cell>
          <cell r="I10">
            <v>0</v>
          </cell>
          <cell r="J10" t="str">
            <v/>
          </cell>
          <cell r="K10" t="str">
            <v>Traditional</v>
          </cell>
          <cell r="L10" t="str">
            <v/>
          </cell>
          <cell r="M10" t="str">
            <v/>
          </cell>
          <cell r="N10" t="str">
            <v>Included</v>
          </cell>
          <cell r="O10" t="str">
            <v/>
          </cell>
          <cell r="Q10">
            <v>1</v>
          </cell>
          <cell r="R10">
            <v>1</v>
          </cell>
          <cell r="S10">
            <v>1</v>
          </cell>
          <cell r="T10">
            <v>3</v>
          </cell>
        </row>
        <row r="11">
          <cell r="A11" t="str">
            <v>L0014</v>
          </cell>
          <cell r="B11" t="str">
            <v>31-03-2008</v>
          </cell>
          <cell r="C11" t="str">
            <v>Peabody Trust</v>
          </cell>
          <cell r="D11">
            <v>16235</v>
          </cell>
          <cell r="E11">
            <v>348</v>
          </cell>
          <cell r="F11">
            <v>16583</v>
          </cell>
          <cell r="G11" t="str">
            <v>London</v>
          </cell>
          <cell r="H11">
            <v>0</v>
          </cell>
          <cell r="I11">
            <v>0</v>
          </cell>
          <cell r="J11" t="str">
            <v/>
          </cell>
          <cell r="K11" t="str">
            <v>Traditional</v>
          </cell>
          <cell r="L11" t="str">
            <v/>
          </cell>
          <cell r="M11" t="str">
            <v/>
          </cell>
          <cell r="N11" t="str">
            <v/>
          </cell>
          <cell r="O11" t="str">
            <v>Included</v>
          </cell>
          <cell r="Q11">
            <v>1</v>
          </cell>
          <cell r="R11">
            <v>1</v>
          </cell>
          <cell r="S11">
            <v>1</v>
          </cell>
          <cell r="T11">
            <v>3</v>
          </cell>
        </row>
        <row r="12">
          <cell r="A12" t="str">
            <v>L0018</v>
          </cell>
          <cell r="B12" t="str">
            <v>31-03-2008</v>
          </cell>
          <cell r="C12" t="str">
            <v>Hastoe Housing Association Limited</v>
          </cell>
          <cell r="D12">
            <v>3589</v>
          </cell>
          <cell r="E12">
            <v>0</v>
          </cell>
          <cell r="F12">
            <v>3589</v>
          </cell>
          <cell r="G12" t="str">
            <v>South East</v>
          </cell>
          <cell r="H12">
            <v>0</v>
          </cell>
          <cell r="I12">
            <v>0</v>
          </cell>
          <cell r="J12" t="str">
            <v/>
          </cell>
          <cell r="K12" t="str">
            <v>Traditional</v>
          </cell>
          <cell r="L12" t="str">
            <v/>
          </cell>
          <cell r="M12" t="str">
            <v>Included</v>
          </cell>
          <cell r="N12" t="str">
            <v/>
          </cell>
          <cell r="O12" t="str">
            <v/>
          </cell>
          <cell r="Q12">
            <v>1</v>
          </cell>
          <cell r="R12">
            <v>1</v>
          </cell>
          <cell r="S12">
            <v>1</v>
          </cell>
          <cell r="T12">
            <v>3</v>
          </cell>
        </row>
        <row r="13">
          <cell r="A13" t="str">
            <v>L0020</v>
          </cell>
          <cell r="B13" t="str">
            <v>31-03-2008</v>
          </cell>
          <cell r="C13" t="str">
            <v>Bromford Carinthia Housing Association Limited</v>
          </cell>
          <cell r="D13">
            <v>13395</v>
          </cell>
          <cell r="E13">
            <v>6</v>
          </cell>
          <cell r="F13">
            <v>13401</v>
          </cell>
          <cell r="G13" t="str">
            <v>Central</v>
          </cell>
          <cell r="H13">
            <v>0</v>
          </cell>
          <cell r="I13">
            <v>0</v>
          </cell>
          <cell r="J13">
            <v>0</v>
          </cell>
          <cell r="K13" t="str">
            <v>Traditional</v>
          </cell>
          <cell r="L13" t="str">
            <v/>
          </cell>
          <cell r="M13" t="str">
            <v/>
          </cell>
          <cell r="N13" t="str">
            <v/>
          </cell>
          <cell r="O13" t="str">
            <v>Included</v>
          </cell>
          <cell r="Q13">
            <v>1</v>
          </cell>
          <cell r="R13">
            <v>1</v>
          </cell>
          <cell r="S13">
            <v>1</v>
          </cell>
          <cell r="T13">
            <v>3</v>
          </cell>
        </row>
        <row r="14">
          <cell r="A14" t="str">
            <v>L0026</v>
          </cell>
          <cell r="B14" t="str">
            <v>31-03-2008</v>
          </cell>
          <cell r="C14" t="str">
            <v>Broadland Housing Association Limited</v>
          </cell>
          <cell r="D14">
            <v>4338</v>
          </cell>
          <cell r="E14">
            <v>36</v>
          </cell>
          <cell r="F14">
            <v>4374</v>
          </cell>
          <cell r="G14" t="str">
            <v>Central</v>
          </cell>
          <cell r="H14">
            <v>0</v>
          </cell>
          <cell r="I14">
            <v>0</v>
          </cell>
          <cell r="J14" t="str">
            <v/>
          </cell>
          <cell r="K14" t="str">
            <v>Traditional</v>
          </cell>
          <cell r="L14" t="str">
            <v/>
          </cell>
          <cell r="M14" t="str">
            <v>Included</v>
          </cell>
          <cell r="N14" t="str">
            <v/>
          </cell>
          <cell r="O14" t="str">
            <v/>
          </cell>
          <cell r="Q14">
            <v>1</v>
          </cell>
          <cell r="R14">
            <v>1</v>
          </cell>
          <cell r="S14">
            <v>1</v>
          </cell>
          <cell r="T14">
            <v>3</v>
          </cell>
        </row>
        <row r="15">
          <cell r="A15" t="str">
            <v>L0028</v>
          </cell>
          <cell r="B15" t="str">
            <v>31-12-2007</v>
          </cell>
          <cell r="C15" t="str">
            <v>Orwell Housing Association Limited</v>
          </cell>
          <cell r="D15">
            <v>2822</v>
          </cell>
          <cell r="E15">
            <v>30</v>
          </cell>
          <cell r="F15">
            <v>2852</v>
          </cell>
          <cell r="G15" t="str">
            <v>Central</v>
          </cell>
          <cell r="H15">
            <v>0</v>
          </cell>
          <cell r="I15">
            <v>0</v>
          </cell>
          <cell r="J15" t="str">
            <v/>
          </cell>
          <cell r="K15" t="str">
            <v>Traditional</v>
          </cell>
          <cell r="L15" t="str">
            <v/>
          </cell>
          <cell r="M15" t="str">
            <v>Included</v>
          </cell>
          <cell r="N15" t="str">
            <v/>
          </cell>
          <cell r="O15" t="str">
            <v/>
          </cell>
          <cell r="Q15">
            <v>1</v>
          </cell>
          <cell r="R15">
            <v>1</v>
          </cell>
          <cell r="S15">
            <v>1</v>
          </cell>
          <cell r="T15">
            <v>3</v>
          </cell>
        </row>
        <row r="16">
          <cell r="A16" t="str">
            <v>L0031</v>
          </cell>
          <cell r="B16" t="str">
            <v>31-03-2008</v>
          </cell>
          <cell r="C16" t="str">
            <v>Circle Thirty Three Housing Trust Limited</v>
          </cell>
          <cell r="D16">
            <v>15011</v>
          </cell>
          <cell r="E16">
            <v>569</v>
          </cell>
          <cell r="F16">
            <v>15580</v>
          </cell>
          <cell r="G16" t="str">
            <v>London</v>
          </cell>
          <cell r="H16">
            <v>0</v>
          </cell>
          <cell r="I16">
            <v>0</v>
          </cell>
          <cell r="J16" t="str">
            <v/>
          </cell>
          <cell r="K16" t="str">
            <v>Traditional</v>
          </cell>
          <cell r="L16" t="str">
            <v/>
          </cell>
          <cell r="M16" t="str">
            <v/>
          </cell>
          <cell r="N16" t="str">
            <v/>
          </cell>
          <cell r="O16" t="str">
            <v>Included</v>
          </cell>
          <cell r="Q16">
            <v>1</v>
          </cell>
          <cell r="R16">
            <v>1</v>
          </cell>
          <cell r="S16">
            <v>1</v>
          </cell>
          <cell r="T16">
            <v>3</v>
          </cell>
        </row>
        <row r="17">
          <cell r="A17" t="str">
            <v>L0035</v>
          </cell>
          <cell r="B17" t="str">
            <v>31-03-2008</v>
          </cell>
          <cell r="C17" t="str">
            <v>Notting Hill Housing Trust</v>
          </cell>
          <cell r="D17">
            <v>13844</v>
          </cell>
          <cell r="E17">
            <v>85</v>
          </cell>
          <cell r="F17">
            <v>13929</v>
          </cell>
          <cell r="G17" t="str">
            <v>London</v>
          </cell>
          <cell r="H17">
            <v>0</v>
          </cell>
          <cell r="I17">
            <v>0</v>
          </cell>
          <cell r="J17" t="str">
            <v/>
          </cell>
          <cell r="K17" t="str">
            <v>Traditional</v>
          </cell>
          <cell r="L17" t="str">
            <v/>
          </cell>
          <cell r="M17" t="str">
            <v/>
          </cell>
          <cell r="N17" t="str">
            <v/>
          </cell>
          <cell r="O17" t="str">
            <v>Included</v>
          </cell>
          <cell r="Q17">
            <v>1</v>
          </cell>
          <cell r="R17">
            <v>1</v>
          </cell>
          <cell r="S17">
            <v>1</v>
          </cell>
          <cell r="T17">
            <v>3</v>
          </cell>
        </row>
        <row r="18">
          <cell r="A18" t="str">
            <v>L0037</v>
          </cell>
          <cell r="B18" t="str">
            <v>31-03-2008</v>
          </cell>
          <cell r="C18" t="str">
            <v>Riverside Housing</v>
          </cell>
          <cell r="D18">
            <v>25357</v>
          </cell>
          <cell r="E18">
            <v>458</v>
          </cell>
          <cell r="F18">
            <v>25815</v>
          </cell>
          <cell r="G18" t="str">
            <v>North</v>
          </cell>
          <cell r="H18">
            <v>0</v>
          </cell>
          <cell r="I18">
            <v>0</v>
          </cell>
          <cell r="J18" t="str">
            <v/>
          </cell>
          <cell r="K18" t="str">
            <v>Traditional</v>
          </cell>
          <cell r="L18" t="str">
            <v/>
          </cell>
          <cell r="M18" t="str">
            <v/>
          </cell>
          <cell r="N18" t="str">
            <v/>
          </cell>
          <cell r="O18" t="str">
            <v>Included</v>
          </cell>
          <cell r="Q18">
            <v>1</v>
          </cell>
          <cell r="R18">
            <v>1</v>
          </cell>
          <cell r="S18">
            <v>1</v>
          </cell>
          <cell r="T18">
            <v>3</v>
          </cell>
        </row>
        <row r="19">
          <cell r="A19" t="str">
            <v>L0055</v>
          </cell>
          <cell r="B19" t="str">
            <v>31-03-2008</v>
          </cell>
          <cell r="C19" t="str">
            <v>Housing 21</v>
          </cell>
          <cell r="D19">
            <v>14825</v>
          </cell>
          <cell r="E19">
            <v>0</v>
          </cell>
          <cell r="F19">
            <v>14825</v>
          </cell>
          <cell r="G19" t="str">
            <v>South East</v>
          </cell>
          <cell r="H19">
            <v>0</v>
          </cell>
          <cell r="I19">
            <v>0</v>
          </cell>
          <cell r="J19" t="str">
            <v>Specialist</v>
          </cell>
          <cell r="K19" t="str">
            <v>Traditional</v>
          </cell>
          <cell r="L19" t="str">
            <v/>
          </cell>
          <cell r="M19" t="str">
            <v/>
          </cell>
          <cell r="N19" t="str">
            <v/>
          </cell>
          <cell r="O19" t="str">
            <v>Included</v>
          </cell>
          <cell r="Q19">
            <v>1</v>
          </cell>
          <cell r="R19">
            <v>1</v>
          </cell>
          <cell r="S19">
            <v>1</v>
          </cell>
          <cell r="T19">
            <v>3</v>
          </cell>
        </row>
        <row r="20">
          <cell r="A20" t="str">
            <v>L0057</v>
          </cell>
          <cell r="B20" t="str">
            <v>31-12-2007</v>
          </cell>
          <cell r="C20" t="str">
            <v>The Joseph Rowntree Housing Trust</v>
          </cell>
          <cell r="D20">
            <v>1809</v>
          </cell>
          <cell r="E20">
            <v>376</v>
          </cell>
          <cell r="F20">
            <v>2185</v>
          </cell>
          <cell r="G20" t="str">
            <v>North</v>
          </cell>
          <cell r="H20">
            <v>0</v>
          </cell>
          <cell r="I20">
            <v>0</v>
          </cell>
          <cell r="J20" t="str">
            <v/>
          </cell>
          <cell r="K20" t="str">
            <v>Traditional</v>
          </cell>
          <cell r="L20" t="str">
            <v>Included</v>
          </cell>
          <cell r="M20" t="str">
            <v/>
          </cell>
          <cell r="N20" t="str">
            <v/>
          </cell>
          <cell r="O20" t="str">
            <v/>
          </cell>
          <cell r="Q20">
            <v>1</v>
          </cell>
          <cell r="R20">
            <v>1</v>
          </cell>
          <cell r="S20">
            <v>1</v>
          </cell>
          <cell r="T20">
            <v>3</v>
          </cell>
        </row>
        <row r="21">
          <cell r="A21" t="str">
            <v>L0061</v>
          </cell>
          <cell r="B21" t="str">
            <v>31-03-2008</v>
          </cell>
          <cell r="C21" t="str">
            <v>Irwell Valley Housing Association Limited</v>
          </cell>
          <cell r="D21">
            <v>7345</v>
          </cell>
          <cell r="E21">
            <v>0</v>
          </cell>
          <cell r="F21">
            <v>7345</v>
          </cell>
          <cell r="G21" t="str">
            <v>North</v>
          </cell>
          <cell r="H21">
            <v>0</v>
          </cell>
          <cell r="I21">
            <v>0</v>
          </cell>
          <cell r="J21" t="str">
            <v/>
          </cell>
          <cell r="K21" t="str">
            <v>Traditional</v>
          </cell>
          <cell r="L21" t="str">
            <v/>
          </cell>
          <cell r="M21" t="str">
            <v/>
          </cell>
          <cell r="N21" t="str">
            <v>Included</v>
          </cell>
          <cell r="O21" t="str">
            <v/>
          </cell>
          <cell r="Q21">
            <v>1</v>
          </cell>
          <cell r="R21">
            <v>1</v>
          </cell>
          <cell r="S21">
            <v>1</v>
          </cell>
          <cell r="T21">
            <v>3</v>
          </cell>
        </row>
        <row r="22">
          <cell r="A22" t="str">
            <v>L0071</v>
          </cell>
          <cell r="B22" t="str">
            <v>31-03-2008</v>
          </cell>
          <cell r="C22" t="str">
            <v>Hanover Housing Association</v>
          </cell>
          <cell r="D22">
            <v>12451</v>
          </cell>
          <cell r="E22">
            <v>0</v>
          </cell>
          <cell r="F22">
            <v>12451</v>
          </cell>
          <cell r="G22" t="str">
            <v>South East</v>
          </cell>
          <cell r="H22">
            <v>0</v>
          </cell>
          <cell r="I22">
            <v>0</v>
          </cell>
          <cell r="J22" t="str">
            <v>Specialist</v>
          </cell>
          <cell r="K22" t="str">
            <v>Traditional</v>
          </cell>
          <cell r="L22" t="str">
            <v/>
          </cell>
          <cell r="M22" t="str">
            <v/>
          </cell>
          <cell r="N22" t="str">
            <v/>
          </cell>
          <cell r="O22" t="str">
            <v>Included</v>
          </cell>
          <cell r="Q22">
            <v>1</v>
          </cell>
          <cell r="R22">
            <v>1</v>
          </cell>
          <cell r="S22">
            <v>1</v>
          </cell>
          <cell r="T22">
            <v>3</v>
          </cell>
        </row>
        <row r="23">
          <cell r="A23" t="str">
            <v>L0078</v>
          </cell>
          <cell r="B23" t="str">
            <v>31-03-2008</v>
          </cell>
          <cell r="C23" t="str">
            <v>South Yorkshire Housing Association Limited</v>
          </cell>
          <cell r="D23">
            <v>5200</v>
          </cell>
          <cell r="E23">
            <v>96</v>
          </cell>
          <cell r="F23">
            <v>5296</v>
          </cell>
          <cell r="G23" t="str">
            <v>North</v>
          </cell>
          <cell r="H23">
            <v>0</v>
          </cell>
          <cell r="I23">
            <v>0</v>
          </cell>
          <cell r="J23" t="str">
            <v/>
          </cell>
          <cell r="K23" t="str">
            <v>Traditional</v>
          </cell>
          <cell r="L23" t="str">
            <v/>
          </cell>
          <cell r="M23" t="str">
            <v/>
          </cell>
          <cell r="N23" t="str">
            <v>Included</v>
          </cell>
          <cell r="O23" t="str">
            <v/>
          </cell>
          <cell r="Q23">
            <v>1</v>
          </cell>
          <cell r="R23">
            <v>1</v>
          </cell>
          <cell r="S23">
            <v>1</v>
          </cell>
          <cell r="T23">
            <v>3</v>
          </cell>
        </row>
        <row r="24">
          <cell r="A24" t="str">
            <v>L0082</v>
          </cell>
          <cell r="B24" t="str">
            <v>31-03-2008</v>
          </cell>
          <cell r="C24" t="str">
            <v>AmicusHorizon Group Limited</v>
          </cell>
          <cell r="D24">
            <v>3688</v>
          </cell>
          <cell r="E24">
            <v>288</v>
          </cell>
          <cell r="F24">
            <v>3976</v>
          </cell>
          <cell r="G24" t="str">
            <v>South East</v>
          </cell>
          <cell r="H24">
            <v>0</v>
          </cell>
          <cell r="I24">
            <v>0</v>
          </cell>
          <cell r="J24" t="str">
            <v/>
          </cell>
          <cell r="K24" t="str">
            <v>Traditional</v>
          </cell>
          <cell r="L24" t="str">
            <v/>
          </cell>
          <cell r="M24" t="str">
            <v>Included</v>
          </cell>
          <cell r="N24" t="str">
            <v/>
          </cell>
          <cell r="O24" t="str">
            <v/>
          </cell>
          <cell r="Q24">
            <v>1</v>
          </cell>
          <cell r="R24">
            <v>1</v>
          </cell>
          <cell r="S24">
            <v>1</v>
          </cell>
          <cell r="T24">
            <v>3</v>
          </cell>
        </row>
        <row r="25">
          <cell r="A25" t="str">
            <v>L0125</v>
          </cell>
          <cell r="B25" t="str">
            <v>31-03-2008</v>
          </cell>
          <cell r="C25" t="str">
            <v>Solon South West Housing Association Limited</v>
          </cell>
          <cell r="D25">
            <v>1092</v>
          </cell>
          <cell r="E25">
            <v>2</v>
          </cell>
          <cell r="F25">
            <v>1094</v>
          </cell>
          <cell r="G25" t="str">
            <v>South West</v>
          </cell>
          <cell r="H25">
            <v>0</v>
          </cell>
          <cell r="I25">
            <v>0</v>
          </cell>
          <cell r="J25" t="str">
            <v/>
          </cell>
          <cell r="K25" t="str">
            <v>Traditional</v>
          </cell>
          <cell r="L25" t="str">
            <v>Included</v>
          </cell>
          <cell r="M25" t="str">
            <v/>
          </cell>
          <cell r="N25" t="str">
            <v/>
          </cell>
          <cell r="O25" t="str">
            <v/>
          </cell>
          <cell r="Q25">
            <v>1</v>
          </cell>
          <cell r="R25">
            <v>1</v>
          </cell>
          <cell r="S25">
            <v>1</v>
          </cell>
          <cell r="T25">
            <v>3</v>
          </cell>
        </row>
        <row r="26">
          <cell r="A26" t="str">
            <v>L0147</v>
          </cell>
          <cell r="B26" t="str">
            <v>30-09-2007</v>
          </cell>
          <cell r="C26" t="str">
            <v>Cornerstone Housing Limited</v>
          </cell>
          <cell r="D26">
            <v>1036</v>
          </cell>
          <cell r="E26">
            <v>0</v>
          </cell>
          <cell r="F26">
            <v>1036</v>
          </cell>
          <cell r="G26" t="str">
            <v>South West</v>
          </cell>
          <cell r="H26">
            <v>0</v>
          </cell>
          <cell r="I26">
            <v>0</v>
          </cell>
          <cell r="J26" t="str">
            <v/>
          </cell>
          <cell r="K26" t="str">
            <v>Traditional</v>
          </cell>
          <cell r="L26" t="str">
            <v>Included</v>
          </cell>
          <cell r="M26" t="str">
            <v/>
          </cell>
          <cell r="N26" t="str">
            <v/>
          </cell>
          <cell r="O26" t="str">
            <v/>
          </cell>
          <cell r="Q26">
            <v>1</v>
          </cell>
          <cell r="R26">
            <v>1</v>
          </cell>
          <cell r="S26">
            <v>1</v>
          </cell>
          <cell r="T26">
            <v>3</v>
          </cell>
        </row>
        <row r="27">
          <cell r="A27" t="str">
            <v>L0158</v>
          </cell>
          <cell r="B27" t="str">
            <v>31-03-2008</v>
          </cell>
          <cell r="C27" t="str">
            <v>L&amp;Q Threshold Homes Limited</v>
          </cell>
          <cell r="D27">
            <v>3525</v>
          </cell>
          <cell r="E27">
            <v>0</v>
          </cell>
          <cell r="F27">
            <v>3525</v>
          </cell>
          <cell r="G27" t="str">
            <v>London</v>
          </cell>
          <cell r="H27">
            <v>0</v>
          </cell>
          <cell r="I27">
            <v>0</v>
          </cell>
          <cell r="J27" t="str">
            <v/>
          </cell>
          <cell r="K27" t="str">
            <v>Traditional</v>
          </cell>
          <cell r="L27" t="str">
            <v/>
          </cell>
          <cell r="M27" t="str">
            <v>Included</v>
          </cell>
          <cell r="N27" t="str">
            <v/>
          </cell>
          <cell r="O27" t="str">
            <v/>
          </cell>
          <cell r="Q27">
            <v>1</v>
          </cell>
          <cell r="R27">
            <v>1</v>
          </cell>
          <cell r="S27">
            <v>1</v>
          </cell>
          <cell r="T27">
            <v>3</v>
          </cell>
        </row>
        <row r="28">
          <cell r="A28" t="str">
            <v>L0173</v>
          </cell>
          <cell r="B28" t="str">
            <v>31-03-2008</v>
          </cell>
          <cell r="C28" t="str">
            <v>Jephson Homes Housing Association Limited</v>
          </cell>
          <cell r="D28">
            <v>10175</v>
          </cell>
          <cell r="E28">
            <v>0</v>
          </cell>
          <cell r="F28">
            <v>10175</v>
          </cell>
          <cell r="G28" t="str">
            <v>Central</v>
          </cell>
          <cell r="H28">
            <v>0</v>
          </cell>
          <cell r="I28">
            <v>0</v>
          </cell>
          <cell r="J28" t="str">
            <v/>
          </cell>
          <cell r="K28" t="str">
            <v>Traditional</v>
          </cell>
          <cell r="L28" t="str">
            <v/>
          </cell>
          <cell r="M28" t="str">
            <v/>
          </cell>
          <cell r="N28" t="str">
            <v/>
          </cell>
          <cell r="O28" t="str">
            <v>Included</v>
          </cell>
          <cell r="Q28">
            <v>1</v>
          </cell>
          <cell r="R28">
            <v>1</v>
          </cell>
          <cell r="S28">
            <v>1</v>
          </cell>
          <cell r="T28">
            <v>3</v>
          </cell>
        </row>
        <row r="29">
          <cell r="A29" t="str">
            <v>L0247</v>
          </cell>
          <cell r="B29" t="str">
            <v>31-03-2008</v>
          </cell>
          <cell r="C29" t="str">
            <v>Sanctuary Housing Association</v>
          </cell>
          <cell r="D29">
            <v>30594</v>
          </cell>
          <cell r="E29">
            <v>10068</v>
          </cell>
          <cell r="F29">
            <v>40662</v>
          </cell>
          <cell r="G29" t="str">
            <v>Central</v>
          </cell>
          <cell r="H29">
            <v>0</v>
          </cell>
          <cell r="I29">
            <v>0</v>
          </cell>
          <cell r="J29" t="str">
            <v/>
          </cell>
          <cell r="K29" t="str">
            <v>Traditional</v>
          </cell>
          <cell r="L29" t="str">
            <v/>
          </cell>
          <cell r="M29" t="str">
            <v/>
          </cell>
          <cell r="N29" t="str">
            <v/>
          </cell>
          <cell r="O29" t="str">
            <v>Included</v>
          </cell>
          <cell r="Q29">
            <v>1</v>
          </cell>
          <cell r="R29">
            <v>1</v>
          </cell>
          <cell r="S29">
            <v>1</v>
          </cell>
          <cell r="T29">
            <v>3</v>
          </cell>
        </row>
        <row r="30">
          <cell r="A30" t="str">
            <v>L0252</v>
          </cell>
          <cell r="B30" t="str">
            <v>31-03-2008</v>
          </cell>
          <cell r="C30" t="str">
            <v>West Pennine Housing Association Limited</v>
          </cell>
          <cell r="D30">
            <v>3570</v>
          </cell>
          <cell r="E30">
            <v>0</v>
          </cell>
          <cell r="F30">
            <v>3570</v>
          </cell>
          <cell r="G30" t="str">
            <v>North</v>
          </cell>
          <cell r="H30">
            <v>0</v>
          </cell>
          <cell r="I30">
            <v>0</v>
          </cell>
          <cell r="J30" t="str">
            <v/>
          </cell>
          <cell r="K30" t="str">
            <v>Traditional</v>
          </cell>
          <cell r="L30" t="str">
            <v/>
          </cell>
          <cell r="M30" t="str">
            <v>Included</v>
          </cell>
          <cell r="N30" t="str">
            <v/>
          </cell>
          <cell r="O30" t="str">
            <v/>
          </cell>
          <cell r="Q30">
            <v>1</v>
          </cell>
          <cell r="R30">
            <v>1</v>
          </cell>
          <cell r="S30">
            <v>1</v>
          </cell>
          <cell r="T30">
            <v>3</v>
          </cell>
        </row>
        <row r="31">
          <cell r="A31" t="str">
            <v>L0265</v>
          </cell>
          <cell r="B31" t="str">
            <v>31-03-2008</v>
          </cell>
          <cell r="C31" t="str">
            <v>Kensington Housing Trust</v>
          </cell>
          <cell r="D31">
            <v>3304</v>
          </cell>
          <cell r="E31">
            <v>32</v>
          </cell>
          <cell r="F31">
            <v>3336</v>
          </cell>
          <cell r="G31" t="str">
            <v>London</v>
          </cell>
          <cell r="H31">
            <v>0</v>
          </cell>
          <cell r="I31">
            <v>0</v>
          </cell>
          <cell r="J31" t="str">
            <v/>
          </cell>
          <cell r="K31" t="str">
            <v>Traditional</v>
          </cell>
          <cell r="L31" t="str">
            <v/>
          </cell>
          <cell r="M31" t="str">
            <v>Included</v>
          </cell>
          <cell r="N31" t="str">
            <v/>
          </cell>
          <cell r="O31" t="str">
            <v/>
          </cell>
          <cell r="Q31">
            <v>1</v>
          </cell>
          <cell r="R31">
            <v>1</v>
          </cell>
          <cell r="S31">
            <v>1</v>
          </cell>
          <cell r="T31">
            <v>3</v>
          </cell>
        </row>
        <row r="32">
          <cell r="A32" t="str">
            <v>L0266</v>
          </cell>
          <cell r="B32" t="str">
            <v>31-03-2008</v>
          </cell>
          <cell r="C32" t="str">
            <v>The Industrial Dwellings Society (1885) Ltd</v>
          </cell>
          <cell r="D32">
            <v>1364</v>
          </cell>
          <cell r="E32">
            <v>0</v>
          </cell>
          <cell r="F32">
            <v>1364</v>
          </cell>
          <cell r="G32" t="str">
            <v>London</v>
          </cell>
          <cell r="H32">
            <v>0</v>
          </cell>
          <cell r="I32">
            <v>0</v>
          </cell>
          <cell r="J32" t="str">
            <v/>
          </cell>
          <cell r="K32" t="str">
            <v>Traditional</v>
          </cell>
          <cell r="L32" t="str">
            <v>Included</v>
          </cell>
          <cell r="M32" t="str">
            <v/>
          </cell>
          <cell r="N32" t="str">
            <v/>
          </cell>
          <cell r="O32" t="str">
            <v/>
          </cell>
          <cell r="Q32">
            <v>1</v>
          </cell>
          <cell r="R32">
            <v>1</v>
          </cell>
          <cell r="S32">
            <v>1</v>
          </cell>
          <cell r="T32">
            <v>3</v>
          </cell>
        </row>
        <row r="33">
          <cell r="A33" t="str">
            <v>L0277</v>
          </cell>
          <cell r="B33" t="str">
            <v>31-03-2008</v>
          </cell>
          <cell r="C33" t="str">
            <v>Wandle Housing Association Limited</v>
          </cell>
          <cell r="D33">
            <v>5754</v>
          </cell>
          <cell r="E33">
            <v>6</v>
          </cell>
          <cell r="F33">
            <v>5760</v>
          </cell>
          <cell r="G33" t="str">
            <v>London</v>
          </cell>
          <cell r="H33">
            <v>0</v>
          </cell>
          <cell r="I33">
            <v>0</v>
          </cell>
          <cell r="J33" t="str">
            <v/>
          </cell>
          <cell r="K33" t="str">
            <v>Traditional</v>
          </cell>
          <cell r="L33" t="str">
            <v/>
          </cell>
          <cell r="M33" t="str">
            <v/>
          </cell>
          <cell r="N33" t="str">
            <v>Included</v>
          </cell>
          <cell r="O33" t="str">
            <v/>
          </cell>
          <cell r="Q33">
            <v>1</v>
          </cell>
          <cell r="R33">
            <v>1</v>
          </cell>
          <cell r="S33">
            <v>1</v>
          </cell>
          <cell r="T33">
            <v>3</v>
          </cell>
        </row>
        <row r="34">
          <cell r="A34" t="str">
            <v>L0284</v>
          </cell>
          <cell r="B34" t="str">
            <v>31-12-2007</v>
          </cell>
          <cell r="C34" t="str">
            <v>Cotman Housing Association Limited</v>
          </cell>
          <cell r="D34">
            <v>1319</v>
          </cell>
          <cell r="E34">
            <v>0</v>
          </cell>
          <cell r="F34">
            <v>1319</v>
          </cell>
          <cell r="G34" t="str">
            <v>Central</v>
          </cell>
          <cell r="H34">
            <v>0</v>
          </cell>
          <cell r="I34">
            <v>0</v>
          </cell>
          <cell r="J34" t="str">
            <v/>
          </cell>
          <cell r="K34" t="str">
            <v>Traditional</v>
          </cell>
          <cell r="L34" t="str">
            <v>Included</v>
          </cell>
          <cell r="M34" t="str">
            <v/>
          </cell>
          <cell r="N34" t="str">
            <v/>
          </cell>
          <cell r="O34" t="str">
            <v/>
          </cell>
          <cell r="Q34">
            <v>1</v>
          </cell>
          <cell r="R34">
            <v>1</v>
          </cell>
          <cell r="S34">
            <v>1</v>
          </cell>
          <cell r="T34">
            <v>3</v>
          </cell>
        </row>
        <row r="35">
          <cell r="A35" t="str">
            <v>L0288</v>
          </cell>
          <cell r="B35" t="str">
            <v>31-03-2008</v>
          </cell>
          <cell r="C35" t="str">
            <v>Jephson Housing Association Limited</v>
          </cell>
          <cell r="D35">
            <v>3154</v>
          </cell>
          <cell r="E35">
            <v>0</v>
          </cell>
          <cell r="F35">
            <v>3154</v>
          </cell>
          <cell r="G35" t="str">
            <v>Central</v>
          </cell>
          <cell r="H35">
            <v>0</v>
          </cell>
          <cell r="I35">
            <v>0</v>
          </cell>
          <cell r="J35" t="str">
            <v/>
          </cell>
          <cell r="K35" t="str">
            <v>Traditional</v>
          </cell>
          <cell r="L35" t="str">
            <v/>
          </cell>
          <cell r="M35" t="str">
            <v>Included</v>
          </cell>
          <cell r="N35" t="str">
            <v/>
          </cell>
          <cell r="O35" t="str">
            <v/>
          </cell>
          <cell r="Q35">
            <v>1</v>
          </cell>
          <cell r="R35">
            <v>1</v>
          </cell>
          <cell r="S35">
            <v>1</v>
          </cell>
          <cell r="T35">
            <v>3</v>
          </cell>
        </row>
        <row r="36">
          <cell r="A36" t="str">
            <v>L0291</v>
          </cell>
          <cell r="B36" t="str">
            <v>31-03-2008</v>
          </cell>
          <cell r="C36" t="str">
            <v>Knightstone Housing Association Limited</v>
          </cell>
          <cell r="D36">
            <v>9485</v>
          </cell>
          <cell r="E36">
            <v>1032</v>
          </cell>
          <cell r="F36">
            <v>10517</v>
          </cell>
          <cell r="G36" t="str">
            <v>South West</v>
          </cell>
          <cell r="H36">
            <v>0</v>
          </cell>
          <cell r="I36">
            <v>0</v>
          </cell>
          <cell r="J36" t="str">
            <v/>
          </cell>
          <cell r="K36" t="str">
            <v>Traditional</v>
          </cell>
          <cell r="L36" t="str">
            <v/>
          </cell>
          <cell r="M36" t="str">
            <v/>
          </cell>
          <cell r="N36" t="str">
            <v/>
          </cell>
          <cell r="O36" t="str">
            <v>Included</v>
          </cell>
          <cell r="Q36">
            <v>1</v>
          </cell>
          <cell r="R36">
            <v>1</v>
          </cell>
          <cell r="S36">
            <v>1</v>
          </cell>
          <cell r="T36">
            <v>3</v>
          </cell>
        </row>
        <row r="37">
          <cell r="A37" t="str">
            <v>L0310</v>
          </cell>
          <cell r="B37" t="str">
            <v>31-03-2008</v>
          </cell>
          <cell r="C37" t="str">
            <v>Richmond-Upon-Thames Churches Housing Trust Ltd</v>
          </cell>
          <cell r="D37">
            <v>3051</v>
          </cell>
          <cell r="E37">
            <v>0</v>
          </cell>
          <cell r="F37">
            <v>3051</v>
          </cell>
          <cell r="G37" t="str">
            <v>South East</v>
          </cell>
          <cell r="K37" t="str">
            <v>Traditional</v>
          </cell>
          <cell r="L37" t="str">
            <v/>
          </cell>
          <cell r="M37" t="str">
            <v>Included</v>
          </cell>
          <cell r="N37" t="str">
            <v/>
          </cell>
          <cell r="O37" t="str">
            <v/>
          </cell>
          <cell r="Q37">
            <v>1</v>
          </cell>
          <cell r="R37">
            <v>1</v>
          </cell>
          <cell r="S37">
            <v>1</v>
          </cell>
          <cell r="T37">
            <v>3</v>
          </cell>
        </row>
        <row r="38">
          <cell r="A38" t="str">
            <v>L0386</v>
          </cell>
          <cell r="B38" t="str">
            <v>31-03-2008</v>
          </cell>
          <cell r="C38" t="str">
            <v>Moat Homes Limited</v>
          </cell>
          <cell r="D38">
            <v>17441</v>
          </cell>
          <cell r="E38">
            <v>9</v>
          </cell>
          <cell r="F38">
            <v>17450</v>
          </cell>
          <cell r="G38" t="str">
            <v>South East</v>
          </cell>
          <cell r="H38">
            <v>0</v>
          </cell>
          <cell r="I38">
            <v>0</v>
          </cell>
          <cell r="J38" t="str">
            <v/>
          </cell>
          <cell r="K38" t="str">
            <v>Traditional</v>
          </cell>
          <cell r="L38" t="str">
            <v/>
          </cell>
          <cell r="M38" t="str">
            <v/>
          </cell>
          <cell r="N38" t="str">
            <v/>
          </cell>
          <cell r="O38" t="str">
            <v>Included</v>
          </cell>
          <cell r="Q38">
            <v>1</v>
          </cell>
          <cell r="R38">
            <v>1</v>
          </cell>
          <cell r="S38">
            <v>1</v>
          </cell>
          <cell r="T38">
            <v>3</v>
          </cell>
        </row>
        <row r="39">
          <cell r="A39" t="str">
            <v>L0390</v>
          </cell>
          <cell r="B39" t="str">
            <v>31-03-2008</v>
          </cell>
          <cell r="C39" t="str">
            <v>Orbit Housing Association</v>
          </cell>
          <cell r="D39">
            <v>0</v>
          </cell>
          <cell r="E39">
            <v>0</v>
          </cell>
          <cell r="F39">
            <v>0</v>
          </cell>
          <cell r="G39" t="str">
            <v>Central</v>
          </cell>
          <cell r="H39">
            <v>0</v>
          </cell>
          <cell r="I39">
            <v>0</v>
          </cell>
          <cell r="J39" t="str">
            <v/>
          </cell>
          <cell r="K39" t="str">
            <v>Traditional</v>
          </cell>
          <cell r="L39" t="str">
            <v>Included</v>
          </cell>
          <cell r="M39" t="str">
            <v/>
          </cell>
          <cell r="N39" t="str">
            <v/>
          </cell>
          <cell r="O39" t="str">
            <v/>
          </cell>
          <cell r="Q39">
            <v>1</v>
          </cell>
          <cell r="R39">
            <v>1</v>
          </cell>
          <cell r="S39">
            <v>1</v>
          </cell>
          <cell r="T39">
            <v>3</v>
          </cell>
        </row>
        <row r="40">
          <cell r="A40" t="str">
            <v>L0395</v>
          </cell>
          <cell r="B40" t="str">
            <v>31-03-2008</v>
          </cell>
          <cell r="C40" t="str">
            <v>Axiom Housing Association Limited</v>
          </cell>
          <cell r="D40">
            <v>1953</v>
          </cell>
          <cell r="E40">
            <v>0</v>
          </cell>
          <cell r="F40">
            <v>1953</v>
          </cell>
          <cell r="G40" t="str">
            <v>Central</v>
          </cell>
          <cell r="H40">
            <v>0</v>
          </cell>
          <cell r="I40">
            <v>0</v>
          </cell>
          <cell r="J40" t="str">
            <v/>
          </cell>
          <cell r="K40" t="str">
            <v>Traditional</v>
          </cell>
          <cell r="L40" t="str">
            <v>Included</v>
          </cell>
          <cell r="M40" t="str">
            <v/>
          </cell>
          <cell r="N40" t="str">
            <v/>
          </cell>
          <cell r="O40" t="str">
            <v/>
          </cell>
          <cell r="Q40">
            <v>1</v>
          </cell>
          <cell r="R40">
            <v>1</v>
          </cell>
          <cell r="S40">
            <v>1</v>
          </cell>
          <cell r="T40">
            <v>3</v>
          </cell>
        </row>
        <row r="41">
          <cell r="A41" t="str">
            <v>L0407</v>
          </cell>
          <cell r="B41" t="str">
            <v>31-03-2008</v>
          </cell>
          <cell r="C41" t="str">
            <v>Northern Counties Housing Association Limited</v>
          </cell>
          <cell r="D41">
            <v>17617</v>
          </cell>
          <cell r="E41">
            <v>0</v>
          </cell>
          <cell r="F41">
            <v>17617</v>
          </cell>
          <cell r="G41" t="str">
            <v>London</v>
          </cell>
          <cell r="H41">
            <v>0</v>
          </cell>
          <cell r="I41">
            <v>0</v>
          </cell>
          <cell r="J41" t="str">
            <v/>
          </cell>
          <cell r="K41" t="str">
            <v>Traditional</v>
          </cell>
          <cell r="L41" t="str">
            <v/>
          </cell>
          <cell r="M41" t="str">
            <v/>
          </cell>
          <cell r="N41" t="str">
            <v/>
          </cell>
          <cell r="O41" t="str">
            <v>Included</v>
          </cell>
          <cell r="Q41">
            <v>1</v>
          </cell>
          <cell r="R41">
            <v>1</v>
          </cell>
          <cell r="S41">
            <v>1</v>
          </cell>
          <cell r="T41">
            <v>3</v>
          </cell>
        </row>
        <row r="42">
          <cell r="A42" t="str">
            <v>L0409</v>
          </cell>
          <cell r="B42" t="str">
            <v>31-03-2008</v>
          </cell>
          <cell r="C42" t="str">
            <v>Leicester Housing Association Limited</v>
          </cell>
          <cell r="D42">
            <v>7680</v>
          </cell>
          <cell r="E42">
            <v>70</v>
          </cell>
          <cell r="F42">
            <v>7750</v>
          </cell>
          <cell r="G42" t="str">
            <v>Central</v>
          </cell>
          <cell r="H42">
            <v>0</v>
          </cell>
          <cell r="I42">
            <v>0</v>
          </cell>
          <cell r="J42" t="str">
            <v/>
          </cell>
          <cell r="K42" t="str">
            <v>Traditional</v>
          </cell>
          <cell r="L42" t="str">
            <v/>
          </cell>
          <cell r="M42" t="str">
            <v/>
          </cell>
          <cell r="N42" t="str">
            <v>Included</v>
          </cell>
          <cell r="O42" t="str">
            <v/>
          </cell>
          <cell r="Q42">
            <v>1</v>
          </cell>
          <cell r="R42">
            <v>1</v>
          </cell>
          <cell r="S42">
            <v>1</v>
          </cell>
          <cell r="T42">
            <v>3</v>
          </cell>
        </row>
        <row r="43">
          <cell r="A43" t="str">
            <v>L0414</v>
          </cell>
          <cell r="B43" t="str">
            <v>31-03-2008</v>
          </cell>
          <cell r="C43" t="str">
            <v>Moseley and District Churches Housing Assoc Limite</v>
          </cell>
          <cell r="D43">
            <v>1183</v>
          </cell>
          <cell r="E43">
            <v>0</v>
          </cell>
          <cell r="F43">
            <v>1183</v>
          </cell>
          <cell r="G43" t="str">
            <v>Central</v>
          </cell>
          <cell r="H43">
            <v>0</v>
          </cell>
          <cell r="I43">
            <v>0</v>
          </cell>
          <cell r="J43" t="str">
            <v/>
          </cell>
          <cell r="K43" t="str">
            <v>Traditional</v>
          </cell>
          <cell r="L43" t="str">
            <v>Included</v>
          </cell>
          <cell r="M43" t="str">
            <v/>
          </cell>
          <cell r="N43" t="str">
            <v/>
          </cell>
          <cell r="O43" t="str">
            <v/>
          </cell>
          <cell r="Q43">
            <v>1</v>
          </cell>
          <cell r="R43">
            <v>1</v>
          </cell>
          <cell r="S43">
            <v>1</v>
          </cell>
          <cell r="T43">
            <v>3</v>
          </cell>
        </row>
        <row r="44">
          <cell r="A44" t="str">
            <v>L0419</v>
          </cell>
          <cell r="B44" t="str">
            <v>31-03-2008</v>
          </cell>
          <cell r="C44" t="str">
            <v>Redland Housing Association Limited</v>
          </cell>
          <cell r="D44">
            <v>1257</v>
          </cell>
          <cell r="E44">
            <v>0</v>
          </cell>
          <cell r="F44">
            <v>1257</v>
          </cell>
          <cell r="G44" t="str">
            <v>South West</v>
          </cell>
          <cell r="H44">
            <v>0</v>
          </cell>
          <cell r="I44">
            <v>0</v>
          </cell>
          <cell r="J44" t="str">
            <v/>
          </cell>
          <cell r="K44" t="str">
            <v>Traditional</v>
          </cell>
          <cell r="L44" t="str">
            <v>Included</v>
          </cell>
          <cell r="M44" t="str">
            <v/>
          </cell>
          <cell r="N44" t="str">
            <v/>
          </cell>
          <cell r="O44" t="str">
            <v/>
          </cell>
          <cell r="Q44">
            <v>1</v>
          </cell>
          <cell r="R44">
            <v>1</v>
          </cell>
          <cell r="S44">
            <v>1</v>
          </cell>
          <cell r="T44">
            <v>3</v>
          </cell>
        </row>
        <row r="45">
          <cell r="A45" t="str">
            <v>L0425</v>
          </cell>
          <cell r="B45" t="str">
            <v>31-03-2008</v>
          </cell>
          <cell r="C45" t="str">
            <v>Toynbee Housing Association Limited</v>
          </cell>
          <cell r="D45">
            <v>2795</v>
          </cell>
          <cell r="E45">
            <v>60</v>
          </cell>
          <cell r="F45">
            <v>2855</v>
          </cell>
          <cell r="G45" t="str">
            <v>London</v>
          </cell>
          <cell r="H45">
            <v>0</v>
          </cell>
          <cell r="I45">
            <v>0</v>
          </cell>
          <cell r="J45" t="str">
            <v/>
          </cell>
          <cell r="K45" t="str">
            <v>Traditional</v>
          </cell>
          <cell r="L45" t="str">
            <v/>
          </cell>
          <cell r="M45" t="str">
            <v>Included</v>
          </cell>
          <cell r="N45" t="str">
            <v/>
          </cell>
          <cell r="O45" t="str">
            <v/>
          </cell>
          <cell r="Q45">
            <v>1</v>
          </cell>
          <cell r="R45">
            <v>1</v>
          </cell>
          <cell r="S45">
            <v>1</v>
          </cell>
          <cell r="T45">
            <v>3</v>
          </cell>
        </row>
        <row r="46">
          <cell r="A46" t="str">
            <v>L0429</v>
          </cell>
          <cell r="B46" t="str">
            <v>31-03-2008</v>
          </cell>
          <cell r="C46" t="str">
            <v>Places for People Individual Support</v>
          </cell>
          <cell r="D46">
            <v>2421</v>
          </cell>
          <cell r="E46">
            <v>444</v>
          </cell>
          <cell r="F46">
            <v>2865</v>
          </cell>
          <cell r="G46" t="str">
            <v>North</v>
          </cell>
          <cell r="H46">
            <v>0</v>
          </cell>
          <cell r="I46">
            <v>0</v>
          </cell>
          <cell r="J46" t="str">
            <v/>
          </cell>
          <cell r="K46" t="str">
            <v>Traditional</v>
          </cell>
          <cell r="L46" t="str">
            <v/>
          </cell>
          <cell r="M46" t="str">
            <v>Included</v>
          </cell>
          <cell r="N46" t="str">
            <v/>
          </cell>
          <cell r="O46" t="str">
            <v/>
          </cell>
          <cell r="Q46">
            <v>1</v>
          </cell>
          <cell r="R46">
            <v>1</v>
          </cell>
          <cell r="S46">
            <v>1</v>
          </cell>
          <cell r="T46">
            <v>3</v>
          </cell>
        </row>
        <row r="47">
          <cell r="A47" t="str">
            <v>L0435</v>
          </cell>
          <cell r="B47" t="str">
            <v>31-03-2008</v>
          </cell>
          <cell r="C47" t="str">
            <v>De Montfort Housing Society Limited</v>
          </cell>
          <cell r="D47">
            <v>3945</v>
          </cell>
          <cell r="E47">
            <v>198</v>
          </cell>
          <cell r="F47">
            <v>4143</v>
          </cell>
          <cell r="G47" t="str">
            <v>Central</v>
          </cell>
          <cell r="H47">
            <v>0</v>
          </cell>
          <cell r="I47">
            <v>0</v>
          </cell>
          <cell r="J47" t="str">
            <v/>
          </cell>
          <cell r="K47" t="str">
            <v>Traditional</v>
          </cell>
          <cell r="L47" t="str">
            <v/>
          </cell>
          <cell r="M47" t="str">
            <v>Included</v>
          </cell>
          <cell r="N47" t="str">
            <v/>
          </cell>
          <cell r="O47" t="str">
            <v/>
          </cell>
          <cell r="Q47">
            <v>1</v>
          </cell>
          <cell r="R47">
            <v>1</v>
          </cell>
          <cell r="S47">
            <v>1</v>
          </cell>
          <cell r="T47">
            <v>3</v>
          </cell>
        </row>
        <row r="48">
          <cell r="A48" t="str">
            <v>L0457</v>
          </cell>
          <cell r="B48" t="str">
            <v>31-03-2008</v>
          </cell>
          <cell r="C48" t="str">
            <v>Islington and Shoreditch Housing Association Ltd</v>
          </cell>
          <cell r="D48">
            <v>1302</v>
          </cell>
          <cell r="E48">
            <v>31</v>
          </cell>
          <cell r="F48">
            <v>1333</v>
          </cell>
          <cell r="G48" t="str">
            <v>London</v>
          </cell>
          <cell r="H48">
            <v>0</v>
          </cell>
          <cell r="I48">
            <v>0</v>
          </cell>
          <cell r="J48" t="str">
            <v/>
          </cell>
          <cell r="K48" t="str">
            <v>Traditional</v>
          </cell>
          <cell r="L48" t="str">
            <v>Included</v>
          </cell>
          <cell r="M48" t="str">
            <v/>
          </cell>
          <cell r="N48" t="str">
            <v/>
          </cell>
          <cell r="O48" t="str">
            <v/>
          </cell>
          <cell r="Q48">
            <v>1</v>
          </cell>
          <cell r="R48">
            <v>1</v>
          </cell>
          <cell r="S48">
            <v>1</v>
          </cell>
          <cell r="T48">
            <v>3</v>
          </cell>
        </row>
        <row r="49">
          <cell r="A49" t="str">
            <v>L0514</v>
          </cell>
          <cell r="B49" t="str">
            <v>31-03-2008</v>
          </cell>
          <cell r="C49" t="str">
            <v>Thames Valley Housing Association Limited</v>
          </cell>
          <cell r="D49">
            <v>4095</v>
          </cell>
          <cell r="E49">
            <v>29</v>
          </cell>
          <cell r="F49">
            <v>4124</v>
          </cell>
          <cell r="G49" t="str">
            <v>South East</v>
          </cell>
          <cell r="H49">
            <v>0</v>
          </cell>
          <cell r="I49">
            <v>0</v>
          </cell>
          <cell r="J49" t="str">
            <v/>
          </cell>
          <cell r="K49" t="str">
            <v>Traditional</v>
          </cell>
          <cell r="L49" t="str">
            <v/>
          </cell>
          <cell r="M49" t="str">
            <v>Included</v>
          </cell>
          <cell r="N49" t="str">
            <v/>
          </cell>
          <cell r="O49" t="str">
            <v/>
          </cell>
          <cell r="Q49">
            <v>1</v>
          </cell>
          <cell r="R49">
            <v>1</v>
          </cell>
          <cell r="S49">
            <v>1</v>
          </cell>
          <cell r="T49">
            <v>3</v>
          </cell>
        </row>
        <row r="50">
          <cell r="A50" t="str">
            <v>L0517</v>
          </cell>
          <cell r="B50" t="str">
            <v>31-03-2008</v>
          </cell>
          <cell r="C50" t="str">
            <v>Gateway Housing Association</v>
          </cell>
          <cell r="D50">
            <v>2782</v>
          </cell>
          <cell r="E50">
            <v>0</v>
          </cell>
          <cell r="F50">
            <v>2782</v>
          </cell>
          <cell r="G50" t="str">
            <v>London</v>
          </cell>
          <cell r="H50">
            <v>0</v>
          </cell>
          <cell r="I50">
            <v>0</v>
          </cell>
          <cell r="J50" t="str">
            <v/>
          </cell>
          <cell r="K50" t="str">
            <v>Traditional</v>
          </cell>
          <cell r="L50" t="str">
            <v/>
          </cell>
          <cell r="M50" t="str">
            <v>Included</v>
          </cell>
          <cell r="N50" t="str">
            <v/>
          </cell>
          <cell r="O50" t="str">
            <v/>
          </cell>
          <cell r="Q50">
            <v>1</v>
          </cell>
          <cell r="R50">
            <v>1</v>
          </cell>
          <cell r="S50">
            <v>1</v>
          </cell>
          <cell r="T50">
            <v>3</v>
          </cell>
        </row>
        <row r="51">
          <cell r="A51" t="str">
            <v>L0518</v>
          </cell>
          <cell r="B51" t="str">
            <v>31-03-2008</v>
          </cell>
          <cell r="C51" t="str">
            <v>Warrington Housing Association Limited</v>
          </cell>
          <cell r="D51">
            <v>1232</v>
          </cell>
          <cell r="E51">
            <v>0</v>
          </cell>
          <cell r="F51">
            <v>1232</v>
          </cell>
          <cell r="G51" t="str">
            <v>North</v>
          </cell>
          <cell r="H51">
            <v>0</v>
          </cell>
          <cell r="I51">
            <v>0</v>
          </cell>
          <cell r="J51" t="str">
            <v/>
          </cell>
          <cell r="K51" t="str">
            <v>Traditional</v>
          </cell>
          <cell r="L51" t="str">
            <v>Included</v>
          </cell>
          <cell r="M51" t="str">
            <v/>
          </cell>
          <cell r="N51" t="str">
            <v/>
          </cell>
          <cell r="O51" t="str">
            <v/>
          </cell>
          <cell r="Q51">
            <v>1</v>
          </cell>
          <cell r="R51">
            <v>1</v>
          </cell>
          <cell r="S51">
            <v>1</v>
          </cell>
          <cell r="T51">
            <v>3</v>
          </cell>
        </row>
        <row r="52">
          <cell r="A52" t="str">
            <v>L0523</v>
          </cell>
          <cell r="B52" t="str">
            <v>31-03-2008</v>
          </cell>
          <cell r="C52" t="str">
            <v>West Mercia Homes Limited</v>
          </cell>
          <cell r="D52">
            <v>5692</v>
          </cell>
          <cell r="E52">
            <v>19</v>
          </cell>
          <cell r="F52">
            <v>5711</v>
          </cell>
          <cell r="G52" t="str">
            <v>Central</v>
          </cell>
          <cell r="H52">
            <v>0</v>
          </cell>
          <cell r="I52">
            <v>0</v>
          </cell>
          <cell r="J52" t="str">
            <v/>
          </cell>
          <cell r="K52" t="str">
            <v>Traditional</v>
          </cell>
          <cell r="L52" t="str">
            <v/>
          </cell>
          <cell r="M52" t="str">
            <v/>
          </cell>
          <cell r="N52" t="str">
            <v>Included</v>
          </cell>
          <cell r="O52" t="str">
            <v/>
          </cell>
          <cell r="Q52">
            <v>1</v>
          </cell>
          <cell r="R52">
            <v>1</v>
          </cell>
          <cell r="S52">
            <v>1</v>
          </cell>
          <cell r="T52">
            <v>3</v>
          </cell>
        </row>
        <row r="53">
          <cell r="A53" t="str">
            <v>L0525</v>
          </cell>
          <cell r="B53" t="str">
            <v>31-03-2008</v>
          </cell>
          <cell r="C53" t="str">
            <v>Stadium Housing Association Limited</v>
          </cell>
          <cell r="D53">
            <v>8636</v>
          </cell>
          <cell r="E53">
            <v>0</v>
          </cell>
          <cell r="F53">
            <v>8636</v>
          </cell>
          <cell r="G53" t="str">
            <v>London</v>
          </cell>
          <cell r="H53" t="str">
            <v>BME</v>
          </cell>
          <cell r="I53">
            <v>0</v>
          </cell>
          <cell r="J53" t="str">
            <v/>
          </cell>
          <cell r="K53" t="str">
            <v>Traditional</v>
          </cell>
          <cell r="L53" t="str">
            <v/>
          </cell>
          <cell r="M53" t="str">
            <v/>
          </cell>
          <cell r="N53" t="str">
            <v>Included</v>
          </cell>
          <cell r="O53" t="str">
            <v/>
          </cell>
          <cell r="Q53">
            <v>1</v>
          </cell>
          <cell r="R53">
            <v>1</v>
          </cell>
          <cell r="S53">
            <v>1</v>
          </cell>
          <cell r="T53">
            <v>3</v>
          </cell>
        </row>
        <row r="54">
          <cell r="A54" t="str">
            <v>L0659</v>
          </cell>
          <cell r="B54" t="str">
            <v>31-03-2008</v>
          </cell>
          <cell r="C54" t="str">
            <v>Places for People Homes Limited</v>
          </cell>
          <cell r="D54">
            <v>39407</v>
          </cell>
          <cell r="E54">
            <v>3838</v>
          </cell>
          <cell r="F54">
            <v>43245</v>
          </cell>
          <cell r="G54" t="str">
            <v>North</v>
          </cell>
          <cell r="H54">
            <v>0</v>
          </cell>
          <cell r="I54">
            <v>0</v>
          </cell>
          <cell r="J54" t="str">
            <v/>
          </cell>
          <cell r="K54" t="str">
            <v>Traditional</v>
          </cell>
          <cell r="L54" t="str">
            <v/>
          </cell>
          <cell r="M54" t="str">
            <v/>
          </cell>
          <cell r="N54" t="str">
            <v/>
          </cell>
          <cell r="O54" t="str">
            <v>Included</v>
          </cell>
          <cell r="Q54">
            <v>1</v>
          </cell>
          <cell r="R54">
            <v>1</v>
          </cell>
          <cell r="S54">
            <v>1</v>
          </cell>
          <cell r="T54">
            <v>3</v>
          </cell>
        </row>
        <row r="55">
          <cell r="A55" t="str">
            <v>L0689</v>
          </cell>
          <cell r="B55" t="str">
            <v>31-03-2008</v>
          </cell>
          <cell r="C55" t="str">
            <v>The Swaythling Housing Society Limited</v>
          </cell>
          <cell r="D55">
            <v>6240</v>
          </cell>
          <cell r="E55">
            <v>138</v>
          </cell>
          <cell r="F55">
            <v>6378</v>
          </cell>
          <cell r="G55" t="str">
            <v>South East</v>
          </cell>
          <cell r="H55">
            <v>0</v>
          </cell>
          <cell r="I55">
            <v>0</v>
          </cell>
          <cell r="J55" t="str">
            <v/>
          </cell>
          <cell r="K55" t="str">
            <v>Traditional</v>
          </cell>
          <cell r="L55" t="str">
            <v/>
          </cell>
          <cell r="M55" t="str">
            <v/>
          </cell>
          <cell r="N55" t="str">
            <v>Included</v>
          </cell>
          <cell r="O55" t="str">
            <v/>
          </cell>
          <cell r="Q55">
            <v>1</v>
          </cell>
          <cell r="R55">
            <v>1</v>
          </cell>
          <cell r="S55">
            <v>1</v>
          </cell>
          <cell r="T55">
            <v>3</v>
          </cell>
        </row>
        <row r="56">
          <cell r="A56" t="str">
            <v>L0699</v>
          </cell>
          <cell r="B56" t="str">
            <v>31-03-2008</v>
          </cell>
          <cell r="C56" t="str">
            <v>Catalyst Communities Housing Association Limited</v>
          </cell>
          <cell r="D56">
            <v>9673</v>
          </cell>
          <cell r="E56">
            <v>125</v>
          </cell>
          <cell r="F56">
            <v>9798</v>
          </cell>
          <cell r="G56" t="str">
            <v>London</v>
          </cell>
          <cell r="H56">
            <v>0</v>
          </cell>
          <cell r="I56">
            <v>0</v>
          </cell>
          <cell r="J56" t="str">
            <v/>
          </cell>
          <cell r="K56" t="str">
            <v>Traditional</v>
          </cell>
          <cell r="L56" t="str">
            <v/>
          </cell>
          <cell r="M56" t="str">
            <v/>
          </cell>
          <cell r="N56" t="str">
            <v>Included</v>
          </cell>
          <cell r="O56" t="str">
            <v/>
          </cell>
          <cell r="Q56">
            <v>1</v>
          </cell>
          <cell r="R56">
            <v>1</v>
          </cell>
          <cell r="S56">
            <v>1</v>
          </cell>
          <cell r="T56">
            <v>3</v>
          </cell>
        </row>
        <row r="57">
          <cell r="A57" t="str">
            <v>L0702</v>
          </cell>
          <cell r="B57" t="str">
            <v>31-12-2007</v>
          </cell>
          <cell r="C57" t="str">
            <v>Bournville Village Trust</v>
          </cell>
          <cell r="D57">
            <v>3723</v>
          </cell>
          <cell r="E57">
            <v>23</v>
          </cell>
          <cell r="F57">
            <v>3746</v>
          </cell>
          <cell r="G57" t="str">
            <v>Central</v>
          </cell>
          <cell r="H57">
            <v>0</v>
          </cell>
          <cell r="I57">
            <v>0</v>
          </cell>
          <cell r="J57" t="str">
            <v/>
          </cell>
          <cell r="K57" t="str">
            <v>Traditional</v>
          </cell>
          <cell r="L57" t="str">
            <v/>
          </cell>
          <cell r="M57" t="str">
            <v>Included</v>
          </cell>
          <cell r="N57" t="str">
            <v/>
          </cell>
          <cell r="O57" t="str">
            <v/>
          </cell>
          <cell r="Q57">
            <v>1</v>
          </cell>
          <cell r="R57">
            <v>1</v>
          </cell>
          <cell r="S57">
            <v>1</v>
          </cell>
          <cell r="T57">
            <v>3</v>
          </cell>
        </row>
        <row r="58">
          <cell r="A58" t="str">
            <v>L0712</v>
          </cell>
          <cell r="B58" t="str">
            <v>31-03-2008</v>
          </cell>
          <cell r="C58" t="str">
            <v>Brunel and Family Housing Association Limited</v>
          </cell>
          <cell r="D58">
            <v>2448</v>
          </cell>
          <cell r="E58">
            <v>59</v>
          </cell>
          <cell r="F58">
            <v>2507</v>
          </cell>
          <cell r="G58" t="str">
            <v>North</v>
          </cell>
          <cell r="H58">
            <v>0</v>
          </cell>
          <cell r="I58">
            <v>0</v>
          </cell>
          <cell r="J58" t="str">
            <v/>
          </cell>
          <cell r="K58" t="str">
            <v>Traditional</v>
          </cell>
          <cell r="L58" t="str">
            <v/>
          </cell>
          <cell r="M58" t="str">
            <v>Included</v>
          </cell>
          <cell r="N58" t="str">
            <v/>
          </cell>
          <cell r="O58" t="str">
            <v/>
          </cell>
          <cell r="Q58">
            <v>1</v>
          </cell>
          <cell r="R58">
            <v>1</v>
          </cell>
          <cell r="S58">
            <v>1</v>
          </cell>
          <cell r="T58">
            <v>3</v>
          </cell>
        </row>
        <row r="59">
          <cell r="A59" t="str">
            <v>L0715</v>
          </cell>
          <cell r="B59" t="str">
            <v>31-12-2007</v>
          </cell>
          <cell r="C59" t="str">
            <v>Derwent Housing Association Limited</v>
          </cell>
          <cell r="D59">
            <v>4694</v>
          </cell>
          <cell r="E59">
            <v>3870</v>
          </cell>
          <cell r="F59">
            <v>8564</v>
          </cell>
          <cell r="G59" t="str">
            <v>Central</v>
          </cell>
          <cell r="H59">
            <v>0</v>
          </cell>
          <cell r="I59">
            <v>0</v>
          </cell>
          <cell r="J59" t="str">
            <v/>
          </cell>
          <cell r="K59" t="str">
            <v>Traditional</v>
          </cell>
          <cell r="L59" t="str">
            <v/>
          </cell>
          <cell r="M59" t="str">
            <v/>
          </cell>
          <cell r="N59" t="str">
            <v>Included</v>
          </cell>
          <cell r="O59" t="str">
            <v/>
          </cell>
          <cell r="Q59">
            <v>1</v>
          </cell>
          <cell r="R59">
            <v>1</v>
          </cell>
          <cell r="S59">
            <v>1</v>
          </cell>
          <cell r="T59">
            <v>3</v>
          </cell>
        </row>
        <row r="60">
          <cell r="A60" t="str">
            <v>L0717</v>
          </cell>
          <cell r="B60" t="str">
            <v>31-03-2008</v>
          </cell>
          <cell r="C60" t="str">
            <v>Octavia Housing and Care</v>
          </cell>
          <cell r="D60">
            <v>3968</v>
          </cell>
          <cell r="E60">
            <v>5</v>
          </cell>
          <cell r="F60">
            <v>3973</v>
          </cell>
          <cell r="G60" t="str">
            <v>London</v>
          </cell>
          <cell r="H60">
            <v>0</v>
          </cell>
          <cell r="I60">
            <v>0</v>
          </cell>
          <cell r="J60" t="str">
            <v/>
          </cell>
          <cell r="K60" t="str">
            <v>Traditional</v>
          </cell>
          <cell r="L60" t="str">
            <v/>
          </cell>
          <cell r="M60" t="str">
            <v>Included</v>
          </cell>
          <cell r="N60" t="str">
            <v/>
          </cell>
          <cell r="O60" t="str">
            <v/>
          </cell>
          <cell r="Q60">
            <v>1</v>
          </cell>
          <cell r="R60">
            <v>1</v>
          </cell>
          <cell r="S60">
            <v>1</v>
          </cell>
          <cell r="T60">
            <v>3</v>
          </cell>
        </row>
        <row r="61">
          <cell r="A61" t="str">
            <v>L0726</v>
          </cell>
          <cell r="B61" t="str">
            <v>31-03-2008</v>
          </cell>
          <cell r="C61" t="str">
            <v>Metropolitan Housing Trust Limited</v>
          </cell>
          <cell r="D61">
            <v>23688</v>
          </cell>
          <cell r="E61">
            <v>0</v>
          </cell>
          <cell r="F61">
            <v>23688</v>
          </cell>
          <cell r="G61" t="str">
            <v>London</v>
          </cell>
          <cell r="H61">
            <v>0</v>
          </cell>
          <cell r="I61">
            <v>0</v>
          </cell>
          <cell r="J61" t="str">
            <v/>
          </cell>
          <cell r="K61" t="str">
            <v>Traditional</v>
          </cell>
          <cell r="L61" t="str">
            <v/>
          </cell>
          <cell r="M61" t="str">
            <v/>
          </cell>
          <cell r="N61" t="str">
            <v/>
          </cell>
          <cell r="O61" t="str">
            <v>Included</v>
          </cell>
          <cell r="Q61">
            <v>1</v>
          </cell>
          <cell r="R61">
            <v>1</v>
          </cell>
          <cell r="S61">
            <v>1</v>
          </cell>
          <cell r="T61">
            <v>3</v>
          </cell>
        </row>
        <row r="62">
          <cell r="A62" t="str">
            <v>L0862</v>
          </cell>
          <cell r="B62" t="str">
            <v>31-03-2008</v>
          </cell>
          <cell r="C62" t="str">
            <v>Cheviot Housing Association Limited</v>
          </cell>
          <cell r="D62">
            <v>2784</v>
          </cell>
          <cell r="E62">
            <v>0</v>
          </cell>
          <cell r="F62">
            <v>2784</v>
          </cell>
          <cell r="G62" t="str">
            <v>North</v>
          </cell>
          <cell r="H62">
            <v>0</v>
          </cell>
          <cell r="I62">
            <v>0</v>
          </cell>
          <cell r="J62" t="str">
            <v/>
          </cell>
          <cell r="K62" t="str">
            <v>Traditional</v>
          </cell>
          <cell r="L62" t="str">
            <v/>
          </cell>
          <cell r="M62" t="str">
            <v>Included</v>
          </cell>
          <cell r="N62" t="str">
            <v/>
          </cell>
          <cell r="O62" t="str">
            <v/>
          </cell>
          <cell r="Q62">
            <v>1</v>
          </cell>
          <cell r="R62">
            <v>1</v>
          </cell>
          <cell r="S62">
            <v>1</v>
          </cell>
          <cell r="T62">
            <v>3</v>
          </cell>
        </row>
        <row r="63">
          <cell r="A63" t="str">
            <v>L0865</v>
          </cell>
          <cell r="B63" t="str">
            <v>31-03-2008</v>
          </cell>
          <cell r="C63" t="str">
            <v>Gloucestershire Housing Association Limited</v>
          </cell>
          <cell r="D63">
            <v>3031</v>
          </cell>
          <cell r="E63">
            <v>18</v>
          </cell>
          <cell r="F63">
            <v>3049</v>
          </cell>
          <cell r="G63" t="str">
            <v>South West</v>
          </cell>
          <cell r="H63">
            <v>0</v>
          </cell>
          <cell r="I63">
            <v>0</v>
          </cell>
          <cell r="J63" t="str">
            <v/>
          </cell>
          <cell r="K63" t="str">
            <v>Traditional</v>
          </cell>
          <cell r="L63" t="str">
            <v/>
          </cell>
          <cell r="M63" t="str">
            <v>Included</v>
          </cell>
          <cell r="N63" t="str">
            <v/>
          </cell>
          <cell r="O63" t="str">
            <v/>
          </cell>
          <cell r="Q63">
            <v>1</v>
          </cell>
          <cell r="R63">
            <v>1</v>
          </cell>
          <cell r="S63">
            <v>1</v>
          </cell>
          <cell r="T63">
            <v>3</v>
          </cell>
        </row>
        <row r="64">
          <cell r="A64" t="str">
            <v>L0871</v>
          </cell>
          <cell r="B64" t="str">
            <v>31-03-2008</v>
          </cell>
          <cell r="C64" t="str">
            <v>St Pancras &amp; Humanist Housing Association</v>
          </cell>
          <cell r="D64">
            <v>5085</v>
          </cell>
          <cell r="E64">
            <v>238</v>
          </cell>
          <cell r="F64">
            <v>5323</v>
          </cell>
          <cell r="G64" t="str">
            <v>London</v>
          </cell>
          <cell r="H64">
            <v>0</v>
          </cell>
          <cell r="I64">
            <v>0</v>
          </cell>
          <cell r="J64" t="str">
            <v/>
          </cell>
          <cell r="K64" t="str">
            <v>Traditional</v>
          </cell>
          <cell r="L64" t="str">
            <v/>
          </cell>
          <cell r="M64" t="str">
            <v/>
          </cell>
          <cell r="N64" t="str">
            <v>Included</v>
          </cell>
          <cell r="O64" t="str">
            <v/>
          </cell>
          <cell r="Q64">
            <v>1</v>
          </cell>
          <cell r="R64">
            <v>1</v>
          </cell>
          <cell r="S64">
            <v>1</v>
          </cell>
          <cell r="T64">
            <v>3</v>
          </cell>
        </row>
        <row r="65">
          <cell r="A65" t="str">
            <v>L0872</v>
          </cell>
          <cell r="B65" t="str">
            <v>31-03-2008</v>
          </cell>
          <cell r="C65" t="str">
            <v>Portsmouth Housing Association Limited</v>
          </cell>
          <cell r="D65">
            <v>4994</v>
          </cell>
          <cell r="E65">
            <v>0</v>
          </cell>
          <cell r="F65">
            <v>4994</v>
          </cell>
          <cell r="G65" t="str">
            <v>South East</v>
          </cell>
          <cell r="H65">
            <v>0</v>
          </cell>
          <cell r="I65">
            <v>0</v>
          </cell>
          <cell r="J65" t="str">
            <v/>
          </cell>
          <cell r="K65" t="str">
            <v>Traditional</v>
          </cell>
          <cell r="L65" t="str">
            <v/>
          </cell>
          <cell r="M65" t="str">
            <v>Included</v>
          </cell>
          <cell r="N65" t="str">
            <v/>
          </cell>
          <cell r="O65" t="str">
            <v/>
          </cell>
          <cell r="Q65">
            <v>1</v>
          </cell>
          <cell r="R65">
            <v>1</v>
          </cell>
          <cell r="S65">
            <v>1</v>
          </cell>
          <cell r="T65">
            <v>3</v>
          </cell>
        </row>
        <row r="66">
          <cell r="A66" t="str">
            <v>L0873</v>
          </cell>
          <cell r="B66" t="str">
            <v>31-03-2008</v>
          </cell>
          <cell r="C66" t="str">
            <v>Longhurst Homes Limited</v>
          </cell>
          <cell r="D66">
            <v>5476</v>
          </cell>
          <cell r="E66">
            <v>0</v>
          </cell>
          <cell r="F66">
            <v>5476</v>
          </cell>
          <cell r="G66" t="str">
            <v>Central</v>
          </cell>
          <cell r="H66">
            <v>0</v>
          </cell>
          <cell r="I66">
            <v>0</v>
          </cell>
          <cell r="J66" t="str">
            <v/>
          </cell>
          <cell r="K66" t="str">
            <v>Traditional</v>
          </cell>
          <cell r="L66" t="str">
            <v/>
          </cell>
          <cell r="M66" t="str">
            <v/>
          </cell>
          <cell r="N66" t="str">
            <v>Included</v>
          </cell>
          <cell r="O66" t="str">
            <v/>
          </cell>
          <cell r="Q66">
            <v>1</v>
          </cell>
          <cell r="R66">
            <v>1</v>
          </cell>
          <cell r="S66">
            <v>1</v>
          </cell>
          <cell r="T66">
            <v>3</v>
          </cell>
        </row>
        <row r="67">
          <cell r="A67" t="str">
            <v>L0875</v>
          </cell>
          <cell r="B67" t="str">
            <v>31-12-2007</v>
          </cell>
          <cell r="C67" t="str">
            <v>St Vincent's Housing Association Limited</v>
          </cell>
          <cell r="D67">
            <v>2990</v>
          </cell>
          <cell r="E67">
            <v>4</v>
          </cell>
          <cell r="F67">
            <v>2994</v>
          </cell>
          <cell r="G67" t="str">
            <v>North</v>
          </cell>
          <cell r="H67">
            <v>0</v>
          </cell>
          <cell r="I67">
            <v>0</v>
          </cell>
          <cell r="J67" t="str">
            <v/>
          </cell>
          <cell r="K67" t="str">
            <v>Traditional</v>
          </cell>
          <cell r="L67" t="str">
            <v/>
          </cell>
          <cell r="M67" t="str">
            <v>Included</v>
          </cell>
          <cell r="N67" t="str">
            <v/>
          </cell>
          <cell r="O67" t="str">
            <v/>
          </cell>
          <cell r="Q67">
            <v>1</v>
          </cell>
          <cell r="R67">
            <v>1</v>
          </cell>
          <cell r="S67">
            <v>1</v>
          </cell>
          <cell r="T67">
            <v>3</v>
          </cell>
        </row>
        <row r="68">
          <cell r="A68" t="str">
            <v>L0877</v>
          </cell>
          <cell r="B68" t="str">
            <v>31-03-2008</v>
          </cell>
          <cell r="C68" t="str">
            <v>Maritime Housing Association Limited</v>
          </cell>
          <cell r="D68">
            <v>4917</v>
          </cell>
          <cell r="E68">
            <v>24</v>
          </cell>
          <cell r="F68">
            <v>4941</v>
          </cell>
          <cell r="G68" t="str">
            <v>North</v>
          </cell>
          <cell r="H68">
            <v>0</v>
          </cell>
          <cell r="I68">
            <v>0</v>
          </cell>
          <cell r="J68" t="str">
            <v/>
          </cell>
          <cell r="K68" t="str">
            <v>Traditional</v>
          </cell>
          <cell r="L68" t="str">
            <v/>
          </cell>
          <cell r="M68" t="str">
            <v>Included</v>
          </cell>
          <cell r="N68" t="str">
            <v/>
          </cell>
          <cell r="O68" t="str">
            <v/>
          </cell>
          <cell r="Q68">
            <v>1</v>
          </cell>
          <cell r="R68">
            <v>1</v>
          </cell>
          <cell r="S68">
            <v>1</v>
          </cell>
          <cell r="T68">
            <v>3</v>
          </cell>
        </row>
        <row r="69">
          <cell r="A69" t="str">
            <v>L0883</v>
          </cell>
          <cell r="B69" t="str">
            <v>31-03-2008</v>
          </cell>
          <cell r="C69" t="str">
            <v>Caldmore Area Housing Association Limited</v>
          </cell>
          <cell r="D69">
            <v>1861</v>
          </cell>
          <cell r="E69">
            <v>0</v>
          </cell>
          <cell r="F69">
            <v>1861</v>
          </cell>
          <cell r="G69" t="str">
            <v>Central</v>
          </cell>
          <cell r="H69">
            <v>0</v>
          </cell>
          <cell r="I69">
            <v>0</v>
          </cell>
          <cell r="J69" t="str">
            <v/>
          </cell>
          <cell r="K69" t="str">
            <v>Traditional</v>
          </cell>
          <cell r="L69" t="str">
            <v>Included</v>
          </cell>
          <cell r="M69" t="str">
            <v/>
          </cell>
          <cell r="N69" t="str">
            <v/>
          </cell>
          <cell r="O69" t="str">
            <v/>
          </cell>
          <cell r="Q69">
            <v>1</v>
          </cell>
          <cell r="R69">
            <v>1</v>
          </cell>
          <cell r="S69">
            <v>1</v>
          </cell>
          <cell r="T69">
            <v>3</v>
          </cell>
        </row>
        <row r="70">
          <cell r="A70" t="str">
            <v>L0893</v>
          </cell>
          <cell r="B70" t="str">
            <v>31-03-2008</v>
          </cell>
          <cell r="C70" t="str">
            <v>Oxford Citizens Housing Association Limited</v>
          </cell>
          <cell r="D70">
            <v>2733</v>
          </cell>
          <cell r="E70">
            <v>0</v>
          </cell>
          <cell r="F70">
            <v>2733</v>
          </cell>
          <cell r="G70" t="str">
            <v>South East</v>
          </cell>
          <cell r="H70">
            <v>0</v>
          </cell>
          <cell r="I70">
            <v>0</v>
          </cell>
          <cell r="J70" t="str">
            <v/>
          </cell>
          <cell r="K70" t="str">
            <v>Traditional</v>
          </cell>
          <cell r="L70" t="str">
            <v/>
          </cell>
          <cell r="M70" t="str">
            <v>Included</v>
          </cell>
          <cell r="N70" t="str">
            <v/>
          </cell>
          <cell r="O70" t="str">
            <v/>
          </cell>
          <cell r="Q70">
            <v>1</v>
          </cell>
          <cell r="R70">
            <v>1</v>
          </cell>
          <cell r="S70">
            <v>1</v>
          </cell>
          <cell r="T70">
            <v>3</v>
          </cell>
        </row>
        <row r="71">
          <cell r="A71" t="str">
            <v>L0917</v>
          </cell>
          <cell r="B71" t="str">
            <v>31-12-2007</v>
          </cell>
          <cell r="C71" t="str">
            <v>Impact Housing Association Limited</v>
          </cell>
          <cell r="D71">
            <v>2595</v>
          </cell>
          <cell r="E71">
            <v>200</v>
          </cell>
          <cell r="F71">
            <v>2795</v>
          </cell>
          <cell r="G71" t="str">
            <v>North</v>
          </cell>
          <cell r="K71" t="str">
            <v>Traditional</v>
          </cell>
          <cell r="L71" t="str">
            <v/>
          </cell>
          <cell r="M71" t="str">
            <v>Included</v>
          </cell>
          <cell r="N71" t="str">
            <v/>
          </cell>
          <cell r="O71" t="str">
            <v/>
          </cell>
          <cell r="Q71">
            <v>1</v>
          </cell>
          <cell r="R71">
            <v>1</v>
          </cell>
          <cell r="S71">
            <v>1</v>
          </cell>
          <cell r="T71">
            <v>3</v>
          </cell>
        </row>
        <row r="72">
          <cell r="A72" t="str">
            <v>L0942</v>
          </cell>
          <cell r="B72" t="str">
            <v>31-03-2008</v>
          </cell>
          <cell r="C72" t="str">
            <v>Mercian Housing Association Limited</v>
          </cell>
          <cell r="D72">
            <v>3124</v>
          </cell>
          <cell r="E72">
            <v>0</v>
          </cell>
          <cell r="F72">
            <v>3124</v>
          </cell>
          <cell r="G72" t="str">
            <v>Central</v>
          </cell>
          <cell r="H72">
            <v>0</v>
          </cell>
          <cell r="I72">
            <v>0</v>
          </cell>
          <cell r="J72" t="str">
            <v/>
          </cell>
          <cell r="K72" t="str">
            <v>Traditional</v>
          </cell>
          <cell r="L72" t="str">
            <v/>
          </cell>
          <cell r="M72" t="str">
            <v>Included</v>
          </cell>
          <cell r="N72" t="str">
            <v/>
          </cell>
          <cell r="O72" t="str">
            <v/>
          </cell>
          <cell r="Q72">
            <v>1</v>
          </cell>
          <cell r="R72">
            <v>1</v>
          </cell>
          <cell r="S72">
            <v>1</v>
          </cell>
          <cell r="T72">
            <v>3</v>
          </cell>
        </row>
        <row r="73">
          <cell r="A73" t="str">
            <v>L0943</v>
          </cell>
          <cell r="B73" t="str">
            <v>31-03-2008</v>
          </cell>
          <cell r="C73" t="str">
            <v>Devon &amp; Cornwall Housing Association Limited</v>
          </cell>
          <cell r="D73">
            <v>8787</v>
          </cell>
          <cell r="E73">
            <v>58</v>
          </cell>
          <cell r="F73">
            <v>8845</v>
          </cell>
          <cell r="G73" t="str">
            <v>South West</v>
          </cell>
          <cell r="H73">
            <v>0</v>
          </cell>
          <cell r="I73">
            <v>0</v>
          </cell>
          <cell r="J73" t="str">
            <v/>
          </cell>
          <cell r="K73" t="str">
            <v>Traditional</v>
          </cell>
          <cell r="L73" t="str">
            <v/>
          </cell>
          <cell r="M73" t="str">
            <v/>
          </cell>
          <cell r="N73" t="str">
            <v>Included</v>
          </cell>
          <cell r="O73" t="str">
            <v/>
          </cell>
          <cell r="Q73">
            <v>1</v>
          </cell>
          <cell r="R73">
            <v>1</v>
          </cell>
          <cell r="S73">
            <v>1</v>
          </cell>
          <cell r="T73">
            <v>3</v>
          </cell>
        </row>
        <row r="74">
          <cell r="A74" t="str">
            <v>L0975</v>
          </cell>
          <cell r="B74" t="str">
            <v>31-12-2007</v>
          </cell>
          <cell r="C74" t="str">
            <v>Mosscare Housing Limited</v>
          </cell>
          <cell r="D74">
            <v>3300</v>
          </cell>
          <cell r="E74">
            <v>14</v>
          </cell>
          <cell r="F74">
            <v>3314</v>
          </cell>
          <cell r="G74" t="str">
            <v>North</v>
          </cell>
          <cell r="H74">
            <v>0</v>
          </cell>
          <cell r="I74">
            <v>0</v>
          </cell>
          <cell r="J74" t="str">
            <v/>
          </cell>
          <cell r="K74" t="str">
            <v>Traditional</v>
          </cell>
          <cell r="L74" t="str">
            <v/>
          </cell>
          <cell r="M74" t="str">
            <v>Included</v>
          </cell>
          <cell r="N74" t="str">
            <v/>
          </cell>
          <cell r="O74" t="str">
            <v/>
          </cell>
          <cell r="Q74">
            <v>1</v>
          </cell>
          <cell r="R74">
            <v>1</v>
          </cell>
          <cell r="S74">
            <v>1</v>
          </cell>
          <cell r="T74">
            <v>3</v>
          </cell>
        </row>
        <row r="75">
          <cell r="A75" t="str">
            <v>L0979</v>
          </cell>
          <cell r="B75" t="str">
            <v>31-03-2008</v>
          </cell>
          <cell r="C75" t="str">
            <v>Trident Housing Association Limited</v>
          </cell>
          <cell r="D75">
            <v>3035</v>
          </cell>
          <cell r="E75">
            <v>10</v>
          </cell>
          <cell r="F75">
            <v>3045</v>
          </cell>
          <cell r="G75" t="str">
            <v>Central</v>
          </cell>
          <cell r="H75">
            <v>0</v>
          </cell>
          <cell r="I75">
            <v>0</v>
          </cell>
          <cell r="J75" t="str">
            <v/>
          </cell>
          <cell r="K75" t="str">
            <v>Traditional</v>
          </cell>
          <cell r="L75" t="str">
            <v/>
          </cell>
          <cell r="M75" t="str">
            <v>Included</v>
          </cell>
          <cell r="N75" t="str">
            <v/>
          </cell>
          <cell r="O75" t="str">
            <v/>
          </cell>
          <cell r="Q75">
            <v>1</v>
          </cell>
          <cell r="R75">
            <v>1</v>
          </cell>
          <cell r="S75">
            <v>1</v>
          </cell>
          <cell r="T75">
            <v>3</v>
          </cell>
        </row>
        <row r="76">
          <cell r="A76" t="str">
            <v>L0988</v>
          </cell>
          <cell r="B76" t="str">
            <v>31-03-2008</v>
          </cell>
          <cell r="C76" t="str">
            <v>Riverside North East Limited</v>
          </cell>
          <cell r="D76">
            <v>1558</v>
          </cell>
          <cell r="E76">
            <v>0</v>
          </cell>
          <cell r="F76">
            <v>1558</v>
          </cell>
          <cell r="G76" t="str">
            <v>North</v>
          </cell>
          <cell r="K76" t="str">
            <v>Traditional</v>
          </cell>
          <cell r="L76" t="str">
            <v>Included</v>
          </cell>
          <cell r="M76" t="str">
            <v/>
          </cell>
          <cell r="N76" t="str">
            <v/>
          </cell>
          <cell r="O76" t="str">
            <v/>
          </cell>
          <cell r="Q76">
            <v>1</v>
          </cell>
          <cell r="R76">
            <v>1</v>
          </cell>
          <cell r="S76">
            <v>1</v>
          </cell>
          <cell r="T76">
            <v>3</v>
          </cell>
        </row>
        <row r="77">
          <cell r="A77" t="str">
            <v>L0992</v>
          </cell>
          <cell r="B77" t="str">
            <v>31-03-2008</v>
          </cell>
          <cell r="C77" t="str">
            <v>The Cambridge Housing Society Limited</v>
          </cell>
          <cell r="D77">
            <v>2300</v>
          </cell>
          <cell r="E77">
            <v>0</v>
          </cell>
          <cell r="F77">
            <v>2300</v>
          </cell>
          <cell r="G77" t="str">
            <v>Central</v>
          </cell>
          <cell r="H77">
            <v>0</v>
          </cell>
          <cell r="I77">
            <v>0</v>
          </cell>
          <cell r="J77" t="str">
            <v/>
          </cell>
          <cell r="K77" t="str">
            <v>Traditional</v>
          </cell>
          <cell r="L77" t="str">
            <v>Included</v>
          </cell>
          <cell r="M77" t="str">
            <v/>
          </cell>
          <cell r="N77" t="str">
            <v/>
          </cell>
          <cell r="O77" t="str">
            <v/>
          </cell>
          <cell r="Q77">
            <v>1</v>
          </cell>
          <cell r="R77">
            <v>1</v>
          </cell>
          <cell r="S77">
            <v>1</v>
          </cell>
          <cell r="T77">
            <v>3</v>
          </cell>
        </row>
        <row r="78">
          <cell r="A78" t="str">
            <v>L1001</v>
          </cell>
          <cell r="B78" t="str">
            <v>31-03-2008</v>
          </cell>
          <cell r="C78" t="str">
            <v>Pierhead Housing Association Limited</v>
          </cell>
          <cell r="D78">
            <v>1790</v>
          </cell>
          <cell r="E78">
            <v>0</v>
          </cell>
          <cell r="F78">
            <v>1790</v>
          </cell>
          <cell r="G78" t="str">
            <v>North</v>
          </cell>
          <cell r="H78">
            <v>0</v>
          </cell>
          <cell r="I78">
            <v>0</v>
          </cell>
          <cell r="J78" t="str">
            <v/>
          </cell>
          <cell r="K78" t="str">
            <v>Traditional</v>
          </cell>
          <cell r="L78" t="str">
            <v>Included</v>
          </cell>
          <cell r="M78" t="str">
            <v/>
          </cell>
          <cell r="N78" t="str">
            <v/>
          </cell>
          <cell r="O78" t="str">
            <v/>
          </cell>
          <cell r="Q78">
            <v>1</v>
          </cell>
          <cell r="R78">
            <v>1</v>
          </cell>
          <cell r="S78">
            <v>1</v>
          </cell>
          <cell r="T78">
            <v>3</v>
          </cell>
        </row>
        <row r="79">
          <cell r="A79" t="str">
            <v>L1223</v>
          </cell>
          <cell r="B79" t="str">
            <v>31-03-2008</v>
          </cell>
          <cell r="C79" t="str">
            <v>The Beth Johnson Housing Association Limited</v>
          </cell>
          <cell r="D79">
            <v>10086</v>
          </cell>
          <cell r="E79">
            <v>44</v>
          </cell>
          <cell r="F79">
            <v>10130</v>
          </cell>
          <cell r="G79" t="str">
            <v>Central</v>
          </cell>
          <cell r="H79">
            <v>0</v>
          </cell>
          <cell r="I79">
            <v>0</v>
          </cell>
          <cell r="J79" t="str">
            <v/>
          </cell>
          <cell r="K79" t="str">
            <v>Traditional</v>
          </cell>
          <cell r="L79" t="str">
            <v/>
          </cell>
          <cell r="M79" t="str">
            <v/>
          </cell>
          <cell r="N79" t="str">
            <v/>
          </cell>
          <cell r="O79" t="str">
            <v>Included</v>
          </cell>
          <cell r="Q79">
            <v>1</v>
          </cell>
          <cell r="R79">
            <v>1</v>
          </cell>
          <cell r="S79">
            <v>1</v>
          </cell>
          <cell r="T79">
            <v>3</v>
          </cell>
        </row>
        <row r="80">
          <cell r="A80" t="str">
            <v>L1227</v>
          </cell>
          <cell r="B80" t="str">
            <v>31-03-2008</v>
          </cell>
          <cell r="C80" t="str">
            <v>Venture Housing Association Limited</v>
          </cell>
          <cell r="D80">
            <v>1289</v>
          </cell>
          <cell r="E80">
            <v>5</v>
          </cell>
          <cell r="F80">
            <v>1294</v>
          </cell>
          <cell r="G80" t="str">
            <v>North</v>
          </cell>
          <cell r="H80">
            <v>0</v>
          </cell>
          <cell r="I80">
            <v>0</v>
          </cell>
          <cell r="J80" t="str">
            <v/>
          </cell>
          <cell r="K80" t="str">
            <v>Traditional</v>
          </cell>
          <cell r="L80" t="str">
            <v>Included</v>
          </cell>
          <cell r="M80" t="str">
            <v/>
          </cell>
          <cell r="N80" t="str">
            <v/>
          </cell>
          <cell r="O80" t="str">
            <v/>
          </cell>
          <cell r="Q80">
            <v>1</v>
          </cell>
          <cell r="R80">
            <v>1</v>
          </cell>
          <cell r="S80">
            <v>1</v>
          </cell>
          <cell r="T80">
            <v>3</v>
          </cell>
        </row>
        <row r="81">
          <cell r="A81" t="str">
            <v>L1229</v>
          </cell>
          <cell r="B81" t="str">
            <v>31-03-2008</v>
          </cell>
          <cell r="C81" t="str">
            <v>Equity Housing Group Ltd</v>
          </cell>
          <cell r="D81">
            <v>3160</v>
          </cell>
          <cell r="E81">
            <v>125</v>
          </cell>
          <cell r="F81">
            <v>3285</v>
          </cell>
          <cell r="G81" t="str">
            <v>North</v>
          </cell>
          <cell r="H81">
            <v>0</v>
          </cell>
          <cell r="I81">
            <v>0</v>
          </cell>
          <cell r="J81" t="str">
            <v/>
          </cell>
          <cell r="K81" t="str">
            <v>Traditional</v>
          </cell>
          <cell r="L81" t="str">
            <v/>
          </cell>
          <cell r="M81" t="str">
            <v>Included</v>
          </cell>
          <cell r="N81" t="str">
            <v/>
          </cell>
          <cell r="O81" t="str">
            <v/>
          </cell>
          <cell r="Q81">
            <v>1</v>
          </cell>
          <cell r="R81">
            <v>1</v>
          </cell>
          <cell r="S81">
            <v>1</v>
          </cell>
          <cell r="T81">
            <v>3</v>
          </cell>
        </row>
        <row r="82">
          <cell r="A82" t="str">
            <v>L1230</v>
          </cell>
          <cell r="B82" t="str">
            <v>31-03-2008</v>
          </cell>
          <cell r="C82" t="str">
            <v>Manchester Methodist Housing Association Limited</v>
          </cell>
          <cell r="D82">
            <v>7474</v>
          </cell>
          <cell r="E82">
            <v>8</v>
          </cell>
          <cell r="F82">
            <v>7482</v>
          </cell>
          <cell r="G82" t="str">
            <v>North</v>
          </cell>
          <cell r="H82">
            <v>0</v>
          </cell>
          <cell r="I82">
            <v>0</v>
          </cell>
          <cell r="J82" t="str">
            <v/>
          </cell>
          <cell r="K82" t="str">
            <v>Traditional</v>
          </cell>
          <cell r="L82" t="str">
            <v/>
          </cell>
          <cell r="M82" t="str">
            <v/>
          </cell>
          <cell r="N82" t="str">
            <v>Included</v>
          </cell>
          <cell r="O82" t="str">
            <v/>
          </cell>
          <cell r="Q82">
            <v>1</v>
          </cell>
          <cell r="R82">
            <v>1</v>
          </cell>
          <cell r="S82">
            <v>1</v>
          </cell>
          <cell r="T82">
            <v>3</v>
          </cell>
        </row>
        <row r="83">
          <cell r="A83" t="str">
            <v>L1231</v>
          </cell>
          <cell r="B83" t="str">
            <v>31-03-2008</v>
          </cell>
          <cell r="C83" t="str">
            <v>Johnnie' Johnson Housing Trust Ltd</v>
          </cell>
          <cell r="D83">
            <v>4484</v>
          </cell>
          <cell r="E83">
            <v>0</v>
          </cell>
          <cell r="F83">
            <v>4484</v>
          </cell>
          <cell r="G83" t="str">
            <v>North</v>
          </cell>
          <cell r="H83">
            <v>0</v>
          </cell>
          <cell r="I83">
            <v>0</v>
          </cell>
          <cell r="J83" t="str">
            <v/>
          </cell>
          <cell r="K83" t="str">
            <v>Traditional</v>
          </cell>
          <cell r="L83" t="str">
            <v/>
          </cell>
          <cell r="M83" t="str">
            <v>Included</v>
          </cell>
          <cell r="N83" t="str">
            <v/>
          </cell>
          <cell r="O83" t="str">
            <v/>
          </cell>
          <cell r="Q83">
            <v>1</v>
          </cell>
          <cell r="R83">
            <v>1</v>
          </cell>
          <cell r="S83">
            <v>1</v>
          </cell>
          <cell r="T83">
            <v>3</v>
          </cell>
        </row>
        <row r="84">
          <cell r="A84" t="str">
            <v>L1234</v>
          </cell>
          <cell r="B84" t="str">
            <v>31-03-2008</v>
          </cell>
          <cell r="C84" t="str">
            <v>Greater Hornby Housing Association Limited</v>
          </cell>
          <cell r="D84">
            <v>1386</v>
          </cell>
          <cell r="E84">
            <v>0</v>
          </cell>
          <cell r="F84">
            <v>1386</v>
          </cell>
          <cell r="G84" t="str">
            <v>North</v>
          </cell>
          <cell r="H84">
            <v>0</v>
          </cell>
          <cell r="I84">
            <v>0</v>
          </cell>
          <cell r="J84" t="str">
            <v/>
          </cell>
          <cell r="K84" t="str">
            <v>Traditional</v>
          </cell>
          <cell r="L84" t="str">
            <v>Included</v>
          </cell>
          <cell r="M84" t="str">
            <v/>
          </cell>
          <cell r="N84" t="str">
            <v/>
          </cell>
          <cell r="O84" t="str">
            <v/>
          </cell>
          <cell r="Q84">
            <v>1</v>
          </cell>
          <cell r="R84">
            <v>1</v>
          </cell>
          <cell r="S84">
            <v>1</v>
          </cell>
          <cell r="T84">
            <v>3</v>
          </cell>
        </row>
        <row r="85">
          <cell r="A85" t="str">
            <v>L1312</v>
          </cell>
          <cell r="B85" t="str">
            <v>31-03-2008</v>
          </cell>
          <cell r="C85" t="str">
            <v>Howard Cottage Housing Association</v>
          </cell>
          <cell r="D85">
            <v>1406</v>
          </cell>
          <cell r="E85">
            <v>0</v>
          </cell>
          <cell r="F85">
            <v>1406</v>
          </cell>
          <cell r="G85" t="str">
            <v>Central</v>
          </cell>
          <cell r="H85">
            <v>0</v>
          </cell>
          <cell r="I85">
            <v>0</v>
          </cell>
          <cell r="J85" t="str">
            <v/>
          </cell>
          <cell r="K85" t="str">
            <v>Traditional</v>
          </cell>
          <cell r="L85" t="str">
            <v>Included</v>
          </cell>
          <cell r="M85" t="str">
            <v/>
          </cell>
          <cell r="N85" t="str">
            <v/>
          </cell>
          <cell r="O85" t="str">
            <v/>
          </cell>
          <cell r="Q85">
            <v>1</v>
          </cell>
          <cell r="R85">
            <v>1</v>
          </cell>
          <cell r="S85">
            <v>1</v>
          </cell>
          <cell r="T85">
            <v>3</v>
          </cell>
        </row>
        <row r="86">
          <cell r="A86" t="str">
            <v>L1408</v>
          </cell>
          <cell r="B86" t="str">
            <v>31-03-2008</v>
          </cell>
          <cell r="C86" t="str">
            <v>Bourne Housing Society Limited</v>
          </cell>
          <cell r="D86">
            <v>1459</v>
          </cell>
          <cell r="E86">
            <v>0</v>
          </cell>
          <cell r="F86">
            <v>1459</v>
          </cell>
          <cell r="G86" t="str">
            <v>South East</v>
          </cell>
          <cell r="H86">
            <v>0</v>
          </cell>
          <cell r="I86">
            <v>0</v>
          </cell>
          <cell r="J86" t="str">
            <v/>
          </cell>
          <cell r="K86" t="str">
            <v>Traditional</v>
          </cell>
          <cell r="L86" t="str">
            <v>Included</v>
          </cell>
          <cell r="M86" t="str">
            <v/>
          </cell>
          <cell r="N86" t="str">
            <v/>
          </cell>
          <cell r="O86" t="str">
            <v/>
          </cell>
          <cell r="Q86">
            <v>1</v>
          </cell>
          <cell r="R86">
            <v>1</v>
          </cell>
          <cell r="S86">
            <v>1</v>
          </cell>
          <cell r="T86">
            <v>3</v>
          </cell>
        </row>
        <row r="87">
          <cell r="A87" t="str">
            <v>L1410</v>
          </cell>
          <cell r="B87" t="str">
            <v>31-03-2008</v>
          </cell>
          <cell r="C87" t="str">
            <v>Haig Homes</v>
          </cell>
          <cell r="D87">
            <v>1304</v>
          </cell>
          <cell r="E87">
            <v>28</v>
          </cell>
          <cell r="F87">
            <v>1332</v>
          </cell>
          <cell r="G87" t="str">
            <v>London</v>
          </cell>
          <cell r="H87">
            <v>0</v>
          </cell>
          <cell r="I87">
            <v>0</v>
          </cell>
          <cell r="J87" t="str">
            <v/>
          </cell>
          <cell r="K87" t="str">
            <v>Traditional</v>
          </cell>
          <cell r="L87" t="str">
            <v>Included</v>
          </cell>
          <cell r="M87" t="str">
            <v/>
          </cell>
          <cell r="N87" t="str">
            <v/>
          </cell>
          <cell r="O87" t="str">
            <v/>
          </cell>
          <cell r="Q87">
            <v>1</v>
          </cell>
          <cell r="R87">
            <v>1</v>
          </cell>
          <cell r="S87">
            <v>1</v>
          </cell>
          <cell r="T87">
            <v>3</v>
          </cell>
        </row>
        <row r="88">
          <cell r="A88" t="str">
            <v>L1423</v>
          </cell>
          <cell r="B88" t="str">
            <v>31-03-2008</v>
          </cell>
          <cell r="C88" t="str">
            <v>Manchester and District Housing Association Ltd</v>
          </cell>
          <cell r="D88">
            <v>9095</v>
          </cell>
          <cell r="E88">
            <v>0</v>
          </cell>
          <cell r="F88">
            <v>9095</v>
          </cell>
          <cell r="G88" t="str">
            <v>North</v>
          </cell>
          <cell r="H88">
            <v>0</v>
          </cell>
          <cell r="I88">
            <v>0</v>
          </cell>
          <cell r="J88" t="str">
            <v/>
          </cell>
          <cell r="K88" t="str">
            <v>Traditional</v>
          </cell>
          <cell r="L88" t="str">
            <v/>
          </cell>
          <cell r="M88" t="str">
            <v/>
          </cell>
          <cell r="N88" t="str">
            <v>Included</v>
          </cell>
          <cell r="O88" t="str">
            <v/>
          </cell>
          <cell r="Q88">
            <v>1</v>
          </cell>
          <cell r="R88">
            <v>1</v>
          </cell>
          <cell r="S88">
            <v>1</v>
          </cell>
          <cell r="T88">
            <v>3</v>
          </cell>
        </row>
        <row r="89">
          <cell r="A89" t="str">
            <v>L1446</v>
          </cell>
          <cell r="B89" t="str">
            <v>31-03-2008</v>
          </cell>
          <cell r="C89" t="str">
            <v>Western Challenge Housing Association Limited</v>
          </cell>
          <cell r="D89">
            <v>7216</v>
          </cell>
          <cell r="E89">
            <v>554</v>
          </cell>
          <cell r="F89">
            <v>7770</v>
          </cell>
          <cell r="G89" t="str">
            <v>South West</v>
          </cell>
          <cell r="H89">
            <v>0</v>
          </cell>
          <cell r="I89">
            <v>0</v>
          </cell>
          <cell r="J89" t="str">
            <v/>
          </cell>
          <cell r="K89" t="str">
            <v>Traditional</v>
          </cell>
          <cell r="L89" t="str">
            <v/>
          </cell>
          <cell r="M89" t="str">
            <v/>
          </cell>
          <cell r="N89" t="str">
            <v>Included</v>
          </cell>
          <cell r="O89" t="str">
            <v/>
          </cell>
          <cell r="Q89">
            <v>1</v>
          </cell>
          <cell r="R89">
            <v>1</v>
          </cell>
          <cell r="S89">
            <v>1</v>
          </cell>
          <cell r="T89">
            <v>3</v>
          </cell>
        </row>
        <row r="90">
          <cell r="A90" t="str">
            <v>L1527</v>
          </cell>
          <cell r="B90" t="str">
            <v>31-03-2008</v>
          </cell>
          <cell r="C90" t="str">
            <v>Shaftesbury Housing Association</v>
          </cell>
          <cell r="D90">
            <v>4712</v>
          </cell>
          <cell r="E90">
            <v>1908</v>
          </cell>
          <cell r="F90">
            <v>6620</v>
          </cell>
          <cell r="G90" t="str">
            <v>Central</v>
          </cell>
          <cell r="H90">
            <v>0</v>
          </cell>
          <cell r="I90">
            <v>0</v>
          </cell>
          <cell r="J90" t="str">
            <v/>
          </cell>
          <cell r="K90" t="str">
            <v>Traditional</v>
          </cell>
          <cell r="L90" t="str">
            <v/>
          </cell>
          <cell r="M90" t="str">
            <v/>
          </cell>
          <cell r="N90" t="str">
            <v>Included</v>
          </cell>
          <cell r="O90" t="str">
            <v/>
          </cell>
          <cell r="Q90">
            <v>1</v>
          </cell>
          <cell r="R90">
            <v>1</v>
          </cell>
          <cell r="S90">
            <v>1</v>
          </cell>
          <cell r="T90">
            <v>3</v>
          </cell>
        </row>
        <row r="91">
          <cell r="A91" t="str">
            <v>L1538</v>
          </cell>
          <cell r="B91" t="str">
            <v>31-03-2008</v>
          </cell>
          <cell r="C91" t="str">
            <v>Hexagon Housing Association Limited</v>
          </cell>
          <cell r="D91">
            <v>3399</v>
          </cell>
          <cell r="E91">
            <v>42</v>
          </cell>
          <cell r="F91">
            <v>3441</v>
          </cell>
          <cell r="G91" t="str">
            <v>London</v>
          </cell>
          <cell r="H91">
            <v>0</v>
          </cell>
          <cell r="I91">
            <v>0</v>
          </cell>
          <cell r="J91" t="str">
            <v/>
          </cell>
          <cell r="K91" t="str">
            <v>Traditional</v>
          </cell>
          <cell r="L91" t="str">
            <v/>
          </cell>
          <cell r="M91" t="str">
            <v>Included</v>
          </cell>
          <cell r="N91" t="str">
            <v/>
          </cell>
          <cell r="O91" t="str">
            <v/>
          </cell>
          <cell r="Q91">
            <v>1</v>
          </cell>
          <cell r="R91">
            <v>1</v>
          </cell>
          <cell r="S91">
            <v>1</v>
          </cell>
          <cell r="T91">
            <v>3</v>
          </cell>
        </row>
        <row r="92">
          <cell r="A92" t="str">
            <v>L1542</v>
          </cell>
          <cell r="B92" t="str">
            <v>31-03-2008</v>
          </cell>
          <cell r="C92" t="str">
            <v>Minster General Housing Association Limited</v>
          </cell>
          <cell r="D92">
            <v>1625</v>
          </cell>
          <cell r="E92">
            <v>281</v>
          </cell>
          <cell r="F92">
            <v>1906</v>
          </cell>
          <cell r="G92" t="str">
            <v>London</v>
          </cell>
          <cell r="H92">
            <v>0</v>
          </cell>
          <cell r="I92">
            <v>0</v>
          </cell>
          <cell r="J92" t="str">
            <v/>
          </cell>
          <cell r="K92" t="str">
            <v>Traditional</v>
          </cell>
          <cell r="L92" t="str">
            <v>Included</v>
          </cell>
          <cell r="M92" t="str">
            <v/>
          </cell>
          <cell r="N92" t="str">
            <v/>
          </cell>
          <cell r="O92" t="str">
            <v/>
          </cell>
          <cell r="Q92">
            <v>1</v>
          </cell>
          <cell r="R92">
            <v>1</v>
          </cell>
          <cell r="S92">
            <v>1</v>
          </cell>
          <cell r="T92">
            <v>3</v>
          </cell>
        </row>
        <row r="93">
          <cell r="A93" t="str">
            <v>L1548</v>
          </cell>
          <cell r="B93" t="str">
            <v>31-12-2007</v>
          </cell>
          <cell r="C93" t="str">
            <v>Women's Pioneer Housing Limited</v>
          </cell>
          <cell r="D93">
            <v>1005</v>
          </cell>
          <cell r="E93">
            <v>90</v>
          </cell>
          <cell r="F93">
            <v>1095</v>
          </cell>
          <cell r="G93" t="str">
            <v>London</v>
          </cell>
          <cell r="H93">
            <v>0</v>
          </cell>
          <cell r="I93">
            <v>0</v>
          </cell>
          <cell r="J93" t="str">
            <v/>
          </cell>
          <cell r="K93" t="str">
            <v>Traditional</v>
          </cell>
          <cell r="L93" t="str">
            <v>Included</v>
          </cell>
          <cell r="M93" t="str">
            <v/>
          </cell>
          <cell r="N93" t="str">
            <v/>
          </cell>
          <cell r="O93" t="str">
            <v/>
          </cell>
          <cell r="Q93">
            <v>1</v>
          </cell>
          <cell r="R93">
            <v>1</v>
          </cell>
          <cell r="S93">
            <v>1</v>
          </cell>
          <cell r="T93">
            <v>3</v>
          </cell>
        </row>
        <row r="94">
          <cell r="A94" t="str">
            <v>L1556</v>
          </cell>
          <cell r="B94" t="str">
            <v>31-03-2008</v>
          </cell>
          <cell r="C94" t="str">
            <v>Raglan Housing Association Limited</v>
          </cell>
          <cell r="D94">
            <v>10110</v>
          </cell>
          <cell r="E94">
            <v>871</v>
          </cell>
          <cell r="F94">
            <v>10981</v>
          </cell>
          <cell r="G94" t="str">
            <v>South West</v>
          </cell>
          <cell r="H94">
            <v>0</v>
          </cell>
          <cell r="I94">
            <v>0</v>
          </cell>
          <cell r="J94" t="str">
            <v/>
          </cell>
          <cell r="K94" t="str">
            <v>Traditional</v>
          </cell>
          <cell r="L94" t="str">
            <v/>
          </cell>
          <cell r="M94" t="str">
            <v/>
          </cell>
          <cell r="N94" t="str">
            <v/>
          </cell>
          <cell r="O94" t="str">
            <v>Included</v>
          </cell>
          <cell r="Q94">
            <v>1</v>
          </cell>
          <cell r="R94">
            <v>1</v>
          </cell>
          <cell r="S94">
            <v>1</v>
          </cell>
          <cell r="T94">
            <v>3</v>
          </cell>
        </row>
        <row r="95">
          <cell r="A95" t="str">
            <v>L1561</v>
          </cell>
          <cell r="B95" t="str">
            <v>30-09-2007</v>
          </cell>
          <cell r="C95" t="str">
            <v>Kelsey Housing Association Limited</v>
          </cell>
          <cell r="D95">
            <v>3692</v>
          </cell>
          <cell r="E95">
            <v>0</v>
          </cell>
          <cell r="F95">
            <v>3692</v>
          </cell>
          <cell r="G95" t="str">
            <v>London</v>
          </cell>
          <cell r="H95">
            <v>0</v>
          </cell>
          <cell r="I95">
            <v>0</v>
          </cell>
          <cell r="J95" t="str">
            <v/>
          </cell>
          <cell r="K95" t="str">
            <v>Traditional</v>
          </cell>
          <cell r="L95" t="str">
            <v/>
          </cell>
          <cell r="M95" t="str">
            <v>Included</v>
          </cell>
          <cell r="N95" t="str">
            <v/>
          </cell>
          <cell r="O95" t="str">
            <v/>
          </cell>
          <cell r="Q95">
            <v>1</v>
          </cell>
          <cell r="R95">
            <v>1</v>
          </cell>
          <cell r="S95">
            <v>1</v>
          </cell>
          <cell r="T95">
            <v>3</v>
          </cell>
        </row>
        <row r="96">
          <cell r="A96" t="str">
            <v>L1659</v>
          </cell>
          <cell r="B96" t="str">
            <v>31-12-2007</v>
          </cell>
          <cell r="C96" t="str">
            <v>Suffolk Housing Society Limited</v>
          </cell>
          <cell r="D96">
            <v>1634</v>
          </cell>
          <cell r="E96">
            <v>0</v>
          </cell>
          <cell r="F96">
            <v>1634</v>
          </cell>
          <cell r="G96" t="str">
            <v>Central</v>
          </cell>
          <cell r="H96">
            <v>0</v>
          </cell>
          <cell r="I96">
            <v>0</v>
          </cell>
          <cell r="J96" t="str">
            <v/>
          </cell>
          <cell r="K96" t="str">
            <v>Traditional</v>
          </cell>
          <cell r="L96" t="str">
            <v>Included</v>
          </cell>
          <cell r="M96" t="str">
            <v/>
          </cell>
          <cell r="N96" t="str">
            <v/>
          </cell>
          <cell r="O96" t="str">
            <v/>
          </cell>
          <cell r="Q96">
            <v>1</v>
          </cell>
          <cell r="R96">
            <v>1</v>
          </cell>
          <cell r="S96">
            <v>1</v>
          </cell>
          <cell r="T96">
            <v>3</v>
          </cell>
        </row>
        <row r="97">
          <cell r="A97" t="str">
            <v>L1666</v>
          </cell>
          <cell r="B97" t="str">
            <v>31-12-2007</v>
          </cell>
          <cell r="C97" t="str">
            <v>Waterloo Housing Association Limited</v>
          </cell>
          <cell r="D97">
            <v>4457</v>
          </cell>
          <cell r="E97">
            <v>0</v>
          </cell>
          <cell r="F97">
            <v>4457</v>
          </cell>
          <cell r="G97" t="str">
            <v>Central</v>
          </cell>
          <cell r="H97">
            <v>0</v>
          </cell>
          <cell r="I97">
            <v>0</v>
          </cell>
          <cell r="J97" t="str">
            <v/>
          </cell>
          <cell r="K97" t="str">
            <v>Traditional</v>
          </cell>
          <cell r="L97" t="str">
            <v/>
          </cell>
          <cell r="M97" t="str">
            <v>Included</v>
          </cell>
          <cell r="N97" t="str">
            <v/>
          </cell>
          <cell r="O97" t="str">
            <v/>
          </cell>
          <cell r="Q97">
            <v>1</v>
          </cell>
          <cell r="R97">
            <v>1</v>
          </cell>
          <cell r="S97">
            <v>1</v>
          </cell>
          <cell r="T97">
            <v>3</v>
          </cell>
        </row>
        <row r="98">
          <cell r="A98" t="str">
            <v>L1668</v>
          </cell>
          <cell r="B98" t="str">
            <v>31-03-2008</v>
          </cell>
          <cell r="C98" t="str">
            <v>Black Country Housing Group Limited</v>
          </cell>
          <cell r="D98">
            <v>1594</v>
          </cell>
          <cell r="E98">
            <v>0</v>
          </cell>
          <cell r="F98">
            <v>1594</v>
          </cell>
          <cell r="G98" t="str">
            <v>Central</v>
          </cell>
          <cell r="H98">
            <v>0</v>
          </cell>
          <cell r="I98">
            <v>0</v>
          </cell>
          <cell r="J98" t="str">
            <v/>
          </cell>
          <cell r="K98" t="str">
            <v>Traditional</v>
          </cell>
          <cell r="L98" t="str">
            <v>Included</v>
          </cell>
          <cell r="M98" t="str">
            <v/>
          </cell>
          <cell r="N98" t="str">
            <v/>
          </cell>
          <cell r="O98" t="str">
            <v/>
          </cell>
          <cell r="Q98">
            <v>1</v>
          </cell>
          <cell r="R98">
            <v>1</v>
          </cell>
          <cell r="S98">
            <v>1</v>
          </cell>
          <cell r="T98">
            <v>3</v>
          </cell>
        </row>
        <row r="99">
          <cell r="A99" t="str">
            <v>L1669</v>
          </cell>
          <cell r="B99" t="str">
            <v>31-03-2008</v>
          </cell>
          <cell r="C99" t="str">
            <v>Heantun Housing Association Limited</v>
          </cell>
          <cell r="D99">
            <v>1061</v>
          </cell>
          <cell r="E99">
            <v>0</v>
          </cell>
          <cell r="F99">
            <v>1061</v>
          </cell>
          <cell r="G99" t="str">
            <v>Central</v>
          </cell>
          <cell r="H99">
            <v>0</v>
          </cell>
          <cell r="I99">
            <v>0</v>
          </cell>
          <cell r="J99" t="str">
            <v/>
          </cell>
          <cell r="K99" t="str">
            <v>Traditional</v>
          </cell>
          <cell r="L99" t="str">
            <v>Included</v>
          </cell>
          <cell r="M99" t="str">
            <v/>
          </cell>
          <cell r="N99" t="str">
            <v/>
          </cell>
          <cell r="O99" t="str">
            <v/>
          </cell>
          <cell r="Q99">
            <v>1</v>
          </cell>
          <cell r="R99">
            <v>1</v>
          </cell>
          <cell r="S99">
            <v>1</v>
          </cell>
          <cell r="T99">
            <v>3</v>
          </cell>
        </row>
        <row r="100">
          <cell r="A100" t="str">
            <v>L1688</v>
          </cell>
          <cell r="B100" t="str">
            <v>31-03-2008</v>
          </cell>
          <cell r="C100" t="str">
            <v>Livability Housing</v>
          </cell>
          <cell r="D100">
            <v>1170</v>
          </cell>
          <cell r="E100">
            <v>0</v>
          </cell>
          <cell r="F100">
            <v>1170</v>
          </cell>
          <cell r="G100" t="str">
            <v>London</v>
          </cell>
          <cell r="H100">
            <v>0</v>
          </cell>
          <cell r="I100">
            <v>0</v>
          </cell>
          <cell r="J100" t="str">
            <v/>
          </cell>
          <cell r="K100" t="str">
            <v>Traditional</v>
          </cell>
          <cell r="L100" t="str">
            <v>Included</v>
          </cell>
          <cell r="M100" t="str">
            <v/>
          </cell>
          <cell r="N100" t="str">
            <v/>
          </cell>
          <cell r="O100" t="str">
            <v/>
          </cell>
          <cell r="Q100">
            <v>1</v>
          </cell>
          <cell r="R100">
            <v>1</v>
          </cell>
          <cell r="S100">
            <v>1</v>
          </cell>
          <cell r="T100">
            <v>3</v>
          </cell>
        </row>
        <row r="101">
          <cell r="A101" t="str">
            <v>L1700</v>
          </cell>
          <cell r="B101" t="str">
            <v>31-03-2008</v>
          </cell>
          <cell r="C101" t="str">
            <v>Engage 360</v>
          </cell>
          <cell r="D101">
            <v>10545</v>
          </cell>
          <cell r="E101">
            <v>100</v>
          </cell>
          <cell r="F101">
            <v>10645</v>
          </cell>
          <cell r="G101" t="str">
            <v>North</v>
          </cell>
          <cell r="H101">
            <v>0</v>
          </cell>
          <cell r="I101">
            <v>0</v>
          </cell>
          <cell r="J101" t="str">
            <v/>
          </cell>
          <cell r="K101" t="str">
            <v>Traditional</v>
          </cell>
          <cell r="L101" t="str">
            <v/>
          </cell>
          <cell r="M101" t="str">
            <v/>
          </cell>
          <cell r="N101" t="str">
            <v/>
          </cell>
          <cell r="O101" t="str">
            <v>Included</v>
          </cell>
          <cell r="Q101">
            <v>1</v>
          </cell>
          <cell r="R101">
            <v>1</v>
          </cell>
          <cell r="S101">
            <v>1</v>
          </cell>
          <cell r="T101">
            <v>3</v>
          </cell>
        </row>
        <row r="102">
          <cell r="A102" t="str">
            <v>L1872</v>
          </cell>
          <cell r="B102" t="str">
            <v>31-03-2008</v>
          </cell>
          <cell r="C102" t="str">
            <v>Tees Valley Housing  Limited</v>
          </cell>
          <cell r="D102">
            <v>4307</v>
          </cell>
          <cell r="E102">
            <v>30</v>
          </cell>
          <cell r="F102">
            <v>4337</v>
          </cell>
          <cell r="G102" t="str">
            <v>North</v>
          </cell>
          <cell r="H102">
            <v>0</v>
          </cell>
          <cell r="I102">
            <v>0</v>
          </cell>
          <cell r="J102" t="str">
            <v/>
          </cell>
          <cell r="K102" t="str">
            <v>Traditional</v>
          </cell>
          <cell r="L102" t="str">
            <v/>
          </cell>
          <cell r="M102" t="str">
            <v>Included</v>
          </cell>
          <cell r="N102" t="str">
            <v/>
          </cell>
          <cell r="O102" t="str">
            <v/>
          </cell>
          <cell r="Q102">
            <v>1</v>
          </cell>
          <cell r="R102">
            <v>1</v>
          </cell>
          <cell r="S102">
            <v>1</v>
          </cell>
          <cell r="T102">
            <v>3</v>
          </cell>
        </row>
        <row r="103">
          <cell r="A103" t="str">
            <v>L1980</v>
          </cell>
          <cell r="B103" t="str">
            <v>31-03-2008</v>
          </cell>
          <cell r="C103" t="str">
            <v>Kennet Housing Society Limited</v>
          </cell>
          <cell r="D103">
            <v>1516</v>
          </cell>
          <cell r="E103">
            <v>0</v>
          </cell>
          <cell r="F103">
            <v>1516</v>
          </cell>
          <cell r="G103" t="str">
            <v>London</v>
          </cell>
          <cell r="H103">
            <v>0</v>
          </cell>
          <cell r="I103">
            <v>0</v>
          </cell>
          <cell r="J103" t="str">
            <v/>
          </cell>
          <cell r="K103" t="str">
            <v>Traditional</v>
          </cell>
          <cell r="L103" t="str">
            <v>Included</v>
          </cell>
          <cell r="M103" t="str">
            <v/>
          </cell>
          <cell r="N103" t="str">
            <v/>
          </cell>
          <cell r="O103" t="str">
            <v/>
          </cell>
          <cell r="Q103">
            <v>1</v>
          </cell>
          <cell r="R103">
            <v>1</v>
          </cell>
          <cell r="S103">
            <v>1</v>
          </cell>
          <cell r="T103">
            <v>3</v>
          </cell>
        </row>
        <row r="104">
          <cell r="A104" t="str">
            <v>L2156</v>
          </cell>
          <cell r="B104" t="str">
            <v>31-03-2008</v>
          </cell>
          <cell r="C104" t="str">
            <v>Space New Living Limited</v>
          </cell>
          <cell r="D104">
            <v>3337</v>
          </cell>
          <cell r="E104">
            <v>0</v>
          </cell>
          <cell r="F104">
            <v>3337</v>
          </cell>
          <cell r="G104" t="str">
            <v>North</v>
          </cell>
          <cell r="H104">
            <v>0</v>
          </cell>
          <cell r="I104">
            <v>0</v>
          </cell>
          <cell r="J104" t="str">
            <v/>
          </cell>
          <cell r="K104" t="str">
            <v>Traditional</v>
          </cell>
          <cell r="L104" t="str">
            <v/>
          </cell>
          <cell r="M104" t="str">
            <v>Included</v>
          </cell>
          <cell r="N104" t="str">
            <v/>
          </cell>
          <cell r="O104" t="str">
            <v/>
          </cell>
          <cell r="Q104">
            <v>1</v>
          </cell>
          <cell r="R104">
            <v>1</v>
          </cell>
          <cell r="S104">
            <v>1</v>
          </cell>
          <cell r="T104">
            <v>3</v>
          </cell>
        </row>
        <row r="105">
          <cell r="A105" t="str">
            <v>L2179</v>
          </cell>
          <cell r="B105" t="str">
            <v>31-03-2008</v>
          </cell>
          <cell r="C105" t="str">
            <v>Hightown Praetorian and Churches Housing Associati</v>
          </cell>
          <cell r="D105">
            <v>2567</v>
          </cell>
          <cell r="E105">
            <v>8</v>
          </cell>
          <cell r="F105">
            <v>2575</v>
          </cell>
          <cell r="G105" t="str">
            <v>Central</v>
          </cell>
          <cell r="H105">
            <v>0</v>
          </cell>
          <cell r="I105">
            <v>0</v>
          </cell>
          <cell r="J105" t="str">
            <v/>
          </cell>
          <cell r="K105" t="str">
            <v>Traditional</v>
          </cell>
          <cell r="L105" t="str">
            <v/>
          </cell>
          <cell r="M105" t="str">
            <v>Included</v>
          </cell>
          <cell r="N105" t="str">
            <v/>
          </cell>
          <cell r="O105" t="str">
            <v/>
          </cell>
          <cell r="Q105">
            <v>1</v>
          </cell>
          <cell r="R105">
            <v>1</v>
          </cell>
          <cell r="S105">
            <v>1</v>
          </cell>
          <cell r="T105">
            <v>3</v>
          </cell>
        </row>
        <row r="106">
          <cell r="A106" t="str">
            <v>L2194</v>
          </cell>
          <cell r="B106" t="str">
            <v>31-03-2008</v>
          </cell>
          <cell r="C106" t="str">
            <v>Muir Group Housing Association Limited</v>
          </cell>
          <cell r="D106">
            <v>4509</v>
          </cell>
          <cell r="E106">
            <v>0</v>
          </cell>
          <cell r="F106">
            <v>4509</v>
          </cell>
          <cell r="G106" t="str">
            <v>North</v>
          </cell>
          <cell r="H106">
            <v>0</v>
          </cell>
          <cell r="I106">
            <v>0</v>
          </cell>
          <cell r="J106" t="str">
            <v/>
          </cell>
          <cell r="K106" t="str">
            <v>Traditional</v>
          </cell>
          <cell r="L106" t="str">
            <v/>
          </cell>
          <cell r="M106" t="str">
            <v>Included</v>
          </cell>
          <cell r="N106" t="str">
            <v/>
          </cell>
          <cell r="O106" t="str">
            <v/>
          </cell>
          <cell r="Q106">
            <v>1</v>
          </cell>
          <cell r="R106">
            <v>1</v>
          </cell>
          <cell r="S106">
            <v>1</v>
          </cell>
          <cell r="T106">
            <v>3</v>
          </cell>
        </row>
        <row r="107">
          <cell r="A107" t="str">
            <v>L2285</v>
          </cell>
          <cell r="B107" t="str">
            <v>31-03-2008</v>
          </cell>
          <cell r="C107" t="str">
            <v>Connect Housing Association Limited</v>
          </cell>
          <cell r="D107">
            <v>2961</v>
          </cell>
          <cell r="E107">
            <v>240</v>
          </cell>
          <cell r="F107">
            <v>3201</v>
          </cell>
          <cell r="G107" t="str">
            <v>North</v>
          </cell>
          <cell r="H107">
            <v>0</v>
          </cell>
          <cell r="I107">
            <v>0</v>
          </cell>
          <cell r="J107" t="str">
            <v/>
          </cell>
          <cell r="K107" t="str">
            <v>Traditional</v>
          </cell>
          <cell r="L107" t="str">
            <v/>
          </cell>
          <cell r="M107" t="str">
            <v>Included</v>
          </cell>
          <cell r="N107" t="str">
            <v/>
          </cell>
          <cell r="O107" t="str">
            <v/>
          </cell>
          <cell r="Q107">
            <v>1</v>
          </cell>
          <cell r="R107">
            <v>1</v>
          </cell>
          <cell r="S107">
            <v>1</v>
          </cell>
          <cell r="T107">
            <v>3</v>
          </cell>
        </row>
        <row r="108">
          <cell r="A108" t="str">
            <v>L2326</v>
          </cell>
          <cell r="B108" t="str">
            <v>31-03-2008</v>
          </cell>
          <cell r="C108" t="str">
            <v>CDS Housing Association Limited</v>
          </cell>
          <cell r="D108">
            <v>5484</v>
          </cell>
          <cell r="E108">
            <v>0</v>
          </cell>
          <cell r="F108">
            <v>5484</v>
          </cell>
          <cell r="G108" t="str">
            <v>North</v>
          </cell>
          <cell r="H108">
            <v>0</v>
          </cell>
          <cell r="I108">
            <v>0</v>
          </cell>
          <cell r="J108" t="str">
            <v/>
          </cell>
          <cell r="K108" t="str">
            <v>Traditional</v>
          </cell>
          <cell r="L108" t="str">
            <v/>
          </cell>
          <cell r="M108" t="str">
            <v/>
          </cell>
          <cell r="N108" t="str">
            <v>Included</v>
          </cell>
          <cell r="O108" t="str">
            <v/>
          </cell>
          <cell r="Q108">
            <v>1</v>
          </cell>
          <cell r="R108">
            <v>1</v>
          </cell>
          <cell r="S108">
            <v>1</v>
          </cell>
          <cell r="T108">
            <v>3</v>
          </cell>
        </row>
        <row r="109">
          <cell r="A109" t="str">
            <v>L2502</v>
          </cell>
          <cell r="B109" t="str">
            <v>31-03-2008</v>
          </cell>
          <cell r="C109" t="str">
            <v>Pathmeads Housing Association Limited</v>
          </cell>
          <cell r="D109">
            <v>19260</v>
          </cell>
          <cell r="E109">
            <v>0</v>
          </cell>
          <cell r="F109">
            <v>19260</v>
          </cell>
          <cell r="G109" t="str">
            <v>London</v>
          </cell>
          <cell r="H109">
            <v>0</v>
          </cell>
          <cell r="I109">
            <v>0</v>
          </cell>
          <cell r="J109">
            <v>0</v>
          </cell>
          <cell r="K109" t="str">
            <v>Traditional</v>
          </cell>
          <cell r="L109" t="str">
            <v/>
          </cell>
          <cell r="M109" t="str">
            <v/>
          </cell>
          <cell r="N109" t="str">
            <v/>
          </cell>
          <cell r="O109" t="str">
            <v>Included</v>
          </cell>
          <cell r="Q109">
            <v>1</v>
          </cell>
          <cell r="R109">
            <v>1</v>
          </cell>
          <cell r="S109">
            <v>1</v>
          </cell>
          <cell r="T109">
            <v>3</v>
          </cell>
        </row>
        <row r="110">
          <cell r="A110" t="str">
            <v>L3076</v>
          </cell>
          <cell r="B110" t="str">
            <v>31-03-2008</v>
          </cell>
          <cell r="C110" t="str">
            <v>Home Group Limited</v>
          </cell>
          <cell r="D110">
            <v>46997</v>
          </cell>
          <cell r="E110">
            <v>2038</v>
          </cell>
          <cell r="F110">
            <v>49035</v>
          </cell>
          <cell r="G110" t="str">
            <v>North</v>
          </cell>
          <cell r="H110">
            <v>0</v>
          </cell>
          <cell r="I110">
            <v>0</v>
          </cell>
          <cell r="J110" t="str">
            <v/>
          </cell>
          <cell r="K110" t="str">
            <v>Traditional</v>
          </cell>
          <cell r="L110" t="str">
            <v/>
          </cell>
          <cell r="M110" t="str">
            <v/>
          </cell>
          <cell r="N110" t="str">
            <v/>
          </cell>
          <cell r="O110" t="str">
            <v>Included</v>
          </cell>
          <cell r="Q110">
            <v>1</v>
          </cell>
          <cell r="R110">
            <v>1</v>
          </cell>
          <cell r="S110">
            <v>1</v>
          </cell>
          <cell r="T110">
            <v>3</v>
          </cell>
        </row>
        <row r="111">
          <cell r="A111" t="str">
            <v>L3261</v>
          </cell>
          <cell r="B111" t="str">
            <v>31-03-2008</v>
          </cell>
          <cell r="C111" t="str">
            <v>Contour Homes Limited</v>
          </cell>
          <cell r="D111">
            <v>12029</v>
          </cell>
          <cell r="E111">
            <v>249</v>
          </cell>
          <cell r="F111">
            <v>12278</v>
          </cell>
          <cell r="G111" t="str">
            <v>North</v>
          </cell>
          <cell r="H111">
            <v>0</v>
          </cell>
          <cell r="I111">
            <v>0</v>
          </cell>
          <cell r="J111" t="str">
            <v/>
          </cell>
          <cell r="K111" t="str">
            <v>Traditional</v>
          </cell>
          <cell r="L111" t="str">
            <v/>
          </cell>
          <cell r="M111" t="str">
            <v/>
          </cell>
          <cell r="N111" t="str">
            <v/>
          </cell>
          <cell r="O111" t="str">
            <v>Included</v>
          </cell>
          <cell r="Q111">
            <v>1</v>
          </cell>
          <cell r="R111">
            <v>1</v>
          </cell>
          <cell r="S111">
            <v>1</v>
          </cell>
          <cell r="T111">
            <v>3</v>
          </cell>
        </row>
        <row r="112">
          <cell r="A112" t="str">
            <v>L3417</v>
          </cell>
          <cell r="B112" t="str">
            <v>31-03-2008</v>
          </cell>
          <cell r="C112" t="str">
            <v>The Villages Housing Association Limited</v>
          </cell>
          <cell r="D112">
            <v>2629</v>
          </cell>
          <cell r="E112">
            <v>21</v>
          </cell>
          <cell r="F112">
            <v>2650</v>
          </cell>
          <cell r="G112" t="str">
            <v>North</v>
          </cell>
          <cell r="H112">
            <v>0</v>
          </cell>
          <cell r="I112">
            <v>0</v>
          </cell>
          <cell r="J112" t="str">
            <v/>
          </cell>
          <cell r="K112" t="str">
            <v>Traditional</v>
          </cell>
          <cell r="L112" t="str">
            <v/>
          </cell>
          <cell r="M112" t="str">
            <v>Included</v>
          </cell>
          <cell r="N112" t="str">
            <v/>
          </cell>
          <cell r="O112" t="str">
            <v/>
          </cell>
          <cell r="Q112">
            <v>1</v>
          </cell>
          <cell r="R112">
            <v>1</v>
          </cell>
          <cell r="S112">
            <v>1</v>
          </cell>
          <cell r="T112">
            <v>3</v>
          </cell>
        </row>
        <row r="113">
          <cell r="A113" t="str">
            <v>L3533</v>
          </cell>
          <cell r="B113" t="str">
            <v>31-03-2008</v>
          </cell>
          <cell r="C113" t="str">
            <v>ASRA Midlands Housing Association Limited</v>
          </cell>
          <cell r="D113">
            <v>1491</v>
          </cell>
          <cell r="E113">
            <v>0</v>
          </cell>
          <cell r="F113">
            <v>1491</v>
          </cell>
          <cell r="G113" t="str">
            <v>Central</v>
          </cell>
          <cell r="H113" t="str">
            <v>BME</v>
          </cell>
          <cell r="I113">
            <v>0</v>
          </cell>
          <cell r="J113" t="str">
            <v/>
          </cell>
          <cell r="K113" t="str">
            <v>Traditional</v>
          </cell>
          <cell r="L113" t="str">
            <v>Included</v>
          </cell>
          <cell r="M113" t="str">
            <v/>
          </cell>
          <cell r="N113" t="str">
            <v/>
          </cell>
          <cell r="O113" t="str">
            <v/>
          </cell>
          <cell r="Q113">
            <v>1</v>
          </cell>
          <cell r="R113">
            <v>1</v>
          </cell>
          <cell r="S113">
            <v>1</v>
          </cell>
          <cell r="T113">
            <v>3</v>
          </cell>
        </row>
        <row r="114">
          <cell r="A114" t="str">
            <v>L3534</v>
          </cell>
          <cell r="B114" t="str">
            <v>31-03-2008</v>
          </cell>
          <cell r="C114" t="str">
            <v>ASRA Greater London Housing Association Limited</v>
          </cell>
          <cell r="D114">
            <v>2549</v>
          </cell>
          <cell r="E114">
            <v>0</v>
          </cell>
          <cell r="F114">
            <v>2549</v>
          </cell>
          <cell r="G114" t="str">
            <v>Central</v>
          </cell>
          <cell r="H114" t="str">
            <v>BME</v>
          </cell>
          <cell r="I114">
            <v>0</v>
          </cell>
          <cell r="J114" t="str">
            <v/>
          </cell>
          <cell r="K114" t="str">
            <v>Traditional</v>
          </cell>
          <cell r="L114" t="str">
            <v/>
          </cell>
          <cell r="M114" t="str">
            <v>Included</v>
          </cell>
          <cell r="N114" t="str">
            <v/>
          </cell>
          <cell r="O114" t="str">
            <v/>
          </cell>
          <cell r="Q114">
            <v>1</v>
          </cell>
          <cell r="R114">
            <v>1</v>
          </cell>
          <cell r="S114">
            <v>1</v>
          </cell>
          <cell r="T114">
            <v>3</v>
          </cell>
        </row>
        <row r="115">
          <cell r="A115" t="str">
            <v>L3535</v>
          </cell>
          <cell r="B115" t="str">
            <v>31-03-2008</v>
          </cell>
          <cell r="C115" t="str">
            <v>Estuary Housing Association Limited</v>
          </cell>
          <cell r="D115">
            <v>2937</v>
          </cell>
          <cell r="E115">
            <v>190</v>
          </cell>
          <cell r="F115">
            <v>3127</v>
          </cell>
          <cell r="G115" t="str">
            <v>Central</v>
          </cell>
          <cell r="H115">
            <v>0</v>
          </cell>
          <cell r="I115">
            <v>0</v>
          </cell>
          <cell r="J115" t="str">
            <v/>
          </cell>
          <cell r="K115" t="str">
            <v>Traditional</v>
          </cell>
          <cell r="L115" t="str">
            <v/>
          </cell>
          <cell r="M115" t="str">
            <v>Included</v>
          </cell>
          <cell r="N115" t="str">
            <v/>
          </cell>
          <cell r="O115" t="str">
            <v/>
          </cell>
          <cell r="Q115">
            <v>1</v>
          </cell>
          <cell r="R115">
            <v>1</v>
          </cell>
          <cell r="S115">
            <v>1</v>
          </cell>
          <cell r="T115">
            <v>3</v>
          </cell>
        </row>
        <row r="116">
          <cell r="A116" t="str">
            <v>L3736</v>
          </cell>
          <cell r="B116" t="str">
            <v>31-03-2008</v>
          </cell>
          <cell r="C116" t="str">
            <v>Manningham Housing Association Limited</v>
          </cell>
          <cell r="D116">
            <v>1073</v>
          </cell>
          <cell r="E116">
            <v>0</v>
          </cell>
          <cell r="F116">
            <v>1073</v>
          </cell>
          <cell r="G116" t="str">
            <v>North</v>
          </cell>
          <cell r="K116" t="str">
            <v>Traditional</v>
          </cell>
          <cell r="L116" t="str">
            <v>Included</v>
          </cell>
          <cell r="M116" t="str">
            <v/>
          </cell>
          <cell r="N116" t="str">
            <v/>
          </cell>
          <cell r="O116" t="str">
            <v/>
          </cell>
          <cell r="Q116">
            <v>1</v>
          </cell>
          <cell r="R116">
            <v>1</v>
          </cell>
          <cell r="S116">
            <v>1</v>
          </cell>
          <cell r="T116">
            <v>3</v>
          </cell>
        </row>
        <row r="117">
          <cell r="A117" t="str">
            <v>L3807</v>
          </cell>
          <cell r="B117" t="str">
            <v>31-03-2008</v>
          </cell>
          <cell r="C117" t="str">
            <v>Sadeh Lok Housing Group Limited</v>
          </cell>
          <cell r="D117">
            <v>1070</v>
          </cell>
          <cell r="E117">
            <v>5</v>
          </cell>
          <cell r="F117">
            <v>1075</v>
          </cell>
          <cell r="G117" t="str">
            <v>North</v>
          </cell>
          <cell r="H117" t="str">
            <v>BME</v>
          </cell>
          <cell r="I117">
            <v>0</v>
          </cell>
          <cell r="J117" t="str">
            <v/>
          </cell>
          <cell r="K117" t="str">
            <v>Traditional</v>
          </cell>
          <cell r="L117" t="str">
            <v>Included</v>
          </cell>
          <cell r="M117" t="str">
            <v/>
          </cell>
          <cell r="N117" t="str">
            <v/>
          </cell>
          <cell r="O117" t="str">
            <v/>
          </cell>
          <cell r="Q117">
            <v>1</v>
          </cell>
          <cell r="R117">
            <v>1</v>
          </cell>
          <cell r="S117">
            <v>1</v>
          </cell>
          <cell r="T117">
            <v>3</v>
          </cell>
        </row>
        <row r="118">
          <cell r="A118" t="str">
            <v>L3865</v>
          </cell>
          <cell r="B118" t="str">
            <v>31-03-2008</v>
          </cell>
          <cell r="C118" t="str">
            <v>Sovereign Housing Association Limited</v>
          </cell>
          <cell r="D118">
            <v>13602</v>
          </cell>
          <cell r="E118">
            <v>164</v>
          </cell>
          <cell r="F118">
            <v>13766</v>
          </cell>
          <cell r="G118" t="str">
            <v>South East</v>
          </cell>
          <cell r="H118">
            <v>0</v>
          </cell>
          <cell r="I118" t="str">
            <v>LSVT</v>
          </cell>
          <cell r="J118" t="str">
            <v/>
          </cell>
          <cell r="K118" t="str">
            <v/>
          </cell>
          <cell r="L118" t="str">
            <v/>
          </cell>
          <cell r="M118" t="str">
            <v/>
          </cell>
          <cell r="N118" t="str">
            <v/>
          </cell>
          <cell r="O118" t="str">
            <v>Included</v>
          </cell>
          <cell r="Q118">
            <v>1</v>
          </cell>
          <cell r="R118">
            <v>1</v>
          </cell>
          <cell r="S118">
            <v>0</v>
          </cell>
          <cell r="T118">
            <v>2</v>
          </cell>
        </row>
        <row r="119">
          <cell r="A119" t="str">
            <v>L3885</v>
          </cell>
          <cell r="B119" t="str">
            <v>31-03-2008</v>
          </cell>
          <cell r="C119" t="str">
            <v>Landmark Housing Association Limited</v>
          </cell>
          <cell r="D119">
            <v>1215</v>
          </cell>
          <cell r="E119">
            <v>0</v>
          </cell>
          <cell r="F119">
            <v>1215</v>
          </cell>
          <cell r="G119" t="str">
            <v>London</v>
          </cell>
          <cell r="H119">
            <v>0</v>
          </cell>
          <cell r="I119">
            <v>0</v>
          </cell>
          <cell r="J119" t="str">
            <v/>
          </cell>
          <cell r="K119" t="str">
            <v>Traditional</v>
          </cell>
          <cell r="L119" t="str">
            <v>Included</v>
          </cell>
          <cell r="M119" t="str">
            <v/>
          </cell>
          <cell r="N119" t="str">
            <v/>
          </cell>
          <cell r="O119" t="str">
            <v/>
          </cell>
          <cell r="Q119">
            <v>1</v>
          </cell>
          <cell r="R119">
            <v>1</v>
          </cell>
          <cell r="S119">
            <v>1</v>
          </cell>
          <cell r="T119">
            <v>3</v>
          </cell>
        </row>
        <row r="120">
          <cell r="A120" t="str">
            <v>L3886</v>
          </cell>
          <cell r="B120" t="str">
            <v>31-03-2008</v>
          </cell>
          <cell r="C120" t="str">
            <v>Twynham Housing Association Limited</v>
          </cell>
          <cell r="D120">
            <v>3514</v>
          </cell>
          <cell r="E120">
            <v>194</v>
          </cell>
          <cell r="F120">
            <v>3708</v>
          </cell>
          <cell r="G120" t="str">
            <v>South East</v>
          </cell>
          <cell r="H120">
            <v>0</v>
          </cell>
          <cell r="I120" t="str">
            <v>LSVT</v>
          </cell>
          <cell r="J120" t="str">
            <v/>
          </cell>
          <cell r="K120" t="str">
            <v/>
          </cell>
          <cell r="L120" t="str">
            <v/>
          </cell>
          <cell r="M120" t="str">
            <v>Included</v>
          </cell>
          <cell r="N120" t="str">
            <v/>
          </cell>
          <cell r="O120" t="str">
            <v/>
          </cell>
          <cell r="Q120">
            <v>1</v>
          </cell>
          <cell r="R120">
            <v>1</v>
          </cell>
          <cell r="S120">
            <v>0</v>
          </cell>
          <cell r="T120">
            <v>2</v>
          </cell>
        </row>
        <row r="121">
          <cell r="A121" t="str">
            <v>L3900</v>
          </cell>
          <cell r="B121" t="str">
            <v>31-03-2008</v>
          </cell>
          <cell r="C121" t="str">
            <v>Medina Housing Association Limited</v>
          </cell>
          <cell r="D121">
            <v>2932</v>
          </cell>
          <cell r="E121">
            <v>0</v>
          </cell>
          <cell r="F121">
            <v>2932</v>
          </cell>
          <cell r="G121" t="str">
            <v>South West</v>
          </cell>
          <cell r="H121">
            <v>0</v>
          </cell>
          <cell r="I121" t="str">
            <v>LSVT</v>
          </cell>
          <cell r="J121" t="str">
            <v/>
          </cell>
          <cell r="K121" t="str">
            <v/>
          </cell>
          <cell r="L121" t="str">
            <v/>
          </cell>
          <cell r="M121" t="str">
            <v>Included</v>
          </cell>
          <cell r="N121" t="str">
            <v/>
          </cell>
          <cell r="O121" t="str">
            <v/>
          </cell>
          <cell r="Q121">
            <v>1</v>
          </cell>
          <cell r="R121">
            <v>1</v>
          </cell>
          <cell r="S121">
            <v>0</v>
          </cell>
          <cell r="T121">
            <v>2</v>
          </cell>
        </row>
        <row r="122">
          <cell r="A122" t="str">
            <v>L3901</v>
          </cell>
          <cell r="B122" t="str">
            <v>31-03-2008</v>
          </cell>
          <cell r="C122" t="str">
            <v>Downland Housing Association Limited</v>
          </cell>
          <cell r="D122">
            <v>10595</v>
          </cell>
          <cell r="E122">
            <v>614</v>
          </cell>
          <cell r="F122">
            <v>11209</v>
          </cell>
          <cell r="G122" t="str">
            <v>London</v>
          </cell>
          <cell r="H122">
            <v>0</v>
          </cell>
          <cell r="I122" t="str">
            <v>LSVT</v>
          </cell>
          <cell r="J122" t="str">
            <v/>
          </cell>
          <cell r="K122" t="str">
            <v/>
          </cell>
          <cell r="L122" t="str">
            <v/>
          </cell>
          <cell r="M122" t="str">
            <v/>
          </cell>
          <cell r="N122" t="str">
            <v/>
          </cell>
          <cell r="O122" t="str">
            <v>Included</v>
          </cell>
          <cell r="Q122">
            <v>1</v>
          </cell>
          <cell r="R122">
            <v>1</v>
          </cell>
          <cell r="S122">
            <v>0</v>
          </cell>
          <cell r="T122">
            <v>2</v>
          </cell>
        </row>
        <row r="123">
          <cell r="A123" t="str">
            <v>L3915</v>
          </cell>
          <cell r="B123" t="str">
            <v>31-03-2008</v>
          </cell>
          <cell r="C123" t="str">
            <v>Signpost Housing Association Limited</v>
          </cell>
          <cell r="D123">
            <v>4362</v>
          </cell>
          <cell r="E123">
            <v>105</v>
          </cell>
          <cell r="F123">
            <v>4467</v>
          </cell>
          <cell r="G123" t="str">
            <v>South West</v>
          </cell>
          <cell r="H123">
            <v>0</v>
          </cell>
          <cell r="I123" t="str">
            <v>LSVT</v>
          </cell>
          <cell r="J123" t="str">
            <v/>
          </cell>
          <cell r="K123" t="str">
            <v/>
          </cell>
          <cell r="L123" t="str">
            <v/>
          </cell>
          <cell r="M123" t="str">
            <v>Included</v>
          </cell>
          <cell r="N123" t="str">
            <v/>
          </cell>
          <cell r="O123" t="str">
            <v/>
          </cell>
          <cell r="Q123">
            <v>1</v>
          </cell>
          <cell r="R123">
            <v>1</v>
          </cell>
          <cell r="S123">
            <v>0</v>
          </cell>
          <cell r="T123">
            <v>2</v>
          </cell>
        </row>
        <row r="124">
          <cell r="A124" t="str">
            <v>L3950</v>
          </cell>
          <cell r="B124" t="str">
            <v>31-03-2008</v>
          </cell>
          <cell r="C124" t="str">
            <v>Magna Housing Association Limited</v>
          </cell>
          <cell r="D124">
            <v>5798</v>
          </cell>
          <cell r="E124">
            <v>66</v>
          </cell>
          <cell r="F124">
            <v>5864</v>
          </cell>
          <cell r="G124" t="str">
            <v>South West</v>
          </cell>
          <cell r="H124">
            <v>0</v>
          </cell>
          <cell r="I124" t="str">
            <v>LSVT</v>
          </cell>
          <cell r="J124" t="str">
            <v/>
          </cell>
          <cell r="K124" t="str">
            <v/>
          </cell>
          <cell r="L124" t="str">
            <v/>
          </cell>
          <cell r="M124" t="str">
            <v/>
          </cell>
          <cell r="N124" t="str">
            <v>Included</v>
          </cell>
          <cell r="O124" t="str">
            <v/>
          </cell>
          <cell r="Q124">
            <v>1</v>
          </cell>
          <cell r="R124">
            <v>1</v>
          </cell>
          <cell r="S124">
            <v>0</v>
          </cell>
          <cell r="T124">
            <v>2</v>
          </cell>
        </row>
        <row r="125">
          <cell r="A125" t="str">
            <v>L3979</v>
          </cell>
          <cell r="B125" t="str">
            <v>31-03-2008</v>
          </cell>
          <cell r="C125" t="str">
            <v>Broomleigh Housing Association Limited</v>
          </cell>
          <cell r="D125">
            <v>14585</v>
          </cell>
          <cell r="E125">
            <v>0</v>
          </cell>
          <cell r="F125">
            <v>14585</v>
          </cell>
          <cell r="G125" t="str">
            <v>London</v>
          </cell>
          <cell r="H125">
            <v>0</v>
          </cell>
          <cell r="I125" t="str">
            <v>LSVT</v>
          </cell>
          <cell r="J125" t="str">
            <v/>
          </cell>
          <cell r="K125" t="str">
            <v/>
          </cell>
          <cell r="L125" t="str">
            <v/>
          </cell>
          <cell r="M125" t="str">
            <v/>
          </cell>
          <cell r="N125" t="str">
            <v/>
          </cell>
          <cell r="O125" t="str">
            <v>Included</v>
          </cell>
          <cell r="Q125">
            <v>1</v>
          </cell>
          <cell r="R125">
            <v>1</v>
          </cell>
          <cell r="S125">
            <v>0</v>
          </cell>
          <cell r="T125">
            <v>2</v>
          </cell>
        </row>
        <row r="126">
          <cell r="A126" t="str">
            <v>L4008</v>
          </cell>
          <cell r="B126" t="str">
            <v>31-03-2008</v>
          </cell>
          <cell r="C126" t="str">
            <v>Peddars Way Housing Association Limited</v>
          </cell>
          <cell r="D126">
            <v>8136</v>
          </cell>
          <cell r="E126">
            <v>785</v>
          </cell>
          <cell r="F126">
            <v>8921</v>
          </cell>
          <cell r="G126" t="str">
            <v>Central</v>
          </cell>
          <cell r="H126">
            <v>0</v>
          </cell>
          <cell r="I126" t="str">
            <v>LSVT</v>
          </cell>
          <cell r="J126" t="str">
            <v/>
          </cell>
          <cell r="K126" t="str">
            <v/>
          </cell>
          <cell r="L126" t="str">
            <v/>
          </cell>
          <cell r="M126" t="str">
            <v/>
          </cell>
          <cell r="N126" t="str">
            <v>Included</v>
          </cell>
          <cell r="O126" t="str">
            <v/>
          </cell>
          <cell r="Q126">
            <v>1</v>
          </cell>
          <cell r="R126">
            <v>1</v>
          </cell>
          <cell r="S126">
            <v>0</v>
          </cell>
          <cell r="T126">
            <v>2</v>
          </cell>
        </row>
        <row r="127">
          <cell r="A127" t="str">
            <v>L4048</v>
          </cell>
          <cell r="B127" t="str">
            <v>31-03-2008</v>
          </cell>
          <cell r="C127" t="str">
            <v>Aragon Housing Association Limited</v>
          </cell>
          <cell r="D127">
            <v>6447</v>
          </cell>
          <cell r="E127">
            <v>5</v>
          </cell>
          <cell r="F127">
            <v>6452</v>
          </cell>
          <cell r="G127" t="str">
            <v>Central</v>
          </cell>
          <cell r="H127">
            <v>0</v>
          </cell>
          <cell r="I127" t="str">
            <v>LSVT</v>
          </cell>
          <cell r="J127" t="str">
            <v/>
          </cell>
          <cell r="K127" t="str">
            <v/>
          </cell>
          <cell r="L127" t="str">
            <v/>
          </cell>
          <cell r="M127" t="str">
            <v/>
          </cell>
          <cell r="N127" t="str">
            <v>Included</v>
          </cell>
          <cell r="O127" t="str">
            <v/>
          </cell>
          <cell r="Q127">
            <v>1</v>
          </cell>
          <cell r="R127">
            <v>1</v>
          </cell>
          <cell r="S127">
            <v>0</v>
          </cell>
          <cell r="T127">
            <v>2</v>
          </cell>
        </row>
        <row r="128">
          <cell r="A128" t="str">
            <v>L4060</v>
          </cell>
          <cell r="B128" t="str">
            <v>31-03-2008</v>
          </cell>
          <cell r="C128" t="str">
            <v>Orbit South Housing Association Limited</v>
          </cell>
          <cell r="D128">
            <v>11857</v>
          </cell>
          <cell r="E128">
            <v>3</v>
          </cell>
          <cell r="F128">
            <v>11860</v>
          </cell>
          <cell r="G128" t="str">
            <v>Central</v>
          </cell>
          <cell r="H128">
            <v>0</v>
          </cell>
          <cell r="I128" t="str">
            <v>LSVT</v>
          </cell>
          <cell r="J128" t="str">
            <v/>
          </cell>
          <cell r="K128" t="str">
            <v/>
          </cell>
          <cell r="L128" t="str">
            <v/>
          </cell>
          <cell r="M128" t="str">
            <v/>
          </cell>
          <cell r="N128" t="str">
            <v/>
          </cell>
          <cell r="O128" t="str">
            <v>Included</v>
          </cell>
          <cell r="Q128">
            <v>1</v>
          </cell>
          <cell r="R128">
            <v>1</v>
          </cell>
          <cell r="S128">
            <v>0</v>
          </cell>
          <cell r="T128">
            <v>2</v>
          </cell>
        </row>
        <row r="129">
          <cell r="A129" t="str">
            <v>L4064</v>
          </cell>
          <cell r="B129" t="str">
            <v>31-03-2008</v>
          </cell>
          <cell r="C129" t="str">
            <v>Banbury Homes Housing Association Limited</v>
          </cell>
          <cell r="D129">
            <v>1555</v>
          </cell>
          <cell r="E129">
            <v>0</v>
          </cell>
          <cell r="F129">
            <v>1555</v>
          </cell>
          <cell r="G129" t="str">
            <v>Central</v>
          </cell>
          <cell r="H129">
            <v>0</v>
          </cell>
          <cell r="I129" t="str">
            <v>LSVT</v>
          </cell>
          <cell r="J129" t="str">
            <v/>
          </cell>
          <cell r="K129" t="str">
            <v/>
          </cell>
          <cell r="L129" t="str">
            <v>Included</v>
          </cell>
          <cell r="M129" t="str">
            <v/>
          </cell>
          <cell r="N129" t="str">
            <v/>
          </cell>
          <cell r="O129" t="str">
            <v/>
          </cell>
          <cell r="Q129">
            <v>1</v>
          </cell>
          <cell r="R129">
            <v>1</v>
          </cell>
          <cell r="S129">
            <v>0</v>
          </cell>
          <cell r="T129">
            <v>2</v>
          </cell>
        </row>
        <row r="130">
          <cell r="A130" t="str">
            <v>L4072</v>
          </cell>
          <cell r="B130" t="str">
            <v>31-03-2008</v>
          </cell>
          <cell r="C130" t="str">
            <v>Windsor and District Housing Association Limited</v>
          </cell>
          <cell r="D130">
            <v>4069</v>
          </cell>
          <cell r="E130">
            <v>471</v>
          </cell>
          <cell r="F130">
            <v>4540</v>
          </cell>
          <cell r="G130" t="str">
            <v>South East</v>
          </cell>
          <cell r="H130">
            <v>0</v>
          </cell>
          <cell r="I130" t="str">
            <v>LSVT</v>
          </cell>
          <cell r="J130" t="str">
            <v/>
          </cell>
          <cell r="K130" t="str">
            <v/>
          </cell>
          <cell r="L130" t="str">
            <v/>
          </cell>
          <cell r="M130" t="str">
            <v>Included</v>
          </cell>
          <cell r="N130" t="str">
            <v/>
          </cell>
          <cell r="O130" t="str">
            <v/>
          </cell>
          <cell r="Q130">
            <v>1</v>
          </cell>
          <cell r="R130">
            <v>1</v>
          </cell>
          <cell r="S130">
            <v>0</v>
          </cell>
          <cell r="T130">
            <v>2</v>
          </cell>
        </row>
        <row r="131">
          <cell r="A131" t="str">
            <v>L4073</v>
          </cell>
          <cell r="B131" t="str">
            <v>31-03-2008</v>
          </cell>
          <cell r="C131" t="str">
            <v>Housing Solutions Limited</v>
          </cell>
          <cell r="D131">
            <v>3924</v>
          </cell>
          <cell r="E131">
            <v>43</v>
          </cell>
          <cell r="F131">
            <v>3967</v>
          </cell>
          <cell r="G131" t="str">
            <v>South East</v>
          </cell>
          <cell r="H131">
            <v>0</v>
          </cell>
          <cell r="I131" t="str">
            <v>LSVT</v>
          </cell>
          <cell r="J131" t="str">
            <v/>
          </cell>
          <cell r="K131" t="str">
            <v/>
          </cell>
          <cell r="L131" t="str">
            <v/>
          </cell>
          <cell r="M131" t="str">
            <v>Included</v>
          </cell>
          <cell r="N131" t="str">
            <v/>
          </cell>
          <cell r="O131" t="str">
            <v/>
          </cell>
          <cell r="Q131">
            <v>1</v>
          </cell>
          <cell r="R131">
            <v>1</v>
          </cell>
          <cell r="S131">
            <v>0</v>
          </cell>
          <cell r="T131">
            <v>2</v>
          </cell>
        </row>
        <row r="132">
          <cell r="A132" t="str">
            <v>L4082</v>
          </cell>
          <cell r="B132" t="str">
            <v>31-03-2008</v>
          </cell>
          <cell r="C132" t="str">
            <v>Pavilion Housing Association Limited</v>
          </cell>
          <cell r="D132">
            <v>5825</v>
          </cell>
          <cell r="E132">
            <v>36</v>
          </cell>
          <cell r="F132">
            <v>5861</v>
          </cell>
          <cell r="G132" t="str">
            <v>South East</v>
          </cell>
          <cell r="H132">
            <v>0</v>
          </cell>
          <cell r="I132" t="str">
            <v>LSVT</v>
          </cell>
          <cell r="J132" t="str">
            <v/>
          </cell>
          <cell r="K132" t="str">
            <v/>
          </cell>
          <cell r="L132" t="str">
            <v/>
          </cell>
          <cell r="M132" t="str">
            <v/>
          </cell>
          <cell r="N132" t="str">
            <v>Included</v>
          </cell>
          <cell r="O132" t="str">
            <v/>
          </cell>
          <cell r="Q132">
            <v>1</v>
          </cell>
          <cell r="R132">
            <v>1</v>
          </cell>
          <cell r="S132">
            <v>0</v>
          </cell>
          <cell r="T132">
            <v>2</v>
          </cell>
        </row>
        <row r="133">
          <cell r="A133" t="str">
            <v>L4093</v>
          </cell>
          <cell r="B133" t="str">
            <v>31-03-2008</v>
          </cell>
          <cell r="C133" t="str">
            <v>Wyre Housing Association Limited</v>
          </cell>
          <cell r="D133">
            <v>3114</v>
          </cell>
          <cell r="E133">
            <v>41</v>
          </cell>
          <cell r="F133">
            <v>3155</v>
          </cell>
          <cell r="G133" t="str">
            <v>North</v>
          </cell>
          <cell r="H133">
            <v>0</v>
          </cell>
          <cell r="I133" t="str">
            <v>LSVT</v>
          </cell>
          <cell r="J133" t="str">
            <v/>
          </cell>
          <cell r="K133" t="str">
            <v/>
          </cell>
          <cell r="L133" t="str">
            <v/>
          </cell>
          <cell r="M133" t="str">
            <v>Included</v>
          </cell>
          <cell r="N133" t="str">
            <v/>
          </cell>
          <cell r="O133" t="str">
            <v/>
          </cell>
          <cell r="Q133">
            <v>1</v>
          </cell>
          <cell r="R133">
            <v>1</v>
          </cell>
          <cell r="S133">
            <v>0</v>
          </cell>
          <cell r="T133">
            <v>2</v>
          </cell>
        </row>
        <row r="134">
          <cell r="A134" t="str">
            <v>L4096</v>
          </cell>
          <cell r="B134" t="str">
            <v>31-03-2008</v>
          </cell>
          <cell r="C134" t="str">
            <v>Beechdale Community Housing Association Limited</v>
          </cell>
          <cell r="D134">
            <v>1234</v>
          </cell>
          <cell r="E134">
            <v>0</v>
          </cell>
          <cell r="F134">
            <v>1234</v>
          </cell>
          <cell r="G134" t="str">
            <v>Central</v>
          </cell>
          <cell r="H134">
            <v>0</v>
          </cell>
          <cell r="I134" t="str">
            <v>LSVT</v>
          </cell>
          <cell r="J134" t="str">
            <v/>
          </cell>
          <cell r="K134" t="str">
            <v/>
          </cell>
          <cell r="L134" t="str">
            <v>Included</v>
          </cell>
          <cell r="M134" t="str">
            <v/>
          </cell>
          <cell r="N134" t="str">
            <v/>
          </cell>
          <cell r="O134" t="str">
            <v/>
          </cell>
          <cell r="Q134">
            <v>1</v>
          </cell>
          <cell r="R134">
            <v>1</v>
          </cell>
          <cell r="S134">
            <v>0</v>
          </cell>
          <cell r="T134">
            <v>2</v>
          </cell>
        </row>
        <row r="135">
          <cell r="A135" t="str">
            <v>L4105</v>
          </cell>
          <cell r="B135" t="str">
            <v>31-03-2008</v>
          </cell>
          <cell r="C135" t="str">
            <v>Riversmead Housing Association Limited</v>
          </cell>
          <cell r="D135">
            <v>4343</v>
          </cell>
          <cell r="E135">
            <v>0</v>
          </cell>
          <cell r="F135">
            <v>4343</v>
          </cell>
          <cell r="G135" t="str">
            <v>London</v>
          </cell>
          <cell r="H135">
            <v>0</v>
          </cell>
          <cell r="I135">
            <v>0</v>
          </cell>
          <cell r="J135" t="str">
            <v/>
          </cell>
          <cell r="K135" t="str">
            <v>Traditional</v>
          </cell>
          <cell r="L135" t="str">
            <v/>
          </cell>
          <cell r="M135" t="str">
            <v>Included</v>
          </cell>
          <cell r="N135" t="str">
            <v/>
          </cell>
          <cell r="O135" t="str">
            <v/>
          </cell>
          <cell r="Q135">
            <v>1</v>
          </cell>
          <cell r="R135">
            <v>1</v>
          </cell>
          <cell r="S135">
            <v>1</v>
          </cell>
          <cell r="T135">
            <v>3</v>
          </cell>
        </row>
        <row r="136">
          <cell r="A136" t="str">
            <v>L4118</v>
          </cell>
          <cell r="B136" t="str">
            <v>31-03-2008</v>
          </cell>
          <cell r="C136" t="str">
            <v>Castle Vale Community Housing Association Ltd</v>
          </cell>
          <cell r="D136">
            <v>2525</v>
          </cell>
          <cell r="E136">
            <v>0</v>
          </cell>
          <cell r="F136">
            <v>2525</v>
          </cell>
          <cell r="G136" t="str">
            <v>Central</v>
          </cell>
          <cell r="H136">
            <v>0</v>
          </cell>
          <cell r="I136">
            <v>0</v>
          </cell>
          <cell r="J136" t="str">
            <v/>
          </cell>
          <cell r="K136" t="str">
            <v>Traditional</v>
          </cell>
          <cell r="L136" t="str">
            <v/>
          </cell>
          <cell r="M136" t="str">
            <v>Included</v>
          </cell>
          <cell r="N136" t="str">
            <v/>
          </cell>
          <cell r="O136" t="str">
            <v/>
          </cell>
          <cell r="Q136">
            <v>1</v>
          </cell>
          <cell r="R136">
            <v>1</v>
          </cell>
          <cell r="S136">
            <v>1</v>
          </cell>
          <cell r="T136">
            <v>3</v>
          </cell>
        </row>
        <row r="137">
          <cell r="A137" t="str">
            <v>L4123</v>
          </cell>
          <cell r="B137" t="str">
            <v>31-03-2008</v>
          </cell>
          <cell r="C137" t="str">
            <v>Orbit Housing Group Limited</v>
          </cell>
          <cell r="D137">
            <v>2816</v>
          </cell>
          <cell r="E137">
            <v>0</v>
          </cell>
          <cell r="F137">
            <v>2816</v>
          </cell>
          <cell r="G137" t="str">
            <v>Central</v>
          </cell>
          <cell r="H137">
            <v>0</v>
          </cell>
          <cell r="I137">
            <v>0</v>
          </cell>
          <cell r="J137" t="str">
            <v/>
          </cell>
          <cell r="K137" t="str">
            <v>Traditional</v>
          </cell>
          <cell r="L137" t="str">
            <v/>
          </cell>
          <cell r="M137" t="str">
            <v>Included</v>
          </cell>
          <cell r="N137" t="str">
            <v/>
          </cell>
          <cell r="O137" t="str">
            <v/>
          </cell>
          <cell r="Q137">
            <v>1</v>
          </cell>
          <cell r="R137">
            <v>1</v>
          </cell>
          <cell r="S137">
            <v>1</v>
          </cell>
          <cell r="T137">
            <v>3</v>
          </cell>
        </row>
        <row r="138">
          <cell r="A138" t="str">
            <v>L4130</v>
          </cell>
          <cell r="B138" t="str">
            <v>31-03-2008</v>
          </cell>
          <cell r="C138" t="str">
            <v>Soha Housing Limited</v>
          </cell>
          <cell r="D138">
            <v>4975</v>
          </cell>
          <cell r="E138">
            <v>9</v>
          </cell>
          <cell r="F138">
            <v>4984</v>
          </cell>
          <cell r="G138" t="str">
            <v>South East</v>
          </cell>
          <cell r="H138">
            <v>0</v>
          </cell>
          <cell r="I138" t="str">
            <v>LSVT</v>
          </cell>
          <cell r="J138" t="str">
            <v/>
          </cell>
          <cell r="K138" t="str">
            <v/>
          </cell>
          <cell r="L138" t="str">
            <v/>
          </cell>
          <cell r="M138" t="str">
            <v>Included</v>
          </cell>
          <cell r="N138" t="str">
            <v/>
          </cell>
          <cell r="O138" t="str">
            <v/>
          </cell>
          <cell r="Q138">
            <v>1</v>
          </cell>
          <cell r="R138">
            <v>1</v>
          </cell>
          <cell r="S138">
            <v>0</v>
          </cell>
          <cell r="T138">
            <v>2</v>
          </cell>
        </row>
        <row r="139">
          <cell r="A139" t="str">
            <v>L4140</v>
          </cell>
          <cell r="B139" t="str">
            <v>31-03-2008</v>
          </cell>
          <cell r="C139" t="str">
            <v>Eden Housing Association Limited</v>
          </cell>
          <cell r="D139">
            <v>1720</v>
          </cell>
          <cell r="E139">
            <v>9</v>
          </cell>
          <cell r="F139">
            <v>1729</v>
          </cell>
          <cell r="G139" t="str">
            <v>North</v>
          </cell>
          <cell r="H139">
            <v>0</v>
          </cell>
          <cell r="I139" t="str">
            <v>LSVT</v>
          </cell>
          <cell r="J139" t="str">
            <v/>
          </cell>
          <cell r="K139" t="str">
            <v/>
          </cell>
          <cell r="L139" t="str">
            <v>Included</v>
          </cell>
          <cell r="M139" t="str">
            <v/>
          </cell>
          <cell r="N139" t="str">
            <v/>
          </cell>
          <cell r="O139" t="str">
            <v/>
          </cell>
          <cell r="Q139">
            <v>1</v>
          </cell>
          <cell r="R139">
            <v>1</v>
          </cell>
          <cell r="S139">
            <v>0</v>
          </cell>
          <cell r="T139">
            <v>2</v>
          </cell>
        </row>
        <row r="140">
          <cell r="A140" t="str">
            <v>L4142</v>
          </cell>
          <cell r="B140" t="str">
            <v>31-03-2008</v>
          </cell>
          <cell r="C140" t="str">
            <v>L &amp; Q Bexley Homes Ltd</v>
          </cell>
          <cell r="D140">
            <v>4052</v>
          </cell>
          <cell r="E140">
            <v>0</v>
          </cell>
          <cell r="F140">
            <v>4052</v>
          </cell>
          <cell r="G140" t="str">
            <v>London</v>
          </cell>
          <cell r="H140">
            <v>0</v>
          </cell>
          <cell r="I140" t="str">
            <v>LSVT</v>
          </cell>
          <cell r="J140" t="str">
            <v/>
          </cell>
          <cell r="K140" t="str">
            <v/>
          </cell>
          <cell r="L140" t="str">
            <v/>
          </cell>
          <cell r="M140" t="str">
            <v>Included</v>
          </cell>
          <cell r="N140" t="str">
            <v/>
          </cell>
          <cell r="O140" t="str">
            <v/>
          </cell>
          <cell r="Q140">
            <v>1</v>
          </cell>
          <cell r="R140">
            <v>1</v>
          </cell>
          <cell r="S140">
            <v>0</v>
          </cell>
          <cell r="T140">
            <v>2</v>
          </cell>
        </row>
        <row r="141">
          <cell r="A141" t="str">
            <v>L4143</v>
          </cell>
          <cell r="B141" t="str">
            <v>31-03-2008</v>
          </cell>
          <cell r="C141" t="str">
            <v>CBHA</v>
          </cell>
          <cell r="D141">
            <v>1427</v>
          </cell>
          <cell r="E141">
            <v>35</v>
          </cell>
          <cell r="F141">
            <v>1462</v>
          </cell>
          <cell r="G141" t="str">
            <v>London</v>
          </cell>
          <cell r="H141">
            <v>0</v>
          </cell>
          <cell r="I141" t="str">
            <v>LSVT</v>
          </cell>
          <cell r="J141" t="str">
            <v/>
          </cell>
          <cell r="K141" t="str">
            <v/>
          </cell>
          <cell r="L141" t="str">
            <v>Included</v>
          </cell>
          <cell r="M141" t="str">
            <v/>
          </cell>
          <cell r="N141" t="str">
            <v/>
          </cell>
          <cell r="O141" t="str">
            <v/>
          </cell>
          <cell r="Q141">
            <v>1</v>
          </cell>
          <cell r="R141">
            <v>1</v>
          </cell>
          <cell r="S141">
            <v>0</v>
          </cell>
          <cell r="T141">
            <v>2</v>
          </cell>
        </row>
        <row r="142">
          <cell r="A142" t="str">
            <v>L4145</v>
          </cell>
          <cell r="B142" t="str">
            <v>31-03-2008</v>
          </cell>
          <cell r="C142" t="str">
            <v>Swan Housing Association Limited</v>
          </cell>
          <cell r="D142">
            <v>3660</v>
          </cell>
          <cell r="E142">
            <v>308</v>
          </cell>
          <cell r="F142">
            <v>3968</v>
          </cell>
          <cell r="G142" t="str">
            <v>Central</v>
          </cell>
          <cell r="H142">
            <v>0</v>
          </cell>
          <cell r="I142">
            <v>0</v>
          </cell>
          <cell r="J142" t="str">
            <v/>
          </cell>
          <cell r="K142" t="str">
            <v>Traditional</v>
          </cell>
          <cell r="L142" t="str">
            <v/>
          </cell>
          <cell r="M142" t="str">
            <v>Included</v>
          </cell>
          <cell r="N142" t="str">
            <v/>
          </cell>
          <cell r="O142" t="str">
            <v/>
          </cell>
          <cell r="Q142">
            <v>1</v>
          </cell>
          <cell r="R142">
            <v>1</v>
          </cell>
          <cell r="S142">
            <v>1</v>
          </cell>
          <cell r="T142">
            <v>3</v>
          </cell>
        </row>
        <row r="143">
          <cell r="A143" t="str">
            <v>L4160</v>
          </cell>
          <cell r="B143" t="str">
            <v>31-03-2008</v>
          </cell>
          <cell r="C143" t="str">
            <v>Chevin Housing Association Limited</v>
          </cell>
          <cell r="D143">
            <v>6628</v>
          </cell>
          <cell r="E143">
            <v>19</v>
          </cell>
          <cell r="F143">
            <v>6647</v>
          </cell>
          <cell r="G143" t="str">
            <v>North</v>
          </cell>
          <cell r="H143">
            <v>0</v>
          </cell>
          <cell r="I143">
            <v>0</v>
          </cell>
          <cell r="J143" t="str">
            <v/>
          </cell>
          <cell r="K143" t="str">
            <v>Traditional</v>
          </cell>
          <cell r="L143" t="str">
            <v/>
          </cell>
          <cell r="M143" t="str">
            <v/>
          </cell>
          <cell r="N143" t="str">
            <v>Included</v>
          </cell>
          <cell r="O143" t="str">
            <v/>
          </cell>
          <cell r="Q143">
            <v>1</v>
          </cell>
          <cell r="R143">
            <v>1</v>
          </cell>
          <cell r="S143">
            <v>1</v>
          </cell>
          <cell r="T143">
            <v>3</v>
          </cell>
        </row>
        <row r="144">
          <cell r="A144" t="str">
            <v>L4168</v>
          </cell>
          <cell r="B144" t="str">
            <v>31-03-2008</v>
          </cell>
          <cell r="C144" t="str">
            <v>Fortunegate Community Housing Limited</v>
          </cell>
          <cell r="D144">
            <v>1527</v>
          </cell>
          <cell r="E144">
            <v>0</v>
          </cell>
          <cell r="F144">
            <v>1527</v>
          </cell>
          <cell r="G144" t="str">
            <v>London</v>
          </cell>
          <cell r="H144">
            <v>0</v>
          </cell>
          <cell r="I144" t="str">
            <v>LSVT</v>
          </cell>
          <cell r="J144" t="str">
            <v/>
          </cell>
          <cell r="K144" t="str">
            <v/>
          </cell>
          <cell r="L144" t="str">
            <v>Included</v>
          </cell>
          <cell r="M144" t="str">
            <v/>
          </cell>
          <cell r="N144" t="str">
            <v/>
          </cell>
          <cell r="O144" t="str">
            <v/>
          </cell>
          <cell r="Q144">
            <v>1</v>
          </cell>
          <cell r="R144">
            <v>1</v>
          </cell>
          <cell r="S144">
            <v>0</v>
          </cell>
          <cell r="T144">
            <v>2</v>
          </cell>
        </row>
        <row r="145">
          <cell r="A145" t="str">
            <v>L4170</v>
          </cell>
          <cell r="B145" t="str">
            <v>31-03-2008</v>
          </cell>
          <cell r="C145" t="str">
            <v>Poplar HARCA Limited</v>
          </cell>
          <cell r="D145">
            <v>8306</v>
          </cell>
          <cell r="E145">
            <v>0</v>
          </cell>
          <cell r="F145">
            <v>8306</v>
          </cell>
          <cell r="G145" t="str">
            <v>London</v>
          </cell>
          <cell r="H145">
            <v>0</v>
          </cell>
          <cell r="I145" t="str">
            <v>LSVT</v>
          </cell>
          <cell r="J145" t="str">
            <v/>
          </cell>
          <cell r="K145" t="str">
            <v/>
          </cell>
          <cell r="L145" t="str">
            <v/>
          </cell>
          <cell r="M145" t="str">
            <v/>
          </cell>
          <cell r="N145" t="str">
            <v>Included</v>
          </cell>
          <cell r="O145" t="str">
            <v/>
          </cell>
          <cell r="Q145">
            <v>1</v>
          </cell>
          <cell r="R145">
            <v>1</v>
          </cell>
          <cell r="S145">
            <v>0</v>
          </cell>
          <cell r="T145">
            <v>2</v>
          </cell>
        </row>
        <row r="146">
          <cell r="A146" t="str">
            <v>L4171</v>
          </cell>
          <cell r="B146" t="str">
            <v>31-03-2008</v>
          </cell>
          <cell r="C146" t="str">
            <v>Severn Vale Housing Society Limited</v>
          </cell>
          <cell r="D146">
            <v>3059</v>
          </cell>
          <cell r="E146">
            <v>195</v>
          </cell>
          <cell r="F146">
            <v>3254</v>
          </cell>
          <cell r="G146" t="str">
            <v>South West</v>
          </cell>
          <cell r="H146">
            <v>0</v>
          </cell>
          <cell r="I146" t="str">
            <v>LSVT</v>
          </cell>
          <cell r="J146" t="str">
            <v/>
          </cell>
          <cell r="K146" t="str">
            <v/>
          </cell>
          <cell r="L146" t="str">
            <v/>
          </cell>
          <cell r="M146" t="str">
            <v>Included</v>
          </cell>
          <cell r="N146" t="str">
            <v/>
          </cell>
          <cell r="O146" t="str">
            <v/>
          </cell>
          <cell r="Q146">
            <v>1</v>
          </cell>
          <cell r="R146">
            <v>1</v>
          </cell>
          <cell r="S146">
            <v>0</v>
          </cell>
          <cell r="T146">
            <v>2</v>
          </cell>
        </row>
        <row r="147">
          <cell r="A147" t="str">
            <v>L4201</v>
          </cell>
          <cell r="B147" t="str">
            <v>31-03-2008</v>
          </cell>
          <cell r="C147" t="str">
            <v>New Linx Housing Trust</v>
          </cell>
          <cell r="D147">
            <v>5668</v>
          </cell>
          <cell r="E147">
            <v>56</v>
          </cell>
          <cell r="F147">
            <v>5724</v>
          </cell>
          <cell r="G147" t="str">
            <v>Central</v>
          </cell>
          <cell r="H147">
            <v>0</v>
          </cell>
          <cell r="I147" t="str">
            <v>LSVT</v>
          </cell>
          <cell r="J147" t="str">
            <v/>
          </cell>
          <cell r="K147" t="str">
            <v/>
          </cell>
          <cell r="L147" t="str">
            <v/>
          </cell>
          <cell r="M147" t="str">
            <v/>
          </cell>
          <cell r="N147" t="str">
            <v>Included</v>
          </cell>
          <cell r="O147" t="str">
            <v/>
          </cell>
          <cell r="Q147">
            <v>1</v>
          </cell>
          <cell r="R147">
            <v>1</v>
          </cell>
          <cell r="S147">
            <v>0</v>
          </cell>
          <cell r="T147">
            <v>2</v>
          </cell>
        </row>
        <row r="148">
          <cell r="A148" t="str">
            <v>L4204</v>
          </cell>
          <cell r="B148" t="str">
            <v>31-03-2008</v>
          </cell>
          <cell r="C148" t="str">
            <v>Frontis Homes Limited</v>
          </cell>
          <cell r="D148">
            <v>1967</v>
          </cell>
          <cell r="E148">
            <v>317</v>
          </cell>
          <cell r="F148">
            <v>2284</v>
          </cell>
          <cell r="G148" t="str">
            <v>North</v>
          </cell>
          <cell r="H148">
            <v>0</v>
          </cell>
          <cell r="I148">
            <v>0</v>
          </cell>
          <cell r="J148" t="str">
            <v/>
          </cell>
          <cell r="K148" t="str">
            <v>Traditional</v>
          </cell>
          <cell r="L148" t="str">
            <v>Included</v>
          </cell>
          <cell r="M148" t="str">
            <v/>
          </cell>
          <cell r="N148" t="str">
            <v/>
          </cell>
          <cell r="O148" t="str">
            <v/>
          </cell>
          <cell r="Q148">
            <v>1</v>
          </cell>
          <cell r="R148">
            <v>1</v>
          </cell>
          <cell r="S148">
            <v>1</v>
          </cell>
          <cell r="T148">
            <v>3</v>
          </cell>
        </row>
        <row r="149">
          <cell r="A149" t="str">
            <v>L4215</v>
          </cell>
          <cell r="B149" t="str">
            <v>31-03-2008</v>
          </cell>
          <cell r="C149" t="str">
            <v>Paradigm Housing Group Limited</v>
          </cell>
          <cell r="D149">
            <v>0</v>
          </cell>
          <cell r="E149">
            <v>0</v>
          </cell>
          <cell r="F149">
            <v>0</v>
          </cell>
          <cell r="G149" t="str">
            <v>South East</v>
          </cell>
          <cell r="K149" t="str">
            <v>Traditional</v>
          </cell>
          <cell r="L149" t="str">
            <v>Included</v>
          </cell>
          <cell r="M149" t="str">
            <v/>
          </cell>
          <cell r="N149" t="str">
            <v/>
          </cell>
          <cell r="O149" t="str">
            <v/>
          </cell>
          <cell r="Q149">
            <v>1</v>
          </cell>
          <cell r="R149">
            <v>1</v>
          </cell>
          <cell r="S149">
            <v>1</v>
          </cell>
          <cell r="T149">
            <v>3</v>
          </cell>
        </row>
        <row r="150">
          <cell r="A150" t="str">
            <v>L4219</v>
          </cell>
          <cell r="B150" t="str">
            <v>31-03-2008</v>
          </cell>
          <cell r="C150" t="str">
            <v>Willow Park Housing Trust Limited</v>
          </cell>
          <cell r="D150">
            <v>7599</v>
          </cell>
          <cell r="E150">
            <v>0</v>
          </cell>
          <cell r="F150">
            <v>7599</v>
          </cell>
          <cell r="G150" t="str">
            <v>North</v>
          </cell>
          <cell r="H150">
            <v>0</v>
          </cell>
          <cell r="I150" t="str">
            <v>LSVT</v>
          </cell>
          <cell r="J150" t="str">
            <v/>
          </cell>
          <cell r="K150" t="str">
            <v/>
          </cell>
          <cell r="L150" t="str">
            <v/>
          </cell>
          <cell r="M150" t="str">
            <v/>
          </cell>
          <cell r="N150" t="str">
            <v>Included</v>
          </cell>
          <cell r="O150" t="str">
            <v/>
          </cell>
          <cell r="Q150">
            <v>1</v>
          </cell>
          <cell r="R150">
            <v>1</v>
          </cell>
          <cell r="S150">
            <v>0</v>
          </cell>
          <cell r="T150">
            <v>2</v>
          </cell>
        </row>
        <row r="151">
          <cell r="A151" t="str">
            <v>L4221</v>
          </cell>
          <cell r="B151" t="str">
            <v>31-03-2008</v>
          </cell>
          <cell r="C151" t="str">
            <v>Old Ford Housing Association</v>
          </cell>
          <cell r="D151">
            <v>4165</v>
          </cell>
          <cell r="E151">
            <v>0</v>
          </cell>
          <cell r="F151">
            <v>4165</v>
          </cell>
          <cell r="G151" t="str">
            <v>London</v>
          </cell>
          <cell r="H151">
            <v>0</v>
          </cell>
          <cell r="I151" t="str">
            <v>LSVT</v>
          </cell>
          <cell r="J151" t="str">
            <v/>
          </cell>
          <cell r="K151" t="str">
            <v/>
          </cell>
          <cell r="L151" t="str">
            <v/>
          </cell>
          <cell r="M151" t="str">
            <v>Included</v>
          </cell>
          <cell r="N151" t="str">
            <v/>
          </cell>
          <cell r="O151" t="str">
            <v/>
          </cell>
          <cell r="Q151">
            <v>1</v>
          </cell>
          <cell r="R151">
            <v>1</v>
          </cell>
          <cell r="S151">
            <v>0</v>
          </cell>
          <cell r="T151">
            <v>2</v>
          </cell>
        </row>
        <row r="152">
          <cell r="A152" t="str">
            <v>L4223</v>
          </cell>
          <cell r="B152" t="str">
            <v>31-03-2008</v>
          </cell>
          <cell r="C152" t="str">
            <v>Hyde Southbank Homes Limited</v>
          </cell>
          <cell r="D152">
            <v>3172</v>
          </cell>
          <cell r="E152">
            <v>0</v>
          </cell>
          <cell r="F152">
            <v>3172</v>
          </cell>
          <cell r="G152" t="str">
            <v>London</v>
          </cell>
          <cell r="H152">
            <v>0</v>
          </cell>
          <cell r="I152" t="str">
            <v>LSVT</v>
          </cell>
          <cell r="J152" t="str">
            <v/>
          </cell>
          <cell r="K152" t="str">
            <v/>
          </cell>
          <cell r="L152" t="str">
            <v/>
          </cell>
          <cell r="M152" t="str">
            <v>Included</v>
          </cell>
          <cell r="N152" t="str">
            <v/>
          </cell>
          <cell r="O152" t="str">
            <v/>
          </cell>
          <cell r="Q152">
            <v>1</v>
          </cell>
          <cell r="R152">
            <v>1</v>
          </cell>
          <cell r="S152">
            <v>0</v>
          </cell>
          <cell r="T152">
            <v>2</v>
          </cell>
        </row>
        <row r="153">
          <cell r="A153" t="str">
            <v>L4228</v>
          </cell>
          <cell r="B153" t="str">
            <v>31-03-2008</v>
          </cell>
          <cell r="C153" t="str">
            <v>Optima Community Association</v>
          </cell>
          <cell r="D153">
            <v>1762</v>
          </cell>
          <cell r="E153">
            <v>0</v>
          </cell>
          <cell r="F153">
            <v>1762</v>
          </cell>
          <cell r="G153" t="str">
            <v>Central</v>
          </cell>
          <cell r="H153">
            <v>0</v>
          </cell>
          <cell r="I153" t="str">
            <v>LSVT</v>
          </cell>
          <cell r="J153" t="str">
            <v/>
          </cell>
          <cell r="K153" t="str">
            <v/>
          </cell>
          <cell r="L153" t="str">
            <v>Included</v>
          </cell>
          <cell r="M153" t="str">
            <v/>
          </cell>
          <cell r="N153" t="str">
            <v/>
          </cell>
          <cell r="O153" t="str">
            <v/>
          </cell>
          <cell r="Q153">
            <v>1</v>
          </cell>
          <cell r="R153">
            <v>1</v>
          </cell>
          <cell r="S153">
            <v>0</v>
          </cell>
          <cell r="T153">
            <v>2</v>
          </cell>
        </row>
        <row r="154">
          <cell r="A154" t="str">
            <v>L4229</v>
          </cell>
          <cell r="B154" t="str">
            <v>31-03-2008</v>
          </cell>
          <cell r="C154" t="str">
            <v>Acis Group Limited</v>
          </cell>
          <cell r="D154">
            <v>4915</v>
          </cell>
          <cell r="E154">
            <v>16</v>
          </cell>
          <cell r="F154">
            <v>4931</v>
          </cell>
          <cell r="G154" t="str">
            <v>Central</v>
          </cell>
          <cell r="H154">
            <v>0</v>
          </cell>
          <cell r="I154" t="str">
            <v>LSVT</v>
          </cell>
          <cell r="J154" t="str">
            <v/>
          </cell>
          <cell r="K154" t="str">
            <v/>
          </cell>
          <cell r="L154" t="str">
            <v/>
          </cell>
          <cell r="M154" t="str">
            <v>Included</v>
          </cell>
          <cell r="N154" t="str">
            <v/>
          </cell>
          <cell r="O154" t="str">
            <v/>
          </cell>
          <cell r="Q154">
            <v>1</v>
          </cell>
          <cell r="R154">
            <v>1</v>
          </cell>
          <cell r="S154">
            <v>0</v>
          </cell>
          <cell r="T154">
            <v>2</v>
          </cell>
        </row>
        <row r="155">
          <cell r="A155" t="str">
            <v>L4230</v>
          </cell>
          <cell r="B155" t="str">
            <v>31-03-2008</v>
          </cell>
          <cell r="C155" t="str">
            <v>South Liverpool Housing Limited</v>
          </cell>
          <cell r="D155">
            <v>3416</v>
          </cell>
          <cell r="E155">
            <v>0</v>
          </cell>
          <cell r="F155">
            <v>3416</v>
          </cell>
          <cell r="G155" t="str">
            <v>North</v>
          </cell>
          <cell r="H155">
            <v>0</v>
          </cell>
          <cell r="I155" t="str">
            <v>LSVT</v>
          </cell>
          <cell r="J155" t="str">
            <v/>
          </cell>
          <cell r="K155" t="str">
            <v/>
          </cell>
          <cell r="L155" t="str">
            <v/>
          </cell>
          <cell r="M155" t="str">
            <v>Included</v>
          </cell>
          <cell r="N155" t="str">
            <v/>
          </cell>
          <cell r="O155" t="str">
            <v/>
          </cell>
          <cell r="Q155">
            <v>1</v>
          </cell>
          <cell r="R155">
            <v>1</v>
          </cell>
          <cell r="S155">
            <v>0</v>
          </cell>
          <cell r="T155">
            <v>2</v>
          </cell>
        </row>
        <row r="156">
          <cell r="A156" t="str">
            <v>L4238</v>
          </cell>
          <cell r="B156" t="str">
            <v>31-03-2008</v>
          </cell>
          <cell r="C156" t="str">
            <v>Aspire Housing Limited</v>
          </cell>
          <cell r="D156">
            <v>8386</v>
          </cell>
          <cell r="E156">
            <v>0</v>
          </cell>
          <cell r="F156">
            <v>8386</v>
          </cell>
          <cell r="G156" t="str">
            <v>Central</v>
          </cell>
          <cell r="H156">
            <v>0</v>
          </cell>
          <cell r="I156" t="str">
            <v>LSVT</v>
          </cell>
          <cell r="J156" t="str">
            <v/>
          </cell>
          <cell r="K156" t="str">
            <v/>
          </cell>
          <cell r="L156" t="str">
            <v/>
          </cell>
          <cell r="M156" t="str">
            <v/>
          </cell>
          <cell r="N156" t="str">
            <v>Included</v>
          </cell>
          <cell r="O156" t="str">
            <v/>
          </cell>
          <cell r="Q156">
            <v>1</v>
          </cell>
          <cell r="R156">
            <v>1</v>
          </cell>
          <cell r="S156">
            <v>0</v>
          </cell>
          <cell r="T156">
            <v>2</v>
          </cell>
        </row>
        <row r="157">
          <cell r="A157" t="str">
            <v>L4240</v>
          </cell>
          <cell r="B157" t="str">
            <v>31-03-2008</v>
          </cell>
          <cell r="C157" t="str">
            <v>A2Dominion Housing Group Limited</v>
          </cell>
          <cell r="D157">
            <v>14362</v>
          </cell>
          <cell r="E157">
            <v>742</v>
          </cell>
          <cell r="F157">
            <v>15104</v>
          </cell>
          <cell r="G157" t="str">
            <v>South East</v>
          </cell>
          <cell r="K157" t="str">
            <v>Traditional</v>
          </cell>
          <cell r="L157" t="str">
            <v/>
          </cell>
          <cell r="M157" t="str">
            <v/>
          </cell>
          <cell r="N157" t="str">
            <v/>
          </cell>
          <cell r="O157" t="str">
            <v>Included</v>
          </cell>
          <cell r="Q157">
            <v>1</v>
          </cell>
          <cell r="R157">
            <v>1</v>
          </cell>
          <cell r="S157">
            <v>1</v>
          </cell>
          <cell r="T157">
            <v>3</v>
          </cell>
        </row>
        <row r="158">
          <cell r="A158" t="str">
            <v>L4251</v>
          </cell>
          <cell r="B158" t="str">
            <v>31-03-2008</v>
          </cell>
          <cell r="C158" t="str">
            <v>Town and Country Housing Group</v>
          </cell>
          <cell r="D158">
            <v>6210</v>
          </cell>
          <cell r="E158">
            <v>129</v>
          </cell>
          <cell r="F158">
            <v>6339</v>
          </cell>
          <cell r="G158" t="str">
            <v>South East</v>
          </cell>
          <cell r="K158" t="str">
            <v>Traditional</v>
          </cell>
          <cell r="L158" t="str">
            <v/>
          </cell>
          <cell r="M158" t="str">
            <v/>
          </cell>
          <cell r="N158" t="str">
            <v>Included</v>
          </cell>
          <cell r="O158" t="str">
            <v/>
          </cell>
          <cell r="Q158">
            <v>1</v>
          </cell>
          <cell r="R158">
            <v>1</v>
          </cell>
          <cell r="S158">
            <v>1</v>
          </cell>
          <cell r="T158">
            <v>3</v>
          </cell>
        </row>
        <row r="159">
          <cell r="A159" t="str">
            <v>L4254</v>
          </cell>
          <cell r="B159" t="str">
            <v>31-03-2008</v>
          </cell>
          <cell r="C159" t="str">
            <v>Calico Housing Limited</v>
          </cell>
          <cell r="D159">
            <v>4432</v>
          </cell>
          <cell r="E159">
            <v>0</v>
          </cell>
          <cell r="F159">
            <v>4432</v>
          </cell>
          <cell r="G159" t="str">
            <v>North</v>
          </cell>
          <cell r="H159">
            <v>0</v>
          </cell>
          <cell r="I159" t="str">
            <v>LSVT</v>
          </cell>
          <cell r="J159" t="str">
            <v/>
          </cell>
          <cell r="K159" t="str">
            <v/>
          </cell>
          <cell r="L159" t="str">
            <v/>
          </cell>
          <cell r="M159" t="str">
            <v>Included</v>
          </cell>
          <cell r="N159" t="str">
            <v/>
          </cell>
          <cell r="O159" t="str">
            <v/>
          </cell>
          <cell r="Q159">
            <v>1</v>
          </cell>
          <cell r="R159">
            <v>1</v>
          </cell>
          <cell r="S159">
            <v>0</v>
          </cell>
          <cell r="T159">
            <v>2</v>
          </cell>
        </row>
        <row r="160">
          <cell r="A160" t="str">
            <v>L4258</v>
          </cell>
          <cell r="B160" t="str">
            <v>31-03-2008</v>
          </cell>
          <cell r="C160" t="str">
            <v>Weymouth &amp; Portland Housing Ltd</v>
          </cell>
          <cell r="D160">
            <v>3037</v>
          </cell>
          <cell r="E160">
            <v>0</v>
          </cell>
          <cell r="F160">
            <v>3037</v>
          </cell>
          <cell r="G160" t="str">
            <v>South West</v>
          </cell>
          <cell r="H160">
            <v>0</v>
          </cell>
          <cell r="I160" t="str">
            <v>LSVT</v>
          </cell>
          <cell r="J160" t="str">
            <v/>
          </cell>
          <cell r="K160" t="str">
            <v/>
          </cell>
          <cell r="L160" t="str">
            <v/>
          </cell>
          <cell r="M160" t="str">
            <v>Included</v>
          </cell>
          <cell r="N160" t="str">
            <v/>
          </cell>
          <cell r="O160" t="str">
            <v/>
          </cell>
          <cell r="Q160">
            <v>1</v>
          </cell>
          <cell r="R160">
            <v>1</v>
          </cell>
          <cell r="S160">
            <v>0</v>
          </cell>
          <cell r="T160">
            <v>2</v>
          </cell>
        </row>
        <row r="161">
          <cell r="A161" t="str">
            <v>L4260</v>
          </cell>
          <cell r="B161" t="str">
            <v>31-03-2008</v>
          </cell>
          <cell r="C161" t="str">
            <v>Tower Hamlets Community Housing Limited</v>
          </cell>
          <cell r="D161">
            <v>1853</v>
          </cell>
          <cell r="E161">
            <v>63</v>
          </cell>
          <cell r="F161">
            <v>1916</v>
          </cell>
          <cell r="G161" t="str">
            <v>London</v>
          </cell>
          <cell r="H161">
            <v>0</v>
          </cell>
          <cell r="I161" t="str">
            <v>LSVT</v>
          </cell>
          <cell r="J161" t="str">
            <v/>
          </cell>
          <cell r="K161" t="str">
            <v/>
          </cell>
          <cell r="L161" t="str">
            <v>Included</v>
          </cell>
          <cell r="M161" t="str">
            <v/>
          </cell>
          <cell r="N161" t="str">
            <v/>
          </cell>
          <cell r="O161" t="str">
            <v/>
          </cell>
          <cell r="Q161">
            <v>1</v>
          </cell>
          <cell r="R161">
            <v>1</v>
          </cell>
          <cell r="S161">
            <v>0</v>
          </cell>
          <cell r="T161">
            <v>2</v>
          </cell>
        </row>
        <row r="162">
          <cell r="A162" t="str">
            <v>L4263</v>
          </cell>
          <cell r="B162" t="str">
            <v>31-03-2008</v>
          </cell>
          <cell r="C162" t="str">
            <v>Testway Housing Limited</v>
          </cell>
          <cell r="D162">
            <v>5777</v>
          </cell>
          <cell r="E162">
            <v>79</v>
          </cell>
          <cell r="F162">
            <v>5856</v>
          </cell>
          <cell r="G162" t="str">
            <v>South West</v>
          </cell>
          <cell r="H162">
            <v>0</v>
          </cell>
          <cell r="I162" t="str">
            <v>LSVT</v>
          </cell>
          <cell r="J162" t="str">
            <v/>
          </cell>
          <cell r="K162" t="str">
            <v/>
          </cell>
          <cell r="L162" t="str">
            <v/>
          </cell>
          <cell r="M162" t="str">
            <v/>
          </cell>
          <cell r="N162" t="str">
            <v>Included</v>
          </cell>
          <cell r="O162" t="str">
            <v/>
          </cell>
          <cell r="Q162">
            <v>1</v>
          </cell>
          <cell r="R162">
            <v>1</v>
          </cell>
          <cell r="S162">
            <v>0</v>
          </cell>
          <cell r="T162">
            <v>2</v>
          </cell>
        </row>
        <row r="163">
          <cell r="A163" t="str">
            <v>L4274</v>
          </cell>
          <cell r="B163" t="str">
            <v>31-03-2008</v>
          </cell>
          <cell r="C163" t="str">
            <v>Gallions Housing Association Limited</v>
          </cell>
          <cell r="D163">
            <v>5190</v>
          </cell>
          <cell r="E163">
            <v>403</v>
          </cell>
          <cell r="F163">
            <v>5593</v>
          </cell>
          <cell r="G163" t="str">
            <v>London</v>
          </cell>
          <cell r="H163">
            <v>0</v>
          </cell>
          <cell r="I163">
            <v>0</v>
          </cell>
          <cell r="J163" t="str">
            <v/>
          </cell>
          <cell r="K163" t="str">
            <v>Traditional</v>
          </cell>
          <cell r="L163" t="str">
            <v/>
          </cell>
          <cell r="M163" t="str">
            <v/>
          </cell>
          <cell r="N163" t="str">
            <v>Included</v>
          </cell>
          <cell r="O163" t="str">
            <v/>
          </cell>
          <cell r="Q163">
            <v>1</v>
          </cell>
          <cell r="R163">
            <v>1</v>
          </cell>
          <cell r="S163">
            <v>1</v>
          </cell>
          <cell r="T163">
            <v>3</v>
          </cell>
        </row>
        <row r="164">
          <cell r="A164" t="str">
            <v>L4279</v>
          </cell>
          <cell r="B164" t="str">
            <v>31-03-2008</v>
          </cell>
          <cell r="C164" t="str">
            <v>Richmond Housing Partnership Limited</v>
          </cell>
          <cell r="D164">
            <v>6436</v>
          </cell>
          <cell r="E164">
            <v>1932</v>
          </cell>
          <cell r="F164">
            <v>8368</v>
          </cell>
          <cell r="G164" t="str">
            <v>London</v>
          </cell>
          <cell r="H164">
            <v>0</v>
          </cell>
          <cell r="I164" t="str">
            <v>LSVT</v>
          </cell>
          <cell r="J164" t="str">
            <v/>
          </cell>
          <cell r="K164" t="str">
            <v/>
          </cell>
          <cell r="L164" t="str">
            <v/>
          </cell>
          <cell r="M164" t="str">
            <v/>
          </cell>
          <cell r="N164" t="str">
            <v>Included</v>
          </cell>
          <cell r="O164" t="str">
            <v/>
          </cell>
          <cell r="Q164">
            <v>1</v>
          </cell>
          <cell r="R164">
            <v>1</v>
          </cell>
          <cell r="S164">
            <v>0</v>
          </cell>
          <cell r="T164">
            <v>2</v>
          </cell>
        </row>
        <row r="165">
          <cell r="A165" t="str">
            <v>L4299</v>
          </cell>
          <cell r="B165" t="str">
            <v>31-03-2008</v>
          </cell>
          <cell r="C165" t="str">
            <v>Saxon Weald Homes Limited</v>
          </cell>
          <cell r="D165">
            <v>4787</v>
          </cell>
          <cell r="E165">
            <v>4</v>
          </cell>
          <cell r="F165">
            <v>4791</v>
          </cell>
          <cell r="G165" t="str">
            <v>South East</v>
          </cell>
          <cell r="H165">
            <v>0</v>
          </cell>
          <cell r="I165" t="str">
            <v>LSVT</v>
          </cell>
          <cell r="J165" t="str">
            <v/>
          </cell>
          <cell r="K165" t="str">
            <v/>
          </cell>
          <cell r="L165" t="str">
            <v/>
          </cell>
          <cell r="M165" t="str">
            <v>Included</v>
          </cell>
          <cell r="N165" t="str">
            <v/>
          </cell>
          <cell r="O165" t="str">
            <v/>
          </cell>
          <cell r="Q165">
            <v>1</v>
          </cell>
          <cell r="R165">
            <v>1</v>
          </cell>
          <cell r="S165">
            <v>0</v>
          </cell>
          <cell r="T165">
            <v>2</v>
          </cell>
        </row>
        <row r="166">
          <cell r="A166" t="str">
            <v>L4303</v>
          </cell>
          <cell r="B166" t="str">
            <v>31-03-2008</v>
          </cell>
          <cell r="C166" t="str">
            <v>Martlet Homes Limited</v>
          </cell>
          <cell r="D166">
            <v>5151</v>
          </cell>
          <cell r="E166">
            <v>0</v>
          </cell>
          <cell r="F166">
            <v>5151</v>
          </cell>
          <cell r="G166" t="str">
            <v>South East</v>
          </cell>
          <cell r="H166">
            <v>0</v>
          </cell>
          <cell r="I166" t="str">
            <v>LSVT</v>
          </cell>
          <cell r="J166" t="str">
            <v/>
          </cell>
          <cell r="K166" t="str">
            <v/>
          </cell>
          <cell r="L166" t="str">
            <v/>
          </cell>
          <cell r="M166" t="str">
            <v/>
          </cell>
          <cell r="N166" t="str">
            <v>Included</v>
          </cell>
          <cell r="O166" t="str">
            <v/>
          </cell>
          <cell r="Q166">
            <v>1</v>
          </cell>
          <cell r="R166">
            <v>1</v>
          </cell>
          <cell r="S166">
            <v>0</v>
          </cell>
          <cell r="T166">
            <v>2</v>
          </cell>
        </row>
        <row r="167">
          <cell r="A167" t="str">
            <v>L4311</v>
          </cell>
          <cell r="B167" t="str">
            <v>31-03-2008</v>
          </cell>
          <cell r="C167" t="str">
            <v>Trent &amp; Dove Housing Limited</v>
          </cell>
          <cell r="D167">
            <v>5107</v>
          </cell>
          <cell r="E167">
            <v>0</v>
          </cell>
          <cell r="F167">
            <v>5107</v>
          </cell>
          <cell r="G167" t="str">
            <v>Central</v>
          </cell>
          <cell r="H167">
            <v>0</v>
          </cell>
          <cell r="I167" t="str">
            <v>LSVT</v>
          </cell>
          <cell r="J167" t="str">
            <v/>
          </cell>
          <cell r="K167" t="str">
            <v/>
          </cell>
          <cell r="L167" t="str">
            <v/>
          </cell>
          <cell r="M167" t="str">
            <v/>
          </cell>
          <cell r="N167" t="str">
            <v>Included</v>
          </cell>
          <cell r="O167" t="str">
            <v/>
          </cell>
          <cell r="Q167">
            <v>1</v>
          </cell>
          <cell r="R167">
            <v>1</v>
          </cell>
          <cell r="S167">
            <v>0</v>
          </cell>
          <cell r="T167">
            <v>2</v>
          </cell>
        </row>
        <row r="168">
          <cell r="A168" t="str">
            <v>L4312</v>
          </cell>
          <cell r="B168" t="str">
            <v>31-03-2008</v>
          </cell>
          <cell r="C168" t="str">
            <v>Cottsway Housing Association Limited</v>
          </cell>
          <cell r="D168">
            <v>3577</v>
          </cell>
          <cell r="E168">
            <v>0</v>
          </cell>
          <cell r="F168">
            <v>3577</v>
          </cell>
          <cell r="G168" t="str">
            <v>South East</v>
          </cell>
          <cell r="H168">
            <v>0</v>
          </cell>
          <cell r="I168" t="str">
            <v>LSVT</v>
          </cell>
          <cell r="J168" t="str">
            <v/>
          </cell>
          <cell r="K168" t="str">
            <v/>
          </cell>
          <cell r="L168" t="str">
            <v/>
          </cell>
          <cell r="M168" t="str">
            <v>Included</v>
          </cell>
          <cell r="N168" t="str">
            <v/>
          </cell>
          <cell r="O168" t="str">
            <v/>
          </cell>
          <cell r="Q168">
            <v>1</v>
          </cell>
          <cell r="R168">
            <v>1</v>
          </cell>
          <cell r="S168">
            <v>0</v>
          </cell>
          <cell r="T168">
            <v>2</v>
          </cell>
        </row>
        <row r="169">
          <cell r="A169" t="str">
            <v>L4318</v>
          </cell>
          <cell r="B169" t="str">
            <v>31-03-2008</v>
          </cell>
          <cell r="C169" t="str">
            <v>Gentoo Sunderland Limited</v>
          </cell>
          <cell r="D169">
            <v>29638</v>
          </cell>
          <cell r="E169">
            <v>0</v>
          </cell>
          <cell r="F169">
            <v>29638</v>
          </cell>
          <cell r="G169" t="str">
            <v>North</v>
          </cell>
          <cell r="H169">
            <v>0</v>
          </cell>
          <cell r="I169" t="str">
            <v>LSVT</v>
          </cell>
          <cell r="J169" t="str">
            <v/>
          </cell>
          <cell r="K169" t="str">
            <v/>
          </cell>
          <cell r="L169" t="str">
            <v/>
          </cell>
          <cell r="M169" t="str">
            <v/>
          </cell>
          <cell r="N169" t="str">
            <v/>
          </cell>
          <cell r="O169" t="str">
            <v>Included</v>
          </cell>
          <cell r="Q169">
            <v>1</v>
          </cell>
          <cell r="R169">
            <v>1</v>
          </cell>
          <cell r="S169">
            <v>0</v>
          </cell>
          <cell r="T169">
            <v>2</v>
          </cell>
        </row>
        <row r="170">
          <cell r="A170" t="str">
            <v>L4331</v>
          </cell>
          <cell r="B170" t="str">
            <v>31-03-2008</v>
          </cell>
          <cell r="C170" t="str">
            <v>Chelmer Housing Partnership Limited</v>
          </cell>
          <cell r="D170">
            <v>6729</v>
          </cell>
          <cell r="E170">
            <v>15</v>
          </cell>
          <cell r="F170">
            <v>6744</v>
          </cell>
          <cell r="G170" t="str">
            <v>Central</v>
          </cell>
          <cell r="H170">
            <v>0</v>
          </cell>
          <cell r="I170" t="str">
            <v>LSVT</v>
          </cell>
          <cell r="J170" t="str">
            <v/>
          </cell>
          <cell r="K170" t="str">
            <v/>
          </cell>
          <cell r="L170" t="str">
            <v/>
          </cell>
          <cell r="M170" t="str">
            <v/>
          </cell>
          <cell r="N170" t="str">
            <v>Included</v>
          </cell>
          <cell r="O170" t="str">
            <v/>
          </cell>
          <cell r="Q170">
            <v>1</v>
          </cell>
          <cell r="R170">
            <v>1</v>
          </cell>
          <cell r="S170">
            <v>0</v>
          </cell>
          <cell r="T170">
            <v>2</v>
          </cell>
        </row>
        <row r="171">
          <cell r="A171" t="str">
            <v>L4332</v>
          </cell>
          <cell r="B171" t="str">
            <v>31-03-2008</v>
          </cell>
          <cell r="C171" t="str">
            <v>The Dales Housing Ltd</v>
          </cell>
          <cell r="D171">
            <v>3104</v>
          </cell>
          <cell r="E171">
            <v>0</v>
          </cell>
          <cell r="F171">
            <v>3104</v>
          </cell>
          <cell r="G171" t="str">
            <v>Central</v>
          </cell>
          <cell r="H171">
            <v>0</v>
          </cell>
          <cell r="I171" t="str">
            <v>LSVT</v>
          </cell>
          <cell r="J171" t="str">
            <v/>
          </cell>
          <cell r="K171" t="str">
            <v/>
          </cell>
          <cell r="L171" t="str">
            <v/>
          </cell>
          <cell r="M171" t="str">
            <v>Included</v>
          </cell>
          <cell r="N171" t="str">
            <v/>
          </cell>
          <cell r="O171" t="str">
            <v/>
          </cell>
          <cell r="Q171">
            <v>1</v>
          </cell>
          <cell r="R171">
            <v>1</v>
          </cell>
          <cell r="S171">
            <v>0</v>
          </cell>
          <cell r="T171">
            <v>2</v>
          </cell>
        </row>
        <row r="172">
          <cell r="A172" t="str">
            <v>L4333</v>
          </cell>
          <cell r="B172" t="str">
            <v>31-03-2008</v>
          </cell>
          <cell r="C172" t="str">
            <v>Three Valleys Housing Limited</v>
          </cell>
          <cell r="D172">
            <v>5255</v>
          </cell>
          <cell r="E172">
            <v>0</v>
          </cell>
          <cell r="F172">
            <v>5255</v>
          </cell>
          <cell r="G172" t="str">
            <v>Central</v>
          </cell>
          <cell r="H172">
            <v>0</v>
          </cell>
          <cell r="I172" t="str">
            <v>LSVT</v>
          </cell>
          <cell r="J172" t="str">
            <v/>
          </cell>
          <cell r="K172" t="str">
            <v/>
          </cell>
          <cell r="L172" t="str">
            <v/>
          </cell>
          <cell r="M172" t="str">
            <v/>
          </cell>
          <cell r="N172" t="str">
            <v>Included</v>
          </cell>
          <cell r="O172" t="str">
            <v/>
          </cell>
          <cell r="Q172">
            <v>1</v>
          </cell>
          <cell r="R172">
            <v>1</v>
          </cell>
          <cell r="S172">
            <v>0</v>
          </cell>
          <cell r="T172">
            <v>2</v>
          </cell>
        </row>
        <row r="173">
          <cell r="A173" t="str">
            <v>L4334</v>
          </cell>
          <cell r="B173" t="str">
            <v>31-03-2008</v>
          </cell>
          <cell r="C173" t="str">
            <v>Raven Housing Trust Limited</v>
          </cell>
          <cell r="D173">
            <v>5140</v>
          </cell>
          <cell r="E173">
            <v>0</v>
          </cell>
          <cell r="F173">
            <v>5140</v>
          </cell>
          <cell r="G173" t="str">
            <v>South East</v>
          </cell>
          <cell r="H173">
            <v>0</v>
          </cell>
          <cell r="I173" t="str">
            <v>LSVT</v>
          </cell>
          <cell r="J173" t="str">
            <v/>
          </cell>
          <cell r="K173" t="str">
            <v/>
          </cell>
          <cell r="L173" t="str">
            <v/>
          </cell>
          <cell r="M173" t="str">
            <v/>
          </cell>
          <cell r="N173" t="str">
            <v>Included</v>
          </cell>
          <cell r="O173" t="str">
            <v/>
          </cell>
          <cell r="Q173">
            <v>1</v>
          </cell>
          <cell r="R173">
            <v>1</v>
          </cell>
          <cell r="S173">
            <v>0</v>
          </cell>
          <cell r="T173">
            <v>2</v>
          </cell>
        </row>
        <row r="174">
          <cell r="A174" t="str">
            <v>L4340</v>
          </cell>
          <cell r="B174" t="str">
            <v>31-03-2008</v>
          </cell>
          <cell r="C174" t="str">
            <v>Helena Partnerships Limited</v>
          </cell>
          <cell r="D174">
            <v>12915</v>
          </cell>
          <cell r="E174">
            <v>0</v>
          </cell>
          <cell r="F174">
            <v>12915</v>
          </cell>
          <cell r="G174" t="str">
            <v>North</v>
          </cell>
          <cell r="H174">
            <v>0</v>
          </cell>
          <cell r="I174" t="str">
            <v>LSVT</v>
          </cell>
          <cell r="J174" t="str">
            <v/>
          </cell>
          <cell r="K174" t="str">
            <v/>
          </cell>
          <cell r="L174" t="str">
            <v/>
          </cell>
          <cell r="M174" t="str">
            <v/>
          </cell>
          <cell r="N174" t="str">
            <v/>
          </cell>
          <cell r="O174" t="str">
            <v>Included</v>
          </cell>
          <cell r="Q174">
            <v>1</v>
          </cell>
          <cell r="R174">
            <v>1</v>
          </cell>
          <cell r="S174">
            <v>0</v>
          </cell>
          <cell r="T174">
            <v>2</v>
          </cell>
        </row>
        <row r="175">
          <cell r="A175" t="str">
            <v>L4341</v>
          </cell>
          <cell r="B175" t="str">
            <v>31-03-2008</v>
          </cell>
          <cell r="C175" t="str">
            <v>Weaver Vale Housing Trust Limited</v>
          </cell>
          <cell r="D175">
            <v>6215</v>
          </cell>
          <cell r="E175">
            <v>0</v>
          </cell>
          <cell r="F175">
            <v>6215</v>
          </cell>
          <cell r="G175" t="str">
            <v>North</v>
          </cell>
          <cell r="H175">
            <v>0</v>
          </cell>
          <cell r="I175" t="str">
            <v>LSVT</v>
          </cell>
          <cell r="J175" t="str">
            <v/>
          </cell>
          <cell r="K175" t="str">
            <v/>
          </cell>
          <cell r="L175" t="str">
            <v/>
          </cell>
          <cell r="M175" t="str">
            <v/>
          </cell>
          <cell r="N175" t="str">
            <v>Included</v>
          </cell>
          <cell r="O175" t="str">
            <v/>
          </cell>
          <cell r="Q175">
            <v>1</v>
          </cell>
          <cell r="R175">
            <v>1</v>
          </cell>
          <cell r="S175">
            <v>0</v>
          </cell>
          <cell r="T175">
            <v>2</v>
          </cell>
        </row>
        <row r="176">
          <cell r="A176" t="str">
            <v>L4342</v>
          </cell>
          <cell r="B176" t="str">
            <v>31-03-2008</v>
          </cell>
          <cell r="C176" t="str">
            <v>Coast and Country Housing Limited</v>
          </cell>
          <cell r="D176">
            <v>10331</v>
          </cell>
          <cell r="E176">
            <v>0</v>
          </cell>
          <cell r="F176">
            <v>10331</v>
          </cell>
          <cell r="G176" t="str">
            <v>North</v>
          </cell>
          <cell r="H176">
            <v>0</v>
          </cell>
          <cell r="I176" t="str">
            <v>LSVT</v>
          </cell>
          <cell r="J176" t="str">
            <v/>
          </cell>
          <cell r="K176" t="str">
            <v/>
          </cell>
          <cell r="L176" t="str">
            <v/>
          </cell>
          <cell r="M176" t="str">
            <v/>
          </cell>
          <cell r="N176" t="str">
            <v/>
          </cell>
          <cell r="O176" t="str">
            <v>Included</v>
          </cell>
          <cell r="Q176">
            <v>1</v>
          </cell>
          <cell r="R176">
            <v>1</v>
          </cell>
          <cell r="S176">
            <v>0</v>
          </cell>
          <cell r="T176">
            <v>2</v>
          </cell>
        </row>
        <row r="177">
          <cell r="A177" t="str">
            <v>L4347</v>
          </cell>
          <cell r="B177" t="str">
            <v>31-03-2008</v>
          </cell>
          <cell r="C177" t="str">
            <v>London Strategic Housing Limited</v>
          </cell>
          <cell r="D177">
            <v>1816</v>
          </cell>
          <cell r="E177">
            <v>0</v>
          </cell>
          <cell r="F177">
            <v>1816</v>
          </cell>
          <cell r="G177" t="str">
            <v>London</v>
          </cell>
          <cell r="H177">
            <v>0</v>
          </cell>
          <cell r="I177">
            <v>0</v>
          </cell>
          <cell r="J177" t="str">
            <v/>
          </cell>
          <cell r="K177" t="str">
            <v>Traditional</v>
          </cell>
          <cell r="L177" t="str">
            <v>Included</v>
          </cell>
          <cell r="M177" t="str">
            <v/>
          </cell>
          <cell r="N177" t="str">
            <v/>
          </cell>
          <cell r="O177" t="str">
            <v/>
          </cell>
          <cell r="Q177">
            <v>1</v>
          </cell>
          <cell r="R177">
            <v>1</v>
          </cell>
          <cell r="S177">
            <v>1</v>
          </cell>
          <cell r="T177">
            <v>3</v>
          </cell>
        </row>
        <row r="178">
          <cell r="A178" t="str">
            <v>L4351</v>
          </cell>
          <cell r="B178" t="str">
            <v>31-03-2008</v>
          </cell>
          <cell r="C178" t="str">
            <v>Bowlee Park Housing Association Limited</v>
          </cell>
          <cell r="D178">
            <v>2536</v>
          </cell>
          <cell r="E178">
            <v>0</v>
          </cell>
          <cell r="F178">
            <v>2536</v>
          </cell>
          <cell r="G178" t="str">
            <v>North</v>
          </cell>
          <cell r="H178">
            <v>0</v>
          </cell>
          <cell r="I178" t="str">
            <v>LSVT</v>
          </cell>
          <cell r="J178" t="str">
            <v/>
          </cell>
          <cell r="K178" t="str">
            <v/>
          </cell>
          <cell r="L178" t="str">
            <v/>
          </cell>
          <cell r="M178" t="str">
            <v>Included</v>
          </cell>
          <cell r="N178" t="str">
            <v/>
          </cell>
          <cell r="O178" t="str">
            <v/>
          </cell>
          <cell r="Q178">
            <v>1</v>
          </cell>
          <cell r="R178">
            <v>1</v>
          </cell>
          <cell r="S178">
            <v>0</v>
          </cell>
          <cell r="T178">
            <v>2</v>
          </cell>
        </row>
        <row r="179">
          <cell r="A179" t="str">
            <v>L4359</v>
          </cell>
          <cell r="B179" t="str">
            <v>31-03-2008</v>
          </cell>
          <cell r="C179" t="str">
            <v>Berrybridge Housing Limited</v>
          </cell>
          <cell r="D179">
            <v>3285</v>
          </cell>
          <cell r="E179">
            <v>0</v>
          </cell>
          <cell r="F179">
            <v>3285</v>
          </cell>
          <cell r="G179" t="str">
            <v>North</v>
          </cell>
          <cell r="H179">
            <v>0</v>
          </cell>
          <cell r="I179" t="str">
            <v>LSVT</v>
          </cell>
          <cell r="J179" t="str">
            <v/>
          </cell>
          <cell r="K179" t="str">
            <v/>
          </cell>
          <cell r="L179" t="str">
            <v/>
          </cell>
          <cell r="M179" t="str">
            <v>Included</v>
          </cell>
          <cell r="N179" t="str">
            <v/>
          </cell>
          <cell r="O179" t="str">
            <v/>
          </cell>
          <cell r="Q179">
            <v>1</v>
          </cell>
          <cell r="R179">
            <v>1</v>
          </cell>
          <cell r="S179">
            <v>0</v>
          </cell>
          <cell r="T179">
            <v>2</v>
          </cell>
        </row>
        <row r="180">
          <cell r="A180" t="str">
            <v>L4360</v>
          </cell>
          <cell r="B180" t="str">
            <v>31-03-2008</v>
          </cell>
          <cell r="C180" t="str">
            <v>Lee Valley Housing Association Ltd</v>
          </cell>
          <cell r="D180">
            <v>2604</v>
          </cell>
          <cell r="E180">
            <v>0</v>
          </cell>
          <cell r="F180">
            <v>2604</v>
          </cell>
          <cell r="G180" t="str">
            <v>North</v>
          </cell>
          <cell r="H180">
            <v>0</v>
          </cell>
          <cell r="I180" t="str">
            <v>LSVT</v>
          </cell>
          <cell r="J180" t="str">
            <v/>
          </cell>
          <cell r="K180" t="str">
            <v/>
          </cell>
          <cell r="L180" t="str">
            <v/>
          </cell>
          <cell r="M180" t="str">
            <v>Included</v>
          </cell>
          <cell r="N180" t="str">
            <v/>
          </cell>
          <cell r="O180" t="str">
            <v/>
          </cell>
          <cell r="Q180">
            <v>1</v>
          </cell>
          <cell r="R180">
            <v>1</v>
          </cell>
          <cell r="S180">
            <v>0</v>
          </cell>
          <cell r="T180">
            <v>2</v>
          </cell>
        </row>
        <row r="181">
          <cell r="A181" t="str">
            <v>L4361</v>
          </cell>
          <cell r="B181" t="str">
            <v>31-03-2008</v>
          </cell>
          <cell r="C181" t="str">
            <v>Cobalt Housing Limited</v>
          </cell>
          <cell r="D181">
            <v>5578</v>
          </cell>
          <cell r="E181">
            <v>9</v>
          </cell>
          <cell r="F181">
            <v>5587</v>
          </cell>
          <cell r="G181" t="str">
            <v>North</v>
          </cell>
          <cell r="H181">
            <v>0</v>
          </cell>
          <cell r="I181" t="str">
            <v>LSVT</v>
          </cell>
          <cell r="J181" t="str">
            <v/>
          </cell>
          <cell r="K181" t="str">
            <v/>
          </cell>
          <cell r="L181" t="str">
            <v/>
          </cell>
          <cell r="M181" t="str">
            <v/>
          </cell>
          <cell r="N181" t="str">
            <v>Included</v>
          </cell>
          <cell r="O181" t="str">
            <v/>
          </cell>
          <cell r="Q181">
            <v>1</v>
          </cell>
          <cell r="R181">
            <v>1</v>
          </cell>
          <cell r="S181">
            <v>0</v>
          </cell>
          <cell r="T181">
            <v>2</v>
          </cell>
        </row>
        <row r="182">
          <cell r="A182" t="str">
            <v>L4370</v>
          </cell>
          <cell r="B182" t="str">
            <v>31-03-2008</v>
          </cell>
          <cell r="C182" t="str">
            <v>North Hertfordshire Homes Limited</v>
          </cell>
          <cell r="D182">
            <v>8677</v>
          </cell>
          <cell r="E182">
            <v>0</v>
          </cell>
          <cell r="F182">
            <v>8677</v>
          </cell>
          <cell r="G182" t="str">
            <v>Central</v>
          </cell>
          <cell r="H182">
            <v>0</v>
          </cell>
          <cell r="I182" t="str">
            <v>LSVT</v>
          </cell>
          <cell r="J182" t="str">
            <v/>
          </cell>
          <cell r="K182" t="str">
            <v/>
          </cell>
          <cell r="L182" t="str">
            <v/>
          </cell>
          <cell r="M182" t="str">
            <v/>
          </cell>
          <cell r="N182" t="str">
            <v>Included</v>
          </cell>
          <cell r="O182" t="str">
            <v/>
          </cell>
          <cell r="Q182">
            <v>1</v>
          </cell>
          <cell r="R182">
            <v>1</v>
          </cell>
          <cell r="S182">
            <v>0</v>
          </cell>
          <cell r="T182">
            <v>2</v>
          </cell>
        </row>
        <row r="183">
          <cell r="A183" t="str">
            <v>L4371</v>
          </cell>
          <cell r="B183" t="str">
            <v>31-03-2008</v>
          </cell>
          <cell r="C183" t="str">
            <v>Wulvern Housing Ltd</v>
          </cell>
          <cell r="D183">
            <v>5127</v>
          </cell>
          <cell r="E183">
            <v>0</v>
          </cell>
          <cell r="F183">
            <v>5127</v>
          </cell>
          <cell r="G183" t="str">
            <v>North</v>
          </cell>
          <cell r="H183">
            <v>0</v>
          </cell>
          <cell r="I183" t="str">
            <v>LSVT</v>
          </cell>
          <cell r="J183" t="str">
            <v/>
          </cell>
          <cell r="K183" t="str">
            <v/>
          </cell>
          <cell r="L183" t="str">
            <v/>
          </cell>
          <cell r="M183" t="str">
            <v/>
          </cell>
          <cell r="N183" t="str">
            <v>Included</v>
          </cell>
          <cell r="O183" t="str">
            <v/>
          </cell>
          <cell r="Q183">
            <v>1</v>
          </cell>
          <cell r="R183">
            <v>1</v>
          </cell>
          <cell r="S183">
            <v>0</v>
          </cell>
          <cell r="T183">
            <v>2</v>
          </cell>
        </row>
        <row r="184">
          <cell r="A184" t="str">
            <v>L4372</v>
          </cell>
          <cell r="B184" t="str">
            <v>31-03-2008</v>
          </cell>
          <cell r="C184" t="str">
            <v>Amber Valley Housing Limited</v>
          </cell>
          <cell r="D184">
            <v>5377</v>
          </cell>
          <cell r="E184">
            <v>0</v>
          </cell>
          <cell r="F184">
            <v>5377</v>
          </cell>
          <cell r="G184" t="str">
            <v>Central</v>
          </cell>
          <cell r="H184">
            <v>0</v>
          </cell>
          <cell r="I184" t="str">
            <v>LSVT</v>
          </cell>
          <cell r="J184" t="str">
            <v/>
          </cell>
          <cell r="K184" t="str">
            <v/>
          </cell>
          <cell r="L184" t="str">
            <v/>
          </cell>
          <cell r="M184" t="str">
            <v/>
          </cell>
          <cell r="N184" t="str">
            <v>Included</v>
          </cell>
          <cell r="O184" t="str">
            <v/>
          </cell>
          <cell r="Q184">
            <v>1</v>
          </cell>
          <cell r="R184">
            <v>1</v>
          </cell>
          <cell r="S184">
            <v>0</v>
          </cell>
          <cell r="T184">
            <v>2</v>
          </cell>
        </row>
        <row r="185">
          <cell r="A185" t="str">
            <v>L4383</v>
          </cell>
          <cell r="B185" t="str">
            <v>31-03-2008</v>
          </cell>
          <cell r="C185" t="str">
            <v>WATMOS Community Homes</v>
          </cell>
          <cell r="D185">
            <v>1747</v>
          </cell>
          <cell r="E185">
            <v>0</v>
          </cell>
          <cell r="F185">
            <v>1747</v>
          </cell>
          <cell r="G185" t="str">
            <v>Central</v>
          </cell>
          <cell r="H185">
            <v>0</v>
          </cell>
          <cell r="I185" t="str">
            <v>LSVT</v>
          </cell>
          <cell r="J185" t="str">
            <v/>
          </cell>
          <cell r="K185" t="str">
            <v/>
          </cell>
          <cell r="L185" t="str">
            <v>Included</v>
          </cell>
          <cell r="M185" t="str">
            <v/>
          </cell>
          <cell r="N185" t="str">
            <v/>
          </cell>
          <cell r="O185" t="str">
            <v/>
          </cell>
          <cell r="Q185">
            <v>1</v>
          </cell>
          <cell r="R185">
            <v>1</v>
          </cell>
          <cell r="S185">
            <v>0</v>
          </cell>
          <cell r="T185">
            <v>2</v>
          </cell>
        </row>
        <row r="186">
          <cell r="A186" t="str">
            <v>L4385</v>
          </cell>
          <cell r="B186" t="str">
            <v>31-03-2008</v>
          </cell>
          <cell r="C186" t="str">
            <v>Two Rivers Housing</v>
          </cell>
          <cell r="D186">
            <v>3537</v>
          </cell>
          <cell r="E186">
            <v>43</v>
          </cell>
          <cell r="F186">
            <v>3580</v>
          </cell>
          <cell r="G186" t="str">
            <v>South West</v>
          </cell>
          <cell r="H186">
            <v>0</v>
          </cell>
          <cell r="I186" t="str">
            <v>LSVT</v>
          </cell>
          <cell r="J186" t="str">
            <v/>
          </cell>
          <cell r="K186" t="str">
            <v/>
          </cell>
          <cell r="L186" t="str">
            <v/>
          </cell>
          <cell r="M186" t="str">
            <v>Included</v>
          </cell>
          <cell r="N186" t="str">
            <v/>
          </cell>
          <cell r="O186" t="str">
            <v/>
          </cell>
          <cell r="Q186">
            <v>1</v>
          </cell>
          <cell r="R186">
            <v>1</v>
          </cell>
          <cell r="S186">
            <v>0</v>
          </cell>
          <cell r="T186">
            <v>2</v>
          </cell>
        </row>
        <row r="187">
          <cell r="A187" t="str">
            <v>L4386</v>
          </cell>
          <cell r="B187" t="str">
            <v>31-03-2008</v>
          </cell>
          <cell r="C187" t="str">
            <v>Darlaston Housing Trust Limited</v>
          </cell>
          <cell r="D187">
            <v>3196</v>
          </cell>
          <cell r="E187">
            <v>9</v>
          </cell>
          <cell r="F187">
            <v>3205</v>
          </cell>
          <cell r="G187" t="str">
            <v>Central</v>
          </cell>
          <cell r="H187">
            <v>0</v>
          </cell>
          <cell r="I187" t="str">
            <v>LSVT</v>
          </cell>
          <cell r="J187" t="str">
            <v/>
          </cell>
          <cell r="K187" t="str">
            <v/>
          </cell>
          <cell r="L187" t="str">
            <v/>
          </cell>
          <cell r="M187" t="str">
            <v>Included</v>
          </cell>
          <cell r="N187" t="str">
            <v/>
          </cell>
          <cell r="O187" t="str">
            <v/>
          </cell>
          <cell r="Q187">
            <v>1</v>
          </cell>
          <cell r="R187">
            <v>1</v>
          </cell>
          <cell r="S187">
            <v>0</v>
          </cell>
          <cell r="T187">
            <v>2</v>
          </cell>
        </row>
        <row r="188">
          <cell r="A188" t="str">
            <v>L4387</v>
          </cell>
          <cell r="B188" t="str">
            <v>31-03-2008</v>
          </cell>
          <cell r="C188" t="str">
            <v>Central Walsall Housing Trust Limited</v>
          </cell>
          <cell r="D188">
            <v>3634</v>
          </cell>
          <cell r="E188">
            <v>12</v>
          </cell>
          <cell r="F188">
            <v>3646</v>
          </cell>
          <cell r="G188" t="str">
            <v>Central</v>
          </cell>
          <cell r="H188">
            <v>0</v>
          </cell>
          <cell r="I188" t="str">
            <v>LSVT</v>
          </cell>
          <cell r="J188" t="str">
            <v/>
          </cell>
          <cell r="K188" t="str">
            <v/>
          </cell>
          <cell r="L188" t="str">
            <v/>
          </cell>
          <cell r="M188" t="str">
            <v>Included</v>
          </cell>
          <cell r="N188" t="str">
            <v/>
          </cell>
          <cell r="O188" t="str">
            <v/>
          </cell>
          <cell r="Q188">
            <v>1</v>
          </cell>
          <cell r="R188">
            <v>1</v>
          </cell>
          <cell r="S188">
            <v>0</v>
          </cell>
          <cell r="T188">
            <v>2</v>
          </cell>
        </row>
        <row r="189">
          <cell r="A189" t="str">
            <v>L4388</v>
          </cell>
          <cell r="B189" t="str">
            <v>31-03-2008</v>
          </cell>
          <cell r="C189" t="str">
            <v>Aldridge &amp; Brownhills Housing Trust Limited</v>
          </cell>
          <cell r="D189">
            <v>4368</v>
          </cell>
          <cell r="E189">
            <v>12</v>
          </cell>
          <cell r="F189">
            <v>4380</v>
          </cell>
          <cell r="G189" t="str">
            <v>Central</v>
          </cell>
          <cell r="H189">
            <v>0</v>
          </cell>
          <cell r="I189" t="str">
            <v>LSVT</v>
          </cell>
          <cell r="J189" t="str">
            <v/>
          </cell>
          <cell r="K189" t="str">
            <v/>
          </cell>
          <cell r="L189" t="str">
            <v/>
          </cell>
          <cell r="M189" t="str">
            <v>Included</v>
          </cell>
          <cell r="N189" t="str">
            <v/>
          </cell>
          <cell r="O189" t="str">
            <v/>
          </cell>
          <cell r="Q189">
            <v>1</v>
          </cell>
          <cell r="R189">
            <v>1</v>
          </cell>
          <cell r="S189">
            <v>0</v>
          </cell>
          <cell r="T189">
            <v>2</v>
          </cell>
        </row>
        <row r="190">
          <cell r="A190" t="str">
            <v>L4390</v>
          </cell>
          <cell r="B190" t="str">
            <v>31-03-2008</v>
          </cell>
          <cell r="C190" t="str">
            <v>Willenhall Housing Trust Limited</v>
          </cell>
          <cell r="D190">
            <v>3277</v>
          </cell>
          <cell r="E190">
            <v>17</v>
          </cell>
          <cell r="F190">
            <v>3294</v>
          </cell>
          <cell r="G190" t="str">
            <v>Central</v>
          </cell>
          <cell r="H190">
            <v>0</v>
          </cell>
          <cell r="I190" t="str">
            <v>LSVT</v>
          </cell>
          <cell r="J190" t="str">
            <v/>
          </cell>
          <cell r="K190" t="str">
            <v/>
          </cell>
          <cell r="L190" t="str">
            <v/>
          </cell>
          <cell r="M190" t="str">
            <v>Included</v>
          </cell>
          <cell r="N190" t="str">
            <v/>
          </cell>
          <cell r="O190" t="str">
            <v/>
          </cell>
          <cell r="Q190">
            <v>1</v>
          </cell>
          <cell r="R190">
            <v>1</v>
          </cell>
          <cell r="S190">
            <v>0</v>
          </cell>
          <cell r="T190">
            <v>2</v>
          </cell>
        </row>
        <row r="191">
          <cell r="A191" t="str">
            <v>L4391</v>
          </cell>
          <cell r="B191" t="str">
            <v>31-03-2008</v>
          </cell>
          <cell r="C191" t="str">
            <v>Bloxwich Housing Trust Limited</v>
          </cell>
          <cell r="D191">
            <v>4768</v>
          </cell>
          <cell r="E191">
            <v>23</v>
          </cell>
          <cell r="F191">
            <v>4791</v>
          </cell>
          <cell r="G191" t="str">
            <v>Central</v>
          </cell>
          <cell r="H191">
            <v>0</v>
          </cell>
          <cell r="I191" t="str">
            <v>LSVT</v>
          </cell>
          <cell r="J191" t="str">
            <v/>
          </cell>
          <cell r="K191" t="str">
            <v/>
          </cell>
          <cell r="L191" t="str">
            <v/>
          </cell>
          <cell r="M191" t="str">
            <v>Included</v>
          </cell>
          <cell r="N191" t="str">
            <v/>
          </cell>
          <cell r="O191" t="str">
            <v/>
          </cell>
          <cell r="Q191">
            <v>1</v>
          </cell>
          <cell r="R191">
            <v>1</v>
          </cell>
          <cell r="S191">
            <v>0</v>
          </cell>
          <cell r="T191">
            <v>2</v>
          </cell>
        </row>
        <row r="192">
          <cell r="A192" t="str">
            <v>L4396</v>
          </cell>
          <cell r="B192" t="str">
            <v>31-03-2008</v>
          </cell>
          <cell r="C192" t="str">
            <v>Eastlands Homes Partnership Limited</v>
          </cell>
          <cell r="D192">
            <v>2694</v>
          </cell>
          <cell r="E192">
            <v>0</v>
          </cell>
          <cell r="F192">
            <v>2694</v>
          </cell>
          <cell r="G192" t="str">
            <v>North</v>
          </cell>
          <cell r="H192">
            <v>0</v>
          </cell>
          <cell r="I192" t="str">
            <v>LSVT</v>
          </cell>
          <cell r="J192" t="str">
            <v/>
          </cell>
          <cell r="K192" t="str">
            <v/>
          </cell>
          <cell r="L192" t="str">
            <v/>
          </cell>
          <cell r="M192" t="str">
            <v>Included</v>
          </cell>
          <cell r="N192" t="str">
            <v/>
          </cell>
          <cell r="O192" t="str">
            <v/>
          </cell>
          <cell r="Q192">
            <v>1</v>
          </cell>
          <cell r="R192">
            <v>1</v>
          </cell>
          <cell r="S192">
            <v>0</v>
          </cell>
          <cell r="T192">
            <v>2</v>
          </cell>
        </row>
        <row r="193">
          <cell r="A193" t="str">
            <v>L4404</v>
          </cell>
          <cell r="B193" t="str">
            <v>31-03-2008</v>
          </cell>
          <cell r="C193" t="str">
            <v>Rooftop Housing Group Limited</v>
          </cell>
          <cell r="D193">
            <v>0</v>
          </cell>
          <cell r="E193">
            <v>0</v>
          </cell>
          <cell r="F193">
            <v>0</v>
          </cell>
          <cell r="G193" t="str">
            <v>Central</v>
          </cell>
          <cell r="H193">
            <v>0</v>
          </cell>
          <cell r="I193" t="str">
            <v>LSVT</v>
          </cell>
          <cell r="L193" t="str">
            <v>Included</v>
          </cell>
          <cell r="M193" t="str">
            <v/>
          </cell>
          <cell r="N193" t="str">
            <v/>
          </cell>
          <cell r="O193" t="str">
            <v/>
          </cell>
          <cell r="Q193">
            <v>1</v>
          </cell>
          <cell r="R193">
            <v>1</v>
          </cell>
          <cell r="S193">
            <v>0</v>
          </cell>
          <cell r="T193">
            <v>2</v>
          </cell>
        </row>
        <row r="194">
          <cell r="A194" t="str">
            <v>L4411</v>
          </cell>
          <cell r="B194" t="str">
            <v>31-03-2008</v>
          </cell>
          <cell r="C194" t="str">
            <v>Charter Community Housing Limited</v>
          </cell>
          <cell r="D194">
            <v>3563</v>
          </cell>
          <cell r="E194">
            <v>0</v>
          </cell>
          <cell r="F194">
            <v>3563</v>
          </cell>
          <cell r="G194" t="str">
            <v>Central</v>
          </cell>
          <cell r="H194">
            <v>0</v>
          </cell>
          <cell r="I194" t="str">
            <v>LSVT</v>
          </cell>
          <cell r="J194" t="str">
            <v/>
          </cell>
          <cell r="K194" t="str">
            <v/>
          </cell>
          <cell r="L194" t="str">
            <v/>
          </cell>
          <cell r="M194" t="str">
            <v>Included</v>
          </cell>
          <cell r="N194" t="str">
            <v/>
          </cell>
          <cell r="O194" t="str">
            <v/>
          </cell>
          <cell r="Q194">
            <v>1</v>
          </cell>
          <cell r="R194">
            <v>1</v>
          </cell>
          <cell r="S194">
            <v>0</v>
          </cell>
          <cell r="T194">
            <v>2</v>
          </cell>
        </row>
        <row r="195">
          <cell r="A195" t="str">
            <v>L4414</v>
          </cell>
          <cell r="B195" t="str">
            <v>31-03-2008</v>
          </cell>
          <cell r="C195" t="str">
            <v>Housing Hartlepool Limited</v>
          </cell>
          <cell r="D195">
            <v>6892</v>
          </cell>
          <cell r="E195">
            <v>23</v>
          </cell>
          <cell r="F195">
            <v>6915</v>
          </cell>
          <cell r="G195" t="str">
            <v>North</v>
          </cell>
          <cell r="H195">
            <v>0</v>
          </cell>
          <cell r="I195" t="str">
            <v>LSVT</v>
          </cell>
          <cell r="J195" t="str">
            <v/>
          </cell>
          <cell r="K195" t="str">
            <v/>
          </cell>
          <cell r="L195" t="str">
            <v/>
          </cell>
          <cell r="M195" t="str">
            <v/>
          </cell>
          <cell r="N195" t="str">
            <v>Included</v>
          </cell>
          <cell r="O195" t="str">
            <v/>
          </cell>
          <cell r="Q195">
            <v>1</v>
          </cell>
          <cell r="R195">
            <v>1</v>
          </cell>
          <cell r="S195">
            <v>0</v>
          </cell>
          <cell r="T195">
            <v>2</v>
          </cell>
        </row>
        <row r="196">
          <cell r="A196" t="str">
            <v>L4431</v>
          </cell>
          <cell r="B196" t="str">
            <v>31-03-2008</v>
          </cell>
          <cell r="C196" t="str">
            <v>Erimus Housing Limited</v>
          </cell>
          <cell r="D196">
            <v>10845</v>
          </cell>
          <cell r="E196">
            <v>521</v>
          </cell>
          <cell r="F196">
            <v>11366</v>
          </cell>
          <cell r="G196" t="str">
            <v>North</v>
          </cell>
          <cell r="H196">
            <v>0</v>
          </cell>
          <cell r="I196" t="str">
            <v>LSVT</v>
          </cell>
          <cell r="J196" t="str">
            <v/>
          </cell>
          <cell r="K196" t="str">
            <v/>
          </cell>
          <cell r="L196" t="str">
            <v/>
          </cell>
          <cell r="M196" t="str">
            <v/>
          </cell>
          <cell r="N196" t="str">
            <v/>
          </cell>
          <cell r="O196" t="str">
            <v>Included</v>
          </cell>
          <cell r="Q196">
            <v>1</v>
          </cell>
          <cell r="R196">
            <v>1</v>
          </cell>
          <cell r="S196">
            <v>0</v>
          </cell>
          <cell r="T196">
            <v>2</v>
          </cell>
        </row>
        <row r="197">
          <cell r="A197" t="str">
            <v>L4434</v>
          </cell>
          <cell r="B197" t="str">
            <v>31-03-2008</v>
          </cell>
          <cell r="C197" t="str">
            <v>EastendHomes</v>
          </cell>
          <cell r="D197">
            <v>3526</v>
          </cell>
          <cell r="E197">
            <v>0</v>
          </cell>
          <cell r="F197">
            <v>3526</v>
          </cell>
          <cell r="G197" t="str">
            <v>London</v>
          </cell>
          <cell r="H197">
            <v>0</v>
          </cell>
          <cell r="I197" t="str">
            <v>LSVT</v>
          </cell>
          <cell r="J197" t="str">
            <v/>
          </cell>
          <cell r="K197" t="str">
            <v/>
          </cell>
          <cell r="L197" t="str">
            <v/>
          </cell>
          <cell r="M197" t="str">
            <v>Included</v>
          </cell>
          <cell r="N197" t="str">
            <v/>
          </cell>
          <cell r="O197" t="str">
            <v/>
          </cell>
          <cell r="Q197">
            <v>1</v>
          </cell>
          <cell r="R197">
            <v>1</v>
          </cell>
          <cell r="S197">
            <v>0</v>
          </cell>
          <cell r="T197">
            <v>2</v>
          </cell>
        </row>
        <row r="198">
          <cell r="A198" t="str">
            <v>L4435</v>
          </cell>
          <cell r="B198" t="str">
            <v>31-03-2008</v>
          </cell>
          <cell r="C198" t="str">
            <v>Wirral Partnership Homes Limited</v>
          </cell>
          <cell r="D198">
            <v>12818</v>
          </cell>
          <cell r="E198">
            <v>0</v>
          </cell>
          <cell r="F198">
            <v>12818</v>
          </cell>
          <cell r="G198" t="str">
            <v>North</v>
          </cell>
          <cell r="H198">
            <v>0</v>
          </cell>
          <cell r="I198" t="str">
            <v>LSVT</v>
          </cell>
          <cell r="J198" t="str">
            <v/>
          </cell>
          <cell r="K198" t="str">
            <v/>
          </cell>
          <cell r="L198" t="str">
            <v/>
          </cell>
          <cell r="M198" t="str">
            <v/>
          </cell>
          <cell r="N198" t="str">
            <v/>
          </cell>
          <cell r="O198" t="str">
            <v>Included</v>
          </cell>
          <cell r="Q198">
            <v>1</v>
          </cell>
          <cell r="R198">
            <v>1</v>
          </cell>
          <cell r="S198">
            <v>0</v>
          </cell>
          <cell r="T198">
            <v>2</v>
          </cell>
        </row>
        <row r="199">
          <cell r="A199" t="str">
            <v>L4439</v>
          </cell>
          <cell r="B199" t="str">
            <v>31-03-2008</v>
          </cell>
          <cell r="C199" t="str">
            <v>Wyre Forest Sheltered Housing Limited</v>
          </cell>
          <cell r="D199">
            <v>1959</v>
          </cell>
          <cell r="E199">
            <v>0</v>
          </cell>
          <cell r="F199">
            <v>1959</v>
          </cell>
          <cell r="G199" t="str">
            <v>Central</v>
          </cell>
          <cell r="K199" t="str">
            <v>Traditional</v>
          </cell>
          <cell r="L199" t="str">
            <v>Included</v>
          </cell>
          <cell r="M199" t="str">
            <v/>
          </cell>
          <cell r="N199" t="str">
            <v/>
          </cell>
          <cell r="O199" t="str">
            <v/>
          </cell>
          <cell r="Q199">
            <v>1</v>
          </cell>
          <cell r="R199">
            <v>1</v>
          </cell>
          <cell r="S199">
            <v>1</v>
          </cell>
          <cell r="T199">
            <v>3</v>
          </cell>
        </row>
        <row r="200">
          <cell r="A200" t="str">
            <v>L4440</v>
          </cell>
          <cell r="B200" t="str">
            <v>31-03-2008</v>
          </cell>
          <cell r="C200" t="str">
            <v>Trafford Housing Trust Limited</v>
          </cell>
          <cell r="D200">
            <v>9341</v>
          </cell>
          <cell r="E200">
            <v>0</v>
          </cell>
          <cell r="F200">
            <v>9341</v>
          </cell>
          <cell r="G200" t="str">
            <v>North</v>
          </cell>
          <cell r="H200">
            <v>0</v>
          </cell>
          <cell r="I200" t="str">
            <v>LSVT</v>
          </cell>
          <cell r="J200" t="str">
            <v/>
          </cell>
          <cell r="K200" t="str">
            <v/>
          </cell>
          <cell r="L200" t="str">
            <v/>
          </cell>
          <cell r="M200" t="str">
            <v/>
          </cell>
          <cell r="N200" t="str">
            <v>Included</v>
          </cell>
          <cell r="O200" t="str">
            <v/>
          </cell>
          <cell r="Q200">
            <v>1</v>
          </cell>
          <cell r="R200">
            <v>1</v>
          </cell>
          <cell r="S200">
            <v>0</v>
          </cell>
          <cell r="T200">
            <v>2</v>
          </cell>
        </row>
        <row r="201">
          <cell r="A201" t="str">
            <v>L4441</v>
          </cell>
          <cell r="B201" t="str">
            <v>31-03-2008</v>
          </cell>
          <cell r="C201" t="str">
            <v>Wakefield And District Housing Limited</v>
          </cell>
          <cell r="D201">
            <v>30958</v>
          </cell>
          <cell r="E201">
            <v>91</v>
          </cell>
          <cell r="F201">
            <v>31049</v>
          </cell>
          <cell r="G201" t="str">
            <v>North</v>
          </cell>
          <cell r="H201">
            <v>0</v>
          </cell>
          <cell r="I201" t="str">
            <v>LSVT</v>
          </cell>
          <cell r="J201" t="str">
            <v/>
          </cell>
          <cell r="K201" t="str">
            <v/>
          </cell>
          <cell r="L201" t="str">
            <v/>
          </cell>
          <cell r="M201" t="str">
            <v/>
          </cell>
          <cell r="N201" t="str">
            <v/>
          </cell>
          <cell r="O201" t="str">
            <v>Included</v>
          </cell>
          <cell r="Q201">
            <v>1</v>
          </cell>
          <cell r="R201">
            <v>1</v>
          </cell>
          <cell r="S201">
            <v>0</v>
          </cell>
          <cell r="T201">
            <v>2</v>
          </cell>
        </row>
        <row r="202">
          <cell r="A202" t="str">
            <v>L4442</v>
          </cell>
          <cell r="B202" t="str">
            <v>31-03-2008</v>
          </cell>
          <cell r="C202" t="str">
            <v>Shoreline Housing Partnership Ltd</v>
          </cell>
          <cell r="D202">
            <v>8001</v>
          </cell>
          <cell r="E202">
            <v>0</v>
          </cell>
          <cell r="F202">
            <v>8001</v>
          </cell>
          <cell r="G202" t="str">
            <v>North</v>
          </cell>
          <cell r="H202">
            <v>0</v>
          </cell>
          <cell r="I202" t="str">
            <v>LSVT</v>
          </cell>
          <cell r="J202" t="str">
            <v/>
          </cell>
          <cell r="K202" t="str">
            <v/>
          </cell>
          <cell r="L202" t="str">
            <v/>
          </cell>
          <cell r="M202" t="str">
            <v/>
          </cell>
          <cell r="N202" t="str">
            <v>Included</v>
          </cell>
          <cell r="O202" t="str">
            <v/>
          </cell>
          <cell r="Q202">
            <v>1</v>
          </cell>
          <cell r="R202">
            <v>1</v>
          </cell>
          <cell r="S202">
            <v>0</v>
          </cell>
          <cell r="T202">
            <v>2</v>
          </cell>
        </row>
        <row r="203">
          <cell r="A203" t="str">
            <v>L4444</v>
          </cell>
          <cell r="B203" t="str">
            <v>31-03-2008</v>
          </cell>
          <cell r="C203" t="str">
            <v>Harden Housing Association (Midlands) (2005) Ltd</v>
          </cell>
          <cell r="D203">
            <v>1762</v>
          </cell>
          <cell r="E203">
            <v>113</v>
          </cell>
          <cell r="F203">
            <v>1875</v>
          </cell>
          <cell r="G203" t="str">
            <v>Central</v>
          </cell>
          <cell r="K203" t="str">
            <v>Traditional</v>
          </cell>
          <cell r="L203" t="str">
            <v>Included</v>
          </cell>
          <cell r="M203" t="str">
            <v/>
          </cell>
          <cell r="N203" t="str">
            <v/>
          </cell>
          <cell r="O203" t="str">
            <v/>
          </cell>
          <cell r="Q203">
            <v>1</v>
          </cell>
          <cell r="R203">
            <v>1</v>
          </cell>
          <cell r="S203">
            <v>1</v>
          </cell>
          <cell r="T203">
            <v>3</v>
          </cell>
        </row>
        <row r="204">
          <cell r="A204" t="str">
            <v>L4445</v>
          </cell>
          <cell r="B204" t="str">
            <v>31-03-2008</v>
          </cell>
          <cell r="C204" t="str">
            <v>Kemble Housing Limited</v>
          </cell>
          <cell r="D204">
            <v>1292</v>
          </cell>
          <cell r="E204">
            <v>2</v>
          </cell>
          <cell r="F204">
            <v>1294</v>
          </cell>
          <cell r="G204" t="str">
            <v>Central</v>
          </cell>
          <cell r="K204" t="str">
            <v>Traditional</v>
          </cell>
          <cell r="L204" t="str">
            <v>Included</v>
          </cell>
          <cell r="M204" t="str">
            <v/>
          </cell>
          <cell r="N204" t="str">
            <v/>
          </cell>
          <cell r="O204" t="str">
            <v/>
          </cell>
          <cell r="Q204">
            <v>1</v>
          </cell>
          <cell r="R204">
            <v>1</v>
          </cell>
          <cell r="S204">
            <v>1</v>
          </cell>
          <cell r="T204">
            <v>3</v>
          </cell>
        </row>
        <row r="205">
          <cell r="A205" t="str">
            <v>L4446</v>
          </cell>
          <cell r="B205" t="str">
            <v>31-03-2008</v>
          </cell>
          <cell r="C205" t="str">
            <v>Nexus (Midlands) Housing Association (2005) Ltd</v>
          </cell>
          <cell r="D205">
            <v>2417</v>
          </cell>
          <cell r="E205">
            <v>0</v>
          </cell>
          <cell r="F205">
            <v>2417</v>
          </cell>
          <cell r="G205" t="str">
            <v>Central</v>
          </cell>
          <cell r="K205" t="str">
            <v>Traditional</v>
          </cell>
          <cell r="L205" t="str">
            <v>Included</v>
          </cell>
          <cell r="M205" t="str">
            <v/>
          </cell>
          <cell r="N205" t="str">
            <v/>
          </cell>
          <cell r="O205" t="str">
            <v/>
          </cell>
          <cell r="Q205">
            <v>1</v>
          </cell>
          <cell r="R205">
            <v>1</v>
          </cell>
          <cell r="S205">
            <v>1</v>
          </cell>
          <cell r="T205">
            <v>3</v>
          </cell>
        </row>
        <row r="206">
          <cell r="A206" t="str">
            <v>L4447</v>
          </cell>
          <cell r="B206" t="str">
            <v>31-03-2008</v>
          </cell>
          <cell r="C206" t="str">
            <v>Hillside Housing Trust Limited</v>
          </cell>
          <cell r="D206">
            <v>1173</v>
          </cell>
          <cell r="E206">
            <v>0</v>
          </cell>
          <cell r="F206">
            <v>1173</v>
          </cell>
          <cell r="G206" t="str">
            <v>London</v>
          </cell>
          <cell r="H206">
            <v>0</v>
          </cell>
          <cell r="I206" t="str">
            <v>LSVT</v>
          </cell>
          <cell r="J206">
            <v>0</v>
          </cell>
          <cell r="K206" t="str">
            <v/>
          </cell>
          <cell r="L206" t="str">
            <v>Included</v>
          </cell>
          <cell r="M206" t="str">
            <v/>
          </cell>
          <cell r="N206" t="str">
            <v/>
          </cell>
          <cell r="O206" t="str">
            <v/>
          </cell>
          <cell r="Q206">
            <v>1</v>
          </cell>
          <cell r="R206">
            <v>1</v>
          </cell>
          <cell r="S206">
            <v>0</v>
          </cell>
          <cell r="T206">
            <v>2</v>
          </cell>
        </row>
        <row r="207">
          <cell r="A207" t="str">
            <v>L4450</v>
          </cell>
          <cell r="B207" t="str">
            <v>31-03-2008</v>
          </cell>
          <cell r="C207" t="str">
            <v>Bromford Home Ownership Limited</v>
          </cell>
          <cell r="D207">
            <v>2774</v>
          </cell>
          <cell r="E207">
            <v>0</v>
          </cell>
          <cell r="F207">
            <v>2774</v>
          </cell>
          <cell r="G207" t="str">
            <v>Central</v>
          </cell>
          <cell r="K207" t="str">
            <v>Traditional</v>
          </cell>
          <cell r="L207" t="str">
            <v/>
          </cell>
          <cell r="M207" t="str">
            <v>Included</v>
          </cell>
          <cell r="N207" t="str">
            <v/>
          </cell>
          <cell r="O207" t="str">
            <v/>
          </cell>
          <cell r="Q207">
            <v>1</v>
          </cell>
          <cell r="R207">
            <v>1</v>
          </cell>
          <cell r="S207">
            <v>1</v>
          </cell>
          <cell r="T207">
            <v>3</v>
          </cell>
        </row>
        <row r="208">
          <cell r="A208" t="str">
            <v>L4451</v>
          </cell>
          <cell r="B208" t="str">
            <v>31-03-2008</v>
          </cell>
          <cell r="C208" t="str">
            <v>Toynbee Island Homes Limited</v>
          </cell>
          <cell r="D208">
            <v>1976</v>
          </cell>
          <cell r="E208">
            <v>0</v>
          </cell>
          <cell r="F208">
            <v>1976</v>
          </cell>
          <cell r="G208" t="str">
            <v>London</v>
          </cell>
          <cell r="H208">
            <v>0</v>
          </cell>
          <cell r="I208" t="str">
            <v>LSVT</v>
          </cell>
          <cell r="J208">
            <v>0</v>
          </cell>
          <cell r="K208" t="str">
            <v/>
          </cell>
          <cell r="L208" t="str">
            <v>Included</v>
          </cell>
          <cell r="M208" t="str">
            <v/>
          </cell>
          <cell r="N208" t="str">
            <v/>
          </cell>
          <cell r="O208" t="str">
            <v/>
          </cell>
          <cell r="Q208">
            <v>1</v>
          </cell>
          <cell r="R208">
            <v>1</v>
          </cell>
          <cell r="S208">
            <v>0</v>
          </cell>
          <cell r="T208">
            <v>2</v>
          </cell>
        </row>
        <row r="209">
          <cell r="A209" t="str">
            <v>L4455</v>
          </cell>
          <cell r="B209" t="str">
            <v>31-03-2008</v>
          </cell>
          <cell r="C209" t="str">
            <v>Broxbourne Housing Association Limited</v>
          </cell>
          <cell r="D209">
            <v>3611</v>
          </cell>
          <cell r="E209">
            <v>644</v>
          </cell>
          <cell r="F209">
            <v>4255</v>
          </cell>
          <cell r="G209" t="str">
            <v>Central</v>
          </cell>
          <cell r="H209">
            <v>0</v>
          </cell>
          <cell r="I209" t="str">
            <v>LSVT</v>
          </cell>
          <cell r="J209" t="str">
            <v/>
          </cell>
          <cell r="K209" t="str">
            <v/>
          </cell>
          <cell r="L209" t="str">
            <v/>
          </cell>
          <cell r="M209" t="str">
            <v>Included</v>
          </cell>
          <cell r="N209" t="str">
            <v/>
          </cell>
          <cell r="O209" t="str">
            <v/>
          </cell>
          <cell r="Q209">
            <v>1</v>
          </cell>
          <cell r="R209">
            <v>1</v>
          </cell>
          <cell r="S209">
            <v>0</v>
          </cell>
          <cell r="T209">
            <v>2</v>
          </cell>
        </row>
        <row r="210">
          <cell r="A210" t="str">
            <v>L4456</v>
          </cell>
          <cell r="B210" t="str">
            <v>31-03-2008</v>
          </cell>
          <cell r="C210" t="str">
            <v>Halton Housing Trust Limited</v>
          </cell>
          <cell r="D210">
            <v>6189</v>
          </cell>
          <cell r="E210">
            <v>0</v>
          </cell>
          <cell r="F210">
            <v>6189</v>
          </cell>
          <cell r="G210" t="str">
            <v>North</v>
          </cell>
          <cell r="H210">
            <v>0</v>
          </cell>
          <cell r="I210" t="str">
            <v>LSVT</v>
          </cell>
          <cell r="J210">
            <v>0</v>
          </cell>
          <cell r="K210" t="str">
            <v/>
          </cell>
          <cell r="L210" t="str">
            <v/>
          </cell>
          <cell r="M210" t="str">
            <v/>
          </cell>
          <cell r="N210" t="str">
            <v>Included</v>
          </cell>
          <cell r="O210" t="str">
            <v/>
          </cell>
          <cell r="Q210">
            <v>1</v>
          </cell>
          <cell r="R210">
            <v>1</v>
          </cell>
          <cell r="S210">
            <v>0</v>
          </cell>
          <cell r="T210">
            <v>2</v>
          </cell>
        </row>
        <row r="211">
          <cell r="A211" t="str">
            <v>L4457</v>
          </cell>
          <cell r="B211" t="str">
            <v>31-03-2008</v>
          </cell>
          <cell r="C211" t="str">
            <v>Community Gateway Association Limited</v>
          </cell>
          <cell r="D211">
            <v>6039</v>
          </cell>
          <cell r="E211">
            <v>0</v>
          </cell>
          <cell r="F211">
            <v>6039</v>
          </cell>
          <cell r="G211" t="str">
            <v>North</v>
          </cell>
          <cell r="H211">
            <v>0</v>
          </cell>
          <cell r="I211" t="str">
            <v>LSVT</v>
          </cell>
          <cell r="J211" t="str">
            <v/>
          </cell>
          <cell r="K211" t="str">
            <v/>
          </cell>
          <cell r="L211" t="str">
            <v/>
          </cell>
          <cell r="M211" t="str">
            <v/>
          </cell>
          <cell r="N211" t="str">
            <v>Included</v>
          </cell>
          <cell r="O211" t="str">
            <v/>
          </cell>
          <cell r="Q211">
            <v>1</v>
          </cell>
          <cell r="R211">
            <v>1</v>
          </cell>
          <cell r="S211">
            <v>0</v>
          </cell>
          <cell r="T211">
            <v>2</v>
          </cell>
        </row>
        <row r="212">
          <cell r="A212" t="str">
            <v>L4458</v>
          </cell>
          <cell r="B212" t="str">
            <v>31-03-2008</v>
          </cell>
          <cell r="C212" t="str">
            <v>Stafford &amp; Rural Homes Limited</v>
          </cell>
          <cell r="D212">
            <v>5540</v>
          </cell>
          <cell r="E212">
            <v>0</v>
          </cell>
          <cell r="F212">
            <v>5540</v>
          </cell>
          <cell r="G212" t="str">
            <v>Central</v>
          </cell>
          <cell r="H212">
            <v>0</v>
          </cell>
          <cell r="I212" t="str">
            <v>LSVT</v>
          </cell>
          <cell r="J212" t="str">
            <v/>
          </cell>
          <cell r="K212" t="str">
            <v/>
          </cell>
          <cell r="L212" t="str">
            <v/>
          </cell>
          <cell r="M212" t="str">
            <v/>
          </cell>
          <cell r="N212" t="str">
            <v>Included</v>
          </cell>
          <cell r="O212" t="str">
            <v/>
          </cell>
          <cell r="Q212">
            <v>1</v>
          </cell>
          <cell r="R212">
            <v>1</v>
          </cell>
          <cell r="S212">
            <v>0</v>
          </cell>
          <cell r="T212">
            <v>2</v>
          </cell>
        </row>
        <row r="213">
          <cell r="A213" t="str">
            <v>L4459</v>
          </cell>
          <cell r="B213" t="str">
            <v>31-03-2008</v>
          </cell>
          <cell r="C213" t="str">
            <v>North Somerset Housing Limited</v>
          </cell>
          <cell r="D213">
            <v>6280</v>
          </cell>
          <cell r="E213">
            <v>0</v>
          </cell>
          <cell r="F213">
            <v>6280</v>
          </cell>
          <cell r="G213" t="str">
            <v>South West</v>
          </cell>
          <cell r="H213">
            <v>0</v>
          </cell>
          <cell r="I213" t="str">
            <v>LSVT</v>
          </cell>
          <cell r="J213">
            <v>0</v>
          </cell>
          <cell r="K213" t="str">
            <v/>
          </cell>
          <cell r="L213" t="str">
            <v/>
          </cell>
          <cell r="M213" t="str">
            <v/>
          </cell>
          <cell r="N213" t="str">
            <v>Included</v>
          </cell>
          <cell r="O213" t="str">
            <v/>
          </cell>
          <cell r="Q213">
            <v>1</v>
          </cell>
          <cell r="R213">
            <v>1</v>
          </cell>
          <cell r="S213">
            <v>0</v>
          </cell>
          <cell r="T213">
            <v>2</v>
          </cell>
        </row>
        <row r="214">
          <cell r="A214" t="str">
            <v>L4460</v>
          </cell>
          <cell r="B214" t="str">
            <v>31-03-2008</v>
          </cell>
          <cell r="C214" t="str">
            <v>Victory Housing Trust</v>
          </cell>
          <cell r="D214">
            <v>4699</v>
          </cell>
          <cell r="E214">
            <v>1</v>
          </cell>
          <cell r="F214">
            <v>4700</v>
          </cell>
          <cell r="G214" t="str">
            <v>Central</v>
          </cell>
          <cell r="H214">
            <v>0</v>
          </cell>
          <cell r="I214" t="str">
            <v>LSVT</v>
          </cell>
          <cell r="J214" t="str">
            <v/>
          </cell>
          <cell r="K214" t="str">
            <v/>
          </cell>
          <cell r="L214" t="str">
            <v/>
          </cell>
          <cell r="M214" t="str">
            <v>Included</v>
          </cell>
          <cell r="N214" t="str">
            <v/>
          </cell>
          <cell r="O214" t="str">
            <v/>
          </cell>
          <cell r="Q214">
            <v>1</v>
          </cell>
          <cell r="R214">
            <v>1</v>
          </cell>
          <cell r="S214">
            <v>0</v>
          </cell>
          <cell r="T214">
            <v>2</v>
          </cell>
        </row>
        <row r="215">
          <cell r="A215" t="str">
            <v>L4461</v>
          </cell>
          <cell r="B215" t="str">
            <v>31-03-2008</v>
          </cell>
          <cell r="C215" t="str">
            <v>HYNDBURN HOMES LIMITED</v>
          </cell>
          <cell r="D215">
            <v>3227</v>
          </cell>
          <cell r="E215">
            <v>0</v>
          </cell>
          <cell r="F215">
            <v>3227</v>
          </cell>
          <cell r="G215" t="str">
            <v>North</v>
          </cell>
          <cell r="H215">
            <v>0</v>
          </cell>
          <cell r="I215" t="str">
            <v>LSVT</v>
          </cell>
          <cell r="J215" t="str">
            <v/>
          </cell>
          <cell r="K215" t="str">
            <v/>
          </cell>
          <cell r="L215" t="str">
            <v/>
          </cell>
          <cell r="M215" t="str">
            <v>Included</v>
          </cell>
          <cell r="N215" t="str">
            <v/>
          </cell>
          <cell r="O215" t="str">
            <v/>
          </cell>
          <cell r="Q215">
            <v>1</v>
          </cell>
          <cell r="R215">
            <v>1</v>
          </cell>
          <cell r="S215">
            <v>0</v>
          </cell>
          <cell r="T215">
            <v>2</v>
          </cell>
        </row>
        <row r="216">
          <cell r="A216" t="str">
            <v>L4462</v>
          </cell>
          <cell r="B216" t="str">
            <v>31-03-2008</v>
          </cell>
          <cell r="C216" t="str">
            <v>Green Vale Homes Ltd</v>
          </cell>
          <cell r="D216">
            <v>3718</v>
          </cell>
          <cell r="E216">
            <v>0</v>
          </cell>
          <cell r="F216">
            <v>3718</v>
          </cell>
          <cell r="G216" t="str">
            <v>North</v>
          </cell>
          <cell r="H216">
            <v>0</v>
          </cell>
          <cell r="I216" t="str">
            <v>LSVT</v>
          </cell>
          <cell r="J216" t="str">
            <v/>
          </cell>
          <cell r="K216" t="str">
            <v/>
          </cell>
          <cell r="L216" t="str">
            <v/>
          </cell>
          <cell r="M216" t="str">
            <v>Included</v>
          </cell>
          <cell r="N216" t="str">
            <v/>
          </cell>
          <cell r="O216" t="str">
            <v/>
          </cell>
          <cell r="Q216">
            <v>1</v>
          </cell>
          <cell r="R216">
            <v>1</v>
          </cell>
          <cell r="S216">
            <v>0</v>
          </cell>
          <cell r="T216">
            <v>2</v>
          </cell>
        </row>
        <row r="217">
          <cell r="A217" t="str">
            <v>L4463</v>
          </cell>
          <cell r="B217" t="str">
            <v>31-03-2008</v>
          </cell>
          <cell r="C217" t="str">
            <v>Freebridge Community Housing Limited</v>
          </cell>
          <cell r="D217">
            <v>6767</v>
          </cell>
          <cell r="E217">
            <v>0</v>
          </cell>
          <cell r="F217">
            <v>6767</v>
          </cell>
          <cell r="G217" t="str">
            <v>Central</v>
          </cell>
          <cell r="H217">
            <v>0</v>
          </cell>
          <cell r="I217" t="str">
            <v>LSVT</v>
          </cell>
          <cell r="J217" t="str">
            <v/>
          </cell>
          <cell r="K217" t="str">
            <v/>
          </cell>
          <cell r="L217" t="str">
            <v/>
          </cell>
          <cell r="M217" t="str">
            <v/>
          </cell>
          <cell r="N217" t="str">
            <v>Included</v>
          </cell>
          <cell r="O217" t="str">
            <v/>
          </cell>
          <cell r="Q217">
            <v>1</v>
          </cell>
          <cell r="R217">
            <v>1</v>
          </cell>
          <cell r="S217">
            <v>0</v>
          </cell>
          <cell r="T217">
            <v>2</v>
          </cell>
        </row>
        <row r="218">
          <cell r="A218" t="str">
            <v>L4466</v>
          </cell>
          <cell r="B218" t="str">
            <v>31-03-2008</v>
          </cell>
          <cell r="C218" t="str">
            <v>Midland Heart Limited</v>
          </cell>
          <cell r="D218">
            <v>27640</v>
          </cell>
          <cell r="E218">
            <v>36</v>
          </cell>
          <cell r="F218">
            <v>27676</v>
          </cell>
          <cell r="G218" t="str">
            <v>Central</v>
          </cell>
          <cell r="H218">
            <v>0</v>
          </cell>
          <cell r="I218">
            <v>0</v>
          </cell>
          <cell r="J218" t="str">
            <v/>
          </cell>
          <cell r="K218" t="str">
            <v>Traditional</v>
          </cell>
          <cell r="L218" t="str">
            <v/>
          </cell>
          <cell r="M218" t="str">
            <v/>
          </cell>
          <cell r="N218" t="str">
            <v/>
          </cell>
          <cell r="O218" t="str">
            <v>Included</v>
          </cell>
          <cell r="Q218">
            <v>1</v>
          </cell>
          <cell r="R218">
            <v>1</v>
          </cell>
          <cell r="S218">
            <v>1</v>
          </cell>
          <cell r="T218">
            <v>3</v>
          </cell>
        </row>
        <row r="219">
          <cell r="A219" t="str">
            <v>L4467</v>
          </cell>
          <cell r="B219" t="str">
            <v>31-03-2008</v>
          </cell>
          <cell r="C219" t="str">
            <v>CLAPHAM PARK HOMES</v>
          </cell>
          <cell r="D219">
            <v>1366</v>
          </cell>
          <cell r="E219">
            <v>731</v>
          </cell>
          <cell r="F219">
            <v>2097</v>
          </cell>
          <cell r="G219" t="str">
            <v>London</v>
          </cell>
          <cell r="H219">
            <v>0</v>
          </cell>
          <cell r="I219" t="str">
            <v>LSVT</v>
          </cell>
          <cell r="J219" t="str">
            <v/>
          </cell>
          <cell r="K219" t="str">
            <v/>
          </cell>
          <cell r="L219" t="str">
            <v>Included</v>
          </cell>
          <cell r="M219" t="str">
            <v/>
          </cell>
          <cell r="N219" t="str">
            <v/>
          </cell>
          <cell r="O219" t="str">
            <v/>
          </cell>
          <cell r="Q219">
            <v>1</v>
          </cell>
          <cell r="R219">
            <v>1</v>
          </cell>
          <cell r="S219">
            <v>0</v>
          </cell>
          <cell r="T219">
            <v>2</v>
          </cell>
        </row>
        <row r="220">
          <cell r="A220" t="str">
            <v>L4470</v>
          </cell>
          <cell r="B220" t="str">
            <v>31-03-2008</v>
          </cell>
          <cell r="C220" t="str">
            <v>Family Mosaic Housing</v>
          </cell>
          <cell r="D220">
            <v>18726</v>
          </cell>
          <cell r="E220">
            <v>59</v>
          </cell>
          <cell r="F220">
            <v>18785</v>
          </cell>
          <cell r="G220" t="str">
            <v>London</v>
          </cell>
          <cell r="H220">
            <v>0</v>
          </cell>
          <cell r="I220">
            <v>0</v>
          </cell>
          <cell r="J220" t="str">
            <v/>
          </cell>
          <cell r="K220" t="str">
            <v>Traditional</v>
          </cell>
          <cell r="L220" t="str">
            <v/>
          </cell>
          <cell r="M220" t="str">
            <v/>
          </cell>
          <cell r="N220" t="str">
            <v/>
          </cell>
          <cell r="O220" t="str">
            <v>Included</v>
          </cell>
          <cell r="Q220">
            <v>1</v>
          </cell>
          <cell r="R220">
            <v>1</v>
          </cell>
          <cell r="S220">
            <v>1</v>
          </cell>
          <cell r="T220">
            <v>3</v>
          </cell>
        </row>
        <row r="221">
          <cell r="A221" t="str">
            <v>L4472</v>
          </cell>
          <cell r="B221" t="str">
            <v>31-03-2008</v>
          </cell>
          <cell r="C221" t="str">
            <v>Cheshire Peaks &amp; Plains Housing Trust</v>
          </cell>
          <cell r="D221">
            <v>4959</v>
          </cell>
          <cell r="E221">
            <v>0</v>
          </cell>
          <cell r="F221">
            <v>4959</v>
          </cell>
          <cell r="G221" t="str">
            <v>North</v>
          </cell>
          <cell r="H221">
            <v>0</v>
          </cell>
          <cell r="I221" t="str">
            <v>LSVT</v>
          </cell>
          <cell r="J221" t="str">
            <v/>
          </cell>
          <cell r="K221" t="str">
            <v/>
          </cell>
          <cell r="L221" t="str">
            <v/>
          </cell>
          <cell r="M221" t="str">
            <v>Included</v>
          </cell>
          <cell r="N221" t="str">
            <v/>
          </cell>
          <cell r="O221" t="str">
            <v/>
          </cell>
          <cell r="Q221">
            <v>1</v>
          </cell>
          <cell r="R221">
            <v>1</v>
          </cell>
          <cell r="S221">
            <v>0</v>
          </cell>
          <cell r="T221">
            <v>2</v>
          </cell>
        </row>
        <row r="222">
          <cell r="A222" t="str">
            <v>L4473</v>
          </cell>
          <cell r="B222" t="str">
            <v>31-03-2008</v>
          </cell>
          <cell r="C222" t="str">
            <v>Vale of Aylesbury Housing Trust</v>
          </cell>
          <cell r="D222">
            <v>7321</v>
          </cell>
          <cell r="E222">
            <v>0</v>
          </cell>
          <cell r="F222">
            <v>7321</v>
          </cell>
          <cell r="G222" t="str">
            <v>South East</v>
          </cell>
          <cell r="H222">
            <v>0</v>
          </cell>
          <cell r="I222" t="str">
            <v>LSVT</v>
          </cell>
          <cell r="J222" t="str">
            <v/>
          </cell>
          <cell r="K222" t="str">
            <v/>
          </cell>
          <cell r="L222" t="str">
            <v/>
          </cell>
          <cell r="M222" t="str">
            <v/>
          </cell>
          <cell r="N222" t="str">
            <v>Included</v>
          </cell>
          <cell r="O222" t="str">
            <v/>
          </cell>
          <cell r="Q222">
            <v>1</v>
          </cell>
          <cell r="R222">
            <v>1</v>
          </cell>
          <cell r="S222">
            <v>0</v>
          </cell>
          <cell r="T222">
            <v>2</v>
          </cell>
        </row>
        <row r="223">
          <cell r="A223" t="str">
            <v>L4475</v>
          </cell>
          <cell r="B223" t="str">
            <v>31-03-2008</v>
          </cell>
          <cell r="C223" t="str">
            <v>Peak Valley Housing Association Limited</v>
          </cell>
          <cell r="D223">
            <v>1386</v>
          </cell>
          <cell r="E223">
            <v>0</v>
          </cell>
          <cell r="F223">
            <v>1386</v>
          </cell>
          <cell r="G223" t="str">
            <v>North</v>
          </cell>
          <cell r="H223">
            <v>0</v>
          </cell>
          <cell r="I223" t="str">
            <v>LSVT</v>
          </cell>
          <cell r="J223" t="str">
            <v/>
          </cell>
          <cell r="K223" t="str">
            <v/>
          </cell>
          <cell r="L223" t="str">
            <v>Included</v>
          </cell>
          <cell r="M223" t="str">
            <v/>
          </cell>
          <cell r="N223" t="str">
            <v/>
          </cell>
          <cell r="O223" t="str">
            <v/>
          </cell>
          <cell r="Q223">
            <v>1</v>
          </cell>
          <cell r="R223">
            <v>1</v>
          </cell>
          <cell r="S223">
            <v>0</v>
          </cell>
          <cell r="T223">
            <v>2</v>
          </cell>
        </row>
        <row r="224">
          <cell r="A224" t="str">
            <v>L4476</v>
          </cell>
          <cell r="B224" t="str">
            <v>31-03-2008</v>
          </cell>
          <cell r="C224" t="str">
            <v>Incommunities Limited</v>
          </cell>
          <cell r="D224">
            <v>21573</v>
          </cell>
          <cell r="E224">
            <v>0</v>
          </cell>
          <cell r="F224">
            <v>21573</v>
          </cell>
          <cell r="G224" t="str">
            <v>North</v>
          </cell>
          <cell r="H224">
            <v>0</v>
          </cell>
          <cell r="I224" t="str">
            <v>LSVT</v>
          </cell>
          <cell r="J224" t="str">
            <v/>
          </cell>
          <cell r="K224" t="str">
            <v/>
          </cell>
          <cell r="L224" t="str">
            <v/>
          </cell>
          <cell r="M224" t="str">
            <v/>
          </cell>
          <cell r="N224" t="str">
            <v/>
          </cell>
          <cell r="O224" t="str">
            <v>Included</v>
          </cell>
          <cell r="Q224">
            <v>1</v>
          </cell>
          <cell r="R224">
            <v>1</v>
          </cell>
          <cell r="S224">
            <v>0</v>
          </cell>
          <cell r="T224">
            <v>2</v>
          </cell>
        </row>
        <row r="225">
          <cell r="A225" t="str">
            <v>L4477</v>
          </cell>
          <cell r="B225" t="str">
            <v>31-03-2008</v>
          </cell>
          <cell r="C225" t="str">
            <v>Housing Pendle Limited</v>
          </cell>
          <cell r="D225">
            <v>3329</v>
          </cell>
          <cell r="E225">
            <v>0</v>
          </cell>
          <cell r="F225">
            <v>3329</v>
          </cell>
          <cell r="G225" t="str">
            <v>North</v>
          </cell>
          <cell r="H225">
            <v>0</v>
          </cell>
          <cell r="I225" t="str">
            <v>LSVT</v>
          </cell>
          <cell r="J225" t="str">
            <v/>
          </cell>
          <cell r="K225" t="str">
            <v/>
          </cell>
          <cell r="L225" t="str">
            <v/>
          </cell>
          <cell r="M225" t="str">
            <v>Included</v>
          </cell>
          <cell r="N225" t="str">
            <v/>
          </cell>
          <cell r="O225" t="str">
            <v/>
          </cell>
          <cell r="Q225">
            <v>1</v>
          </cell>
          <cell r="R225">
            <v>1</v>
          </cell>
          <cell r="S225">
            <v>0</v>
          </cell>
          <cell r="T225">
            <v>2</v>
          </cell>
        </row>
        <row r="226">
          <cell r="A226" t="str">
            <v>L4478</v>
          </cell>
          <cell r="B226" t="str">
            <v>31-03-2008</v>
          </cell>
          <cell r="C226" t="str">
            <v>Parkway Green Housing Trust</v>
          </cell>
          <cell r="D226">
            <v>5802</v>
          </cell>
          <cell r="E226">
            <v>0</v>
          </cell>
          <cell r="F226">
            <v>5802</v>
          </cell>
          <cell r="G226" t="str">
            <v>North</v>
          </cell>
          <cell r="H226">
            <v>0</v>
          </cell>
          <cell r="I226" t="str">
            <v>LSVT</v>
          </cell>
          <cell r="J226" t="str">
            <v/>
          </cell>
          <cell r="K226" t="str">
            <v/>
          </cell>
          <cell r="L226" t="str">
            <v/>
          </cell>
          <cell r="M226" t="str">
            <v/>
          </cell>
          <cell r="N226" t="str">
            <v>Included</v>
          </cell>
          <cell r="O226" t="str">
            <v/>
          </cell>
          <cell r="Q226">
            <v>1</v>
          </cell>
          <cell r="R226">
            <v>1</v>
          </cell>
          <cell r="S226">
            <v>0</v>
          </cell>
          <cell r="T226">
            <v>2</v>
          </cell>
        </row>
        <row r="227">
          <cell r="A227" t="str">
            <v>L4482</v>
          </cell>
          <cell r="B227" t="str">
            <v>31-03-2008</v>
          </cell>
          <cell r="C227" t="str">
            <v>One Vision Housing Limited</v>
          </cell>
          <cell r="D227">
            <v>11150</v>
          </cell>
          <cell r="E227">
            <v>0</v>
          </cell>
          <cell r="F227">
            <v>11150</v>
          </cell>
          <cell r="G227" t="str">
            <v>North</v>
          </cell>
          <cell r="H227">
            <v>0</v>
          </cell>
          <cell r="I227">
            <v>0</v>
          </cell>
          <cell r="J227" t="str">
            <v/>
          </cell>
          <cell r="K227" t="str">
            <v>Traditional</v>
          </cell>
          <cell r="L227" t="str">
            <v/>
          </cell>
          <cell r="M227" t="str">
            <v/>
          </cell>
          <cell r="N227" t="str">
            <v/>
          </cell>
          <cell r="O227" t="str">
            <v>Included</v>
          </cell>
          <cell r="Q227">
            <v>1</v>
          </cell>
          <cell r="R227">
            <v>1</v>
          </cell>
          <cell r="S227">
            <v>1</v>
          </cell>
          <cell r="T227">
            <v>3</v>
          </cell>
        </row>
        <row r="228">
          <cell r="A228" t="str">
            <v>L4483</v>
          </cell>
          <cell r="B228" t="str">
            <v>31-03-2008</v>
          </cell>
          <cell r="C228" t="str">
            <v>Derwentside Homes</v>
          </cell>
          <cell r="D228">
            <v>6713</v>
          </cell>
          <cell r="E228">
            <v>0</v>
          </cell>
          <cell r="F228">
            <v>6713</v>
          </cell>
          <cell r="G228" t="str">
            <v>North</v>
          </cell>
          <cell r="H228">
            <v>0</v>
          </cell>
          <cell r="I228" t="str">
            <v>LSVT</v>
          </cell>
          <cell r="J228" t="str">
            <v/>
          </cell>
          <cell r="K228" t="str">
            <v/>
          </cell>
          <cell r="L228" t="str">
            <v/>
          </cell>
          <cell r="M228" t="str">
            <v/>
          </cell>
          <cell r="N228" t="str">
            <v>Included</v>
          </cell>
          <cell r="O228" t="str">
            <v/>
          </cell>
          <cell r="Q228">
            <v>1</v>
          </cell>
          <cell r="R228">
            <v>1</v>
          </cell>
          <cell r="S228">
            <v>0</v>
          </cell>
          <cell r="T228">
            <v>2</v>
          </cell>
        </row>
        <row r="229">
          <cell r="A229" t="str">
            <v>L4485</v>
          </cell>
          <cell r="B229" t="str">
            <v>31-03-2008</v>
          </cell>
          <cell r="C229" t="str">
            <v>Merlin HS</v>
          </cell>
          <cell r="D229">
            <v>8354</v>
          </cell>
          <cell r="E229">
            <v>0</v>
          </cell>
          <cell r="F229">
            <v>8354</v>
          </cell>
          <cell r="G229" t="str">
            <v>South West</v>
          </cell>
          <cell r="I229" t="str">
            <v>LSVT</v>
          </cell>
          <cell r="L229" t="str">
            <v/>
          </cell>
          <cell r="M229" t="str">
            <v/>
          </cell>
          <cell r="N229" t="str">
            <v>Included</v>
          </cell>
          <cell r="O229" t="str">
            <v/>
          </cell>
          <cell r="Q229">
            <v>1</v>
          </cell>
          <cell r="R229">
            <v>1</v>
          </cell>
          <cell r="S229">
            <v>0</v>
          </cell>
          <cell r="T229">
            <v>2</v>
          </cell>
        </row>
        <row r="230">
          <cell r="A230" t="str">
            <v>L4486</v>
          </cell>
          <cell r="B230" t="str">
            <v>31-03-2008</v>
          </cell>
          <cell r="C230" t="str">
            <v>North Lincolnshire Homes Limited</v>
          </cell>
          <cell r="D230">
            <v>9871</v>
          </cell>
          <cell r="E230">
            <v>0</v>
          </cell>
          <cell r="F230">
            <v>9871</v>
          </cell>
          <cell r="G230" t="str">
            <v>North</v>
          </cell>
          <cell r="I230" t="str">
            <v>LSVT</v>
          </cell>
          <cell r="L230" t="str">
            <v/>
          </cell>
          <cell r="M230" t="str">
            <v/>
          </cell>
          <cell r="N230" t="str">
            <v>Included</v>
          </cell>
          <cell r="O230" t="str">
            <v/>
          </cell>
          <cell r="Q230">
            <v>1</v>
          </cell>
          <cell r="R230">
            <v>1</v>
          </cell>
          <cell r="S230">
            <v>0</v>
          </cell>
          <cell r="T230">
            <v>2</v>
          </cell>
        </row>
        <row r="231">
          <cell r="A231" t="str">
            <v>L4487</v>
          </cell>
          <cell r="B231" t="str">
            <v>31-03-2008</v>
          </cell>
          <cell r="C231" t="str">
            <v>CHORLEY COMMUNITY HOUSING</v>
          </cell>
          <cell r="D231">
            <v>2906</v>
          </cell>
          <cell r="E231">
            <v>0</v>
          </cell>
          <cell r="F231">
            <v>2906</v>
          </cell>
          <cell r="G231" t="str">
            <v>North</v>
          </cell>
          <cell r="I231" t="str">
            <v>LSVT</v>
          </cell>
          <cell r="L231" t="str">
            <v/>
          </cell>
          <cell r="M231" t="str">
            <v>Included</v>
          </cell>
          <cell r="N231" t="str">
            <v/>
          </cell>
          <cell r="O231" t="str">
            <v/>
          </cell>
          <cell r="Q231">
            <v>1</v>
          </cell>
          <cell r="R231">
            <v>1</v>
          </cell>
          <cell r="S231">
            <v>0</v>
          </cell>
          <cell r="T231">
            <v>2</v>
          </cell>
        </row>
        <row r="232">
          <cell r="A232" t="str">
            <v>L4490</v>
          </cell>
          <cell r="B232" t="str">
            <v>31-03-2008</v>
          </cell>
          <cell r="C232" t="str">
            <v>Rochford HA</v>
          </cell>
          <cell r="D232">
            <v>1748</v>
          </cell>
          <cell r="E232">
            <v>125</v>
          </cell>
          <cell r="F232">
            <v>1873</v>
          </cell>
          <cell r="G232" t="str">
            <v>Central</v>
          </cell>
          <cell r="K232" t="str">
            <v>Traditional</v>
          </cell>
          <cell r="L232" t="str">
            <v>Included</v>
          </cell>
          <cell r="M232" t="str">
            <v/>
          </cell>
          <cell r="N232" t="str">
            <v/>
          </cell>
          <cell r="O232" t="str">
            <v/>
          </cell>
          <cell r="Q232">
            <v>1</v>
          </cell>
          <cell r="R232">
            <v>1</v>
          </cell>
          <cell r="S232">
            <v>1</v>
          </cell>
          <cell r="T232">
            <v>3</v>
          </cell>
        </row>
        <row r="233">
          <cell r="A233" t="str">
            <v>L4493</v>
          </cell>
          <cell r="B233" t="str">
            <v>31-03-2008</v>
          </cell>
          <cell r="C233" t="str">
            <v>Meres and Mosses Housing Association</v>
          </cell>
          <cell r="D233">
            <v>2320</v>
          </cell>
          <cell r="E233">
            <v>0</v>
          </cell>
          <cell r="F233">
            <v>2320</v>
          </cell>
          <cell r="G233" t="str">
            <v>Central</v>
          </cell>
          <cell r="K233" t="str">
            <v>Traditional</v>
          </cell>
          <cell r="L233" t="str">
            <v>Included</v>
          </cell>
          <cell r="M233" t="str">
            <v/>
          </cell>
          <cell r="N233" t="str">
            <v/>
          </cell>
          <cell r="O233" t="str">
            <v/>
          </cell>
          <cell r="Q233">
            <v>1</v>
          </cell>
          <cell r="R233">
            <v>1</v>
          </cell>
          <cell r="S233">
            <v>1</v>
          </cell>
          <cell r="T233">
            <v>3</v>
          </cell>
        </row>
        <row r="234">
          <cell r="A234" t="str">
            <v>L4495</v>
          </cell>
          <cell r="B234" t="str">
            <v>31-03-2008</v>
          </cell>
          <cell r="C234" t="str">
            <v>Watford Community Housing Trust (WCHT)</v>
          </cell>
          <cell r="D234">
            <v>5153</v>
          </cell>
          <cell r="E234">
            <v>1669</v>
          </cell>
          <cell r="F234">
            <v>6822</v>
          </cell>
          <cell r="G234" t="str">
            <v>Central</v>
          </cell>
          <cell r="K234" t="str">
            <v>Traditional</v>
          </cell>
          <cell r="L234" t="str">
            <v/>
          </cell>
          <cell r="M234" t="str">
            <v/>
          </cell>
          <cell r="N234" t="str">
            <v>Included</v>
          </cell>
          <cell r="O234" t="str">
            <v/>
          </cell>
          <cell r="Q234">
            <v>1</v>
          </cell>
          <cell r="R234">
            <v>1</v>
          </cell>
          <cell r="S234">
            <v>1</v>
          </cell>
          <cell r="T234">
            <v>3</v>
          </cell>
        </row>
        <row r="235">
          <cell r="A235" t="str">
            <v>L4498</v>
          </cell>
          <cell r="B235" t="str">
            <v>31-03-2008</v>
          </cell>
          <cell r="C235" t="str">
            <v>Daventry and District Housing</v>
          </cell>
          <cell r="D235">
            <v>3100</v>
          </cell>
          <cell r="E235">
            <v>0</v>
          </cell>
          <cell r="F235">
            <v>3100</v>
          </cell>
          <cell r="G235" t="str">
            <v>Central</v>
          </cell>
          <cell r="I235" t="str">
            <v>LSVT</v>
          </cell>
          <cell r="L235" t="str">
            <v/>
          </cell>
          <cell r="M235" t="str">
            <v>Included</v>
          </cell>
          <cell r="N235" t="str">
            <v/>
          </cell>
          <cell r="O235" t="str">
            <v/>
          </cell>
          <cell r="Q235">
            <v>1</v>
          </cell>
          <cell r="R235">
            <v>1</v>
          </cell>
          <cell r="S235">
            <v>0</v>
          </cell>
          <cell r="T235">
            <v>2</v>
          </cell>
        </row>
        <row r="236">
          <cell r="A236" t="str">
            <v>L4499</v>
          </cell>
          <cell r="B236" t="str">
            <v>31-03-2008</v>
          </cell>
          <cell r="C236" t="str">
            <v>Greenfields Community Housing Association</v>
          </cell>
          <cell r="D236">
            <v>8136</v>
          </cell>
          <cell r="E236">
            <v>0</v>
          </cell>
          <cell r="F236">
            <v>8136</v>
          </cell>
          <cell r="G236" t="str">
            <v>Central</v>
          </cell>
          <cell r="I236" t="str">
            <v>LSVT</v>
          </cell>
          <cell r="L236" t="str">
            <v/>
          </cell>
          <cell r="M236" t="str">
            <v/>
          </cell>
          <cell r="N236" t="str">
            <v>Included</v>
          </cell>
          <cell r="O236" t="str">
            <v/>
          </cell>
          <cell r="Q236">
            <v>1</v>
          </cell>
          <cell r="R236">
            <v>1</v>
          </cell>
          <cell r="S236">
            <v>0</v>
          </cell>
          <cell r="T236">
            <v>2</v>
          </cell>
        </row>
        <row r="237">
          <cell r="A237" t="str">
            <v>L4500</v>
          </cell>
          <cell r="B237" t="str">
            <v>31-03-2008</v>
          </cell>
          <cell r="C237" t="str">
            <v>Mole Valley Housing Association Limited</v>
          </cell>
          <cell r="D237">
            <v>3894</v>
          </cell>
          <cell r="E237">
            <v>0</v>
          </cell>
          <cell r="F237">
            <v>3894</v>
          </cell>
          <cell r="G237" t="str">
            <v>London</v>
          </cell>
          <cell r="I237" t="str">
            <v>LSVT</v>
          </cell>
          <cell r="L237" t="str">
            <v/>
          </cell>
          <cell r="M237" t="str">
            <v>Included</v>
          </cell>
          <cell r="N237" t="str">
            <v/>
          </cell>
          <cell r="O237" t="str">
            <v/>
          </cell>
          <cell r="Q237">
            <v>1</v>
          </cell>
          <cell r="R237">
            <v>1</v>
          </cell>
          <cell r="S237">
            <v>0</v>
          </cell>
          <cell r="T237">
            <v>2</v>
          </cell>
        </row>
        <row r="238">
          <cell r="A238" t="str">
            <v>L4501</v>
          </cell>
          <cell r="B238" t="str">
            <v>31-03-2008</v>
          </cell>
          <cell r="C238" t="str">
            <v>Roddons Housing Association Limited</v>
          </cell>
          <cell r="D238">
            <v>3846</v>
          </cell>
          <cell r="E238">
            <v>0</v>
          </cell>
          <cell r="F238">
            <v>3846</v>
          </cell>
          <cell r="G238" t="str">
            <v>London</v>
          </cell>
          <cell r="K238" t="str">
            <v>Traditional</v>
          </cell>
          <cell r="L238" t="str">
            <v/>
          </cell>
          <cell r="M238" t="str">
            <v>Included</v>
          </cell>
          <cell r="N238" t="str">
            <v/>
          </cell>
          <cell r="O238" t="str">
            <v/>
          </cell>
          <cell r="Q238">
            <v>1</v>
          </cell>
          <cell r="R238">
            <v>1</v>
          </cell>
          <cell r="S238">
            <v>1</v>
          </cell>
          <cell r="T238">
            <v>3</v>
          </cell>
        </row>
        <row r="239">
          <cell r="A239" t="str">
            <v>L4503</v>
          </cell>
          <cell r="B239" t="str">
            <v>31-03-2008</v>
          </cell>
          <cell r="C239" t="str">
            <v>Castle Morpeth Housing Limited</v>
          </cell>
          <cell r="D239">
            <v>2298</v>
          </cell>
          <cell r="E239">
            <v>0</v>
          </cell>
          <cell r="F239">
            <v>2298</v>
          </cell>
          <cell r="G239" t="str">
            <v>North</v>
          </cell>
          <cell r="K239" t="str">
            <v>Traditional</v>
          </cell>
          <cell r="L239" t="str">
            <v>Included</v>
          </cell>
          <cell r="M239" t="str">
            <v/>
          </cell>
          <cell r="N239" t="str">
            <v/>
          </cell>
          <cell r="O239" t="str">
            <v/>
          </cell>
          <cell r="Q239">
            <v>1</v>
          </cell>
          <cell r="R239">
            <v>1</v>
          </cell>
          <cell r="S239">
            <v>1</v>
          </cell>
          <cell r="T239">
            <v>3</v>
          </cell>
        </row>
        <row r="240">
          <cell r="A240" t="str">
            <v>L4505</v>
          </cell>
          <cell r="B240" t="str">
            <v>31-12-2007</v>
          </cell>
          <cell r="C240" t="str">
            <v>Phoenix Community HA</v>
          </cell>
          <cell r="D240">
            <v>5513</v>
          </cell>
          <cell r="E240">
            <v>805</v>
          </cell>
          <cell r="F240">
            <v>6318</v>
          </cell>
          <cell r="G240" t="str">
            <v>London</v>
          </cell>
          <cell r="I240" t="str">
            <v>LSVT</v>
          </cell>
          <cell r="L240" t="str">
            <v/>
          </cell>
          <cell r="M240" t="str">
            <v/>
          </cell>
          <cell r="N240" t="str">
            <v>Included</v>
          </cell>
          <cell r="O240" t="str">
            <v/>
          </cell>
          <cell r="Q240">
            <v>1</v>
          </cell>
          <cell r="R240">
            <v>1</v>
          </cell>
          <cell r="S240">
            <v>0</v>
          </cell>
          <cell r="T240">
            <v>2</v>
          </cell>
        </row>
        <row r="241">
          <cell r="A241" t="str">
            <v>L4506</v>
          </cell>
          <cell r="B241" t="str">
            <v>31-03-2008</v>
          </cell>
          <cell r="C241" t="str">
            <v>SEVEN LOCKS HOUSING LIMITED</v>
          </cell>
          <cell r="D241">
            <v>2127</v>
          </cell>
          <cell r="E241">
            <v>0</v>
          </cell>
          <cell r="F241">
            <v>2127</v>
          </cell>
          <cell r="G241" t="str">
            <v>Central</v>
          </cell>
          <cell r="I241" t="str">
            <v>LSVT</v>
          </cell>
          <cell r="L241" t="str">
            <v>Included</v>
          </cell>
          <cell r="M241" t="str">
            <v/>
          </cell>
          <cell r="N241" t="str">
            <v/>
          </cell>
          <cell r="O241" t="str">
            <v/>
          </cell>
          <cell r="Q241">
            <v>1</v>
          </cell>
          <cell r="R241">
            <v>1</v>
          </cell>
          <cell r="S241">
            <v>0</v>
          </cell>
          <cell r="T241">
            <v>2</v>
          </cell>
        </row>
        <row r="242">
          <cell r="A242" t="str">
            <v>L4507</v>
          </cell>
          <cell r="B242" t="str">
            <v>31-03-2008</v>
          </cell>
          <cell r="C242" t="str">
            <v>Southway Housing Trust</v>
          </cell>
          <cell r="D242">
            <v>5490</v>
          </cell>
          <cell r="E242">
            <v>0</v>
          </cell>
          <cell r="F242">
            <v>5490</v>
          </cell>
          <cell r="G242" t="str">
            <v>North</v>
          </cell>
          <cell r="K242" t="str">
            <v>Traditional</v>
          </cell>
          <cell r="L242" t="str">
            <v/>
          </cell>
          <cell r="M242" t="str">
            <v/>
          </cell>
          <cell r="N242" t="str">
            <v>Included</v>
          </cell>
          <cell r="O242" t="str">
            <v/>
          </cell>
          <cell r="Q242">
            <v>1</v>
          </cell>
          <cell r="R242">
            <v>1</v>
          </cell>
          <cell r="S242">
            <v>1</v>
          </cell>
          <cell r="T242">
            <v>3</v>
          </cell>
        </row>
        <row r="243">
          <cell r="A243" t="str">
            <v>L4508</v>
          </cell>
          <cell r="B243" t="str">
            <v>31-03-2008</v>
          </cell>
          <cell r="C243" t="str">
            <v>Tarka Housing Limited</v>
          </cell>
          <cell r="D243">
            <v>1683</v>
          </cell>
          <cell r="E243">
            <v>62</v>
          </cell>
          <cell r="F243">
            <v>1745</v>
          </cell>
          <cell r="G243" t="str">
            <v>South East</v>
          </cell>
          <cell r="I243" t="str">
            <v>LSVT</v>
          </cell>
          <cell r="L243" t="str">
            <v>Included</v>
          </cell>
          <cell r="M243" t="str">
            <v/>
          </cell>
          <cell r="N243" t="str">
            <v/>
          </cell>
          <cell r="O243" t="str">
            <v/>
          </cell>
          <cell r="Q243">
            <v>1</v>
          </cell>
          <cell r="R243">
            <v>1</v>
          </cell>
          <cell r="S243">
            <v>0</v>
          </cell>
          <cell r="T243">
            <v>2</v>
          </cell>
        </row>
        <row r="244">
          <cell r="A244" t="str">
            <v>L4509</v>
          </cell>
          <cell r="B244" t="str">
            <v>31-03-2008</v>
          </cell>
          <cell r="C244" t="str">
            <v>Wellingborough Homes Limited</v>
          </cell>
          <cell r="D244">
            <v>4588</v>
          </cell>
          <cell r="E244">
            <v>27</v>
          </cell>
          <cell r="F244">
            <v>4615</v>
          </cell>
          <cell r="G244" t="str">
            <v>Central</v>
          </cell>
          <cell r="I244" t="str">
            <v>LSVT</v>
          </cell>
          <cell r="L244" t="str">
            <v/>
          </cell>
          <cell r="M244" t="str">
            <v>Included</v>
          </cell>
          <cell r="N244" t="str">
            <v/>
          </cell>
          <cell r="O244" t="str">
            <v/>
          </cell>
          <cell r="Q244">
            <v>1</v>
          </cell>
          <cell r="R244">
            <v>1</v>
          </cell>
          <cell r="S244">
            <v>0</v>
          </cell>
          <cell r="T244">
            <v>2</v>
          </cell>
        </row>
        <row r="245">
          <cell r="A245" t="str">
            <v>L4514</v>
          </cell>
          <cell r="B245" t="str">
            <v>31-03-2008</v>
          </cell>
          <cell r="C245" t="str">
            <v>Cestria Community Housing Association Ltd</v>
          </cell>
          <cell r="D245">
            <v>4292</v>
          </cell>
          <cell r="E245">
            <v>0</v>
          </cell>
          <cell r="F245">
            <v>4292</v>
          </cell>
          <cell r="G245" t="str">
            <v>North</v>
          </cell>
          <cell r="I245" t="str">
            <v>LSVT</v>
          </cell>
          <cell r="L245" t="str">
            <v/>
          </cell>
          <cell r="M245" t="str">
            <v>Included</v>
          </cell>
          <cell r="N245" t="str">
            <v/>
          </cell>
          <cell r="O245" t="str">
            <v/>
          </cell>
          <cell r="Q245">
            <v>1</v>
          </cell>
          <cell r="R245">
            <v>1</v>
          </cell>
          <cell r="S245">
            <v>0</v>
          </cell>
          <cell r="T245">
            <v>2</v>
          </cell>
        </row>
        <row r="246">
          <cell r="A246" t="str">
            <v>L4519</v>
          </cell>
          <cell r="B246" t="str">
            <v>31-03-2008</v>
          </cell>
          <cell r="C246" t="str">
            <v>South Northants Homes Limited</v>
          </cell>
          <cell r="D246">
            <v>2997</v>
          </cell>
          <cell r="E246">
            <v>0</v>
          </cell>
          <cell r="F246">
            <v>2997</v>
          </cell>
          <cell r="G246" t="str">
            <v>Central</v>
          </cell>
          <cell r="I246" t="str">
            <v>LSVT</v>
          </cell>
          <cell r="L246" t="str">
            <v/>
          </cell>
          <cell r="M246" t="str">
            <v>Included</v>
          </cell>
          <cell r="N246" t="str">
            <v/>
          </cell>
          <cell r="O246" t="str">
            <v/>
          </cell>
          <cell r="Q246">
            <v>1</v>
          </cell>
          <cell r="R246">
            <v>1</v>
          </cell>
          <cell r="S246">
            <v>0</v>
          </cell>
          <cell r="T246">
            <v>2</v>
          </cell>
        </row>
        <row r="247">
          <cell r="A247" t="str">
            <v>LH0013</v>
          </cell>
          <cell r="B247" t="str">
            <v>31-03-2008</v>
          </cell>
          <cell r="C247" t="str">
            <v>Look Ahead Housing and Care Limited</v>
          </cell>
          <cell r="D247">
            <v>1874</v>
          </cell>
          <cell r="E247">
            <v>0</v>
          </cell>
          <cell r="F247">
            <v>1874</v>
          </cell>
          <cell r="G247" t="str">
            <v>London</v>
          </cell>
          <cell r="H247">
            <v>0</v>
          </cell>
          <cell r="I247">
            <v>0</v>
          </cell>
          <cell r="J247" t="str">
            <v>Specialist</v>
          </cell>
          <cell r="K247" t="str">
            <v>Traditional</v>
          </cell>
          <cell r="L247" t="str">
            <v>Included</v>
          </cell>
          <cell r="M247" t="str">
            <v/>
          </cell>
          <cell r="N247" t="str">
            <v/>
          </cell>
          <cell r="O247" t="str">
            <v/>
          </cell>
          <cell r="Q247">
            <v>1</v>
          </cell>
          <cell r="R247">
            <v>1</v>
          </cell>
          <cell r="S247">
            <v>1</v>
          </cell>
          <cell r="T247">
            <v>3</v>
          </cell>
        </row>
        <row r="248">
          <cell r="A248" t="str">
            <v>LH0030</v>
          </cell>
          <cell r="B248" t="str">
            <v>31-03-2008</v>
          </cell>
          <cell r="C248" t="str">
            <v>Paddington Churches Housing Association Limited</v>
          </cell>
          <cell r="D248">
            <v>11478</v>
          </cell>
          <cell r="E248">
            <v>0</v>
          </cell>
          <cell r="F248">
            <v>11478</v>
          </cell>
          <cell r="G248" t="str">
            <v>London</v>
          </cell>
          <cell r="H248">
            <v>0</v>
          </cell>
          <cell r="I248">
            <v>0</v>
          </cell>
          <cell r="J248" t="str">
            <v/>
          </cell>
          <cell r="K248" t="str">
            <v>Traditional</v>
          </cell>
          <cell r="L248" t="str">
            <v/>
          </cell>
          <cell r="M248" t="str">
            <v/>
          </cell>
          <cell r="N248" t="str">
            <v/>
          </cell>
          <cell r="O248" t="str">
            <v>Included</v>
          </cell>
          <cell r="Q248">
            <v>1</v>
          </cell>
          <cell r="R248">
            <v>1</v>
          </cell>
          <cell r="S248">
            <v>1</v>
          </cell>
          <cell r="T248">
            <v>3</v>
          </cell>
        </row>
        <row r="249">
          <cell r="A249" t="str">
            <v>LH0032</v>
          </cell>
          <cell r="B249" t="str">
            <v>31-03-2008</v>
          </cell>
          <cell r="C249" t="str">
            <v>Hyde Housing Association Limited</v>
          </cell>
          <cell r="D249">
            <v>31199</v>
          </cell>
          <cell r="E249">
            <v>0</v>
          </cell>
          <cell r="F249">
            <v>31199</v>
          </cell>
          <cell r="G249" t="str">
            <v>London</v>
          </cell>
          <cell r="H249">
            <v>0</v>
          </cell>
          <cell r="I249">
            <v>0</v>
          </cell>
          <cell r="J249" t="str">
            <v/>
          </cell>
          <cell r="K249" t="str">
            <v>Traditional</v>
          </cell>
          <cell r="L249" t="str">
            <v/>
          </cell>
          <cell r="M249" t="str">
            <v/>
          </cell>
          <cell r="N249" t="str">
            <v/>
          </cell>
          <cell r="O249" t="str">
            <v>Included</v>
          </cell>
          <cell r="Q249">
            <v>1</v>
          </cell>
          <cell r="R249">
            <v>1</v>
          </cell>
          <cell r="S249">
            <v>1</v>
          </cell>
          <cell r="T249">
            <v>3</v>
          </cell>
        </row>
        <row r="250">
          <cell r="A250" t="str">
            <v>LH0036</v>
          </cell>
          <cell r="B250" t="str">
            <v>31-03-2008</v>
          </cell>
          <cell r="C250" t="str">
            <v>The Guinness Trust</v>
          </cell>
          <cell r="D250">
            <v>21525</v>
          </cell>
          <cell r="E250">
            <v>0</v>
          </cell>
          <cell r="F250">
            <v>21525</v>
          </cell>
          <cell r="G250" t="str">
            <v>London</v>
          </cell>
          <cell r="H250">
            <v>0</v>
          </cell>
          <cell r="I250">
            <v>0</v>
          </cell>
          <cell r="J250" t="str">
            <v/>
          </cell>
          <cell r="K250" t="str">
            <v>Traditional</v>
          </cell>
          <cell r="L250" t="str">
            <v/>
          </cell>
          <cell r="M250" t="str">
            <v/>
          </cell>
          <cell r="N250" t="str">
            <v/>
          </cell>
          <cell r="O250" t="str">
            <v>Included</v>
          </cell>
          <cell r="Q250">
            <v>1</v>
          </cell>
          <cell r="R250">
            <v>1</v>
          </cell>
          <cell r="S250">
            <v>1</v>
          </cell>
          <cell r="T250">
            <v>3</v>
          </cell>
        </row>
        <row r="251">
          <cell r="A251" t="str">
            <v>LH0050</v>
          </cell>
          <cell r="B251" t="str">
            <v>31-03-2008</v>
          </cell>
          <cell r="C251" t="str">
            <v>Shepherds Bush Housing Association Limited</v>
          </cell>
          <cell r="D251">
            <v>4601</v>
          </cell>
          <cell r="E251">
            <v>0</v>
          </cell>
          <cell r="F251">
            <v>4601</v>
          </cell>
          <cell r="G251" t="str">
            <v>London</v>
          </cell>
          <cell r="H251">
            <v>0</v>
          </cell>
          <cell r="I251">
            <v>0</v>
          </cell>
          <cell r="J251" t="str">
            <v/>
          </cell>
          <cell r="K251" t="str">
            <v>Traditional</v>
          </cell>
          <cell r="L251" t="str">
            <v/>
          </cell>
          <cell r="M251" t="str">
            <v>Included</v>
          </cell>
          <cell r="N251" t="str">
            <v/>
          </cell>
          <cell r="O251" t="str">
            <v/>
          </cell>
          <cell r="Q251">
            <v>1</v>
          </cell>
          <cell r="R251">
            <v>1</v>
          </cell>
          <cell r="S251">
            <v>1</v>
          </cell>
          <cell r="T251">
            <v>3</v>
          </cell>
        </row>
        <row r="252">
          <cell r="A252" t="str">
            <v>LH0065</v>
          </cell>
          <cell r="B252" t="str">
            <v>31-03-2008</v>
          </cell>
          <cell r="C252" t="str">
            <v>Headrow Limited</v>
          </cell>
          <cell r="D252">
            <v>1116</v>
          </cell>
          <cell r="E252">
            <v>274</v>
          </cell>
          <cell r="F252">
            <v>1390</v>
          </cell>
          <cell r="G252" t="str">
            <v>North</v>
          </cell>
          <cell r="H252">
            <v>0</v>
          </cell>
          <cell r="I252">
            <v>0</v>
          </cell>
          <cell r="J252" t="str">
            <v/>
          </cell>
          <cell r="K252" t="str">
            <v>Traditional</v>
          </cell>
          <cell r="L252" t="str">
            <v>Included</v>
          </cell>
          <cell r="M252" t="str">
            <v/>
          </cell>
          <cell r="N252" t="str">
            <v/>
          </cell>
          <cell r="O252" t="str">
            <v/>
          </cell>
          <cell r="Q252">
            <v>1</v>
          </cell>
          <cell r="R252">
            <v>1</v>
          </cell>
          <cell r="S252">
            <v>1</v>
          </cell>
          <cell r="T252">
            <v>3</v>
          </cell>
        </row>
        <row r="253">
          <cell r="A253" t="str">
            <v>LH0084</v>
          </cell>
          <cell r="B253" t="str">
            <v>31-03-2008</v>
          </cell>
          <cell r="C253" t="str">
            <v>Endeavour Housing Association Limited</v>
          </cell>
          <cell r="D253">
            <v>2075</v>
          </cell>
          <cell r="E253">
            <v>0</v>
          </cell>
          <cell r="F253">
            <v>2075</v>
          </cell>
          <cell r="G253" t="str">
            <v>North</v>
          </cell>
          <cell r="H253">
            <v>0</v>
          </cell>
          <cell r="I253">
            <v>0</v>
          </cell>
          <cell r="J253" t="str">
            <v/>
          </cell>
          <cell r="K253" t="str">
            <v>Traditional</v>
          </cell>
          <cell r="L253" t="str">
            <v>Included</v>
          </cell>
          <cell r="M253" t="str">
            <v/>
          </cell>
          <cell r="N253" t="str">
            <v/>
          </cell>
          <cell r="O253" t="str">
            <v/>
          </cell>
          <cell r="Q253">
            <v>1</v>
          </cell>
          <cell r="R253">
            <v>1</v>
          </cell>
          <cell r="S253">
            <v>1</v>
          </cell>
          <cell r="T253">
            <v>3</v>
          </cell>
        </row>
        <row r="254">
          <cell r="A254" t="str">
            <v>LH0111</v>
          </cell>
          <cell r="B254" t="str">
            <v>31-03-2008</v>
          </cell>
          <cell r="C254" t="str">
            <v>James Butcher Housing Association Limited</v>
          </cell>
          <cell r="D254">
            <v>2973</v>
          </cell>
          <cell r="E254">
            <v>0</v>
          </cell>
          <cell r="F254">
            <v>2973</v>
          </cell>
          <cell r="G254" t="str">
            <v>London</v>
          </cell>
          <cell r="H254">
            <v>0</v>
          </cell>
          <cell r="I254">
            <v>0</v>
          </cell>
          <cell r="J254" t="str">
            <v/>
          </cell>
          <cell r="K254" t="str">
            <v>Traditional</v>
          </cell>
          <cell r="L254" t="str">
            <v/>
          </cell>
          <cell r="M254" t="str">
            <v>Included</v>
          </cell>
          <cell r="N254" t="str">
            <v/>
          </cell>
          <cell r="O254" t="str">
            <v/>
          </cell>
          <cell r="Q254">
            <v>1</v>
          </cell>
          <cell r="R254">
            <v>1</v>
          </cell>
          <cell r="S254">
            <v>1</v>
          </cell>
          <cell r="T254">
            <v>3</v>
          </cell>
        </row>
        <row r="255">
          <cell r="A255" t="str">
            <v>LH0115</v>
          </cell>
          <cell r="B255" t="str">
            <v>31-03-2008</v>
          </cell>
          <cell r="C255" t="str">
            <v>London &amp; Quadrant Housing Trust</v>
          </cell>
          <cell r="D255">
            <v>46404</v>
          </cell>
          <cell r="E255">
            <v>0</v>
          </cell>
          <cell r="F255">
            <v>46404</v>
          </cell>
          <cell r="G255" t="str">
            <v>London</v>
          </cell>
          <cell r="H255">
            <v>0</v>
          </cell>
          <cell r="I255">
            <v>0</v>
          </cell>
          <cell r="J255" t="str">
            <v/>
          </cell>
          <cell r="K255" t="str">
            <v>Traditional</v>
          </cell>
          <cell r="L255" t="str">
            <v/>
          </cell>
          <cell r="M255" t="str">
            <v/>
          </cell>
          <cell r="N255" t="str">
            <v/>
          </cell>
          <cell r="O255" t="str">
            <v>Included</v>
          </cell>
          <cell r="Q255">
            <v>1</v>
          </cell>
          <cell r="R255">
            <v>1</v>
          </cell>
          <cell r="S255">
            <v>1</v>
          </cell>
          <cell r="T255">
            <v>3</v>
          </cell>
        </row>
        <row r="256">
          <cell r="A256" t="str">
            <v>LH0121</v>
          </cell>
          <cell r="B256" t="str">
            <v>31-03-2008</v>
          </cell>
          <cell r="C256" t="str">
            <v>Springboard Housing Association Limited</v>
          </cell>
          <cell r="D256">
            <v>5484</v>
          </cell>
          <cell r="E256">
            <v>0</v>
          </cell>
          <cell r="F256">
            <v>5484</v>
          </cell>
          <cell r="G256" t="str">
            <v>London</v>
          </cell>
          <cell r="H256">
            <v>0</v>
          </cell>
          <cell r="I256">
            <v>0</v>
          </cell>
          <cell r="J256" t="str">
            <v/>
          </cell>
          <cell r="K256" t="str">
            <v>Traditional</v>
          </cell>
          <cell r="L256" t="str">
            <v/>
          </cell>
          <cell r="M256" t="str">
            <v/>
          </cell>
          <cell r="N256" t="str">
            <v>Included</v>
          </cell>
          <cell r="O256" t="str">
            <v/>
          </cell>
          <cell r="Q256">
            <v>1</v>
          </cell>
          <cell r="R256">
            <v>1</v>
          </cell>
          <cell r="S256">
            <v>1</v>
          </cell>
          <cell r="T256">
            <v>3</v>
          </cell>
        </row>
        <row r="257">
          <cell r="A257" t="str">
            <v>LH0131</v>
          </cell>
          <cell r="B257" t="str">
            <v>31-03-2008</v>
          </cell>
          <cell r="C257" t="str">
            <v>Adactus Housing Association Limited</v>
          </cell>
          <cell r="D257">
            <v>7275</v>
          </cell>
          <cell r="E257">
            <v>0</v>
          </cell>
          <cell r="F257">
            <v>7275</v>
          </cell>
          <cell r="G257" t="str">
            <v>North</v>
          </cell>
          <cell r="H257">
            <v>0</v>
          </cell>
          <cell r="I257">
            <v>0</v>
          </cell>
          <cell r="J257" t="str">
            <v/>
          </cell>
          <cell r="K257" t="str">
            <v>Traditional</v>
          </cell>
          <cell r="L257" t="str">
            <v/>
          </cell>
          <cell r="M257" t="str">
            <v/>
          </cell>
          <cell r="N257" t="str">
            <v>Included</v>
          </cell>
          <cell r="O257" t="str">
            <v/>
          </cell>
          <cell r="Q257">
            <v>1</v>
          </cell>
          <cell r="R257">
            <v>1</v>
          </cell>
          <cell r="S257">
            <v>1</v>
          </cell>
          <cell r="T257">
            <v>3</v>
          </cell>
        </row>
        <row r="258">
          <cell r="A258" t="str">
            <v>LH0170</v>
          </cell>
          <cell r="B258" t="str">
            <v>31-03-2008</v>
          </cell>
          <cell r="C258" t="str">
            <v>Co-operative Development Society Limited</v>
          </cell>
          <cell r="D258">
            <v>805</v>
          </cell>
          <cell r="E258">
            <v>2</v>
          </cell>
          <cell r="F258">
            <v>807</v>
          </cell>
          <cell r="G258" t="str">
            <v>London</v>
          </cell>
          <cell r="K258" t="str">
            <v>Traditional</v>
          </cell>
          <cell r="L258" t="str">
            <v>Included</v>
          </cell>
          <cell r="M258" t="str">
            <v/>
          </cell>
          <cell r="N258" t="str">
            <v/>
          </cell>
          <cell r="O258" t="str">
            <v/>
          </cell>
          <cell r="Q258">
            <v>1</v>
          </cell>
          <cell r="R258">
            <v>1</v>
          </cell>
          <cell r="S258">
            <v>1</v>
          </cell>
          <cell r="T258">
            <v>3</v>
          </cell>
        </row>
        <row r="259">
          <cell r="A259" t="str">
            <v>LH0171</v>
          </cell>
          <cell r="B259" t="str">
            <v>31-03-2008</v>
          </cell>
          <cell r="C259" t="str">
            <v>Community Housing Association Limited</v>
          </cell>
          <cell r="D259">
            <v>4188</v>
          </cell>
          <cell r="E259">
            <v>0</v>
          </cell>
          <cell r="F259">
            <v>4188</v>
          </cell>
          <cell r="G259" t="str">
            <v>London</v>
          </cell>
          <cell r="H259">
            <v>0</v>
          </cell>
          <cell r="I259">
            <v>0</v>
          </cell>
          <cell r="J259" t="str">
            <v/>
          </cell>
          <cell r="K259" t="str">
            <v>Traditional</v>
          </cell>
          <cell r="L259" t="str">
            <v/>
          </cell>
          <cell r="M259" t="str">
            <v>Included</v>
          </cell>
          <cell r="N259" t="str">
            <v/>
          </cell>
          <cell r="O259" t="str">
            <v/>
          </cell>
          <cell r="Q259">
            <v>1</v>
          </cell>
          <cell r="R259">
            <v>1</v>
          </cell>
          <cell r="S259">
            <v>1</v>
          </cell>
          <cell r="T259">
            <v>3</v>
          </cell>
        </row>
        <row r="260">
          <cell r="A260" t="str">
            <v>LH0172</v>
          </cell>
          <cell r="B260" t="str">
            <v>31-03-2008</v>
          </cell>
          <cell r="C260" t="str">
            <v>Servite Houses</v>
          </cell>
          <cell r="D260">
            <v>15246</v>
          </cell>
          <cell r="E260">
            <v>3143</v>
          </cell>
          <cell r="F260">
            <v>18389</v>
          </cell>
          <cell r="G260" t="str">
            <v>London</v>
          </cell>
          <cell r="H260">
            <v>0</v>
          </cell>
          <cell r="I260">
            <v>0</v>
          </cell>
          <cell r="J260" t="str">
            <v/>
          </cell>
          <cell r="K260" t="str">
            <v>Traditional</v>
          </cell>
          <cell r="L260" t="str">
            <v/>
          </cell>
          <cell r="M260" t="str">
            <v/>
          </cell>
          <cell r="N260" t="str">
            <v/>
          </cell>
          <cell r="O260" t="str">
            <v>Included</v>
          </cell>
          <cell r="Q260">
            <v>1</v>
          </cell>
          <cell r="R260">
            <v>1</v>
          </cell>
          <cell r="S260">
            <v>1</v>
          </cell>
          <cell r="T260">
            <v>3</v>
          </cell>
        </row>
        <row r="261">
          <cell r="A261" t="str">
            <v>LH0250</v>
          </cell>
          <cell r="B261" t="str">
            <v>31-03-2008</v>
          </cell>
          <cell r="C261" t="str">
            <v>Liverpool Housing Trust Limited</v>
          </cell>
          <cell r="D261">
            <v>9620</v>
          </cell>
          <cell r="E261">
            <v>62</v>
          </cell>
          <cell r="F261">
            <v>9682</v>
          </cell>
          <cell r="G261" t="str">
            <v>North</v>
          </cell>
          <cell r="H261">
            <v>0</v>
          </cell>
          <cell r="I261">
            <v>0</v>
          </cell>
          <cell r="J261" t="str">
            <v/>
          </cell>
          <cell r="K261" t="str">
            <v>Traditional</v>
          </cell>
          <cell r="L261" t="str">
            <v/>
          </cell>
          <cell r="M261" t="str">
            <v/>
          </cell>
          <cell r="N261" t="str">
            <v>Included</v>
          </cell>
          <cell r="O261" t="str">
            <v/>
          </cell>
          <cell r="Q261">
            <v>1</v>
          </cell>
          <cell r="R261">
            <v>1</v>
          </cell>
          <cell r="S261">
            <v>1</v>
          </cell>
          <cell r="T261">
            <v>3</v>
          </cell>
        </row>
        <row r="262">
          <cell r="A262" t="str">
            <v>LH0269</v>
          </cell>
          <cell r="B262" t="str">
            <v>31-12-2007</v>
          </cell>
          <cell r="C262" t="str">
            <v>Brunelcare</v>
          </cell>
          <cell r="D262">
            <v>1088</v>
          </cell>
          <cell r="E262">
            <v>214</v>
          </cell>
          <cell r="F262">
            <v>1302</v>
          </cell>
          <cell r="G262" t="str">
            <v>South West</v>
          </cell>
          <cell r="H262">
            <v>0</v>
          </cell>
          <cell r="I262">
            <v>0</v>
          </cell>
          <cell r="J262" t="str">
            <v>Specialist</v>
          </cell>
          <cell r="K262" t="str">
            <v>Traditional</v>
          </cell>
          <cell r="L262" t="str">
            <v>Included</v>
          </cell>
          <cell r="M262" t="str">
            <v/>
          </cell>
          <cell r="N262" t="str">
            <v/>
          </cell>
          <cell r="O262" t="str">
            <v/>
          </cell>
          <cell r="Q262">
            <v>1</v>
          </cell>
          <cell r="R262">
            <v>1</v>
          </cell>
          <cell r="S262">
            <v>1</v>
          </cell>
          <cell r="T262">
            <v>3</v>
          </cell>
        </row>
        <row r="263">
          <cell r="A263" t="str">
            <v>LH0273</v>
          </cell>
          <cell r="B263" t="str">
            <v>31-03-2008</v>
          </cell>
          <cell r="C263" t="str">
            <v>Nottingham Community Housing Association Ltd</v>
          </cell>
          <cell r="D263">
            <v>6947</v>
          </cell>
          <cell r="E263">
            <v>216</v>
          </cell>
          <cell r="F263">
            <v>7163</v>
          </cell>
          <cell r="G263" t="str">
            <v>Central</v>
          </cell>
          <cell r="H263">
            <v>0</v>
          </cell>
          <cell r="I263">
            <v>0</v>
          </cell>
          <cell r="J263" t="str">
            <v/>
          </cell>
          <cell r="K263" t="str">
            <v>Traditional</v>
          </cell>
          <cell r="L263" t="str">
            <v/>
          </cell>
          <cell r="M263" t="str">
            <v/>
          </cell>
          <cell r="N263" t="str">
            <v>Included</v>
          </cell>
          <cell r="O263" t="str">
            <v/>
          </cell>
          <cell r="Q263">
            <v>1</v>
          </cell>
          <cell r="R263">
            <v>1</v>
          </cell>
          <cell r="S263">
            <v>1</v>
          </cell>
          <cell r="T263">
            <v>3</v>
          </cell>
        </row>
        <row r="264">
          <cell r="A264" t="str">
            <v>LH0279</v>
          </cell>
          <cell r="B264" t="str">
            <v>31-03-2008</v>
          </cell>
          <cell r="C264" t="str">
            <v>St Mungo Community Housing Association Limited</v>
          </cell>
          <cell r="D264">
            <v>1416</v>
          </cell>
          <cell r="E264">
            <v>0</v>
          </cell>
          <cell r="F264">
            <v>1416</v>
          </cell>
          <cell r="G264" t="str">
            <v>London</v>
          </cell>
          <cell r="H264">
            <v>0</v>
          </cell>
          <cell r="I264">
            <v>0</v>
          </cell>
          <cell r="J264" t="str">
            <v>Specialist</v>
          </cell>
          <cell r="K264" t="str">
            <v>Traditional</v>
          </cell>
          <cell r="L264" t="str">
            <v>Included</v>
          </cell>
          <cell r="M264" t="str">
            <v/>
          </cell>
          <cell r="N264" t="str">
            <v/>
          </cell>
          <cell r="O264" t="str">
            <v/>
          </cell>
          <cell r="Q264">
            <v>1</v>
          </cell>
          <cell r="R264">
            <v>1</v>
          </cell>
          <cell r="S264">
            <v>1</v>
          </cell>
          <cell r="T264">
            <v>3</v>
          </cell>
        </row>
        <row r="265">
          <cell r="A265" t="str">
            <v>LH0280</v>
          </cell>
          <cell r="B265" t="str">
            <v>31-03-2008</v>
          </cell>
          <cell r="C265" t="str">
            <v>Advance Housing &amp; Support Limited</v>
          </cell>
          <cell r="D265">
            <v>1611</v>
          </cell>
          <cell r="E265">
            <v>0</v>
          </cell>
          <cell r="F265">
            <v>1611</v>
          </cell>
          <cell r="G265" t="str">
            <v>South East</v>
          </cell>
          <cell r="H265">
            <v>0</v>
          </cell>
          <cell r="I265">
            <v>0</v>
          </cell>
          <cell r="J265" t="str">
            <v>Specialist</v>
          </cell>
          <cell r="K265" t="str">
            <v>Traditional</v>
          </cell>
          <cell r="L265" t="str">
            <v>Included</v>
          </cell>
          <cell r="M265" t="str">
            <v/>
          </cell>
          <cell r="N265" t="str">
            <v/>
          </cell>
          <cell r="O265" t="str">
            <v/>
          </cell>
          <cell r="Q265">
            <v>1</v>
          </cell>
          <cell r="R265">
            <v>1</v>
          </cell>
          <cell r="S265">
            <v>1</v>
          </cell>
          <cell r="T265">
            <v>3</v>
          </cell>
        </row>
        <row r="266">
          <cell r="A266" t="str">
            <v>LH0391</v>
          </cell>
          <cell r="B266" t="str">
            <v>30-09-2007</v>
          </cell>
          <cell r="C266" t="str">
            <v>A2Dominion North Limited</v>
          </cell>
          <cell r="D266">
            <v>1895</v>
          </cell>
          <cell r="E266">
            <v>327</v>
          </cell>
          <cell r="F266">
            <v>2222</v>
          </cell>
          <cell r="G266" t="str">
            <v>London</v>
          </cell>
          <cell r="H266">
            <v>0</v>
          </cell>
          <cell r="I266">
            <v>0</v>
          </cell>
          <cell r="J266" t="str">
            <v/>
          </cell>
          <cell r="K266" t="str">
            <v>Traditional</v>
          </cell>
          <cell r="L266" t="str">
            <v>Included</v>
          </cell>
          <cell r="M266" t="str">
            <v/>
          </cell>
          <cell r="N266" t="str">
            <v/>
          </cell>
          <cell r="O266" t="str">
            <v/>
          </cell>
          <cell r="Q266">
            <v>1</v>
          </cell>
          <cell r="R266">
            <v>1</v>
          </cell>
          <cell r="S266">
            <v>1</v>
          </cell>
          <cell r="T266">
            <v>3</v>
          </cell>
        </row>
        <row r="267">
          <cell r="A267" t="str">
            <v>LH0413</v>
          </cell>
          <cell r="B267" t="str">
            <v>31-03-2008</v>
          </cell>
          <cell r="C267" t="str">
            <v>Friendship Care and Housing Association</v>
          </cell>
          <cell r="D267">
            <v>3484</v>
          </cell>
          <cell r="E267">
            <v>139</v>
          </cell>
          <cell r="F267">
            <v>3623</v>
          </cell>
          <cell r="G267" t="str">
            <v>Central</v>
          </cell>
          <cell r="H267">
            <v>0</v>
          </cell>
          <cell r="I267">
            <v>0</v>
          </cell>
          <cell r="J267" t="str">
            <v/>
          </cell>
          <cell r="K267" t="str">
            <v>Traditional</v>
          </cell>
          <cell r="L267" t="str">
            <v/>
          </cell>
          <cell r="M267" t="str">
            <v>Included</v>
          </cell>
          <cell r="N267" t="str">
            <v/>
          </cell>
          <cell r="O267" t="str">
            <v/>
          </cell>
          <cell r="Q267">
            <v>1</v>
          </cell>
          <cell r="R267">
            <v>1</v>
          </cell>
          <cell r="S267">
            <v>1</v>
          </cell>
          <cell r="T267">
            <v>3</v>
          </cell>
        </row>
        <row r="268">
          <cell r="A268" t="str">
            <v>LH0455</v>
          </cell>
          <cell r="B268" t="str">
            <v>30-09-2007</v>
          </cell>
          <cell r="C268" t="str">
            <v>A2Dominion London Limited</v>
          </cell>
          <cell r="D268">
            <v>8393</v>
          </cell>
          <cell r="E268">
            <v>793</v>
          </cell>
          <cell r="F268">
            <v>9186</v>
          </cell>
          <cell r="G268" t="str">
            <v>London</v>
          </cell>
          <cell r="H268">
            <v>0</v>
          </cell>
          <cell r="I268">
            <v>0</v>
          </cell>
          <cell r="J268" t="str">
            <v/>
          </cell>
          <cell r="K268" t="str">
            <v>Traditional</v>
          </cell>
          <cell r="L268" t="str">
            <v/>
          </cell>
          <cell r="M268" t="str">
            <v/>
          </cell>
          <cell r="N268" t="str">
            <v>Included</v>
          </cell>
          <cell r="O268" t="str">
            <v/>
          </cell>
          <cell r="Q268">
            <v>1</v>
          </cell>
          <cell r="R268">
            <v>1</v>
          </cell>
          <cell r="S268">
            <v>1</v>
          </cell>
          <cell r="T268">
            <v>3</v>
          </cell>
        </row>
        <row r="269">
          <cell r="A269" t="str">
            <v>LH0459</v>
          </cell>
          <cell r="B269" t="str">
            <v>31-03-2008</v>
          </cell>
          <cell r="C269" t="str">
            <v>Habinteg Housing Association Limited</v>
          </cell>
          <cell r="D269">
            <v>2114</v>
          </cell>
          <cell r="E269">
            <v>0</v>
          </cell>
          <cell r="F269">
            <v>2114</v>
          </cell>
          <cell r="G269" t="str">
            <v>London</v>
          </cell>
          <cell r="H269">
            <v>0</v>
          </cell>
          <cell r="I269">
            <v>0</v>
          </cell>
          <cell r="J269" t="str">
            <v/>
          </cell>
          <cell r="K269" t="str">
            <v>Traditional</v>
          </cell>
          <cell r="L269" t="str">
            <v>Included</v>
          </cell>
          <cell r="M269" t="str">
            <v/>
          </cell>
          <cell r="N269" t="str">
            <v/>
          </cell>
          <cell r="O269" t="str">
            <v/>
          </cell>
          <cell r="Q269">
            <v>1</v>
          </cell>
          <cell r="R269">
            <v>1</v>
          </cell>
          <cell r="S269">
            <v>1</v>
          </cell>
          <cell r="T269">
            <v>3</v>
          </cell>
        </row>
        <row r="270">
          <cell r="A270" t="str">
            <v>LH0495</v>
          </cell>
          <cell r="B270" t="str">
            <v>31-03-2008</v>
          </cell>
          <cell r="C270" t="str">
            <v>Croydon Churches Housing Association Limited</v>
          </cell>
          <cell r="D270">
            <v>1321</v>
          </cell>
          <cell r="E270">
            <v>0</v>
          </cell>
          <cell r="F270">
            <v>1321</v>
          </cell>
          <cell r="G270" t="str">
            <v>London</v>
          </cell>
          <cell r="H270">
            <v>0</v>
          </cell>
          <cell r="I270">
            <v>0</v>
          </cell>
          <cell r="J270" t="str">
            <v/>
          </cell>
          <cell r="K270" t="str">
            <v>Traditional</v>
          </cell>
          <cell r="L270" t="str">
            <v>Included</v>
          </cell>
          <cell r="M270" t="str">
            <v/>
          </cell>
          <cell r="N270" t="str">
            <v/>
          </cell>
          <cell r="O270" t="str">
            <v/>
          </cell>
          <cell r="Q270">
            <v>1</v>
          </cell>
          <cell r="R270">
            <v>1</v>
          </cell>
          <cell r="S270">
            <v>1</v>
          </cell>
          <cell r="T270">
            <v>3</v>
          </cell>
        </row>
        <row r="271">
          <cell r="A271" t="str">
            <v>LH0676</v>
          </cell>
          <cell r="B271" t="str">
            <v>31-03-2008</v>
          </cell>
          <cell r="C271" t="str">
            <v>The Christian Action (Enfield) Housing Assoc Ltd</v>
          </cell>
          <cell r="D271">
            <v>1305</v>
          </cell>
          <cell r="E271">
            <v>0</v>
          </cell>
          <cell r="F271">
            <v>1305</v>
          </cell>
          <cell r="G271" t="str">
            <v>London</v>
          </cell>
          <cell r="H271">
            <v>0</v>
          </cell>
          <cell r="I271">
            <v>0</v>
          </cell>
          <cell r="J271" t="str">
            <v/>
          </cell>
          <cell r="K271" t="str">
            <v>Traditional</v>
          </cell>
          <cell r="L271" t="str">
            <v>Included</v>
          </cell>
          <cell r="M271" t="str">
            <v/>
          </cell>
          <cell r="N271" t="str">
            <v/>
          </cell>
          <cell r="O271" t="str">
            <v/>
          </cell>
          <cell r="Q271">
            <v>1</v>
          </cell>
          <cell r="R271">
            <v>1</v>
          </cell>
          <cell r="S271">
            <v>1</v>
          </cell>
          <cell r="T271">
            <v>3</v>
          </cell>
        </row>
        <row r="272">
          <cell r="A272" t="str">
            <v>LH0682</v>
          </cell>
          <cell r="B272" t="str">
            <v>31-03-2008</v>
          </cell>
          <cell r="C272" t="str">
            <v>HVHS Housing Group</v>
          </cell>
          <cell r="D272">
            <v>1296</v>
          </cell>
          <cell r="E272">
            <v>0</v>
          </cell>
          <cell r="F272">
            <v>1296</v>
          </cell>
          <cell r="G272" t="str">
            <v>South East</v>
          </cell>
          <cell r="H272">
            <v>0</v>
          </cell>
          <cell r="I272">
            <v>0</v>
          </cell>
          <cell r="J272" t="str">
            <v/>
          </cell>
          <cell r="K272" t="str">
            <v>Traditional</v>
          </cell>
          <cell r="L272" t="str">
            <v>Included</v>
          </cell>
          <cell r="M272" t="str">
            <v/>
          </cell>
          <cell r="N272" t="str">
            <v/>
          </cell>
          <cell r="O272" t="str">
            <v/>
          </cell>
          <cell r="Q272">
            <v>1</v>
          </cell>
          <cell r="R272">
            <v>1</v>
          </cell>
          <cell r="S272">
            <v>1</v>
          </cell>
          <cell r="T272">
            <v>3</v>
          </cell>
        </row>
        <row r="273">
          <cell r="A273" t="str">
            <v>LH0704</v>
          </cell>
          <cell r="B273" t="str">
            <v>31-12-2007</v>
          </cell>
          <cell r="C273" t="str">
            <v>Leeds and Yorkshire Housing Association Ltd</v>
          </cell>
          <cell r="D273">
            <v>1071</v>
          </cell>
          <cell r="E273">
            <v>0</v>
          </cell>
          <cell r="F273">
            <v>1071</v>
          </cell>
          <cell r="G273" t="str">
            <v>North</v>
          </cell>
          <cell r="H273">
            <v>0</v>
          </cell>
          <cell r="I273">
            <v>0</v>
          </cell>
          <cell r="J273" t="str">
            <v/>
          </cell>
          <cell r="K273" t="str">
            <v>Traditional</v>
          </cell>
          <cell r="L273" t="str">
            <v>Included</v>
          </cell>
          <cell r="M273" t="str">
            <v/>
          </cell>
          <cell r="N273" t="str">
            <v/>
          </cell>
          <cell r="O273" t="str">
            <v/>
          </cell>
          <cell r="Q273">
            <v>1</v>
          </cell>
          <cell r="R273">
            <v>1</v>
          </cell>
          <cell r="S273">
            <v>1</v>
          </cell>
          <cell r="T273">
            <v>3</v>
          </cell>
        </row>
        <row r="274">
          <cell r="A274" t="str">
            <v>LH0713</v>
          </cell>
          <cell r="B274" t="str">
            <v>31-03-2008</v>
          </cell>
          <cell r="C274" t="str">
            <v>Family Housing Association (Birmingham) Ltd</v>
          </cell>
          <cell r="D274">
            <v>2107</v>
          </cell>
          <cell r="E274">
            <v>0</v>
          </cell>
          <cell r="F274">
            <v>2107</v>
          </cell>
          <cell r="G274" t="str">
            <v>Central</v>
          </cell>
          <cell r="H274">
            <v>0</v>
          </cell>
          <cell r="I274">
            <v>0</v>
          </cell>
          <cell r="J274" t="str">
            <v/>
          </cell>
          <cell r="K274" t="str">
            <v>Traditional</v>
          </cell>
          <cell r="L274" t="str">
            <v>Included</v>
          </cell>
          <cell r="M274" t="str">
            <v/>
          </cell>
          <cell r="N274" t="str">
            <v/>
          </cell>
          <cell r="O274" t="str">
            <v/>
          </cell>
          <cell r="Q274">
            <v>1</v>
          </cell>
          <cell r="R274">
            <v>1</v>
          </cell>
          <cell r="S274">
            <v>1</v>
          </cell>
          <cell r="T274">
            <v>3</v>
          </cell>
        </row>
        <row r="275">
          <cell r="A275" t="str">
            <v>LH0724</v>
          </cell>
          <cell r="B275" t="str">
            <v>31-03-2008</v>
          </cell>
          <cell r="C275" t="str">
            <v>English Churches Housing Group</v>
          </cell>
          <cell r="D275">
            <v>10277</v>
          </cell>
          <cell r="E275">
            <v>0</v>
          </cell>
          <cell r="F275">
            <v>10277</v>
          </cell>
          <cell r="G275" t="str">
            <v>North</v>
          </cell>
          <cell r="H275">
            <v>0</v>
          </cell>
          <cell r="I275">
            <v>0</v>
          </cell>
          <cell r="J275" t="str">
            <v/>
          </cell>
          <cell r="K275" t="str">
            <v>Traditional</v>
          </cell>
          <cell r="L275" t="str">
            <v/>
          </cell>
          <cell r="M275" t="str">
            <v/>
          </cell>
          <cell r="N275" t="str">
            <v/>
          </cell>
          <cell r="O275" t="str">
            <v>Included</v>
          </cell>
          <cell r="Q275">
            <v>1</v>
          </cell>
          <cell r="R275">
            <v>1</v>
          </cell>
          <cell r="S275">
            <v>1</v>
          </cell>
          <cell r="T275">
            <v>3</v>
          </cell>
        </row>
        <row r="276">
          <cell r="A276" t="str">
            <v>LH0886</v>
          </cell>
          <cell r="B276" t="str">
            <v>31-03-2008</v>
          </cell>
          <cell r="C276" t="str">
            <v>Three Rivers Housing Association Limited</v>
          </cell>
          <cell r="D276">
            <v>3014</v>
          </cell>
          <cell r="E276">
            <v>0</v>
          </cell>
          <cell r="F276">
            <v>3014</v>
          </cell>
          <cell r="G276" t="str">
            <v>North</v>
          </cell>
          <cell r="H276">
            <v>0</v>
          </cell>
          <cell r="I276">
            <v>0</v>
          </cell>
          <cell r="J276" t="str">
            <v/>
          </cell>
          <cell r="K276" t="str">
            <v>Traditional</v>
          </cell>
          <cell r="L276" t="str">
            <v/>
          </cell>
          <cell r="M276" t="str">
            <v>Included</v>
          </cell>
          <cell r="N276" t="str">
            <v/>
          </cell>
          <cell r="O276" t="str">
            <v/>
          </cell>
          <cell r="Q276">
            <v>1</v>
          </cell>
          <cell r="R276">
            <v>1</v>
          </cell>
          <cell r="S276">
            <v>1</v>
          </cell>
          <cell r="T276">
            <v>3</v>
          </cell>
        </row>
        <row r="277">
          <cell r="A277" t="str">
            <v>LH0912</v>
          </cell>
          <cell r="B277" t="str">
            <v>31-03-2008</v>
          </cell>
          <cell r="C277" t="str">
            <v>Accent Nene Limited</v>
          </cell>
          <cell r="D277">
            <v>3876</v>
          </cell>
          <cell r="E277">
            <v>0</v>
          </cell>
          <cell r="F277">
            <v>3876</v>
          </cell>
          <cell r="G277" t="str">
            <v>North</v>
          </cell>
          <cell r="H277">
            <v>0</v>
          </cell>
          <cell r="I277">
            <v>0</v>
          </cell>
          <cell r="J277" t="str">
            <v/>
          </cell>
          <cell r="K277" t="str">
            <v>Traditional</v>
          </cell>
          <cell r="L277" t="str">
            <v/>
          </cell>
          <cell r="M277" t="str">
            <v>Included</v>
          </cell>
          <cell r="N277" t="str">
            <v/>
          </cell>
          <cell r="O277" t="str">
            <v/>
          </cell>
          <cell r="Q277">
            <v>1</v>
          </cell>
          <cell r="R277">
            <v>1</v>
          </cell>
          <cell r="S277">
            <v>1</v>
          </cell>
          <cell r="T277">
            <v>3</v>
          </cell>
        </row>
        <row r="278">
          <cell r="A278" t="str">
            <v>LH0945</v>
          </cell>
          <cell r="B278" t="str">
            <v>31-03-2008</v>
          </cell>
          <cell r="C278" t="str">
            <v>Westcountry Housing Association Limited</v>
          </cell>
          <cell r="D278">
            <v>4324</v>
          </cell>
          <cell r="E278">
            <v>354</v>
          </cell>
          <cell r="F278">
            <v>4678</v>
          </cell>
          <cell r="G278" t="str">
            <v>South West</v>
          </cell>
          <cell r="H278">
            <v>0</v>
          </cell>
          <cell r="I278">
            <v>0</v>
          </cell>
          <cell r="J278" t="str">
            <v/>
          </cell>
          <cell r="K278" t="str">
            <v>Traditional</v>
          </cell>
          <cell r="L278" t="str">
            <v/>
          </cell>
          <cell r="M278" t="str">
            <v>Included</v>
          </cell>
          <cell r="N278" t="str">
            <v/>
          </cell>
          <cell r="O278" t="str">
            <v/>
          </cell>
          <cell r="Q278">
            <v>1</v>
          </cell>
          <cell r="R278">
            <v>1</v>
          </cell>
          <cell r="S278">
            <v>1</v>
          </cell>
          <cell r="T278">
            <v>3</v>
          </cell>
        </row>
        <row r="279">
          <cell r="A279" t="str">
            <v>LH0989</v>
          </cell>
          <cell r="B279" t="str">
            <v>31-03-2008</v>
          </cell>
          <cell r="C279" t="str">
            <v>Leeds Federated Housing Association Limited</v>
          </cell>
          <cell r="D279">
            <v>3581</v>
          </cell>
          <cell r="E279">
            <v>194</v>
          </cell>
          <cell r="F279">
            <v>3775</v>
          </cell>
          <cell r="G279" t="str">
            <v>North</v>
          </cell>
          <cell r="H279">
            <v>0</v>
          </cell>
          <cell r="I279">
            <v>0</v>
          </cell>
          <cell r="J279" t="str">
            <v/>
          </cell>
          <cell r="K279" t="str">
            <v>Traditional</v>
          </cell>
          <cell r="L279" t="str">
            <v/>
          </cell>
          <cell r="M279" t="str">
            <v>Included</v>
          </cell>
          <cell r="N279" t="str">
            <v/>
          </cell>
          <cell r="O279" t="str">
            <v/>
          </cell>
          <cell r="Q279">
            <v>1</v>
          </cell>
          <cell r="R279">
            <v>1</v>
          </cell>
          <cell r="S279">
            <v>1</v>
          </cell>
          <cell r="T279">
            <v>3</v>
          </cell>
        </row>
        <row r="280">
          <cell r="A280" t="str">
            <v>LH1004</v>
          </cell>
          <cell r="B280" t="str">
            <v>31-03-2008</v>
          </cell>
          <cell r="C280" t="str">
            <v>Havelok Homes Limited</v>
          </cell>
          <cell r="D280">
            <v>1826</v>
          </cell>
          <cell r="E280">
            <v>0</v>
          </cell>
          <cell r="F280">
            <v>1826</v>
          </cell>
          <cell r="G280" t="str">
            <v>Central</v>
          </cell>
          <cell r="H280">
            <v>0</v>
          </cell>
          <cell r="I280">
            <v>0</v>
          </cell>
          <cell r="J280" t="str">
            <v/>
          </cell>
          <cell r="K280" t="str">
            <v>Traditional</v>
          </cell>
          <cell r="L280" t="str">
            <v>Included</v>
          </cell>
          <cell r="M280" t="str">
            <v/>
          </cell>
          <cell r="N280" t="str">
            <v/>
          </cell>
          <cell r="O280" t="str">
            <v/>
          </cell>
          <cell r="Q280">
            <v>1</v>
          </cell>
          <cell r="R280">
            <v>1</v>
          </cell>
          <cell r="S280">
            <v>1</v>
          </cell>
          <cell r="T280">
            <v>3</v>
          </cell>
        </row>
        <row r="281">
          <cell r="A281" t="str">
            <v>LH1298</v>
          </cell>
          <cell r="B281" t="str">
            <v>31-03-2008</v>
          </cell>
          <cell r="C281" t="str">
            <v>Cosmopolitan Housing Association Limited</v>
          </cell>
          <cell r="D281">
            <v>2068</v>
          </cell>
          <cell r="E281">
            <v>536</v>
          </cell>
          <cell r="F281">
            <v>2604</v>
          </cell>
          <cell r="G281" t="str">
            <v>North</v>
          </cell>
          <cell r="H281">
            <v>0</v>
          </cell>
          <cell r="I281">
            <v>0</v>
          </cell>
          <cell r="J281" t="str">
            <v/>
          </cell>
          <cell r="K281" t="str">
            <v>Traditional</v>
          </cell>
          <cell r="L281" t="str">
            <v/>
          </cell>
          <cell r="M281" t="str">
            <v>Included</v>
          </cell>
          <cell r="N281" t="str">
            <v/>
          </cell>
          <cell r="O281" t="str">
            <v/>
          </cell>
          <cell r="Q281">
            <v>1</v>
          </cell>
          <cell r="R281">
            <v>1</v>
          </cell>
          <cell r="S281">
            <v>1</v>
          </cell>
          <cell r="T281">
            <v>3</v>
          </cell>
        </row>
        <row r="282">
          <cell r="A282" t="str">
            <v>LH1534</v>
          </cell>
          <cell r="B282" t="str">
            <v>31-03-2008</v>
          </cell>
          <cell r="C282" t="str">
            <v>Two Castles Housing Association Limited</v>
          </cell>
          <cell r="D282">
            <v>3255</v>
          </cell>
          <cell r="E282">
            <v>0</v>
          </cell>
          <cell r="F282">
            <v>3255</v>
          </cell>
          <cell r="G282" t="str">
            <v>North</v>
          </cell>
          <cell r="H282">
            <v>0</v>
          </cell>
          <cell r="I282">
            <v>0</v>
          </cell>
          <cell r="J282" t="str">
            <v/>
          </cell>
          <cell r="K282" t="str">
            <v>Traditional</v>
          </cell>
          <cell r="L282" t="str">
            <v/>
          </cell>
          <cell r="M282" t="str">
            <v>Included</v>
          </cell>
          <cell r="N282" t="str">
            <v/>
          </cell>
          <cell r="O282" t="str">
            <v/>
          </cell>
          <cell r="Q282">
            <v>1</v>
          </cell>
          <cell r="R282">
            <v>1</v>
          </cell>
          <cell r="S282">
            <v>1</v>
          </cell>
          <cell r="T282">
            <v>3</v>
          </cell>
        </row>
        <row r="283">
          <cell r="A283" t="str">
            <v>LH1651</v>
          </cell>
          <cell r="B283" t="str">
            <v>31-03-2008</v>
          </cell>
          <cell r="C283" t="str">
            <v>Colne Housing Society Limited</v>
          </cell>
          <cell r="D283">
            <v>2051</v>
          </cell>
          <cell r="E283">
            <v>0</v>
          </cell>
          <cell r="F283">
            <v>2051</v>
          </cell>
          <cell r="G283" t="str">
            <v>Central</v>
          </cell>
          <cell r="H283">
            <v>0</v>
          </cell>
          <cell r="I283">
            <v>0</v>
          </cell>
          <cell r="J283" t="str">
            <v/>
          </cell>
          <cell r="K283" t="str">
            <v>Traditional</v>
          </cell>
          <cell r="L283" t="str">
            <v>Included</v>
          </cell>
          <cell r="M283" t="str">
            <v/>
          </cell>
          <cell r="N283" t="str">
            <v/>
          </cell>
          <cell r="O283" t="str">
            <v/>
          </cell>
          <cell r="Q283">
            <v>1</v>
          </cell>
          <cell r="R283">
            <v>1</v>
          </cell>
          <cell r="S283">
            <v>1</v>
          </cell>
          <cell r="T283">
            <v>3</v>
          </cell>
        </row>
        <row r="284">
          <cell r="A284" t="str">
            <v>LH1662</v>
          </cell>
          <cell r="B284" t="str">
            <v>31-03-2008</v>
          </cell>
          <cell r="C284" t="str">
            <v>Southern Housing Home Ownership Ltd</v>
          </cell>
          <cell r="D284">
            <v>1883</v>
          </cell>
          <cell r="E284">
            <v>0</v>
          </cell>
          <cell r="F284">
            <v>1883</v>
          </cell>
          <cell r="G284" t="str">
            <v>London</v>
          </cell>
          <cell r="H284">
            <v>0</v>
          </cell>
          <cell r="I284">
            <v>0</v>
          </cell>
          <cell r="J284" t="str">
            <v/>
          </cell>
          <cell r="K284" t="str">
            <v>Traditional</v>
          </cell>
          <cell r="L284" t="str">
            <v>Included</v>
          </cell>
          <cell r="M284" t="str">
            <v/>
          </cell>
          <cell r="N284" t="str">
            <v/>
          </cell>
          <cell r="O284" t="str">
            <v/>
          </cell>
          <cell r="Q284">
            <v>1</v>
          </cell>
          <cell r="R284">
            <v>1</v>
          </cell>
          <cell r="S284">
            <v>1</v>
          </cell>
          <cell r="T284">
            <v>3</v>
          </cell>
        </row>
        <row r="285">
          <cell r="A285" t="str">
            <v>LH1682</v>
          </cell>
          <cell r="B285" t="str">
            <v>31-03-2008</v>
          </cell>
          <cell r="C285" t="str">
            <v>Aldwyck Housing Association Limited</v>
          </cell>
          <cell r="D285">
            <v>8093</v>
          </cell>
          <cell r="E285">
            <v>627</v>
          </cell>
          <cell r="F285">
            <v>8720</v>
          </cell>
          <cell r="G285" t="str">
            <v>Central</v>
          </cell>
          <cell r="H285">
            <v>0</v>
          </cell>
          <cell r="I285">
            <v>0</v>
          </cell>
          <cell r="J285" t="str">
            <v/>
          </cell>
          <cell r="K285" t="str">
            <v>Traditional</v>
          </cell>
          <cell r="L285" t="str">
            <v/>
          </cell>
          <cell r="M285" t="str">
            <v/>
          </cell>
          <cell r="N285" t="str">
            <v>Included</v>
          </cell>
          <cell r="O285" t="str">
            <v/>
          </cell>
          <cell r="Q285">
            <v>1</v>
          </cell>
          <cell r="R285">
            <v>1</v>
          </cell>
          <cell r="S285">
            <v>1</v>
          </cell>
          <cell r="T285">
            <v>3</v>
          </cell>
        </row>
        <row r="286">
          <cell r="A286" t="str">
            <v>LH1722</v>
          </cell>
          <cell r="B286" t="str">
            <v>31-03-2008</v>
          </cell>
          <cell r="C286" t="str">
            <v>Accent Foundation Limited</v>
          </cell>
          <cell r="D286">
            <v>12114</v>
          </cell>
          <cell r="E286">
            <v>980</v>
          </cell>
          <cell r="F286">
            <v>13094</v>
          </cell>
          <cell r="G286" t="str">
            <v>North</v>
          </cell>
          <cell r="H286">
            <v>0</v>
          </cell>
          <cell r="I286">
            <v>0</v>
          </cell>
          <cell r="J286" t="str">
            <v/>
          </cell>
          <cell r="K286" t="str">
            <v>Traditional</v>
          </cell>
          <cell r="L286" t="str">
            <v/>
          </cell>
          <cell r="M286" t="str">
            <v/>
          </cell>
          <cell r="N286" t="str">
            <v/>
          </cell>
          <cell r="O286" t="str">
            <v>Included</v>
          </cell>
          <cell r="Q286">
            <v>1</v>
          </cell>
          <cell r="R286">
            <v>1</v>
          </cell>
          <cell r="S286">
            <v>1</v>
          </cell>
          <cell r="T286">
            <v>3</v>
          </cell>
        </row>
        <row r="287">
          <cell r="A287" t="str">
            <v>LH1831</v>
          </cell>
          <cell r="B287" t="str">
            <v>31-03-2008</v>
          </cell>
          <cell r="C287" t="str">
            <v>Granta Housing Society Limited</v>
          </cell>
          <cell r="D287">
            <v>2263</v>
          </cell>
          <cell r="E287">
            <v>128</v>
          </cell>
          <cell r="F287">
            <v>2391</v>
          </cell>
          <cell r="G287" t="str">
            <v>London</v>
          </cell>
          <cell r="H287">
            <v>0</v>
          </cell>
          <cell r="I287">
            <v>0</v>
          </cell>
          <cell r="J287" t="str">
            <v/>
          </cell>
          <cell r="K287" t="str">
            <v>Traditional</v>
          </cell>
          <cell r="L287" t="str">
            <v>Included</v>
          </cell>
          <cell r="M287" t="str">
            <v/>
          </cell>
          <cell r="N287" t="str">
            <v/>
          </cell>
          <cell r="O287" t="str">
            <v/>
          </cell>
          <cell r="Q287">
            <v>1</v>
          </cell>
          <cell r="R287">
            <v>1</v>
          </cell>
          <cell r="S287">
            <v>1</v>
          </cell>
          <cell r="T287">
            <v>3</v>
          </cell>
        </row>
        <row r="288">
          <cell r="A288" t="str">
            <v>LH1985</v>
          </cell>
          <cell r="B288" t="str">
            <v>31-12-2007</v>
          </cell>
          <cell r="C288" t="str">
            <v>East Midlands Housing Association Limited</v>
          </cell>
          <cell r="D288">
            <v>7070</v>
          </cell>
          <cell r="E288">
            <v>0</v>
          </cell>
          <cell r="F288">
            <v>7070</v>
          </cell>
          <cell r="G288" t="str">
            <v>Central</v>
          </cell>
          <cell r="H288">
            <v>0</v>
          </cell>
          <cell r="I288">
            <v>0</v>
          </cell>
          <cell r="J288" t="str">
            <v/>
          </cell>
          <cell r="K288" t="str">
            <v>Traditional</v>
          </cell>
          <cell r="L288" t="str">
            <v/>
          </cell>
          <cell r="M288" t="str">
            <v/>
          </cell>
          <cell r="N288" t="str">
            <v>Included</v>
          </cell>
          <cell r="O288" t="str">
            <v/>
          </cell>
          <cell r="Q288">
            <v>1</v>
          </cell>
          <cell r="R288">
            <v>1</v>
          </cell>
          <cell r="S288">
            <v>1</v>
          </cell>
          <cell r="T288">
            <v>3</v>
          </cell>
        </row>
        <row r="289">
          <cell r="A289" t="str">
            <v>LH2009</v>
          </cell>
          <cell r="B289" t="str">
            <v>31-03-2008</v>
          </cell>
          <cell r="C289" t="str">
            <v>Arena Options Limited</v>
          </cell>
          <cell r="D289">
            <v>2243</v>
          </cell>
          <cell r="E289">
            <v>21</v>
          </cell>
          <cell r="F289">
            <v>2264</v>
          </cell>
          <cell r="G289" t="str">
            <v>North</v>
          </cell>
          <cell r="K289" t="str">
            <v>Traditional</v>
          </cell>
          <cell r="L289" t="str">
            <v>Included</v>
          </cell>
          <cell r="M289" t="str">
            <v/>
          </cell>
          <cell r="N289" t="str">
            <v/>
          </cell>
          <cell r="O289" t="str">
            <v/>
          </cell>
          <cell r="Q289">
            <v>1</v>
          </cell>
          <cell r="R289">
            <v>1</v>
          </cell>
          <cell r="S289">
            <v>1</v>
          </cell>
          <cell r="T289">
            <v>3</v>
          </cell>
        </row>
        <row r="290">
          <cell r="A290" t="str">
            <v>LH2162</v>
          </cell>
          <cell r="B290" t="str">
            <v>31-03-2008</v>
          </cell>
          <cell r="C290" t="str">
            <v>Staffordshire Housing Association</v>
          </cell>
          <cell r="D290">
            <v>2474</v>
          </cell>
          <cell r="E290">
            <v>0</v>
          </cell>
          <cell r="F290">
            <v>2474</v>
          </cell>
          <cell r="G290" t="str">
            <v>Central</v>
          </cell>
          <cell r="H290">
            <v>0</v>
          </cell>
          <cell r="I290">
            <v>0</v>
          </cell>
          <cell r="J290" t="str">
            <v/>
          </cell>
          <cell r="K290" t="str">
            <v>Traditional</v>
          </cell>
          <cell r="L290" t="str">
            <v>Included</v>
          </cell>
          <cell r="M290" t="str">
            <v/>
          </cell>
          <cell r="N290" t="str">
            <v/>
          </cell>
          <cell r="O290" t="str">
            <v/>
          </cell>
          <cell r="Q290">
            <v>1</v>
          </cell>
          <cell r="R290">
            <v>1</v>
          </cell>
          <cell r="S290">
            <v>1</v>
          </cell>
          <cell r="T290">
            <v>3</v>
          </cell>
        </row>
        <row r="291">
          <cell r="A291" t="str">
            <v>LH2172</v>
          </cell>
          <cell r="B291" t="str">
            <v>31-03-2008</v>
          </cell>
          <cell r="C291" t="str">
            <v>Carr-Gomm</v>
          </cell>
          <cell r="D291">
            <v>2658</v>
          </cell>
          <cell r="E291">
            <v>0</v>
          </cell>
          <cell r="F291">
            <v>2658</v>
          </cell>
          <cell r="G291" t="str">
            <v>London</v>
          </cell>
          <cell r="H291">
            <v>0</v>
          </cell>
          <cell r="I291">
            <v>0</v>
          </cell>
          <cell r="J291" t="str">
            <v>Specialist</v>
          </cell>
          <cell r="K291" t="str">
            <v>Traditional</v>
          </cell>
          <cell r="L291" t="str">
            <v/>
          </cell>
          <cell r="M291" t="str">
            <v>Included</v>
          </cell>
          <cell r="N291" t="str">
            <v/>
          </cell>
          <cell r="O291" t="str">
            <v/>
          </cell>
          <cell r="Q291">
            <v>1</v>
          </cell>
          <cell r="R291">
            <v>1</v>
          </cell>
          <cell r="S291">
            <v>1</v>
          </cell>
          <cell r="T291">
            <v>3</v>
          </cell>
        </row>
        <row r="292">
          <cell r="A292" t="str">
            <v>LH2200</v>
          </cell>
          <cell r="B292" t="str">
            <v>31-03-2008</v>
          </cell>
          <cell r="C292" t="str">
            <v>NomadE5 Housing Association Limited</v>
          </cell>
          <cell r="D292">
            <v>5793</v>
          </cell>
          <cell r="E292">
            <v>39</v>
          </cell>
          <cell r="F292">
            <v>5832</v>
          </cell>
          <cell r="G292" t="str">
            <v>North</v>
          </cell>
          <cell r="H292">
            <v>0</v>
          </cell>
          <cell r="I292">
            <v>0</v>
          </cell>
          <cell r="J292" t="str">
            <v/>
          </cell>
          <cell r="K292" t="str">
            <v>Traditional</v>
          </cell>
          <cell r="L292" t="str">
            <v/>
          </cell>
          <cell r="M292" t="str">
            <v/>
          </cell>
          <cell r="N292" t="str">
            <v>Included</v>
          </cell>
          <cell r="O292" t="str">
            <v/>
          </cell>
          <cell r="Q292">
            <v>1</v>
          </cell>
          <cell r="R292">
            <v>1</v>
          </cell>
          <cell r="S292">
            <v>1</v>
          </cell>
          <cell r="T292">
            <v>3</v>
          </cell>
        </row>
        <row r="293">
          <cell r="A293" t="str">
            <v>LH2204</v>
          </cell>
          <cell r="B293" t="str">
            <v>31-03-2008</v>
          </cell>
          <cell r="C293" t="str">
            <v>National Council of YMCAs (Incorporated)</v>
          </cell>
          <cell r="D293">
            <v>1080</v>
          </cell>
          <cell r="E293">
            <v>0</v>
          </cell>
          <cell r="F293">
            <v>1080</v>
          </cell>
          <cell r="G293" t="str">
            <v>Central</v>
          </cell>
          <cell r="H293">
            <v>0</v>
          </cell>
          <cell r="I293">
            <v>0</v>
          </cell>
          <cell r="J293" t="str">
            <v>Specialist</v>
          </cell>
          <cell r="K293" t="str">
            <v>Traditional</v>
          </cell>
          <cell r="L293" t="str">
            <v>Included</v>
          </cell>
          <cell r="M293" t="str">
            <v/>
          </cell>
          <cell r="N293" t="str">
            <v/>
          </cell>
          <cell r="O293" t="str">
            <v/>
          </cell>
          <cell r="Q293">
            <v>1</v>
          </cell>
          <cell r="R293">
            <v>1</v>
          </cell>
          <cell r="S293">
            <v>1</v>
          </cell>
          <cell r="T293">
            <v>3</v>
          </cell>
        </row>
        <row r="294">
          <cell r="A294" t="str">
            <v>LH2270</v>
          </cell>
          <cell r="B294" t="str">
            <v>31-03-2008</v>
          </cell>
          <cell r="C294" t="str">
            <v>Dimensions (UK) Limited</v>
          </cell>
          <cell r="D294">
            <v>1256</v>
          </cell>
          <cell r="E294">
            <v>0</v>
          </cell>
          <cell r="F294">
            <v>1256</v>
          </cell>
          <cell r="G294" t="str">
            <v>South East</v>
          </cell>
          <cell r="H294">
            <v>0</v>
          </cell>
          <cell r="I294">
            <v>0</v>
          </cell>
          <cell r="J294" t="str">
            <v>Specialist</v>
          </cell>
          <cell r="K294" t="str">
            <v>Traditional</v>
          </cell>
          <cell r="L294" t="str">
            <v>Included</v>
          </cell>
          <cell r="M294" t="str">
            <v/>
          </cell>
          <cell r="N294" t="str">
            <v/>
          </cell>
          <cell r="O294" t="str">
            <v/>
          </cell>
          <cell r="Q294">
            <v>1</v>
          </cell>
          <cell r="R294">
            <v>1</v>
          </cell>
          <cell r="S294">
            <v>1</v>
          </cell>
          <cell r="T294">
            <v>3</v>
          </cell>
        </row>
        <row r="295">
          <cell r="A295" t="str">
            <v>LH2429</v>
          </cell>
          <cell r="B295" t="str">
            <v>31-03-2008</v>
          </cell>
          <cell r="C295" t="str">
            <v>Salvation Army Housing Association</v>
          </cell>
          <cell r="D295">
            <v>3379</v>
          </cell>
          <cell r="E295">
            <v>77</v>
          </cell>
          <cell r="F295">
            <v>3456</v>
          </cell>
          <cell r="G295" t="str">
            <v>London</v>
          </cell>
          <cell r="H295">
            <v>0</v>
          </cell>
          <cell r="I295">
            <v>0</v>
          </cell>
          <cell r="J295" t="str">
            <v/>
          </cell>
          <cell r="K295" t="str">
            <v>Traditional</v>
          </cell>
          <cell r="L295" t="str">
            <v/>
          </cell>
          <cell r="M295" t="str">
            <v>Included</v>
          </cell>
          <cell r="N295" t="str">
            <v/>
          </cell>
          <cell r="O295" t="str">
            <v/>
          </cell>
          <cell r="Q295">
            <v>1</v>
          </cell>
          <cell r="R295">
            <v>1</v>
          </cell>
          <cell r="S295">
            <v>1</v>
          </cell>
          <cell r="T295">
            <v>3</v>
          </cell>
        </row>
        <row r="296">
          <cell r="A296" t="str">
            <v>LH2833</v>
          </cell>
          <cell r="B296" t="str">
            <v>31-03-2008</v>
          </cell>
          <cell r="C296" t="str">
            <v>East Homes Limited</v>
          </cell>
          <cell r="D296">
            <v>10108</v>
          </cell>
          <cell r="E296">
            <v>1896</v>
          </cell>
          <cell r="F296">
            <v>12004</v>
          </cell>
          <cell r="G296" t="str">
            <v>London</v>
          </cell>
          <cell r="H296">
            <v>0</v>
          </cell>
          <cell r="I296">
            <v>0</v>
          </cell>
          <cell r="J296" t="str">
            <v/>
          </cell>
          <cell r="K296" t="str">
            <v>Traditional</v>
          </cell>
          <cell r="L296" t="str">
            <v/>
          </cell>
          <cell r="M296" t="str">
            <v/>
          </cell>
          <cell r="N296" t="str">
            <v/>
          </cell>
          <cell r="O296" t="str">
            <v>Included</v>
          </cell>
          <cell r="Q296">
            <v>1</v>
          </cell>
          <cell r="R296">
            <v>1</v>
          </cell>
          <cell r="S296">
            <v>1</v>
          </cell>
          <cell r="T296">
            <v>3</v>
          </cell>
        </row>
        <row r="297">
          <cell r="A297" t="str">
            <v>LH2967</v>
          </cell>
          <cell r="B297" t="str">
            <v>31-03-2008</v>
          </cell>
          <cell r="C297" t="str">
            <v>Ujima Housing Association Limited</v>
          </cell>
          <cell r="D297">
            <v>4800</v>
          </cell>
          <cell r="E297">
            <v>0</v>
          </cell>
          <cell r="F297">
            <v>4800</v>
          </cell>
          <cell r="G297" t="str">
            <v>London</v>
          </cell>
          <cell r="K297" t="str">
            <v>Traditional</v>
          </cell>
          <cell r="L297" t="str">
            <v/>
          </cell>
          <cell r="M297" t="str">
            <v>Included</v>
          </cell>
          <cell r="N297" t="str">
            <v/>
          </cell>
          <cell r="O297" t="str">
            <v/>
          </cell>
          <cell r="Q297">
            <v>1</v>
          </cell>
          <cell r="R297">
            <v>1</v>
          </cell>
          <cell r="S297">
            <v>1</v>
          </cell>
          <cell r="T297">
            <v>3</v>
          </cell>
        </row>
        <row r="298">
          <cell r="A298" t="str">
            <v>LH3702</v>
          </cell>
          <cell r="B298" t="str">
            <v>31-03-2008</v>
          </cell>
          <cell r="C298" t="str">
            <v>Thames Valley Charitable Housing Association Ltd</v>
          </cell>
          <cell r="D298">
            <v>5037</v>
          </cell>
          <cell r="E298">
            <v>463</v>
          </cell>
          <cell r="F298">
            <v>5500</v>
          </cell>
          <cell r="G298" t="str">
            <v>South East</v>
          </cell>
          <cell r="H298">
            <v>0</v>
          </cell>
          <cell r="I298">
            <v>0</v>
          </cell>
          <cell r="J298" t="str">
            <v/>
          </cell>
          <cell r="K298" t="str">
            <v>Traditional</v>
          </cell>
          <cell r="L298" t="str">
            <v/>
          </cell>
          <cell r="M298" t="str">
            <v/>
          </cell>
          <cell r="N298" t="str">
            <v>Included</v>
          </cell>
          <cell r="O298" t="str">
            <v/>
          </cell>
          <cell r="Q298">
            <v>1</v>
          </cell>
          <cell r="R298">
            <v>1</v>
          </cell>
          <cell r="S298">
            <v>1</v>
          </cell>
          <cell r="T298">
            <v>3</v>
          </cell>
        </row>
        <row r="299">
          <cell r="A299" t="str">
            <v>LH3737</v>
          </cell>
          <cell r="B299" t="str">
            <v>31-03-2008</v>
          </cell>
          <cell r="C299" t="str">
            <v>Unity Housing Association Limited</v>
          </cell>
          <cell r="D299">
            <v>1050</v>
          </cell>
          <cell r="E299">
            <v>6</v>
          </cell>
          <cell r="F299">
            <v>1056</v>
          </cell>
          <cell r="G299" t="str">
            <v>North</v>
          </cell>
          <cell r="H299" t="str">
            <v>BME</v>
          </cell>
          <cell r="I299">
            <v>0</v>
          </cell>
          <cell r="J299" t="str">
            <v/>
          </cell>
          <cell r="K299" t="str">
            <v>Traditional</v>
          </cell>
          <cell r="L299" t="str">
            <v>Included</v>
          </cell>
          <cell r="M299" t="str">
            <v/>
          </cell>
          <cell r="N299" t="str">
            <v/>
          </cell>
          <cell r="O299" t="str">
            <v/>
          </cell>
          <cell r="Q299">
            <v>1</v>
          </cell>
          <cell r="R299">
            <v>1</v>
          </cell>
          <cell r="S299">
            <v>1</v>
          </cell>
          <cell r="T299">
            <v>3</v>
          </cell>
        </row>
        <row r="300">
          <cell r="A300" t="str">
            <v>LH3827</v>
          </cell>
          <cell r="B300" t="str">
            <v>31-12-2007</v>
          </cell>
          <cell r="C300" t="str">
            <v>West Kent Housing Association</v>
          </cell>
          <cell r="D300">
            <v>5796</v>
          </cell>
          <cell r="E300">
            <v>1</v>
          </cell>
          <cell r="F300">
            <v>5797</v>
          </cell>
          <cell r="G300" t="str">
            <v>South East</v>
          </cell>
          <cell r="H300">
            <v>0</v>
          </cell>
          <cell r="I300" t="str">
            <v>LSVT</v>
          </cell>
          <cell r="J300" t="str">
            <v/>
          </cell>
          <cell r="K300" t="str">
            <v/>
          </cell>
          <cell r="L300" t="str">
            <v/>
          </cell>
          <cell r="M300" t="str">
            <v/>
          </cell>
          <cell r="N300" t="str">
            <v>Included</v>
          </cell>
          <cell r="O300" t="str">
            <v/>
          </cell>
          <cell r="Q300">
            <v>1</v>
          </cell>
          <cell r="R300">
            <v>1</v>
          </cell>
          <cell r="S300">
            <v>0</v>
          </cell>
          <cell r="T300">
            <v>2</v>
          </cell>
        </row>
        <row r="301">
          <cell r="A301" t="str">
            <v>LH3846</v>
          </cell>
          <cell r="B301" t="str">
            <v>31-03-2008</v>
          </cell>
          <cell r="C301" t="str">
            <v>Guinness Midsummer Ltd</v>
          </cell>
          <cell r="D301">
            <v>3124</v>
          </cell>
          <cell r="E301">
            <v>0</v>
          </cell>
          <cell r="F301">
            <v>3124</v>
          </cell>
          <cell r="G301" t="str">
            <v>London</v>
          </cell>
          <cell r="H301">
            <v>0</v>
          </cell>
          <cell r="I301">
            <v>0</v>
          </cell>
          <cell r="J301">
            <v>0</v>
          </cell>
          <cell r="K301" t="str">
            <v>Traditional</v>
          </cell>
          <cell r="L301" t="str">
            <v/>
          </cell>
          <cell r="M301" t="str">
            <v>Included</v>
          </cell>
          <cell r="N301" t="str">
            <v/>
          </cell>
          <cell r="O301" t="str">
            <v/>
          </cell>
          <cell r="Q301">
            <v>1</v>
          </cell>
          <cell r="R301">
            <v>1</v>
          </cell>
          <cell r="S301">
            <v>1</v>
          </cell>
          <cell r="T301">
            <v>3</v>
          </cell>
        </row>
        <row r="302">
          <cell r="A302" t="str">
            <v>LH3866</v>
          </cell>
          <cell r="B302" t="str">
            <v>31-03-2008</v>
          </cell>
          <cell r="C302" t="str">
            <v>Wherry Housing Association Limited</v>
          </cell>
          <cell r="D302">
            <v>7144</v>
          </cell>
          <cell r="E302">
            <v>0</v>
          </cell>
          <cell r="F302">
            <v>7144</v>
          </cell>
          <cell r="G302" t="str">
            <v>London</v>
          </cell>
          <cell r="H302">
            <v>0</v>
          </cell>
          <cell r="I302" t="str">
            <v>LSVT</v>
          </cell>
          <cell r="J302" t="str">
            <v/>
          </cell>
          <cell r="K302" t="str">
            <v/>
          </cell>
          <cell r="L302" t="str">
            <v/>
          </cell>
          <cell r="M302" t="str">
            <v/>
          </cell>
          <cell r="N302" t="str">
            <v>Included</v>
          </cell>
          <cell r="O302" t="str">
            <v/>
          </cell>
          <cell r="Q302">
            <v>1</v>
          </cell>
          <cell r="R302">
            <v>1</v>
          </cell>
          <cell r="S302">
            <v>0</v>
          </cell>
          <cell r="T302">
            <v>2</v>
          </cell>
        </row>
        <row r="303">
          <cell r="A303" t="str">
            <v>LH3887</v>
          </cell>
          <cell r="B303" t="str">
            <v>31-03-2008</v>
          </cell>
          <cell r="C303" t="str">
            <v>Bedfordshire Pilgrims Housing Association Limited</v>
          </cell>
          <cell r="D303">
            <v>11491</v>
          </cell>
          <cell r="E303">
            <v>584</v>
          </cell>
          <cell r="F303">
            <v>12075</v>
          </cell>
          <cell r="G303" t="str">
            <v>Central</v>
          </cell>
          <cell r="H303">
            <v>0</v>
          </cell>
          <cell r="I303" t="str">
            <v>LSVT</v>
          </cell>
          <cell r="J303" t="str">
            <v/>
          </cell>
          <cell r="K303" t="str">
            <v/>
          </cell>
          <cell r="L303" t="str">
            <v/>
          </cell>
          <cell r="M303" t="str">
            <v/>
          </cell>
          <cell r="N303" t="str">
            <v/>
          </cell>
          <cell r="O303" t="str">
            <v>Included</v>
          </cell>
          <cell r="Q303">
            <v>1</v>
          </cell>
          <cell r="R303">
            <v>1</v>
          </cell>
          <cell r="S303">
            <v>0</v>
          </cell>
          <cell r="T303">
            <v>2</v>
          </cell>
        </row>
        <row r="304">
          <cell r="A304" t="str">
            <v>LH3888</v>
          </cell>
          <cell r="B304" t="str">
            <v>31-03-2008</v>
          </cell>
          <cell r="C304" t="str">
            <v>Swale Housing Association Limited</v>
          </cell>
          <cell r="D304">
            <v>7316</v>
          </cell>
          <cell r="E304">
            <v>0</v>
          </cell>
          <cell r="F304">
            <v>7316</v>
          </cell>
          <cell r="G304" t="str">
            <v>South East</v>
          </cell>
          <cell r="H304">
            <v>0</v>
          </cell>
          <cell r="I304" t="str">
            <v>LSVT</v>
          </cell>
          <cell r="J304" t="str">
            <v/>
          </cell>
          <cell r="K304" t="str">
            <v/>
          </cell>
          <cell r="L304" t="str">
            <v/>
          </cell>
          <cell r="M304" t="str">
            <v/>
          </cell>
          <cell r="N304" t="str">
            <v>Included</v>
          </cell>
          <cell r="O304" t="str">
            <v/>
          </cell>
          <cell r="Q304">
            <v>1</v>
          </cell>
          <cell r="R304">
            <v>1</v>
          </cell>
          <cell r="S304">
            <v>0</v>
          </cell>
          <cell r="T304">
            <v>2</v>
          </cell>
        </row>
        <row r="305">
          <cell r="A305" t="str">
            <v>LH3898</v>
          </cell>
          <cell r="B305" t="str">
            <v>31-03-2008</v>
          </cell>
          <cell r="C305" t="str">
            <v>South Wight Housing Association Limited</v>
          </cell>
          <cell r="D305">
            <v>3197</v>
          </cell>
          <cell r="E305">
            <v>0</v>
          </cell>
          <cell r="F305">
            <v>3197</v>
          </cell>
          <cell r="G305" t="str">
            <v>London</v>
          </cell>
          <cell r="H305">
            <v>0</v>
          </cell>
          <cell r="I305" t="str">
            <v>LSVT</v>
          </cell>
          <cell r="J305" t="str">
            <v/>
          </cell>
          <cell r="K305" t="str">
            <v/>
          </cell>
          <cell r="L305" t="str">
            <v/>
          </cell>
          <cell r="M305" t="str">
            <v>Included</v>
          </cell>
          <cell r="N305" t="str">
            <v/>
          </cell>
          <cell r="O305" t="str">
            <v/>
          </cell>
          <cell r="Q305">
            <v>1</v>
          </cell>
          <cell r="R305">
            <v>1</v>
          </cell>
          <cell r="S305">
            <v>0</v>
          </cell>
          <cell r="T305">
            <v>2</v>
          </cell>
        </row>
        <row r="306">
          <cell r="A306" t="str">
            <v>LH3902</v>
          </cell>
          <cell r="B306" t="str">
            <v>31-03-2008</v>
          </cell>
          <cell r="C306" t="str">
            <v>Accord Housing Association Limited</v>
          </cell>
          <cell r="D306">
            <v>5510</v>
          </cell>
          <cell r="E306">
            <v>11</v>
          </cell>
          <cell r="F306">
            <v>5521</v>
          </cell>
          <cell r="G306" t="str">
            <v>Central</v>
          </cell>
          <cell r="H306">
            <v>0</v>
          </cell>
          <cell r="I306">
            <v>0</v>
          </cell>
          <cell r="J306" t="str">
            <v/>
          </cell>
          <cell r="K306" t="str">
            <v>Traditional</v>
          </cell>
          <cell r="L306" t="str">
            <v/>
          </cell>
          <cell r="M306" t="str">
            <v/>
          </cell>
          <cell r="N306" t="str">
            <v>Included</v>
          </cell>
          <cell r="O306" t="str">
            <v/>
          </cell>
          <cell r="Q306">
            <v>1</v>
          </cell>
          <cell r="R306">
            <v>1</v>
          </cell>
          <cell r="S306">
            <v>1</v>
          </cell>
          <cell r="T306">
            <v>3</v>
          </cell>
        </row>
        <row r="307">
          <cell r="A307" t="str">
            <v>LH3913</v>
          </cell>
          <cell r="B307" t="str">
            <v>31-03-2008</v>
          </cell>
          <cell r="C307" t="str">
            <v>Ashiana Housing Association</v>
          </cell>
          <cell r="D307">
            <v>1430</v>
          </cell>
          <cell r="E307">
            <v>0</v>
          </cell>
          <cell r="F307">
            <v>1430</v>
          </cell>
          <cell r="G307" t="str">
            <v>North</v>
          </cell>
          <cell r="H307" t="str">
            <v>BME</v>
          </cell>
          <cell r="I307">
            <v>0</v>
          </cell>
          <cell r="J307" t="str">
            <v/>
          </cell>
          <cell r="K307" t="str">
            <v>Traditional</v>
          </cell>
          <cell r="L307" t="str">
            <v>Included</v>
          </cell>
          <cell r="M307" t="str">
            <v/>
          </cell>
          <cell r="N307" t="str">
            <v/>
          </cell>
          <cell r="O307" t="str">
            <v/>
          </cell>
          <cell r="Q307">
            <v>1</v>
          </cell>
          <cell r="R307">
            <v>1</v>
          </cell>
          <cell r="S307">
            <v>1</v>
          </cell>
          <cell r="T307">
            <v>3</v>
          </cell>
        </row>
        <row r="308">
          <cell r="A308" t="str">
            <v>LH3922</v>
          </cell>
          <cell r="B308">
            <v>39086</v>
          </cell>
          <cell r="C308" t="str">
            <v>Russet Homes Limited</v>
          </cell>
          <cell r="D308">
            <v>6493</v>
          </cell>
          <cell r="E308">
            <v>0</v>
          </cell>
          <cell r="F308">
            <v>6493</v>
          </cell>
          <cell r="G308" t="str">
            <v>London</v>
          </cell>
          <cell r="H308">
            <v>0</v>
          </cell>
          <cell r="I308" t="str">
            <v>LSVT</v>
          </cell>
          <cell r="J308" t="str">
            <v/>
          </cell>
          <cell r="K308" t="str">
            <v/>
          </cell>
          <cell r="L308" t="str">
            <v/>
          </cell>
          <cell r="M308" t="str">
            <v/>
          </cell>
          <cell r="N308" t="str">
            <v>Included</v>
          </cell>
          <cell r="O308" t="str">
            <v/>
          </cell>
          <cell r="Q308">
            <v>1</v>
          </cell>
          <cell r="R308">
            <v>1</v>
          </cell>
          <cell r="S308">
            <v>0</v>
          </cell>
          <cell r="T308">
            <v>2</v>
          </cell>
        </row>
        <row r="309">
          <cell r="A309" t="str">
            <v>LH3923</v>
          </cell>
          <cell r="B309" t="str">
            <v>31-03-2008</v>
          </cell>
          <cell r="C309" t="str">
            <v>L &amp; Q Beacon Homes Limited</v>
          </cell>
          <cell r="D309">
            <v>4549</v>
          </cell>
          <cell r="E309">
            <v>0</v>
          </cell>
          <cell r="F309">
            <v>4549</v>
          </cell>
          <cell r="G309" t="str">
            <v>London</v>
          </cell>
          <cell r="H309">
            <v>0</v>
          </cell>
          <cell r="I309" t="str">
            <v>LSVT</v>
          </cell>
          <cell r="J309" t="str">
            <v/>
          </cell>
          <cell r="K309" t="str">
            <v/>
          </cell>
          <cell r="L309" t="str">
            <v/>
          </cell>
          <cell r="M309" t="str">
            <v>Included</v>
          </cell>
          <cell r="N309" t="str">
            <v/>
          </cell>
          <cell r="O309" t="str">
            <v/>
          </cell>
          <cell r="Q309">
            <v>1</v>
          </cell>
          <cell r="R309">
            <v>1</v>
          </cell>
          <cell r="S309">
            <v>0</v>
          </cell>
          <cell r="T309">
            <v>2</v>
          </cell>
        </row>
        <row r="310">
          <cell r="A310" t="str">
            <v>LH3925</v>
          </cell>
          <cell r="B310" t="str">
            <v>31-03-2008</v>
          </cell>
          <cell r="C310" t="str">
            <v>East Dorset Housing Association Limited</v>
          </cell>
          <cell r="D310">
            <v>3313</v>
          </cell>
          <cell r="E310">
            <v>42</v>
          </cell>
          <cell r="F310">
            <v>3355</v>
          </cell>
          <cell r="G310" t="str">
            <v>South West</v>
          </cell>
          <cell r="H310">
            <v>0</v>
          </cell>
          <cell r="I310" t="str">
            <v>LSVT</v>
          </cell>
          <cell r="J310" t="str">
            <v/>
          </cell>
          <cell r="K310" t="str">
            <v/>
          </cell>
          <cell r="L310" t="str">
            <v/>
          </cell>
          <cell r="M310" t="str">
            <v>Included</v>
          </cell>
          <cell r="N310" t="str">
            <v/>
          </cell>
          <cell r="O310" t="str">
            <v/>
          </cell>
          <cell r="Q310">
            <v>1</v>
          </cell>
          <cell r="R310">
            <v>1</v>
          </cell>
          <cell r="S310">
            <v>0</v>
          </cell>
          <cell r="T310">
            <v>2</v>
          </cell>
        </row>
        <row r="311">
          <cell r="A311" t="str">
            <v>LH3926</v>
          </cell>
          <cell r="B311" t="str">
            <v>31-03-2008</v>
          </cell>
          <cell r="C311" t="str">
            <v>Places for People Individual Support</v>
          </cell>
          <cell r="D311">
            <v>3846</v>
          </cell>
          <cell r="E311">
            <v>0</v>
          </cell>
          <cell r="F311">
            <v>3846</v>
          </cell>
          <cell r="G311" t="str">
            <v>North</v>
          </cell>
          <cell r="H311">
            <v>0</v>
          </cell>
          <cell r="I311">
            <v>0</v>
          </cell>
          <cell r="J311" t="str">
            <v>Specialist</v>
          </cell>
          <cell r="K311" t="str">
            <v>Traditional</v>
          </cell>
          <cell r="L311" t="str">
            <v/>
          </cell>
          <cell r="M311" t="str">
            <v>Included</v>
          </cell>
          <cell r="N311" t="str">
            <v/>
          </cell>
          <cell r="O311" t="str">
            <v/>
          </cell>
          <cell r="Q311">
            <v>1</v>
          </cell>
          <cell r="R311">
            <v>1</v>
          </cell>
          <cell r="S311">
            <v>1</v>
          </cell>
          <cell r="T311">
            <v>3</v>
          </cell>
        </row>
        <row r="312">
          <cell r="A312" t="str">
            <v>LH3929</v>
          </cell>
          <cell r="B312" t="str">
            <v>31-03-2008</v>
          </cell>
          <cell r="C312" t="str">
            <v>Yorkshire Housing</v>
          </cell>
          <cell r="D312">
            <v>9183</v>
          </cell>
          <cell r="E312">
            <v>92</v>
          </cell>
          <cell r="F312">
            <v>9275</v>
          </cell>
          <cell r="G312" t="str">
            <v>North</v>
          </cell>
          <cell r="H312">
            <v>0</v>
          </cell>
          <cell r="I312">
            <v>0</v>
          </cell>
          <cell r="J312" t="str">
            <v/>
          </cell>
          <cell r="K312" t="str">
            <v>Traditional</v>
          </cell>
          <cell r="L312" t="str">
            <v/>
          </cell>
          <cell r="M312" t="str">
            <v/>
          </cell>
          <cell r="N312" t="str">
            <v>Included</v>
          </cell>
          <cell r="O312" t="str">
            <v/>
          </cell>
          <cell r="Q312">
            <v>1</v>
          </cell>
          <cell r="R312">
            <v>1</v>
          </cell>
          <cell r="S312">
            <v>1</v>
          </cell>
          <cell r="T312">
            <v>3</v>
          </cell>
        </row>
        <row r="313">
          <cell r="A313" t="str">
            <v>LH3943</v>
          </cell>
          <cell r="B313" t="str">
            <v>31-03-2008</v>
          </cell>
          <cell r="C313" t="str">
            <v>South Shropshire Housing Association</v>
          </cell>
          <cell r="D313">
            <v>1978</v>
          </cell>
          <cell r="E313">
            <v>22</v>
          </cell>
          <cell r="F313">
            <v>2000</v>
          </cell>
          <cell r="G313" t="str">
            <v>Central</v>
          </cell>
          <cell r="H313">
            <v>0</v>
          </cell>
          <cell r="I313" t="str">
            <v>LSVT</v>
          </cell>
          <cell r="J313" t="str">
            <v/>
          </cell>
          <cell r="K313" t="str">
            <v/>
          </cell>
          <cell r="L313" t="str">
            <v>Included</v>
          </cell>
          <cell r="M313" t="str">
            <v/>
          </cell>
          <cell r="N313" t="str">
            <v/>
          </cell>
          <cell r="O313" t="str">
            <v/>
          </cell>
          <cell r="Q313">
            <v>1</v>
          </cell>
          <cell r="R313">
            <v>1</v>
          </cell>
          <cell r="S313">
            <v>0</v>
          </cell>
          <cell r="T313">
            <v>2</v>
          </cell>
        </row>
        <row r="314">
          <cell r="A314" t="str">
            <v>LH3944</v>
          </cell>
          <cell r="B314" t="str">
            <v>31-03-2008</v>
          </cell>
          <cell r="C314" t="str">
            <v>Suffolk Heritage Housing Association Limited</v>
          </cell>
          <cell r="D314">
            <v>8343</v>
          </cell>
          <cell r="E314">
            <v>50</v>
          </cell>
          <cell r="F314">
            <v>8393</v>
          </cell>
          <cell r="G314" t="str">
            <v>Central</v>
          </cell>
          <cell r="H314">
            <v>0</v>
          </cell>
          <cell r="I314" t="str">
            <v>LSVT</v>
          </cell>
          <cell r="J314" t="str">
            <v/>
          </cell>
          <cell r="K314" t="str">
            <v/>
          </cell>
          <cell r="L314" t="str">
            <v/>
          </cell>
          <cell r="M314" t="str">
            <v/>
          </cell>
          <cell r="N314" t="str">
            <v>Included</v>
          </cell>
          <cell r="O314" t="str">
            <v/>
          </cell>
          <cell r="Q314">
            <v>1</v>
          </cell>
          <cell r="R314">
            <v>1</v>
          </cell>
          <cell r="S314">
            <v>0</v>
          </cell>
          <cell r="T314">
            <v>2</v>
          </cell>
        </row>
        <row r="315">
          <cell r="A315" t="str">
            <v>LH3947</v>
          </cell>
          <cell r="B315" t="str">
            <v>31-03-2008</v>
          </cell>
          <cell r="C315" t="str">
            <v>Southern Housing Group Limited</v>
          </cell>
          <cell r="D315">
            <v>16953</v>
          </cell>
          <cell r="E315">
            <v>1304</v>
          </cell>
          <cell r="F315">
            <v>18257</v>
          </cell>
          <cell r="G315" t="str">
            <v>London</v>
          </cell>
          <cell r="H315">
            <v>0</v>
          </cell>
          <cell r="I315">
            <v>0</v>
          </cell>
          <cell r="J315" t="str">
            <v/>
          </cell>
          <cell r="K315" t="str">
            <v>Traditional</v>
          </cell>
          <cell r="L315" t="str">
            <v/>
          </cell>
          <cell r="M315" t="str">
            <v/>
          </cell>
          <cell r="N315" t="str">
            <v/>
          </cell>
          <cell r="O315" t="str">
            <v>Included</v>
          </cell>
          <cell r="Q315">
            <v>1</v>
          </cell>
          <cell r="R315">
            <v>1</v>
          </cell>
          <cell r="S315">
            <v>1</v>
          </cell>
          <cell r="T315">
            <v>3</v>
          </cell>
        </row>
        <row r="316">
          <cell r="A316" t="str">
            <v>LH3966</v>
          </cell>
          <cell r="B316" t="str">
            <v>31-03-2008</v>
          </cell>
          <cell r="C316" t="str">
            <v>Swan (Essex) Housing Association Limited</v>
          </cell>
          <cell r="D316">
            <v>3052</v>
          </cell>
          <cell r="E316">
            <v>0</v>
          </cell>
          <cell r="F316">
            <v>3052</v>
          </cell>
          <cell r="G316" t="str">
            <v>Central</v>
          </cell>
          <cell r="H316">
            <v>0</v>
          </cell>
          <cell r="I316">
            <v>0</v>
          </cell>
          <cell r="J316" t="str">
            <v/>
          </cell>
          <cell r="K316" t="str">
            <v>Traditional</v>
          </cell>
          <cell r="L316" t="str">
            <v/>
          </cell>
          <cell r="M316" t="str">
            <v>Included</v>
          </cell>
          <cell r="N316" t="str">
            <v/>
          </cell>
          <cell r="O316" t="str">
            <v/>
          </cell>
          <cell r="Q316">
            <v>1</v>
          </cell>
          <cell r="R316">
            <v>1</v>
          </cell>
          <cell r="S316">
            <v>1</v>
          </cell>
          <cell r="T316">
            <v>3</v>
          </cell>
        </row>
        <row r="317">
          <cell r="A317" t="str">
            <v>LH4002</v>
          </cell>
          <cell r="B317" t="str">
            <v>31-03-2008</v>
          </cell>
          <cell r="C317" t="str">
            <v>Accent Peerless Limited</v>
          </cell>
          <cell r="D317">
            <v>3357</v>
          </cell>
          <cell r="E317">
            <v>15</v>
          </cell>
          <cell r="F317">
            <v>3372</v>
          </cell>
          <cell r="G317" t="str">
            <v>North</v>
          </cell>
          <cell r="H317">
            <v>0</v>
          </cell>
          <cell r="I317" t="str">
            <v>LSVT</v>
          </cell>
          <cell r="J317" t="str">
            <v/>
          </cell>
          <cell r="K317" t="str">
            <v/>
          </cell>
          <cell r="L317" t="str">
            <v/>
          </cell>
          <cell r="M317" t="str">
            <v>Included</v>
          </cell>
          <cell r="N317" t="str">
            <v/>
          </cell>
          <cell r="O317" t="str">
            <v/>
          </cell>
          <cell r="Q317">
            <v>1</v>
          </cell>
          <cell r="R317">
            <v>1</v>
          </cell>
          <cell r="S317">
            <v>0</v>
          </cell>
          <cell r="T317">
            <v>2</v>
          </cell>
        </row>
        <row r="318">
          <cell r="A318" t="str">
            <v>LH4007</v>
          </cell>
          <cell r="B318" t="str">
            <v>31-03-2008</v>
          </cell>
          <cell r="C318" t="str">
            <v>Hereward Housing Association Limited</v>
          </cell>
          <cell r="D318">
            <v>4515</v>
          </cell>
          <cell r="E318">
            <v>6</v>
          </cell>
          <cell r="F318">
            <v>4521</v>
          </cell>
          <cell r="G318" t="str">
            <v>Central</v>
          </cell>
          <cell r="H318">
            <v>0</v>
          </cell>
          <cell r="I318" t="str">
            <v>LSVT</v>
          </cell>
          <cell r="J318" t="str">
            <v/>
          </cell>
          <cell r="K318" t="str">
            <v/>
          </cell>
          <cell r="L318" t="str">
            <v/>
          </cell>
          <cell r="M318" t="str">
            <v>Included</v>
          </cell>
          <cell r="N318" t="str">
            <v/>
          </cell>
          <cell r="O318" t="str">
            <v/>
          </cell>
          <cell r="Q318">
            <v>1</v>
          </cell>
          <cell r="R318">
            <v>1</v>
          </cell>
          <cell r="S318">
            <v>0</v>
          </cell>
          <cell r="T318">
            <v>2</v>
          </cell>
        </row>
        <row r="319">
          <cell r="A319" t="str">
            <v>LH4014</v>
          </cell>
          <cell r="B319" t="str">
            <v>31-03-2008</v>
          </cell>
          <cell r="C319" t="str">
            <v>Broadacres Housing Association Limited</v>
          </cell>
          <cell r="D319">
            <v>4654</v>
          </cell>
          <cell r="E319">
            <v>0</v>
          </cell>
          <cell r="F319">
            <v>4654</v>
          </cell>
          <cell r="G319" t="str">
            <v>North</v>
          </cell>
          <cell r="H319">
            <v>0</v>
          </cell>
          <cell r="I319" t="str">
            <v>LSVT</v>
          </cell>
          <cell r="J319" t="str">
            <v/>
          </cell>
          <cell r="K319" t="str">
            <v/>
          </cell>
          <cell r="L319" t="str">
            <v/>
          </cell>
          <cell r="M319" t="str">
            <v>Included</v>
          </cell>
          <cell r="N319" t="str">
            <v/>
          </cell>
          <cell r="O319" t="str">
            <v/>
          </cell>
          <cell r="Q319">
            <v>1</v>
          </cell>
          <cell r="R319">
            <v>1</v>
          </cell>
          <cell r="S319">
            <v>0</v>
          </cell>
          <cell r="T319">
            <v>2</v>
          </cell>
        </row>
        <row r="320">
          <cell r="A320" t="str">
            <v>LH4026</v>
          </cell>
          <cell r="B320" t="str">
            <v>31-03-2008</v>
          </cell>
          <cell r="C320" t="str">
            <v>Rosebery Housing Association Limited</v>
          </cell>
          <cell r="D320">
            <v>2425</v>
          </cell>
          <cell r="E320">
            <v>0</v>
          </cell>
          <cell r="F320">
            <v>2425</v>
          </cell>
          <cell r="G320" t="str">
            <v>South East</v>
          </cell>
          <cell r="H320">
            <v>0</v>
          </cell>
          <cell r="I320" t="str">
            <v>LSVT</v>
          </cell>
          <cell r="J320" t="str">
            <v/>
          </cell>
          <cell r="K320" t="str">
            <v/>
          </cell>
          <cell r="L320" t="str">
            <v>Included</v>
          </cell>
          <cell r="M320" t="str">
            <v/>
          </cell>
          <cell r="N320" t="str">
            <v/>
          </cell>
          <cell r="O320" t="str">
            <v/>
          </cell>
          <cell r="Q320">
            <v>1</v>
          </cell>
          <cell r="R320">
            <v>1</v>
          </cell>
          <cell r="S320">
            <v>0</v>
          </cell>
          <cell r="T320">
            <v>2</v>
          </cell>
        </row>
        <row r="321">
          <cell r="A321" t="str">
            <v>LH4027</v>
          </cell>
          <cell r="B321" t="str">
            <v>31-03-2008</v>
          </cell>
          <cell r="C321" t="str">
            <v>Marches Housing Association Limited</v>
          </cell>
          <cell r="D321">
            <v>2266</v>
          </cell>
          <cell r="E321">
            <v>0</v>
          </cell>
          <cell r="F321">
            <v>2266</v>
          </cell>
          <cell r="G321" t="str">
            <v>Central</v>
          </cell>
          <cell r="H321">
            <v>0</v>
          </cell>
          <cell r="I321" t="str">
            <v>LSVT</v>
          </cell>
          <cell r="J321" t="str">
            <v/>
          </cell>
          <cell r="K321" t="str">
            <v/>
          </cell>
          <cell r="L321" t="str">
            <v>Included</v>
          </cell>
          <cell r="M321" t="str">
            <v/>
          </cell>
          <cell r="N321" t="str">
            <v/>
          </cell>
          <cell r="O321" t="str">
            <v/>
          </cell>
          <cell r="Q321">
            <v>1</v>
          </cell>
          <cell r="R321">
            <v>1</v>
          </cell>
          <cell r="S321">
            <v>0</v>
          </cell>
          <cell r="T321">
            <v>2</v>
          </cell>
        </row>
        <row r="322">
          <cell r="A322" t="str">
            <v>LH4030</v>
          </cell>
          <cell r="B322" t="str">
            <v>31-03-2008</v>
          </cell>
          <cell r="C322" t="str">
            <v>Hermitage Housing Association Limited</v>
          </cell>
          <cell r="D322">
            <v>3964</v>
          </cell>
          <cell r="E322">
            <v>92</v>
          </cell>
          <cell r="F322">
            <v>4056</v>
          </cell>
          <cell r="G322" t="str">
            <v>London</v>
          </cell>
          <cell r="H322">
            <v>0</v>
          </cell>
          <cell r="I322" t="str">
            <v>LSVT</v>
          </cell>
          <cell r="J322" t="str">
            <v/>
          </cell>
          <cell r="K322" t="str">
            <v/>
          </cell>
          <cell r="L322" t="str">
            <v/>
          </cell>
          <cell r="M322" t="str">
            <v>Included</v>
          </cell>
          <cell r="N322" t="str">
            <v/>
          </cell>
          <cell r="O322" t="str">
            <v/>
          </cell>
          <cell r="Q322">
            <v>1</v>
          </cell>
          <cell r="R322">
            <v>1</v>
          </cell>
          <cell r="S322">
            <v>0</v>
          </cell>
          <cell r="T322">
            <v>2</v>
          </cell>
        </row>
        <row r="323">
          <cell r="A323" t="str">
            <v>LH4032</v>
          </cell>
          <cell r="B323" t="str">
            <v>31-03-2008</v>
          </cell>
          <cell r="C323" t="str">
            <v>New Progress Housing Association Limited</v>
          </cell>
          <cell r="D323">
            <v>3665</v>
          </cell>
          <cell r="E323">
            <v>80</v>
          </cell>
          <cell r="F323">
            <v>3745</v>
          </cell>
          <cell r="G323" t="str">
            <v>North</v>
          </cell>
          <cell r="H323">
            <v>0</v>
          </cell>
          <cell r="I323" t="str">
            <v>LSVT</v>
          </cell>
          <cell r="J323" t="str">
            <v/>
          </cell>
          <cell r="K323" t="str">
            <v/>
          </cell>
          <cell r="L323" t="str">
            <v/>
          </cell>
          <cell r="M323" t="str">
            <v>Included</v>
          </cell>
          <cell r="N323" t="str">
            <v/>
          </cell>
          <cell r="O323" t="str">
            <v/>
          </cell>
          <cell r="Q323">
            <v>1</v>
          </cell>
          <cell r="R323">
            <v>1</v>
          </cell>
          <cell r="S323">
            <v>0</v>
          </cell>
          <cell r="T323">
            <v>2</v>
          </cell>
        </row>
        <row r="324">
          <cell r="A324" t="str">
            <v>LH4040</v>
          </cell>
          <cell r="B324" t="str">
            <v>31-03-2008</v>
          </cell>
          <cell r="C324" t="str">
            <v>Penwith Housing Association Limited</v>
          </cell>
          <cell r="D324">
            <v>5954</v>
          </cell>
          <cell r="E324">
            <v>24</v>
          </cell>
          <cell r="F324">
            <v>5978</v>
          </cell>
          <cell r="G324" t="str">
            <v>South West</v>
          </cell>
          <cell r="H324">
            <v>0</v>
          </cell>
          <cell r="I324" t="str">
            <v>LSVT</v>
          </cell>
          <cell r="J324" t="str">
            <v/>
          </cell>
          <cell r="K324" t="str">
            <v/>
          </cell>
          <cell r="L324" t="str">
            <v/>
          </cell>
          <cell r="M324" t="str">
            <v/>
          </cell>
          <cell r="N324" t="str">
            <v>Included</v>
          </cell>
          <cell r="O324" t="str">
            <v/>
          </cell>
          <cell r="Q324">
            <v>1</v>
          </cell>
          <cell r="R324">
            <v>1</v>
          </cell>
          <cell r="S324">
            <v>0</v>
          </cell>
          <cell r="T324">
            <v>2</v>
          </cell>
        </row>
        <row r="325">
          <cell r="A325" t="str">
            <v>LH4049</v>
          </cell>
          <cell r="B325" t="str">
            <v>31-03-2008</v>
          </cell>
          <cell r="C325" t="str">
            <v>Spa Housing Association Limited</v>
          </cell>
          <cell r="D325">
            <v>2933</v>
          </cell>
          <cell r="E325">
            <v>57</v>
          </cell>
          <cell r="F325">
            <v>2990</v>
          </cell>
          <cell r="G325" t="str">
            <v>Central</v>
          </cell>
          <cell r="H325">
            <v>0</v>
          </cell>
          <cell r="I325" t="str">
            <v>LSVT</v>
          </cell>
          <cell r="J325" t="str">
            <v/>
          </cell>
          <cell r="K325" t="str">
            <v/>
          </cell>
          <cell r="L325" t="str">
            <v/>
          </cell>
          <cell r="M325" t="str">
            <v>Included</v>
          </cell>
          <cell r="N325" t="str">
            <v/>
          </cell>
          <cell r="O325" t="str">
            <v/>
          </cell>
          <cell r="Q325">
            <v>1</v>
          </cell>
          <cell r="R325">
            <v>1</v>
          </cell>
          <cell r="S325">
            <v>0</v>
          </cell>
          <cell r="T325">
            <v>2</v>
          </cell>
        </row>
        <row r="326">
          <cell r="A326" t="str">
            <v>LH4050</v>
          </cell>
          <cell r="B326" t="str">
            <v>31-03-2008</v>
          </cell>
          <cell r="C326" t="str">
            <v>Evesham and Pershore Housing Association Limited</v>
          </cell>
          <cell r="D326">
            <v>4821</v>
          </cell>
          <cell r="E326">
            <v>0</v>
          </cell>
          <cell r="F326">
            <v>4821</v>
          </cell>
          <cell r="G326" t="str">
            <v>Central</v>
          </cell>
          <cell r="H326">
            <v>0</v>
          </cell>
          <cell r="I326" t="str">
            <v>LSVT</v>
          </cell>
          <cell r="J326" t="str">
            <v/>
          </cell>
          <cell r="K326" t="str">
            <v/>
          </cell>
          <cell r="L326" t="str">
            <v/>
          </cell>
          <cell r="M326" t="str">
            <v>Included</v>
          </cell>
          <cell r="N326" t="str">
            <v/>
          </cell>
          <cell r="O326" t="str">
            <v/>
          </cell>
          <cell r="Q326">
            <v>1</v>
          </cell>
          <cell r="R326">
            <v>1</v>
          </cell>
          <cell r="S326">
            <v>0</v>
          </cell>
          <cell r="T326">
            <v>2</v>
          </cell>
        </row>
        <row r="327">
          <cell r="A327" t="str">
            <v>LH4061</v>
          </cell>
          <cell r="B327" t="str">
            <v>31-03-2008</v>
          </cell>
          <cell r="C327" t="str">
            <v>The Vale Housing Association Limited</v>
          </cell>
          <cell r="D327">
            <v>5572</v>
          </cell>
          <cell r="E327">
            <v>0</v>
          </cell>
          <cell r="F327">
            <v>5572</v>
          </cell>
          <cell r="G327" t="str">
            <v>South East</v>
          </cell>
          <cell r="H327">
            <v>0</v>
          </cell>
          <cell r="I327" t="str">
            <v>LSVT</v>
          </cell>
          <cell r="J327" t="str">
            <v/>
          </cell>
          <cell r="K327" t="str">
            <v/>
          </cell>
          <cell r="L327" t="str">
            <v/>
          </cell>
          <cell r="M327" t="str">
            <v/>
          </cell>
          <cell r="N327" t="str">
            <v>Included</v>
          </cell>
          <cell r="O327" t="str">
            <v/>
          </cell>
          <cell r="Q327">
            <v>1</v>
          </cell>
          <cell r="R327">
            <v>1</v>
          </cell>
          <cell r="S327">
            <v>0</v>
          </cell>
          <cell r="T327">
            <v>2</v>
          </cell>
        </row>
        <row r="328">
          <cell r="A328" t="str">
            <v>LH4062</v>
          </cell>
          <cell r="B328" t="str">
            <v>31-03-2008</v>
          </cell>
          <cell r="C328" t="str">
            <v>Elgar Housing Association Limited</v>
          </cell>
          <cell r="D328">
            <v>5051</v>
          </cell>
          <cell r="E328">
            <v>50</v>
          </cell>
          <cell r="F328">
            <v>5101</v>
          </cell>
          <cell r="G328" t="str">
            <v>Central</v>
          </cell>
          <cell r="H328">
            <v>0</v>
          </cell>
          <cell r="I328" t="str">
            <v>LSVT</v>
          </cell>
          <cell r="J328" t="str">
            <v/>
          </cell>
          <cell r="K328" t="str">
            <v/>
          </cell>
          <cell r="L328" t="str">
            <v/>
          </cell>
          <cell r="M328" t="str">
            <v/>
          </cell>
          <cell r="N328" t="str">
            <v>Included</v>
          </cell>
          <cell r="O328" t="str">
            <v/>
          </cell>
          <cell r="Q328">
            <v>1</v>
          </cell>
          <cell r="R328">
            <v>1</v>
          </cell>
          <cell r="S328">
            <v>0</v>
          </cell>
          <cell r="T328">
            <v>2</v>
          </cell>
        </row>
        <row r="329">
          <cell r="A329" t="str">
            <v>LH4066</v>
          </cell>
          <cell r="B329" t="str">
            <v>31-03-2008</v>
          </cell>
          <cell r="C329" t="str">
            <v>Sentinel Housing Association Ltd</v>
          </cell>
          <cell r="D329">
            <v>7195</v>
          </cell>
          <cell r="E329">
            <v>25</v>
          </cell>
          <cell r="F329">
            <v>7220</v>
          </cell>
          <cell r="G329" t="str">
            <v>South East</v>
          </cell>
          <cell r="H329">
            <v>0</v>
          </cell>
          <cell r="I329" t="str">
            <v>LSVT</v>
          </cell>
          <cell r="J329" t="str">
            <v/>
          </cell>
          <cell r="K329" t="str">
            <v/>
          </cell>
          <cell r="L329" t="str">
            <v/>
          </cell>
          <cell r="M329" t="str">
            <v/>
          </cell>
          <cell r="N329" t="str">
            <v>Included</v>
          </cell>
          <cell r="O329" t="str">
            <v/>
          </cell>
          <cell r="Q329">
            <v>1</v>
          </cell>
          <cell r="R329">
            <v>1</v>
          </cell>
          <cell r="S329">
            <v>0</v>
          </cell>
          <cell r="T329">
            <v>2</v>
          </cell>
        </row>
        <row r="330">
          <cell r="A330" t="str">
            <v>LH4067</v>
          </cell>
          <cell r="B330" t="str">
            <v>31-03-2008</v>
          </cell>
          <cell r="C330" t="str">
            <v>Kingfisher Housing Association Limited</v>
          </cell>
          <cell r="D330">
            <v>5117</v>
          </cell>
          <cell r="E330">
            <v>25</v>
          </cell>
          <cell r="F330">
            <v>5142</v>
          </cell>
          <cell r="G330" t="str">
            <v>South East</v>
          </cell>
          <cell r="H330">
            <v>0</v>
          </cell>
          <cell r="I330" t="str">
            <v>LSVT</v>
          </cell>
          <cell r="J330" t="str">
            <v/>
          </cell>
          <cell r="K330" t="str">
            <v/>
          </cell>
          <cell r="L330" t="str">
            <v/>
          </cell>
          <cell r="M330" t="str">
            <v/>
          </cell>
          <cell r="N330" t="str">
            <v>Included</v>
          </cell>
          <cell r="O330" t="str">
            <v/>
          </cell>
          <cell r="Q330">
            <v>1</v>
          </cell>
          <cell r="R330">
            <v>1</v>
          </cell>
          <cell r="S330">
            <v>0</v>
          </cell>
          <cell r="T330">
            <v>2</v>
          </cell>
        </row>
        <row r="331">
          <cell r="A331" t="str">
            <v>LH4074</v>
          </cell>
          <cell r="B331" t="str">
            <v>31-03-2008</v>
          </cell>
          <cell r="C331" t="str">
            <v>Sarsen Housing Association Limited</v>
          </cell>
          <cell r="D331">
            <v>6094</v>
          </cell>
          <cell r="E331">
            <v>0</v>
          </cell>
          <cell r="F331">
            <v>6094</v>
          </cell>
          <cell r="G331" t="str">
            <v>South West</v>
          </cell>
          <cell r="H331">
            <v>0</v>
          </cell>
          <cell r="I331" t="str">
            <v>LSVT</v>
          </cell>
          <cell r="J331" t="str">
            <v/>
          </cell>
          <cell r="K331" t="str">
            <v/>
          </cell>
          <cell r="L331" t="str">
            <v/>
          </cell>
          <cell r="M331" t="str">
            <v/>
          </cell>
          <cell r="N331" t="str">
            <v>Included</v>
          </cell>
          <cell r="O331" t="str">
            <v/>
          </cell>
          <cell r="Q331">
            <v>1</v>
          </cell>
          <cell r="R331">
            <v>1</v>
          </cell>
          <cell r="S331">
            <v>0</v>
          </cell>
          <cell r="T331">
            <v>2</v>
          </cell>
        </row>
        <row r="332">
          <cell r="A332" t="str">
            <v>LH4083</v>
          </cell>
          <cell r="B332" t="str">
            <v>31-03-2008</v>
          </cell>
          <cell r="C332" t="str">
            <v>Westlea Housing Association Limited</v>
          </cell>
          <cell r="D332">
            <v>6237</v>
          </cell>
          <cell r="E332">
            <v>63</v>
          </cell>
          <cell r="F332">
            <v>6300</v>
          </cell>
          <cell r="G332" t="str">
            <v>South West</v>
          </cell>
          <cell r="H332">
            <v>0</v>
          </cell>
          <cell r="I332" t="str">
            <v>LSVT</v>
          </cell>
          <cell r="J332" t="str">
            <v/>
          </cell>
          <cell r="K332" t="str">
            <v/>
          </cell>
          <cell r="L332" t="str">
            <v/>
          </cell>
          <cell r="M332" t="str">
            <v/>
          </cell>
          <cell r="N332" t="str">
            <v>Included</v>
          </cell>
          <cell r="O332" t="str">
            <v/>
          </cell>
          <cell r="Q332">
            <v>1</v>
          </cell>
          <cell r="R332">
            <v>1</v>
          </cell>
          <cell r="S332">
            <v>0</v>
          </cell>
          <cell r="T332">
            <v>2</v>
          </cell>
        </row>
        <row r="333">
          <cell r="A333" t="str">
            <v>LH4090</v>
          </cell>
          <cell r="B333" t="str">
            <v>31-03-2008</v>
          </cell>
          <cell r="C333" t="str">
            <v>Drum Housing Association Limited</v>
          </cell>
          <cell r="D333">
            <v>4814</v>
          </cell>
          <cell r="E333">
            <v>333</v>
          </cell>
          <cell r="F333">
            <v>5147</v>
          </cell>
          <cell r="G333" t="str">
            <v>South East</v>
          </cell>
          <cell r="H333">
            <v>0</v>
          </cell>
          <cell r="I333" t="str">
            <v>LSVT</v>
          </cell>
          <cell r="J333" t="str">
            <v/>
          </cell>
          <cell r="K333" t="str">
            <v/>
          </cell>
          <cell r="L333" t="str">
            <v/>
          </cell>
          <cell r="M333" t="str">
            <v/>
          </cell>
          <cell r="N333" t="str">
            <v>Included</v>
          </cell>
          <cell r="O333" t="str">
            <v/>
          </cell>
          <cell r="Q333">
            <v>1</v>
          </cell>
          <cell r="R333">
            <v>1</v>
          </cell>
          <cell r="S333">
            <v>0</v>
          </cell>
          <cell r="T333">
            <v>2</v>
          </cell>
        </row>
        <row r="334">
          <cell r="A334" t="str">
            <v>LH4091</v>
          </cell>
          <cell r="B334" t="str">
            <v>31-03-2008</v>
          </cell>
          <cell r="C334" t="str">
            <v>Atlantic Housing Limited</v>
          </cell>
          <cell r="D334">
            <v>5109</v>
          </cell>
          <cell r="E334">
            <v>285</v>
          </cell>
          <cell r="F334">
            <v>5394</v>
          </cell>
          <cell r="G334" t="str">
            <v>South East</v>
          </cell>
          <cell r="H334">
            <v>0</v>
          </cell>
          <cell r="I334" t="str">
            <v>LSVT</v>
          </cell>
          <cell r="J334" t="str">
            <v/>
          </cell>
          <cell r="K334" t="str">
            <v/>
          </cell>
          <cell r="L334" t="str">
            <v/>
          </cell>
          <cell r="M334" t="str">
            <v/>
          </cell>
          <cell r="N334" t="str">
            <v>Included</v>
          </cell>
          <cell r="O334" t="str">
            <v/>
          </cell>
          <cell r="Q334">
            <v>1</v>
          </cell>
          <cell r="R334">
            <v>1</v>
          </cell>
          <cell r="S334">
            <v>0</v>
          </cell>
          <cell r="T334">
            <v>2</v>
          </cell>
        </row>
        <row r="335">
          <cell r="A335" t="str">
            <v>LH4092</v>
          </cell>
          <cell r="B335" t="str">
            <v>31-03-2008</v>
          </cell>
          <cell r="C335" t="str">
            <v>Ten Sixty Six Housing Association Limited</v>
          </cell>
          <cell r="D335">
            <v>3942</v>
          </cell>
          <cell r="E335">
            <v>0</v>
          </cell>
          <cell r="F335">
            <v>3942</v>
          </cell>
          <cell r="G335" t="str">
            <v>South East</v>
          </cell>
          <cell r="H335">
            <v>0</v>
          </cell>
          <cell r="I335" t="str">
            <v>LSVT</v>
          </cell>
          <cell r="J335" t="str">
            <v/>
          </cell>
          <cell r="K335" t="str">
            <v/>
          </cell>
          <cell r="L335" t="str">
            <v/>
          </cell>
          <cell r="M335" t="str">
            <v>Included</v>
          </cell>
          <cell r="N335" t="str">
            <v/>
          </cell>
          <cell r="O335" t="str">
            <v/>
          </cell>
          <cell r="Q335">
            <v>1</v>
          </cell>
          <cell r="R335">
            <v>1</v>
          </cell>
          <cell r="S335">
            <v>0</v>
          </cell>
          <cell r="T335">
            <v>2</v>
          </cell>
        </row>
        <row r="336">
          <cell r="A336" t="str">
            <v>LH4094</v>
          </cell>
          <cell r="B336" t="str">
            <v>31-03-2008</v>
          </cell>
          <cell r="C336" t="str">
            <v>South Anglia Housing Limited</v>
          </cell>
          <cell r="D336">
            <v>7981</v>
          </cell>
          <cell r="E336">
            <v>79</v>
          </cell>
          <cell r="F336">
            <v>8060</v>
          </cell>
          <cell r="G336" t="str">
            <v>London</v>
          </cell>
          <cell r="H336">
            <v>0</v>
          </cell>
          <cell r="I336">
            <v>0</v>
          </cell>
          <cell r="J336" t="str">
            <v/>
          </cell>
          <cell r="K336" t="str">
            <v>Traditional</v>
          </cell>
          <cell r="L336" t="str">
            <v/>
          </cell>
          <cell r="M336" t="str">
            <v/>
          </cell>
          <cell r="N336" t="str">
            <v>Included</v>
          </cell>
          <cell r="O336" t="str">
            <v/>
          </cell>
          <cell r="Q336">
            <v>1</v>
          </cell>
          <cell r="R336">
            <v>1</v>
          </cell>
          <cell r="S336">
            <v>1</v>
          </cell>
          <cell r="T336">
            <v>3</v>
          </cell>
        </row>
        <row r="337">
          <cell r="A337" t="str">
            <v>LH4095</v>
          </cell>
          <cell r="B337" t="str">
            <v>31-03-2008</v>
          </cell>
          <cell r="C337" t="str">
            <v>Anchor Trust</v>
          </cell>
          <cell r="D337">
            <v>28941</v>
          </cell>
          <cell r="E337">
            <v>0</v>
          </cell>
          <cell r="F337">
            <v>28941</v>
          </cell>
          <cell r="G337" t="str">
            <v>South East</v>
          </cell>
          <cell r="H337">
            <v>0</v>
          </cell>
          <cell r="I337">
            <v>0</v>
          </cell>
          <cell r="J337" t="str">
            <v/>
          </cell>
          <cell r="K337" t="str">
            <v>Traditional</v>
          </cell>
          <cell r="L337" t="str">
            <v/>
          </cell>
          <cell r="M337" t="str">
            <v/>
          </cell>
          <cell r="N337" t="str">
            <v/>
          </cell>
          <cell r="O337" t="str">
            <v>Included</v>
          </cell>
          <cell r="Q337">
            <v>1</v>
          </cell>
          <cell r="R337">
            <v>1</v>
          </cell>
          <cell r="S337">
            <v>1</v>
          </cell>
          <cell r="T337">
            <v>3</v>
          </cell>
        </row>
        <row r="338">
          <cell r="A338" t="str">
            <v>LH4097</v>
          </cell>
          <cell r="B338" t="str">
            <v>31-03-2008</v>
          </cell>
          <cell r="C338" t="str">
            <v>Selwood Housing Society Limited</v>
          </cell>
          <cell r="D338">
            <v>5260</v>
          </cell>
          <cell r="E338">
            <v>103</v>
          </cell>
          <cell r="F338">
            <v>5363</v>
          </cell>
          <cell r="G338" t="str">
            <v>South West</v>
          </cell>
          <cell r="H338">
            <v>0</v>
          </cell>
          <cell r="I338" t="str">
            <v>LSVT</v>
          </cell>
          <cell r="J338" t="str">
            <v/>
          </cell>
          <cell r="K338" t="str">
            <v/>
          </cell>
          <cell r="L338" t="str">
            <v/>
          </cell>
          <cell r="M338" t="str">
            <v/>
          </cell>
          <cell r="N338" t="str">
            <v>Included</v>
          </cell>
          <cell r="O338" t="str">
            <v/>
          </cell>
          <cell r="Q338">
            <v>1</v>
          </cell>
          <cell r="R338">
            <v>1</v>
          </cell>
          <cell r="S338">
            <v>0</v>
          </cell>
          <cell r="T338">
            <v>2</v>
          </cell>
        </row>
        <row r="339">
          <cell r="A339" t="str">
            <v>LH4104</v>
          </cell>
          <cell r="B339" t="str">
            <v>31-03-2008</v>
          </cell>
          <cell r="C339" t="str">
            <v>South Warwickshire Housing Association Limited</v>
          </cell>
          <cell r="D339">
            <v>5890</v>
          </cell>
          <cell r="E339">
            <v>10</v>
          </cell>
          <cell r="F339">
            <v>5900</v>
          </cell>
          <cell r="G339" t="str">
            <v>Central</v>
          </cell>
          <cell r="H339">
            <v>0</v>
          </cell>
          <cell r="I339" t="str">
            <v>LSVT</v>
          </cell>
          <cell r="J339" t="str">
            <v/>
          </cell>
          <cell r="K339" t="str">
            <v/>
          </cell>
          <cell r="L339" t="str">
            <v/>
          </cell>
          <cell r="M339" t="str">
            <v/>
          </cell>
          <cell r="N339" t="str">
            <v>Included</v>
          </cell>
          <cell r="O339" t="str">
            <v/>
          </cell>
          <cell r="Q339">
            <v>1</v>
          </cell>
          <cell r="R339">
            <v>1</v>
          </cell>
          <cell r="S339">
            <v>0</v>
          </cell>
          <cell r="T339">
            <v>2</v>
          </cell>
        </row>
        <row r="340">
          <cell r="A340" t="str">
            <v>LH4120</v>
          </cell>
          <cell r="B340" t="str">
            <v>31-03-2008</v>
          </cell>
          <cell r="C340" t="str">
            <v>Fosseway Housing Association Limited</v>
          </cell>
          <cell r="D340">
            <v>4177</v>
          </cell>
          <cell r="E340">
            <v>106</v>
          </cell>
          <cell r="F340">
            <v>4283</v>
          </cell>
          <cell r="G340" t="str">
            <v>Central</v>
          </cell>
          <cell r="H340">
            <v>0</v>
          </cell>
          <cell r="I340" t="str">
            <v>LSVT</v>
          </cell>
          <cell r="J340" t="str">
            <v/>
          </cell>
          <cell r="K340" t="str">
            <v/>
          </cell>
          <cell r="L340" t="str">
            <v/>
          </cell>
          <cell r="M340" t="str">
            <v>Included</v>
          </cell>
          <cell r="N340" t="str">
            <v/>
          </cell>
          <cell r="O340" t="str">
            <v/>
          </cell>
          <cell r="Q340">
            <v>1</v>
          </cell>
          <cell r="R340">
            <v>1</v>
          </cell>
          <cell r="S340">
            <v>0</v>
          </cell>
          <cell r="T340">
            <v>2</v>
          </cell>
        </row>
        <row r="341">
          <cell r="A341" t="str">
            <v>LH4121</v>
          </cell>
          <cell r="B341" t="str">
            <v>31-03-2008</v>
          </cell>
          <cell r="C341" t="str">
            <v>South Staffordshire Housing Association Limited</v>
          </cell>
          <cell r="D341">
            <v>5225</v>
          </cell>
          <cell r="E341">
            <v>228</v>
          </cell>
          <cell r="F341">
            <v>5453</v>
          </cell>
          <cell r="G341" t="str">
            <v>Central</v>
          </cell>
          <cell r="H341">
            <v>0</v>
          </cell>
          <cell r="I341" t="str">
            <v>LSVT</v>
          </cell>
          <cell r="J341" t="str">
            <v/>
          </cell>
          <cell r="K341" t="str">
            <v/>
          </cell>
          <cell r="L341" t="str">
            <v/>
          </cell>
          <cell r="M341" t="str">
            <v/>
          </cell>
          <cell r="N341" t="str">
            <v>Included</v>
          </cell>
          <cell r="O341" t="str">
            <v/>
          </cell>
          <cell r="Q341">
            <v>1</v>
          </cell>
          <cell r="R341">
            <v>1</v>
          </cell>
          <cell r="S341">
            <v>0</v>
          </cell>
          <cell r="T341">
            <v>2</v>
          </cell>
        </row>
        <row r="342">
          <cell r="A342" t="str">
            <v>LH4122</v>
          </cell>
          <cell r="B342" t="str">
            <v>31-03-2008</v>
          </cell>
          <cell r="C342" t="str">
            <v>Homezone Housing Limited</v>
          </cell>
          <cell r="D342">
            <v>4981</v>
          </cell>
          <cell r="E342">
            <v>0</v>
          </cell>
          <cell r="F342">
            <v>4981</v>
          </cell>
          <cell r="G342" t="str">
            <v>Central</v>
          </cell>
          <cell r="H342">
            <v>0</v>
          </cell>
          <cell r="I342" t="str">
            <v>LSVT</v>
          </cell>
          <cell r="J342" t="str">
            <v/>
          </cell>
          <cell r="K342" t="str">
            <v/>
          </cell>
          <cell r="L342" t="str">
            <v/>
          </cell>
          <cell r="M342" t="str">
            <v>Included</v>
          </cell>
          <cell r="N342" t="str">
            <v/>
          </cell>
          <cell r="O342" t="str">
            <v/>
          </cell>
          <cell r="Q342">
            <v>1</v>
          </cell>
          <cell r="R342">
            <v>1</v>
          </cell>
          <cell r="S342">
            <v>0</v>
          </cell>
          <cell r="T342">
            <v>2</v>
          </cell>
        </row>
        <row r="343">
          <cell r="A343" t="str">
            <v>LH4138</v>
          </cell>
          <cell r="B343" t="str">
            <v>31-03-2008</v>
          </cell>
          <cell r="C343" t="str">
            <v>Chiltern Hundreds Charitable Housing Ass Ltd</v>
          </cell>
          <cell r="D343">
            <v>9770</v>
          </cell>
          <cell r="E343">
            <v>196</v>
          </cell>
          <cell r="F343">
            <v>9966</v>
          </cell>
          <cell r="G343" t="str">
            <v>South East</v>
          </cell>
          <cell r="H343">
            <v>0</v>
          </cell>
          <cell r="I343">
            <v>0</v>
          </cell>
          <cell r="J343" t="str">
            <v/>
          </cell>
          <cell r="K343" t="str">
            <v>Traditional</v>
          </cell>
          <cell r="L343" t="str">
            <v/>
          </cell>
          <cell r="M343" t="str">
            <v/>
          </cell>
          <cell r="N343" t="str">
            <v>Included</v>
          </cell>
          <cell r="O343" t="str">
            <v/>
          </cell>
          <cell r="Q343">
            <v>1</v>
          </cell>
          <cell r="R343">
            <v>1</v>
          </cell>
          <cell r="S343">
            <v>1</v>
          </cell>
          <cell r="T343">
            <v>3</v>
          </cell>
        </row>
        <row r="344">
          <cell r="A344" t="str">
            <v>LH4149</v>
          </cell>
          <cell r="B344" t="str">
            <v>31-03-2008</v>
          </cell>
          <cell r="C344" t="str">
            <v>A2Dominion South Limited</v>
          </cell>
          <cell r="D344">
            <v>13060</v>
          </cell>
          <cell r="E344">
            <v>242</v>
          </cell>
          <cell r="F344">
            <v>13302</v>
          </cell>
          <cell r="G344" t="str">
            <v>South East</v>
          </cell>
          <cell r="H344">
            <v>0</v>
          </cell>
          <cell r="I344">
            <v>0</v>
          </cell>
          <cell r="J344" t="str">
            <v/>
          </cell>
          <cell r="K344" t="str">
            <v>Traditional</v>
          </cell>
          <cell r="L344" t="str">
            <v/>
          </cell>
          <cell r="M344" t="str">
            <v/>
          </cell>
          <cell r="N344" t="str">
            <v/>
          </cell>
          <cell r="O344" t="str">
            <v>Included</v>
          </cell>
          <cell r="Q344">
            <v>1</v>
          </cell>
          <cell r="R344">
            <v>1</v>
          </cell>
          <cell r="S344">
            <v>1</v>
          </cell>
          <cell r="T344">
            <v>3</v>
          </cell>
        </row>
        <row r="345">
          <cell r="A345" t="str">
            <v>LH4158</v>
          </cell>
          <cell r="B345" t="str">
            <v>31-03-2008</v>
          </cell>
          <cell r="C345" t="str">
            <v>The Dane Housing Group Ltd</v>
          </cell>
          <cell r="D345">
            <v>4010</v>
          </cell>
          <cell r="E345">
            <v>52</v>
          </cell>
          <cell r="F345">
            <v>4062</v>
          </cell>
          <cell r="G345" t="str">
            <v>North</v>
          </cell>
          <cell r="H345">
            <v>0</v>
          </cell>
          <cell r="I345" t="str">
            <v>LSVT</v>
          </cell>
          <cell r="J345" t="str">
            <v/>
          </cell>
          <cell r="K345" t="str">
            <v/>
          </cell>
          <cell r="L345" t="str">
            <v/>
          </cell>
          <cell r="M345" t="str">
            <v>Included</v>
          </cell>
          <cell r="N345" t="str">
            <v/>
          </cell>
          <cell r="O345" t="str">
            <v/>
          </cell>
          <cell r="Q345">
            <v>1</v>
          </cell>
          <cell r="R345">
            <v>1</v>
          </cell>
          <cell r="S345">
            <v>0</v>
          </cell>
          <cell r="T345">
            <v>2</v>
          </cell>
        </row>
        <row r="346">
          <cell r="A346" t="str">
            <v>LH4164</v>
          </cell>
          <cell r="B346" t="str">
            <v>31-03-2008</v>
          </cell>
          <cell r="C346" t="str">
            <v>Guinness Midsummer Homes Ltd</v>
          </cell>
          <cell r="D346">
            <v>1634</v>
          </cell>
          <cell r="E346">
            <v>0</v>
          </cell>
          <cell r="F346">
            <v>1634</v>
          </cell>
          <cell r="G346" t="str">
            <v>London</v>
          </cell>
          <cell r="H346">
            <v>0</v>
          </cell>
          <cell r="I346">
            <v>0</v>
          </cell>
          <cell r="J346" t="str">
            <v/>
          </cell>
          <cell r="K346" t="str">
            <v>Traditional</v>
          </cell>
          <cell r="L346" t="str">
            <v>Included</v>
          </cell>
          <cell r="M346" t="str">
            <v/>
          </cell>
          <cell r="N346" t="str">
            <v/>
          </cell>
          <cell r="O346" t="str">
            <v/>
          </cell>
          <cell r="Q346">
            <v>1</v>
          </cell>
          <cell r="R346">
            <v>1</v>
          </cell>
          <cell r="S346">
            <v>1</v>
          </cell>
          <cell r="T346">
            <v>3</v>
          </cell>
        </row>
        <row r="347">
          <cell r="A347" t="str">
            <v>LH4165</v>
          </cell>
          <cell r="B347" t="str">
            <v>31-03-2008</v>
          </cell>
          <cell r="C347" t="str">
            <v>Coastline Housing Limited</v>
          </cell>
          <cell r="D347">
            <v>3611</v>
          </cell>
          <cell r="E347">
            <v>10</v>
          </cell>
          <cell r="F347">
            <v>3621</v>
          </cell>
          <cell r="G347" t="str">
            <v>South West</v>
          </cell>
          <cell r="H347">
            <v>0</v>
          </cell>
          <cell r="I347" t="str">
            <v>LSVT</v>
          </cell>
          <cell r="J347" t="str">
            <v/>
          </cell>
          <cell r="K347" t="str">
            <v/>
          </cell>
          <cell r="L347" t="str">
            <v/>
          </cell>
          <cell r="M347" t="str">
            <v>Included</v>
          </cell>
          <cell r="N347" t="str">
            <v/>
          </cell>
          <cell r="O347" t="str">
            <v/>
          </cell>
          <cell r="Q347">
            <v>1</v>
          </cell>
          <cell r="R347">
            <v>1</v>
          </cell>
          <cell r="S347">
            <v>0</v>
          </cell>
          <cell r="T347">
            <v>2</v>
          </cell>
        </row>
        <row r="348">
          <cell r="A348" t="str">
            <v>LH4166</v>
          </cell>
          <cell r="B348" t="str">
            <v>31-03-2008</v>
          </cell>
          <cell r="C348" t="str">
            <v>Magna West Somerset Housing Association Limited</v>
          </cell>
          <cell r="D348">
            <v>2105</v>
          </cell>
          <cell r="E348">
            <v>0</v>
          </cell>
          <cell r="F348">
            <v>2105</v>
          </cell>
          <cell r="G348" t="str">
            <v>South West</v>
          </cell>
          <cell r="H348">
            <v>0</v>
          </cell>
          <cell r="I348" t="str">
            <v>LSVT</v>
          </cell>
          <cell r="J348" t="str">
            <v/>
          </cell>
          <cell r="K348" t="str">
            <v/>
          </cell>
          <cell r="L348" t="str">
            <v>Included</v>
          </cell>
          <cell r="M348" t="str">
            <v/>
          </cell>
          <cell r="N348" t="str">
            <v/>
          </cell>
          <cell r="O348" t="str">
            <v/>
          </cell>
          <cell r="Q348">
            <v>1</v>
          </cell>
          <cell r="R348">
            <v>1</v>
          </cell>
          <cell r="S348">
            <v>0</v>
          </cell>
          <cell r="T348">
            <v>2</v>
          </cell>
        </row>
        <row r="349">
          <cell r="A349" t="str">
            <v>LH4173</v>
          </cell>
          <cell r="B349" t="str">
            <v>31-03-2008</v>
          </cell>
          <cell r="C349" t="str">
            <v>Rother Homes Limited</v>
          </cell>
          <cell r="D349">
            <v>3127</v>
          </cell>
          <cell r="E349">
            <v>0</v>
          </cell>
          <cell r="F349">
            <v>3127</v>
          </cell>
          <cell r="G349" t="str">
            <v>South East</v>
          </cell>
          <cell r="H349">
            <v>0</v>
          </cell>
          <cell r="I349" t="str">
            <v>LSVT</v>
          </cell>
          <cell r="J349" t="str">
            <v/>
          </cell>
          <cell r="K349" t="str">
            <v/>
          </cell>
          <cell r="L349" t="str">
            <v/>
          </cell>
          <cell r="M349" t="str">
            <v>Included</v>
          </cell>
          <cell r="N349" t="str">
            <v/>
          </cell>
          <cell r="O349" t="str">
            <v/>
          </cell>
          <cell r="Q349">
            <v>1</v>
          </cell>
          <cell r="R349">
            <v>1</v>
          </cell>
          <cell r="S349">
            <v>0</v>
          </cell>
          <cell r="T349">
            <v>2</v>
          </cell>
        </row>
        <row r="350">
          <cell r="A350" t="str">
            <v>LH4188</v>
          </cell>
          <cell r="B350" t="str">
            <v>31-03-2008</v>
          </cell>
          <cell r="C350" t="str">
            <v>Progress Care Housing Association Limited</v>
          </cell>
          <cell r="D350">
            <v>2461</v>
          </cell>
          <cell r="E350">
            <v>10</v>
          </cell>
          <cell r="F350">
            <v>2471</v>
          </cell>
          <cell r="G350" t="str">
            <v>North</v>
          </cell>
          <cell r="H350">
            <v>0</v>
          </cell>
          <cell r="I350">
            <v>0</v>
          </cell>
          <cell r="J350" t="str">
            <v>Specialist</v>
          </cell>
          <cell r="K350" t="str">
            <v>Traditional</v>
          </cell>
          <cell r="L350" t="str">
            <v>Included</v>
          </cell>
          <cell r="M350" t="str">
            <v/>
          </cell>
          <cell r="N350" t="str">
            <v/>
          </cell>
          <cell r="O350" t="str">
            <v/>
          </cell>
          <cell r="Q350">
            <v>1</v>
          </cell>
          <cell r="R350">
            <v>1</v>
          </cell>
          <cell r="S350">
            <v>1</v>
          </cell>
          <cell r="T350">
            <v>3</v>
          </cell>
        </row>
        <row r="351">
          <cell r="A351" t="str">
            <v>LH4198</v>
          </cell>
          <cell r="B351" t="str">
            <v>31-03-2008</v>
          </cell>
          <cell r="C351" t="str">
            <v>West Devon Homes Limited</v>
          </cell>
          <cell r="D351">
            <v>1557</v>
          </cell>
          <cell r="E351">
            <v>0</v>
          </cell>
          <cell r="F351">
            <v>1557</v>
          </cell>
          <cell r="G351" t="str">
            <v>South West</v>
          </cell>
          <cell r="H351">
            <v>0</v>
          </cell>
          <cell r="I351" t="str">
            <v>LSVT</v>
          </cell>
          <cell r="J351" t="str">
            <v/>
          </cell>
          <cell r="K351" t="str">
            <v/>
          </cell>
          <cell r="L351" t="str">
            <v>Included</v>
          </cell>
          <cell r="M351" t="str">
            <v/>
          </cell>
          <cell r="N351" t="str">
            <v/>
          </cell>
          <cell r="O351" t="str">
            <v/>
          </cell>
          <cell r="Q351">
            <v>1</v>
          </cell>
          <cell r="R351">
            <v>1</v>
          </cell>
          <cell r="S351">
            <v>0</v>
          </cell>
          <cell r="T351">
            <v>2</v>
          </cell>
        </row>
        <row r="352">
          <cell r="A352" t="str">
            <v>LH4200</v>
          </cell>
          <cell r="B352" t="str">
            <v>31-03-2008</v>
          </cell>
          <cell r="C352" t="str">
            <v>South Somerset Homes Limited</v>
          </cell>
          <cell r="D352">
            <v>8421</v>
          </cell>
          <cell r="E352">
            <v>0</v>
          </cell>
          <cell r="F352">
            <v>8421</v>
          </cell>
          <cell r="G352" t="str">
            <v>South West</v>
          </cell>
          <cell r="H352">
            <v>0</v>
          </cell>
          <cell r="I352" t="str">
            <v>LSVT</v>
          </cell>
          <cell r="J352" t="str">
            <v/>
          </cell>
          <cell r="K352" t="str">
            <v/>
          </cell>
          <cell r="L352" t="str">
            <v/>
          </cell>
          <cell r="M352" t="str">
            <v/>
          </cell>
          <cell r="N352" t="str">
            <v>Included</v>
          </cell>
          <cell r="O352" t="str">
            <v/>
          </cell>
          <cell r="Q352">
            <v>1</v>
          </cell>
          <cell r="R352">
            <v>1</v>
          </cell>
          <cell r="S352">
            <v>0</v>
          </cell>
          <cell r="T352">
            <v>2</v>
          </cell>
        </row>
        <row r="353">
          <cell r="A353" t="str">
            <v>LH4208</v>
          </cell>
          <cell r="B353" t="str">
            <v>31-03-2008</v>
          </cell>
          <cell r="C353" t="str">
            <v>Worthing Homes Limited</v>
          </cell>
          <cell r="D353">
            <v>2671</v>
          </cell>
          <cell r="E353">
            <v>44</v>
          </cell>
          <cell r="F353">
            <v>2715</v>
          </cell>
          <cell r="G353" t="str">
            <v>South East</v>
          </cell>
          <cell r="H353">
            <v>0</v>
          </cell>
          <cell r="I353" t="str">
            <v>LSVT</v>
          </cell>
          <cell r="J353" t="str">
            <v/>
          </cell>
          <cell r="K353" t="str">
            <v/>
          </cell>
          <cell r="L353" t="str">
            <v/>
          </cell>
          <cell r="M353" t="str">
            <v>Included</v>
          </cell>
          <cell r="N353" t="str">
            <v/>
          </cell>
          <cell r="O353" t="str">
            <v/>
          </cell>
          <cell r="Q353">
            <v>1</v>
          </cell>
          <cell r="R353">
            <v>1</v>
          </cell>
          <cell r="S353">
            <v>0</v>
          </cell>
          <cell r="T353">
            <v>2</v>
          </cell>
        </row>
        <row r="354">
          <cell r="A354" t="str">
            <v>LH4209</v>
          </cell>
          <cell r="B354" t="str">
            <v>31-03-2008</v>
          </cell>
          <cell r="C354" t="str">
            <v>Somer Community Housing Trust</v>
          </cell>
          <cell r="D354">
            <v>8939</v>
          </cell>
          <cell r="E354">
            <v>0</v>
          </cell>
          <cell r="F354">
            <v>8939</v>
          </cell>
          <cell r="G354" t="str">
            <v>South West</v>
          </cell>
          <cell r="H354">
            <v>0</v>
          </cell>
          <cell r="I354" t="str">
            <v>LSVT</v>
          </cell>
          <cell r="J354" t="str">
            <v/>
          </cell>
          <cell r="K354" t="str">
            <v/>
          </cell>
          <cell r="L354" t="str">
            <v/>
          </cell>
          <cell r="M354" t="str">
            <v/>
          </cell>
          <cell r="N354" t="str">
            <v>Included</v>
          </cell>
          <cell r="O354" t="str">
            <v/>
          </cell>
          <cell r="Q354">
            <v>1</v>
          </cell>
          <cell r="R354">
            <v>1</v>
          </cell>
          <cell r="S354">
            <v>0</v>
          </cell>
          <cell r="T354">
            <v>2</v>
          </cell>
        </row>
        <row r="355">
          <cell r="A355" t="str">
            <v>LH4210</v>
          </cell>
          <cell r="B355" t="str">
            <v>31-03-2008</v>
          </cell>
          <cell r="C355" t="str">
            <v>Tor Homes</v>
          </cell>
          <cell r="D355">
            <v>3307</v>
          </cell>
          <cell r="E355">
            <v>0</v>
          </cell>
          <cell r="F355">
            <v>3307</v>
          </cell>
          <cell r="G355" t="str">
            <v>South West</v>
          </cell>
          <cell r="H355">
            <v>0</v>
          </cell>
          <cell r="I355" t="str">
            <v>LSVT</v>
          </cell>
          <cell r="J355" t="str">
            <v/>
          </cell>
          <cell r="K355" t="str">
            <v/>
          </cell>
          <cell r="L355" t="str">
            <v/>
          </cell>
          <cell r="M355" t="str">
            <v>Included</v>
          </cell>
          <cell r="N355" t="str">
            <v/>
          </cell>
          <cell r="O355" t="str">
            <v/>
          </cell>
          <cell r="Q355">
            <v>1</v>
          </cell>
          <cell r="R355">
            <v>1</v>
          </cell>
          <cell r="S355">
            <v>0</v>
          </cell>
          <cell r="T355">
            <v>2</v>
          </cell>
        </row>
        <row r="356">
          <cell r="A356" t="str">
            <v>LH4213</v>
          </cell>
          <cell r="B356" t="str">
            <v>31-03-2008</v>
          </cell>
          <cell r="C356" t="str">
            <v>Derwent and Solway Housing Association Limited</v>
          </cell>
          <cell r="D356">
            <v>3075</v>
          </cell>
          <cell r="E356">
            <v>0</v>
          </cell>
          <cell r="F356">
            <v>3075</v>
          </cell>
          <cell r="G356" t="str">
            <v>North</v>
          </cell>
          <cell r="H356">
            <v>0</v>
          </cell>
          <cell r="I356" t="str">
            <v>LSVT</v>
          </cell>
          <cell r="J356" t="str">
            <v/>
          </cell>
          <cell r="K356" t="str">
            <v/>
          </cell>
          <cell r="L356" t="str">
            <v/>
          </cell>
          <cell r="M356" t="str">
            <v>Included</v>
          </cell>
          <cell r="N356" t="str">
            <v/>
          </cell>
          <cell r="O356" t="str">
            <v/>
          </cell>
          <cell r="Q356">
            <v>1</v>
          </cell>
          <cell r="R356">
            <v>1</v>
          </cell>
          <cell r="S356">
            <v>0</v>
          </cell>
          <cell r="T356">
            <v>2</v>
          </cell>
        </row>
        <row r="357">
          <cell r="A357" t="str">
            <v>LH4220</v>
          </cell>
          <cell r="B357" t="str">
            <v>31-03-2008</v>
          </cell>
          <cell r="C357" t="str">
            <v>The Wrekin Housing Trust Limited</v>
          </cell>
          <cell r="D357">
            <v>11729</v>
          </cell>
          <cell r="E357">
            <v>0</v>
          </cell>
          <cell r="F357">
            <v>11729</v>
          </cell>
          <cell r="G357" t="str">
            <v>Central</v>
          </cell>
          <cell r="H357">
            <v>0</v>
          </cell>
          <cell r="I357" t="str">
            <v>LSVT</v>
          </cell>
          <cell r="J357" t="str">
            <v/>
          </cell>
          <cell r="K357" t="str">
            <v/>
          </cell>
          <cell r="L357" t="str">
            <v/>
          </cell>
          <cell r="M357" t="str">
            <v/>
          </cell>
          <cell r="N357" t="str">
            <v/>
          </cell>
          <cell r="O357" t="str">
            <v>Included</v>
          </cell>
          <cell r="Q357">
            <v>1</v>
          </cell>
          <cell r="R357">
            <v>1</v>
          </cell>
          <cell r="S357">
            <v>0</v>
          </cell>
          <cell r="T357">
            <v>2</v>
          </cell>
        </row>
        <row r="358">
          <cell r="A358" t="str">
            <v>LH4237</v>
          </cell>
          <cell r="B358" t="str">
            <v>31-03-2008</v>
          </cell>
          <cell r="C358" t="str">
            <v>Boston Mayflower Limited</v>
          </cell>
          <cell r="D358">
            <v>4776</v>
          </cell>
          <cell r="E358">
            <v>0</v>
          </cell>
          <cell r="F358">
            <v>4776</v>
          </cell>
          <cell r="G358" t="str">
            <v>Central</v>
          </cell>
          <cell r="H358">
            <v>0</v>
          </cell>
          <cell r="I358" t="str">
            <v>LSVT</v>
          </cell>
          <cell r="J358" t="str">
            <v/>
          </cell>
          <cell r="K358" t="str">
            <v/>
          </cell>
          <cell r="L358" t="str">
            <v/>
          </cell>
          <cell r="M358" t="str">
            <v>Included</v>
          </cell>
          <cell r="N358" t="str">
            <v/>
          </cell>
          <cell r="O358" t="str">
            <v/>
          </cell>
          <cell r="Q358">
            <v>1</v>
          </cell>
          <cell r="R358">
            <v>1</v>
          </cell>
          <cell r="S358">
            <v>0</v>
          </cell>
          <cell r="T358">
            <v>2</v>
          </cell>
        </row>
        <row r="359">
          <cell r="A359" t="str">
            <v>LH4239</v>
          </cell>
          <cell r="B359" t="str">
            <v>31-03-2008</v>
          </cell>
          <cell r="C359" t="str">
            <v>Milecastle Housing Limited</v>
          </cell>
          <cell r="D359">
            <v>3158</v>
          </cell>
          <cell r="E359">
            <v>0</v>
          </cell>
          <cell r="F359">
            <v>3158</v>
          </cell>
          <cell r="G359" t="str">
            <v>North</v>
          </cell>
          <cell r="H359">
            <v>0</v>
          </cell>
          <cell r="I359" t="str">
            <v>LSVT</v>
          </cell>
          <cell r="J359" t="str">
            <v/>
          </cell>
          <cell r="K359" t="str">
            <v/>
          </cell>
          <cell r="L359" t="str">
            <v/>
          </cell>
          <cell r="M359" t="str">
            <v>Included</v>
          </cell>
          <cell r="N359" t="str">
            <v/>
          </cell>
          <cell r="O359" t="str">
            <v/>
          </cell>
          <cell r="Q359">
            <v>1</v>
          </cell>
          <cell r="R359">
            <v>1</v>
          </cell>
          <cell r="S359">
            <v>0</v>
          </cell>
          <cell r="T359">
            <v>2</v>
          </cell>
        </row>
        <row r="360">
          <cell r="A360" t="str">
            <v>LH4248</v>
          </cell>
          <cell r="B360" t="str">
            <v>31-03-2008</v>
          </cell>
          <cell r="C360" t="str">
            <v>Ocean Housing Limited</v>
          </cell>
          <cell r="D360">
            <v>2875</v>
          </cell>
          <cell r="E360">
            <v>0</v>
          </cell>
          <cell r="F360">
            <v>2875</v>
          </cell>
          <cell r="G360" t="str">
            <v>South West</v>
          </cell>
          <cell r="H360">
            <v>0</v>
          </cell>
          <cell r="I360" t="str">
            <v>LSVT</v>
          </cell>
          <cell r="J360" t="str">
            <v/>
          </cell>
          <cell r="K360" t="str">
            <v/>
          </cell>
          <cell r="L360" t="str">
            <v/>
          </cell>
          <cell r="M360" t="str">
            <v>Included</v>
          </cell>
          <cell r="N360" t="str">
            <v/>
          </cell>
          <cell r="O360" t="str">
            <v/>
          </cell>
          <cell r="Q360">
            <v>1</v>
          </cell>
          <cell r="R360">
            <v>1</v>
          </cell>
          <cell r="S360">
            <v>0</v>
          </cell>
          <cell r="T360">
            <v>2</v>
          </cell>
        </row>
        <row r="361">
          <cell r="A361" t="str">
            <v>LH4249</v>
          </cell>
          <cell r="B361" t="str">
            <v>31-03-2008</v>
          </cell>
          <cell r="C361" t="str">
            <v>North Devon Homes Limited</v>
          </cell>
          <cell r="D361">
            <v>3123</v>
          </cell>
          <cell r="E361">
            <v>8</v>
          </cell>
          <cell r="F361">
            <v>3131</v>
          </cell>
          <cell r="G361" t="str">
            <v>South West</v>
          </cell>
          <cell r="H361">
            <v>0</v>
          </cell>
          <cell r="I361" t="str">
            <v>LSVT</v>
          </cell>
          <cell r="J361" t="str">
            <v/>
          </cell>
          <cell r="K361" t="str">
            <v/>
          </cell>
          <cell r="L361" t="str">
            <v/>
          </cell>
          <cell r="M361" t="str">
            <v>Included</v>
          </cell>
          <cell r="N361" t="str">
            <v/>
          </cell>
          <cell r="O361" t="str">
            <v/>
          </cell>
          <cell r="Q361">
            <v>1</v>
          </cell>
          <cell r="R361">
            <v>1</v>
          </cell>
          <cell r="S361">
            <v>0</v>
          </cell>
          <cell r="T361">
            <v>2</v>
          </cell>
        </row>
        <row r="362">
          <cell r="A362" t="str">
            <v>LH4253</v>
          </cell>
          <cell r="B362" t="str">
            <v>31-03-2008</v>
          </cell>
          <cell r="C362" t="str">
            <v>Luminus Homes Limited</v>
          </cell>
          <cell r="D362">
            <v>5671</v>
          </cell>
          <cell r="E362">
            <v>495</v>
          </cell>
          <cell r="F362">
            <v>6166</v>
          </cell>
          <cell r="G362" t="str">
            <v>Central</v>
          </cell>
          <cell r="H362">
            <v>0</v>
          </cell>
          <cell r="I362" t="str">
            <v>LSVT</v>
          </cell>
          <cell r="J362" t="str">
            <v/>
          </cell>
          <cell r="K362" t="str">
            <v/>
          </cell>
          <cell r="L362" t="str">
            <v/>
          </cell>
          <cell r="M362" t="str">
            <v/>
          </cell>
          <cell r="N362" t="str">
            <v>Included</v>
          </cell>
          <cell r="O362" t="str">
            <v/>
          </cell>
          <cell r="Q362">
            <v>1</v>
          </cell>
          <cell r="R362">
            <v>1</v>
          </cell>
          <cell r="S362">
            <v>0</v>
          </cell>
          <cell r="T362">
            <v>2</v>
          </cell>
        </row>
        <row r="363">
          <cell r="A363" t="str">
            <v>LH4262</v>
          </cell>
          <cell r="B363" t="str">
            <v>31-03-2008</v>
          </cell>
          <cell r="C363" t="str">
            <v>Elmbridge Housing Trust Limited</v>
          </cell>
          <cell r="D363">
            <v>4360</v>
          </cell>
          <cell r="E363">
            <v>0</v>
          </cell>
          <cell r="F363">
            <v>4360</v>
          </cell>
          <cell r="G363" t="str">
            <v>South East</v>
          </cell>
          <cell r="H363">
            <v>0</v>
          </cell>
          <cell r="I363" t="str">
            <v>LSVT</v>
          </cell>
          <cell r="J363" t="str">
            <v/>
          </cell>
          <cell r="K363" t="str">
            <v/>
          </cell>
          <cell r="L363" t="str">
            <v/>
          </cell>
          <cell r="M363" t="str">
            <v>Included</v>
          </cell>
          <cell r="N363" t="str">
            <v/>
          </cell>
          <cell r="O363" t="str">
            <v/>
          </cell>
          <cell r="Q363">
            <v>1</v>
          </cell>
          <cell r="R363">
            <v>1</v>
          </cell>
          <cell r="S363">
            <v>0</v>
          </cell>
          <cell r="T363">
            <v>2</v>
          </cell>
        </row>
        <row r="364">
          <cell r="A364" t="str">
            <v>LH4264</v>
          </cell>
          <cell r="B364" t="str">
            <v>31-03-2008</v>
          </cell>
          <cell r="C364" t="str">
            <v>Wyre Forest Community Housing Limited`</v>
          </cell>
          <cell r="D364">
            <v>3532</v>
          </cell>
          <cell r="E364">
            <v>0</v>
          </cell>
          <cell r="F364">
            <v>3532</v>
          </cell>
          <cell r="G364" t="str">
            <v>Central</v>
          </cell>
          <cell r="H364">
            <v>0</v>
          </cell>
          <cell r="I364" t="str">
            <v>LSVT</v>
          </cell>
          <cell r="J364" t="str">
            <v/>
          </cell>
          <cell r="K364" t="str">
            <v/>
          </cell>
          <cell r="L364" t="str">
            <v/>
          </cell>
          <cell r="M364" t="str">
            <v>Included</v>
          </cell>
          <cell r="N364" t="str">
            <v/>
          </cell>
          <cell r="O364" t="str">
            <v/>
          </cell>
          <cell r="Q364">
            <v>1</v>
          </cell>
          <cell r="R364">
            <v>1</v>
          </cell>
          <cell r="S364">
            <v>0</v>
          </cell>
          <cell r="T364">
            <v>2</v>
          </cell>
        </row>
        <row r="365">
          <cell r="A365" t="str">
            <v>LH4266</v>
          </cell>
          <cell r="B365" t="str">
            <v>31-03-2008</v>
          </cell>
          <cell r="C365" t="str">
            <v>New Charter Housing (North) Limited</v>
          </cell>
          <cell r="D365">
            <v>7615</v>
          </cell>
          <cell r="E365">
            <v>0</v>
          </cell>
          <cell r="F365">
            <v>7615</v>
          </cell>
          <cell r="G365" t="str">
            <v>North</v>
          </cell>
          <cell r="H365">
            <v>0</v>
          </cell>
          <cell r="I365" t="str">
            <v>LSVT</v>
          </cell>
          <cell r="J365" t="str">
            <v/>
          </cell>
          <cell r="K365" t="str">
            <v/>
          </cell>
          <cell r="L365" t="str">
            <v/>
          </cell>
          <cell r="M365" t="str">
            <v/>
          </cell>
          <cell r="N365" t="str">
            <v>Included</v>
          </cell>
          <cell r="O365" t="str">
            <v/>
          </cell>
          <cell r="Q365">
            <v>1</v>
          </cell>
          <cell r="R365">
            <v>1</v>
          </cell>
          <cell r="S365">
            <v>0</v>
          </cell>
          <cell r="T365">
            <v>2</v>
          </cell>
        </row>
        <row r="366">
          <cell r="A366" t="str">
            <v>LH4267</v>
          </cell>
          <cell r="B366" t="str">
            <v>31-03-2008</v>
          </cell>
          <cell r="C366" t="str">
            <v>New Charter Housing (South) Limited</v>
          </cell>
          <cell r="D366">
            <v>6769</v>
          </cell>
          <cell r="E366">
            <v>0</v>
          </cell>
          <cell r="F366">
            <v>6769</v>
          </cell>
          <cell r="G366" t="str">
            <v>North</v>
          </cell>
          <cell r="H366">
            <v>0</v>
          </cell>
          <cell r="I366" t="str">
            <v>LSVT</v>
          </cell>
          <cell r="J366" t="str">
            <v/>
          </cell>
          <cell r="K366" t="str">
            <v/>
          </cell>
          <cell r="L366" t="str">
            <v/>
          </cell>
          <cell r="M366" t="str">
            <v/>
          </cell>
          <cell r="N366" t="str">
            <v>Included</v>
          </cell>
          <cell r="O366" t="str">
            <v/>
          </cell>
          <cell r="Q366">
            <v>1</v>
          </cell>
          <cell r="R366">
            <v>1</v>
          </cell>
          <cell r="S366">
            <v>0</v>
          </cell>
          <cell r="T366">
            <v>2</v>
          </cell>
        </row>
        <row r="367">
          <cell r="A367" t="str">
            <v>LH4284</v>
          </cell>
          <cell r="B367" t="str">
            <v>31-03-2008</v>
          </cell>
          <cell r="C367" t="str">
            <v>New Fylde Housing Limited</v>
          </cell>
          <cell r="D367">
            <v>1855</v>
          </cell>
          <cell r="E367">
            <v>0</v>
          </cell>
          <cell r="F367">
            <v>1855</v>
          </cell>
          <cell r="G367" t="str">
            <v>North</v>
          </cell>
          <cell r="H367">
            <v>0</v>
          </cell>
          <cell r="I367" t="str">
            <v>LSVT</v>
          </cell>
          <cell r="J367" t="str">
            <v/>
          </cell>
          <cell r="K367" t="str">
            <v/>
          </cell>
          <cell r="L367" t="str">
            <v>Included</v>
          </cell>
          <cell r="M367" t="str">
            <v/>
          </cell>
          <cell r="N367" t="str">
            <v/>
          </cell>
          <cell r="O367" t="str">
            <v/>
          </cell>
          <cell r="Q367">
            <v>1</v>
          </cell>
          <cell r="R367">
            <v>1</v>
          </cell>
          <cell r="S367">
            <v>0</v>
          </cell>
          <cell r="T367">
            <v>2</v>
          </cell>
        </row>
        <row r="368">
          <cell r="A368" t="str">
            <v>LH4285</v>
          </cell>
          <cell r="B368" t="str">
            <v>31-03-2008</v>
          </cell>
          <cell r="C368" t="str">
            <v>Willow Housing and Care Limited</v>
          </cell>
          <cell r="D368">
            <v>930</v>
          </cell>
          <cell r="E368">
            <v>0</v>
          </cell>
          <cell r="F368">
            <v>930</v>
          </cell>
          <cell r="G368" t="str">
            <v>London</v>
          </cell>
          <cell r="H368">
            <v>0</v>
          </cell>
          <cell r="I368" t="str">
            <v>LSVT</v>
          </cell>
          <cell r="J368" t="str">
            <v>Specialist</v>
          </cell>
          <cell r="K368" t="str">
            <v/>
          </cell>
          <cell r="L368" t="str">
            <v>Included</v>
          </cell>
          <cell r="M368" t="str">
            <v/>
          </cell>
          <cell r="N368" t="str">
            <v/>
          </cell>
          <cell r="O368" t="str">
            <v/>
          </cell>
          <cell r="Q368">
            <v>1</v>
          </cell>
          <cell r="R368">
            <v>1</v>
          </cell>
          <cell r="S368">
            <v>0</v>
          </cell>
          <cell r="T368">
            <v>2</v>
          </cell>
        </row>
        <row r="369">
          <cell r="A369" t="str">
            <v>LH4291</v>
          </cell>
          <cell r="B369" t="str">
            <v>31-03-2008</v>
          </cell>
          <cell r="C369" t="str">
            <v>Chester &amp; District Housing Trust Limited</v>
          </cell>
          <cell r="D369">
            <v>6147</v>
          </cell>
          <cell r="E369">
            <v>0</v>
          </cell>
          <cell r="F369">
            <v>6147</v>
          </cell>
          <cell r="G369" t="str">
            <v>North</v>
          </cell>
          <cell r="H369">
            <v>0</v>
          </cell>
          <cell r="I369" t="str">
            <v>LSVT</v>
          </cell>
          <cell r="J369" t="str">
            <v/>
          </cell>
          <cell r="K369" t="str">
            <v/>
          </cell>
          <cell r="L369" t="str">
            <v/>
          </cell>
          <cell r="M369" t="str">
            <v/>
          </cell>
          <cell r="N369" t="str">
            <v>Included</v>
          </cell>
          <cell r="O369" t="str">
            <v/>
          </cell>
          <cell r="Q369">
            <v>1</v>
          </cell>
          <cell r="R369">
            <v>1</v>
          </cell>
          <cell r="S369">
            <v>0</v>
          </cell>
          <cell r="T369">
            <v>2</v>
          </cell>
        </row>
        <row r="370">
          <cell r="A370" t="str">
            <v>LH4302</v>
          </cell>
          <cell r="B370" t="str">
            <v>31-03-2008</v>
          </cell>
          <cell r="C370" t="str">
            <v>Spire Homes (LG) Limited</v>
          </cell>
          <cell r="D370">
            <v>4777</v>
          </cell>
          <cell r="E370">
            <v>0</v>
          </cell>
          <cell r="F370">
            <v>4777</v>
          </cell>
          <cell r="G370" t="str">
            <v>Central</v>
          </cell>
          <cell r="H370">
            <v>0</v>
          </cell>
          <cell r="I370" t="str">
            <v>LSVT</v>
          </cell>
          <cell r="J370" t="str">
            <v/>
          </cell>
          <cell r="K370" t="str">
            <v/>
          </cell>
          <cell r="L370" t="str">
            <v/>
          </cell>
          <cell r="M370" t="str">
            <v>Included</v>
          </cell>
          <cell r="N370" t="str">
            <v/>
          </cell>
          <cell r="O370" t="str">
            <v/>
          </cell>
          <cell r="Q370">
            <v>1</v>
          </cell>
          <cell r="R370">
            <v>1</v>
          </cell>
          <cell r="S370">
            <v>0</v>
          </cell>
          <cell r="T370">
            <v>2</v>
          </cell>
        </row>
        <row r="371">
          <cell r="A371" t="str">
            <v>LH4304</v>
          </cell>
          <cell r="B371" t="str">
            <v>31-03-2008</v>
          </cell>
          <cell r="C371" t="str">
            <v>Mendip Housing Ltd</v>
          </cell>
          <cell r="D371">
            <v>4100</v>
          </cell>
          <cell r="E371">
            <v>0</v>
          </cell>
          <cell r="F371">
            <v>4100</v>
          </cell>
          <cell r="G371" t="str">
            <v>South West</v>
          </cell>
          <cell r="H371">
            <v>0</v>
          </cell>
          <cell r="I371" t="str">
            <v>LSVT</v>
          </cell>
          <cell r="J371" t="str">
            <v/>
          </cell>
          <cell r="K371" t="str">
            <v/>
          </cell>
          <cell r="L371" t="str">
            <v/>
          </cell>
          <cell r="M371" t="str">
            <v>Included</v>
          </cell>
          <cell r="N371" t="str">
            <v/>
          </cell>
          <cell r="O371" t="str">
            <v/>
          </cell>
          <cell r="Q371">
            <v>1</v>
          </cell>
          <cell r="R371">
            <v>1</v>
          </cell>
          <cell r="S371">
            <v>0</v>
          </cell>
          <cell r="T371">
            <v>2</v>
          </cell>
        </row>
        <row r="372">
          <cell r="A372" t="str">
            <v>LH4305</v>
          </cell>
          <cell r="B372" t="str">
            <v>31-03-2008</v>
          </cell>
          <cell r="C372" t="str">
            <v>Riviera Housing Trust Limited</v>
          </cell>
          <cell r="D372">
            <v>2637</v>
          </cell>
          <cell r="E372">
            <v>0</v>
          </cell>
          <cell r="F372">
            <v>2637</v>
          </cell>
          <cell r="G372" t="str">
            <v>South West</v>
          </cell>
          <cell r="H372">
            <v>0</v>
          </cell>
          <cell r="I372" t="str">
            <v>LSVT</v>
          </cell>
          <cell r="J372" t="str">
            <v/>
          </cell>
          <cell r="K372" t="str">
            <v/>
          </cell>
          <cell r="L372" t="str">
            <v/>
          </cell>
          <cell r="M372" t="str">
            <v>Included</v>
          </cell>
          <cell r="N372" t="str">
            <v/>
          </cell>
          <cell r="O372" t="str">
            <v/>
          </cell>
          <cell r="Q372">
            <v>1</v>
          </cell>
          <cell r="R372">
            <v>1</v>
          </cell>
          <cell r="S372">
            <v>0</v>
          </cell>
          <cell r="T372">
            <v>2</v>
          </cell>
        </row>
        <row r="373">
          <cell r="A373" t="str">
            <v>LH4306</v>
          </cell>
          <cell r="B373" t="str">
            <v>31-03-2008</v>
          </cell>
          <cell r="C373" t="str">
            <v>Moorlands Housing</v>
          </cell>
          <cell r="D373">
            <v>2803</v>
          </cell>
          <cell r="E373">
            <v>0</v>
          </cell>
          <cell r="F373">
            <v>2803</v>
          </cell>
          <cell r="G373" t="str">
            <v>North</v>
          </cell>
          <cell r="H373">
            <v>0</v>
          </cell>
          <cell r="I373" t="str">
            <v>LSVT</v>
          </cell>
          <cell r="J373" t="str">
            <v/>
          </cell>
          <cell r="K373" t="str">
            <v/>
          </cell>
          <cell r="L373" t="str">
            <v/>
          </cell>
          <cell r="M373" t="str">
            <v>Included</v>
          </cell>
          <cell r="N373" t="str">
            <v/>
          </cell>
          <cell r="O373" t="str">
            <v/>
          </cell>
          <cell r="Q373">
            <v>1</v>
          </cell>
          <cell r="R373">
            <v>1</v>
          </cell>
          <cell r="S373">
            <v>0</v>
          </cell>
          <cell r="T373">
            <v>2</v>
          </cell>
        </row>
        <row r="374">
          <cell r="A374" t="str">
            <v>LH4307</v>
          </cell>
          <cell r="B374" t="str">
            <v>31-03-2008</v>
          </cell>
          <cell r="C374" t="str">
            <v>Pennine Housing 2000 Limited</v>
          </cell>
          <cell r="D374">
            <v>12049</v>
          </cell>
          <cell r="E374">
            <v>0</v>
          </cell>
          <cell r="F374">
            <v>12049</v>
          </cell>
          <cell r="G374" t="str">
            <v>North</v>
          </cell>
          <cell r="H374">
            <v>0</v>
          </cell>
          <cell r="I374" t="str">
            <v>LSVT</v>
          </cell>
          <cell r="J374" t="str">
            <v/>
          </cell>
          <cell r="K374" t="str">
            <v/>
          </cell>
          <cell r="L374" t="str">
            <v/>
          </cell>
          <cell r="M374" t="str">
            <v/>
          </cell>
          <cell r="N374" t="str">
            <v/>
          </cell>
          <cell r="O374" t="str">
            <v>Included</v>
          </cell>
          <cell r="Q374">
            <v>1</v>
          </cell>
          <cell r="R374">
            <v>1</v>
          </cell>
          <cell r="S374">
            <v>0</v>
          </cell>
          <cell r="T374">
            <v>2</v>
          </cell>
        </row>
        <row r="375">
          <cell r="A375" t="str">
            <v>LH4314</v>
          </cell>
          <cell r="B375" t="str">
            <v>31-03-2008</v>
          </cell>
          <cell r="C375" t="str">
            <v>Twin Valley Homes Limited</v>
          </cell>
          <cell r="D375">
            <v>7921</v>
          </cell>
          <cell r="E375">
            <v>0</v>
          </cell>
          <cell r="F375">
            <v>7921</v>
          </cell>
          <cell r="G375" t="str">
            <v>North</v>
          </cell>
          <cell r="H375">
            <v>0</v>
          </cell>
          <cell r="I375" t="str">
            <v>LSVT</v>
          </cell>
          <cell r="J375" t="str">
            <v/>
          </cell>
          <cell r="K375" t="str">
            <v/>
          </cell>
          <cell r="L375" t="str">
            <v/>
          </cell>
          <cell r="M375" t="str">
            <v/>
          </cell>
          <cell r="N375" t="str">
            <v>Included</v>
          </cell>
          <cell r="O375" t="str">
            <v/>
          </cell>
          <cell r="Q375">
            <v>1</v>
          </cell>
          <cell r="R375">
            <v>1</v>
          </cell>
          <cell r="S375">
            <v>0</v>
          </cell>
          <cell r="T375">
            <v>2</v>
          </cell>
        </row>
        <row r="376">
          <cell r="A376" t="str">
            <v>LH4323</v>
          </cell>
          <cell r="B376" t="str">
            <v>31-03-2008</v>
          </cell>
          <cell r="C376" t="str">
            <v>SLFHA Limited</v>
          </cell>
          <cell r="D376">
            <v>6217</v>
          </cell>
          <cell r="E376">
            <v>0</v>
          </cell>
          <cell r="F376">
            <v>6217</v>
          </cell>
          <cell r="G376" t="str">
            <v>South East</v>
          </cell>
          <cell r="H376">
            <v>0</v>
          </cell>
          <cell r="I376">
            <v>0</v>
          </cell>
          <cell r="J376" t="str">
            <v/>
          </cell>
          <cell r="K376" t="str">
            <v>Traditional</v>
          </cell>
          <cell r="L376" t="str">
            <v/>
          </cell>
          <cell r="M376" t="str">
            <v/>
          </cell>
          <cell r="N376" t="str">
            <v>Included</v>
          </cell>
          <cell r="O376" t="str">
            <v/>
          </cell>
          <cell r="Q376">
            <v>1</v>
          </cell>
          <cell r="R376">
            <v>1</v>
          </cell>
          <cell r="S376">
            <v>1</v>
          </cell>
          <cell r="T376">
            <v>3</v>
          </cell>
        </row>
        <row r="377">
          <cell r="A377" t="str">
            <v>LH4324</v>
          </cell>
          <cell r="B377" t="str">
            <v>31-03-2008</v>
          </cell>
          <cell r="C377" t="str">
            <v>Southern Horizon Housing Limited</v>
          </cell>
          <cell r="D377">
            <v>1042</v>
          </cell>
          <cell r="E377">
            <v>125</v>
          </cell>
          <cell r="F377">
            <v>1167</v>
          </cell>
          <cell r="G377" t="str">
            <v>South East</v>
          </cell>
          <cell r="K377" t="str">
            <v>Traditional</v>
          </cell>
          <cell r="L377" t="str">
            <v>Included</v>
          </cell>
          <cell r="M377" t="str">
            <v/>
          </cell>
          <cell r="N377" t="str">
            <v/>
          </cell>
          <cell r="O377" t="str">
            <v/>
          </cell>
          <cell r="Q377">
            <v>1</v>
          </cell>
          <cell r="R377">
            <v>1</v>
          </cell>
          <cell r="S377">
            <v>1</v>
          </cell>
          <cell r="T377">
            <v>3</v>
          </cell>
        </row>
        <row r="378">
          <cell r="A378" t="str">
            <v>LH4325</v>
          </cell>
          <cell r="B378" t="str">
            <v>31-03-2008</v>
          </cell>
          <cell r="C378" t="str">
            <v>Severnside Housing</v>
          </cell>
          <cell r="D378">
            <v>5282</v>
          </cell>
          <cell r="E378">
            <v>0</v>
          </cell>
          <cell r="F378">
            <v>5282</v>
          </cell>
          <cell r="G378" t="str">
            <v>Central</v>
          </cell>
          <cell r="H378">
            <v>0</v>
          </cell>
          <cell r="I378" t="str">
            <v>LSVT</v>
          </cell>
          <cell r="J378" t="str">
            <v/>
          </cell>
          <cell r="K378" t="str">
            <v/>
          </cell>
          <cell r="L378" t="str">
            <v/>
          </cell>
          <cell r="M378" t="str">
            <v/>
          </cell>
          <cell r="N378" t="str">
            <v>Included</v>
          </cell>
          <cell r="O378" t="str">
            <v/>
          </cell>
          <cell r="Q378">
            <v>1</v>
          </cell>
          <cell r="R378">
            <v>1</v>
          </cell>
          <cell r="S378">
            <v>0</v>
          </cell>
          <cell r="T378">
            <v>2</v>
          </cell>
        </row>
        <row r="379">
          <cell r="A379" t="str">
            <v>LH4339</v>
          </cell>
          <cell r="B379" t="str">
            <v>31-03-2008</v>
          </cell>
          <cell r="C379" t="str">
            <v>The Havebury Housing Partnership</v>
          </cell>
          <cell r="D379">
            <v>5669</v>
          </cell>
          <cell r="E379">
            <v>19</v>
          </cell>
          <cell r="F379">
            <v>5688</v>
          </cell>
          <cell r="G379" t="str">
            <v>Central</v>
          </cell>
          <cell r="H379">
            <v>0</v>
          </cell>
          <cell r="I379" t="str">
            <v>LSVT</v>
          </cell>
          <cell r="J379" t="str">
            <v/>
          </cell>
          <cell r="K379" t="str">
            <v/>
          </cell>
          <cell r="L379" t="str">
            <v/>
          </cell>
          <cell r="M379" t="str">
            <v/>
          </cell>
          <cell r="N379" t="str">
            <v>Included</v>
          </cell>
          <cell r="O379" t="str">
            <v/>
          </cell>
          <cell r="Q379">
            <v>1</v>
          </cell>
          <cell r="R379">
            <v>1</v>
          </cell>
          <cell r="S379">
            <v>0</v>
          </cell>
          <cell r="T379">
            <v>2</v>
          </cell>
        </row>
        <row r="380">
          <cell r="A380" t="str">
            <v>LH4343</v>
          </cell>
          <cell r="B380" t="str">
            <v>31-03-2008</v>
          </cell>
          <cell r="C380" t="str">
            <v>Knowsley Housing Trust</v>
          </cell>
          <cell r="D380">
            <v>13740</v>
          </cell>
          <cell r="E380">
            <v>0</v>
          </cell>
          <cell r="F380">
            <v>13740</v>
          </cell>
          <cell r="G380" t="str">
            <v>North</v>
          </cell>
          <cell r="H380">
            <v>0</v>
          </cell>
          <cell r="I380" t="str">
            <v>LSVT</v>
          </cell>
          <cell r="J380" t="str">
            <v/>
          </cell>
          <cell r="K380" t="str">
            <v/>
          </cell>
          <cell r="L380" t="str">
            <v/>
          </cell>
          <cell r="M380" t="str">
            <v/>
          </cell>
          <cell r="N380" t="str">
            <v/>
          </cell>
          <cell r="O380" t="str">
            <v>Included</v>
          </cell>
          <cell r="Q380">
            <v>1</v>
          </cell>
          <cell r="R380">
            <v>1</v>
          </cell>
          <cell r="S380">
            <v>0</v>
          </cell>
          <cell r="T380">
            <v>2</v>
          </cell>
        </row>
        <row r="381">
          <cell r="A381" t="str">
            <v>LH4350</v>
          </cell>
          <cell r="B381" t="str">
            <v>31-03-2008</v>
          </cell>
          <cell r="C381" t="str">
            <v>Carlisle Housing Association Limited</v>
          </cell>
          <cell r="D381">
            <v>6883</v>
          </cell>
          <cell r="E381">
            <v>0</v>
          </cell>
          <cell r="F381">
            <v>6883</v>
          </cell>
          <cell r="G381" t="str">
            <v>North</v>
          </cell>
          <cell r="H381">
            <v>0</v>
          </cell>
          <cell r="I381" t="str">
            <v>LSVT</v>
          </cell>
          <cell r="J381" t="str">
            <v/>
          </cell>
          <cell r="K381" t="str">
            <v/>
          </cell>
          <cell r="L381" t="str">
            <v/>
          </cell>
          <cell r="M381" t="str">
            <v/>
          </cell>
          <cell r="N381" t="str">
            <v>Included</v>
          </cell>
          <cell r="O381" t="str">
            <v/>
          </cell>
          <cell r="Q381">
            <v>1</v>
          </cell>
          <cell r="R381">
            <v>1</v>
          </cell>
          <cell r="S381">
            <v>0</v>
          </cell>
          <cell r="T381">
            <v>2</v>
          </cell>
        </row>
        <row r="382">
          <cell r="A382" t="str">
            <v>LH4352</v>
          </cell>
          <cell r="B382" t="str">
            <v>31-03-2008</v>
          </cell>
          <cell r="C382" t="str">
            <v>Community Seven Limited</v>
          </cell>
          <cell r="D382">
            <v>1194</v>
          </cell>
          <cell r="E382">
            <v>0</v>
          </cell>
          <cell r="F382">
            <v>1194</v>
          </cell>
          <cell r="G382" t="str">
            <v>North</v>
          </cell>
          <cell r="H382">
            <v>0</v>
          </cell>
          <cell r="I382">
            <v>0</v>
          </cell>
          <cell r="J382" t="str">
            <v/>
          </cell>
          <cell r="K382" t="str">
            <v>Traditional</v>
          </cell>
          <cell r="L382" t="str">
            <v>Included</v>
          </cell>
          <cell r="M382" t="str">
            <v/>
          </cell>
          <cell r="N382" t="str">
            <v/>
          </cell>
          <cell r="O382" t="str">
            <v/>
          </cell>
          <cell r="Q382">
            <v>1</v>
          </cell>
          <cell r="R382">
            <v>1</v>
          </cell>
          <cell r="S382">
            <v>1</v>
          </cell>
          <cell r="T382">
            <v>3</v>
          </cell>
        </row>
        <row r="383">
          <cell r="A383" t="str">
            <v>LH4353</v>
          </cell>
          <cell r="B383" t="str">
            <v>31-03-2008</v>
          </cell>
          <cell r="C383" t="str">
            <v>Herefordshire Housing Limited</v>
          </cell>
          <cell r="D383">
            <v>5395</v>
          </cell>
          <cell r="E383">
            <v>0</v>
          </cell>
          <cell r="F383">
            <v>5395</v>
          </cell>
          <cell r="G383" t="str">
            <v>Central</v>
          </cell>
          <cell r="H383">
            <v>0</v>
          </cell>
          <cell r="I383" t="str">
            <v>LSVT</v>
          </cell>
          <cell r="J383" t="str">
            <v/>
          </cell>
          <cell r="K383" t="str">
            <v/>
          </cell>
          <cell r="L383" t="str">
            <v/>
          </cell>
          <cell r="M383" t="str">
            <v/>
          </cell>
          <cell r="N383" t="str">
            <v>Included</v>
          </cell>
          <cell r="O383" t="str">
            <v/>
          </cell>
          <cell r="Q383">
            <v>1</v>
          </cell>
          <cell r="R383">
            <v>1</v>
          </cell>
          <cell r="S383">
            <v>0</v>
          </cell>
          <cell r="T383">
            <v>2</v>
          </cell>
        </row>
        <row r="384">
          <cell r="A384" t="str">
            <v>LH4358</v>
          </cell>
          <cell r="B384" t="str">
            <v>31-03-2008</v>
          </cell>
          <cell r="C384" t="str">
            <v>Spirita Limited</v>
          </cell>
          <cell r="D384">
            <v>9666</v>
          </cell>
          <cell r="E384">
            <v>1138</v>
          </cell>
          <cell r="F384">
            <v>10804</v>
          </cell>
          <cell r="G384" t="str">
            <v>London</v>
          </cell>
          <cell r="H384">
            <v>0</v>
          </cell>
          <cell r="I384" t="str">
            <v>LSVT</v>
          </cell>
          <cell r="J384" t="str">
            <v/>
          </cell>
          <cell r="K384" t="str">
            <v/>
          </cell>
          <cell r="L384" t="str">
            <v/>
          </cell>
          <cell r="M384" t="str">
            <v/>
          </cell>
          <cell r="N384" t="str">
            <v/>
          </cell>
          <cell r="O384" t="str">
            <v>Included</v>
          </cell>
          <cell r="Q384">
            <v>1</v>
          </cell>
          <cell r="R384">
            <v>1</v>
          </cell>
          <cell r="S384">
            <v>0</v>
          </cell>
          <cell r="T384">
            <v>2</v>
          </cell>
        </row>
        <row r="385">
          <cell r="A385" t="str">
            <v>LH4384</v>
          </cell>
          <cell r="B385" t="str">
            <v>31-03-2008</v>
          </cell>
          <cell r="C385" t="str">
            <v>Craven Housing Limited</v>
          </cell>
          <cell r="D385">
            <v>1532</v>
          </cell>
          <cell r="E385">
            <v>0</v>
          </cell>
          <cell r="F385">
            <v>1532</v>
          </cell>
          <cell r="G385" t="str">
            <v>North</v>
          </cell>
          <cell r="H385">
            <v>0</v>
          </cell>
          <cell r="I385" t="str">
            <v>LSVT</v>
          </cell>
          <cell r="J385" t="str">
            <v/>
          </cell>
          <cell r="K385" t="str">
            <v/>
          </cell>
          <cell r="L385" t="str">
            <v>Included</v>
          </cell>
          <cell r="M385" t="str">
            <v/>
          </cell>
          <cell r="N385" t="str">
            <v/>
          </cell>
          <cell r="O385" t="str">
            <v/>
          </cell>
          <cell r="Q385">
            <v>1</v>
          </cell>
          <cell r="R385">
            <v>1</v>
          </cell>
          <cell r="S385">
            <v>0</v>
          </cell>
          <cell r="T385">
            <v>2</v>
          </cell>
        </row>
        <row r="386">
          <cell r="A386" t="str">
            <v>LH4401</v>
          </cell>
          <cell r="B386" t="str">
            <v>31-03-2008</v>
          </cell>
          <cell r="C386" t="str">
            <v>Yorkshire Coast Homes</v>
          </cell>
          <cell r="D386">
            <v>4414</v>
          </cell>
          <cell r="E386">
            <v>8</v>
          </cell>
          <cell r="F386">
            <v>4422</v>
          </cell>
          <cell r="G386" t="str">
            <v>North</v>
          </cell>
          <cell r="H386">
            <v>0</v>
          </cell>
          <cell r="I386" t="str">
            <v>LSVT</v>
          </cell>
          <cell r="J386" t="str">
            <v/>
          </cell>
          <cell r="K386" t="str">
            <v/>
          </cell>
          <cell r="L386" t="str">
            <v/>
          </cell>
          <cell r="M386" t="str">
            <v>Included</v>
          </cell>
          <cell r="N386" t="str">
            <v/>
          </cell>
          <cell r="O386" t="str">
            <v/>
          </cell>
          <cell r="Q386">
            <v>1</v>
          </cell>
          <cell r="R386">
            <v>1</v>
          </cell>
          <cell r="S386">
            <v>0</v>
          </cell>
          <cell r="T386">
            <v>2</v>
          </cell>
        </row>
        <row r="387">
          <cell r="A387" t="str">
            <v>LH4402</v>
          </cell>
          <cell r="B387" t="str">
            <v>31-03-2008</v>
          </cell>
          <cell r="C387" t="str">
            <v>Maidstone Housing Trust Limited</v>
          </cell>
          <cell r="D387">
            <v>6128</v>
          </cell>
          <cell r="E387">
            <v>0</v>
          </cell>
          <cell r="F387">
            <v>6128</v>
          </cell>
          <cell r="G387" t="str">
            <v>South East</v>
          </cell>
          <cell r="H387">
            <v>0</v>
          </cell>
          <cell r="I387" t="str">
            <v>LSVT</v>
          </cell>
          <cell r="J387" t="str">
            <v/>
          </cell>
          <cell r="K387" t="str">
            <v/>
          </cell>
          <cell r="L387" t="str">
            <v/>
          </cell>
          <cell r="M387" t="str">
            <v/>
          </cell>
          <cell r="N387" t="str">
            <v>Included</v>
          </cell>
          <cell r="O387" t="str">
            <v/>
          </cell>
          <cell r="Q387">
            <v>1</v>
          </cell>
          <cell r="R387">
            <v>1</v>
          </cell>
          <cell r="S387">
            <v>0</v>
          </cell>
          <cell r="T387">
            <v>2</v>
          </cell>
        </row>
        <row r="388">
          <cell r="A388" t="str">
            <v>LH4403</v>
          </cell>
          <cell r="B388" t="str">
            <v>31-03-2008</v>
          </cell>
          <cell r="C388" t="str">
            <v>Teign Housing</v>
          </cell>
          <cell r="D388">
            <v>3471</v>
          </cell>
          <cell r="E388">
            <v>149</v>
          </cell>
          <cell r="F388">
            <v>3620</v>
          </cell>
          <cell r="G388" t="str">
            <v>South West</v>
          </cell>
          <cell r="H388">
            <v>0</v>
          </cell>
          <cell r="I388" t="str">
            <v>LSVT</v>
          </cell>
          <cell r="J388" t="str">
            <v/>
          </cell>
          <cell r="K388" t="str">
            <v/>
          </cell>
          <cell r="L388" t="str">
            <v/>
          </cell>
          <cell r="M388" t="str">
            <v>Included</v>
          </cell>
          <cell r="N388" t="str">
            <v/>
          </cell>
          <cell r="O388" t="str">
            <v/>
          </cell>
          <cell r="Q388">
            <v>1</v>
          </cell>
          <cell r="R388">
            <v>1</v>
          </cell>
          <cell r="S388">
            <v>0</v>
          </cell>
          <cell r="T388">
            <v>2</v>
          </cell>
        </row>
        <row r="389">
          <cell r="A389" t="str">
            <v>LH4412</v>
          </cell>
          <cell r="B389" t="str">
            <v>31-03-2008</v>
          </cell>
          <cell r="C389" t="str">
            <v>Saffron Housing Trust Limited</v>
          </cell>
          <cell r="D389">
            <v>4400</v>
          </cell>
          <cell r="E389">
            <v>0</v>
          </cell>
          <cell r="F389">
            <v>4400</v>
          </cell>
          <cell r="G389" t="str">
            <v>Central</v>
          </cell>
          <cell r="H389">
            <v>0</v>
          </cell>
          <cell r="I389" t="str">
            <v>LSVT</v>
          </cell>
          <cell r="J389" t="str">
            <v/>
          </cell>
          <cell r="K389" t="str">
            <v/>
          </cell>
          <cell r="L389" t="str">
            <v/>
          </cell>
          <cell r="M389" t="str">
            <v>Included</v>
          </cell>
          <cell r="N389" t="str">
            <v/>
          </cell>
          <cell r="O389" t="str">
            <v/>
          </cell>
          <cell r="Q389">
            <v>1</v>
          </cell>
          <cell r="R389">
            <v>1</v>
          </cell>
          <cell r="S389">
            <v>0</v>
          </cell>
          <cell r="T389">
            <v>2</v>
          </cell>
        </row>
        <row r="390">
          <cell r="A390" t="str">
            <v>LH4415</v>
          </cell>
          <cell r="B390" t="str">
            <v>31-03-2008</v>
          </cell>
          <cell r="C390" t="str">
            <v>Bromsgrove District Housing Trust Ltd</v>
          </cell>
          <cell r="D390">
            <v>3059</v>
          </cell>
          <cell r="E390">
            <v>0</v>
          </cell>
          <cell r="F390">
            <v>3059</v>
          </cell>
          <cell r="G390" t="str">
            <v>Central</v>
          </cell>
          <cell r="H390">
            <v>0</v>
          </cell>
          <cell r="I390" t="str">
            <v>LSVT</v>
          </cell>
          <cell r="J390" t="str">
            <v/>
          </cell>
          <cell r="K390" t="str">
            <v/>
          </cell>
          <cell r="L390" t="str">
            <v/>
          </cell>
          <cell r="M390" t="str">
            <v>Included</v>
          </cell>
          <cell r="N390" t="str">
            <v/>
          </cell>
          <cell r="O390" t="str">
            <v/>
          </cell>
          <cell r="Q390">
            <v>1</v>
          </cell>
          <cell r="R390">
            <v>1</v>
          </cell>
          <cell r="S390">
            <v>0</v>
          </cell>
          <cell r="T390">
            <v>2</v>
          </cell>
        </row>
        <row r="391">
          <cell r="A391" t="str">
            <v>LH4416</v>
          </cell>
          <cell r="B391" t="str">
            <v>31-03-2008</v>
          </cell>
          <cell r="C391" t="str">
            <v>Worcester Community Housing Limited</v>
          </cell>
          <cell r="D391">
            <v>4521</v>
          </cell>
          <cell r="E391">
            <v>0</v>
          </cell>
          <cell r="F391">
            <v>4521</v>
          </cell>
          <cell r="G391" t="str">
            <v>Central</v>
          </cell>
          <cell r="H391">
            <v>0</v>
          </cell>
          <cell r="I391" t="str">
            <v>LSVT</v>
          </cell>
          <cell r="J391" t="str">
            <v/>
          </cell>
          <cell r="K391" t="str">
            <v/>
          </cell>
          <cell r="L391" t="str">
            <v/>
          </cell>
          <cell r="M391" t="str">
            <v>Included</v>
          </cell>
          <cell r="N391" t="str">
            <v/>
          </cell>
          <cell r="O391" t="str">
            <v/>
          </cell>
          <cell r="Q391">
            <v>1</v>
          </cell>
          <cell r="R391">
            <v>1</v>
          </cell>
          <cell r="S391">
            <v>0</v>
          </cell>
          <cell r="T391">
            <v>2</v>
          </cell>
        </row>
        <row r="392">
          <cell r="A392" t="str">
            <v>LH4421</v>
          </cell>
          <cell r="B392" t="str">
            <v>31-03-2008</v>
          </cell>
          <cell r="C392" t="str">
            <v>Purbeck Housing Trust Limited</v>
          </cell>
          <cell r="D392">
            <v>1667</v>
          </cell>
          <cell r="E392">
            <v>0</v>
          </cell>
          <cell r="F392">
            <v>1667</v>
          </cell>
          <cell r="G392" t="str">
            <v>South West</v>
          </cell>
          <cell r="H392">
            <v>0</v>
          </cell>
          <cell r="I392" t="str">
            <v>LSVT</v>
          </cell>
          <cell r="J392" t="str">
            <v/>
          </cell>
          <cell r="K392" t="str">
            <v/>
          </cell>
          <cell r="L392" t="str">
            <v>Included</v>
          </cell>
          <cell r="M392" t="str">
            <v/>
          </cell>
          <cell r="N392" t="str">
            <v/>
          </cell>
          <cell r="O392" t="str">
            <v/>
          </cell>
          <cell r="Q392">
            <v>1</v>
          </cell>
          <cell r="R392">
            <v>1</v>
          </cell>
          <cell r="S392">
            <v>0</v>
          </cell>
          <cell r="T392">
            <v>2</v>
          </cell>
        </row>
        <row r="393">
          <cell r="A393" t="str">
            <v>LH4428</v>
          </cell>
          <cell r="B393" t="str">
            <v>31-03-2008</v>
          </cell>
          <cell r="C393" t="str">
            <v>Cross Keys Homes Limited</v>
          </cell>
          <cell r="D393">
            <v>9456</v>
          </cell>
          <cell r="E393">
            <v>75</v>
          </cell>
          <cell r="F393">
            <v>9531</v>
          </cell>
          <cell r="G393" t="str">
            <v>Central</v>
          </cell>
          <cell r="H393">
            <v>0</v>
          </cell>
          <cell r="I393" t="str">
            <v>LSVT</v>
          </cell>
          <cell r="J393" t="str">
            <v/>
          </cell>
          <cell r="K393" t="str">
            <v/>
          </cell>
          <cell r="L393" t="str">
            <v/>
          </cell>
          <cell r="M393" t="str">
            <v/>
          </cell>
          <cell r="N393" t="str">
            <v>Included</v>
          </cell>
          <cell r="O393" t="str">
            <v/>
          </cell>
          <cell r="Q393">
            <v>1</v>
          </cell>
          <cell r="R393">
            <v>1</v>
          </cell>
          <cell r="S393">
            <v>0</v>
          </cell>
          <cell r="T393">
            <v>2</v>
          </cell>
        </row>
        <row r="394">
          <cell r="A394" t="str">
            <v>LH4454</v>
          </cell>
          <cell r="B394" t="str">
            <v>31-03-2008</v>
          </cell>
          <cell r="C394" t="str">
            <v>Local Space Limited</v>
          </cell>
          <cell r="D394">
            <v>126</v>
          </cell>
          <cell r="E394">
            <v>0</v>
          </cell>
          <cell r="F394">
            <v>126</v>
          </cell>
          <cell r="G394" t="str">
            <v>London</v>
          </cell>
          <cell r="K394" t="str">
            <v>Traditional</v>
          </cell>
          <cell r="L394" t="str">
            <v>Included</v>
          </cell>
          <cell r="M394" t="str">
            <v/>
          </cell>
          <cell r="N394" t="str">
            <v/>
          </cell>
          <cell r="O394" t="str">
            <v/>
          </cell>
          <cell r="Q394">
            <v>1</v>
          </cell>
          <cell r="R394">
            <v>1</v>
          </cell>
          <cell r="S394">
            <v>1</v>
          </cell>
          <cell r="T394">
            <v>3</v>
          </cell>
        </row>
        <row r="395">
          <cell r="A395" t="str">
            <v>LH4471</v>
          </cell>
          <cell r="B395" t="str">
            <v>31-03-2008</v>
          </cell>
          <cell r="C395" t="str">
            <v>Whitefriars Housing Group Limited</v>
          </cell>
          <cell r="D395">
            <v>18007</v>
          </cell>
          <cell r="E395">
            <v>0</v>
          </cell>
          <cell r="F395">
            <v>18007</v>
          </cell>
          <cell r="G395" t="str">
            <v>Central</v>
          </cell>
          <cell r="H395">
            <v>0</v>
          </cell>
          <cell r="I395" t="str">
            <v>LSVT</v>
          </cell>
          <cell r="J395" t="str">
            <v/>
          </cell>
          <cell r="K395" t="str">
            <v/>
          </cell>
          <cell r="L395" t="str">
            <v/>
          </cell>
          <cell r="M395" t="str">
            <v/>
          </cell>
          <cell r="N395" t="str">
            <v/>
          </cell>
          <cell r="O395" t="str">
            <v>Included</v>
          </cell>
          <cell r="Q395">
            <v>1</v>
          </cell>
          <cell r="R395">
            <v>1</v>
          </cell>
          <cell r="S395">
            <v>0</v>
          </cell>
          <cell r="T395">
            <v>2</v>
          </cell>
        </row>
        <row r="396">
          <cell r="A396" t="str">
            <v>SL3119</v>
          </cell>
          <cell r="B396" t="str">
            <v>31-03-2008</v>
          </cell>
          <cell r="C396" t="str">
            <v>Notting Hill Home Ownership Limited</v>
          </cell>
          <cell r="D396">
            <v>3565</v>
          </cell>
          <cell r="E396">
            <v>14</v>
          </cell>
          <cell r="F396">
            <v>3579</v>
          </cell>
          <cell r="G396" t="str">
            <v>London</v>
          </cell>
          <cell r="H396">
            <v>0</v>
          </cell>
          <cell r="I396">
            <v>0</v>
          </cell>
          <cell r="J396" t="str">
            <v/>
          </cell>
          <cell r="K396" t="str">
            <v>Traditional</v>
          </cell>
          <cell r="L396" t="str">
            <v/>
          </cell>
          <cell r="M396" t="str">
            <v>Included</v>
          </cell>
          <cell r="N396" t="str">
            <v/>
          </cell>
          <cell r="O396" t="str">
            <v/>
          </cell>
          <cell r="Q396">
            <v>1</v>
          </cell>
          <cell r="R396">
            <v>1</v>
          </cell>
          <cell r="S396">
            <v>1</v>
          </cell>
          <cell r="T396">
            <v>3</v>
          </cell>
        </row>
        <row r="397">
          <cell r="A397" t="str">
            <v>SL3364</v>
          </cell>
          <cell r="B397" t="str">
            <v>31-12-2007</v>
          </cell>
          <cell r="C397" t="str">
            <v>Tower Homes Limited</v>
          </cell>
          <cell r="D397">
            <v>0</v>
          </cell>
          <cell r="E397">
            <v>0</v>
          </cell>
          <cell r="F397">
            <v>0</v>
          </cell>
          <cell r="G397" t="str">
            <v>London</v>
          </cell>
          <cell r="H397">
            <v>0</v>
          </cell>
          <cell r="I397">
            <v>0</v>
          </cell>
          <cell r="J397" t="str">
            <v/>
          </cell>
          <cell r="K397" t="str">
            <v>Traditional</v>
          </cell>
          <cell r="L397" t="str">
            <v>Included</v>
          </cell>
          <cell r="M397" t="str">
            <v/>
          </cell>
          <cell r="N397" t="str">
            <v/>
          </cell>
          <cell r="O397" t="str">
            <v/>
          </cell>
          <cell r="Q397">
            <v>1</v>
          </cell>
          <cell r="R397">
            <v>1</v>
          </cell>
          <cell r="S397">
            <v>1</v>
          </cell>
          <cell r="T397">
            <v>3</v>
          </cell>
        </row>
        <row r="398">
          <cell r="A398" t="str">
            <v>SL3463</v>
          </cell>
          <cell r="B398" t="str">
            <v>31-03-2008</v>
          </cell>
          <cell r="C398" t="str">
            <v>Beech Housing Association Limited</v>
          </cell>
          <cell r="D398">
            <v>1170</v>
          </cell>
          <cell r="E398">
            <v>0</v>
          </cell>
          <cell r="F398">
            <v>1170</v>
          </cell>
          <cell r="G398" t="str">
            <v>North</v>
          </cell>
          <cell r="H398">
            <v>0</v>
          </cell>
          <cell r="I398">
            <v>0</v>
          </cell>
          <cell r="J398" t="str">
            <v/>
          </cell>
          <cell r="K398" t="str">
            <v>Traditional</v>
          </cell>
          <cell r="L398" t="str">
            <v>Included</v>
          </cell>
          <cell r="M398" t="str">
            <v/>
          </cell>
          <cell r="N398" t="str">
            <v/>
          </cell>
          <cell r="O398" t="str">
            <v/>
          </cell>
          <cell r="Q398">
            <v>1</v>
          </cell>
          <cell r="R398">
            <v>1</v>
          </cell>
          <cell r="S398">
            <v>1</v>
          </cell>
          <cell r="T398">
            <v>3</v>
          </cell>
        </row>
        <row r="399">
          <cell r="A399" t="str">
            <v>SL3170</v>
          </cell>
          <cell r="B399">
            <v>39538</v>
          </cell>
          <cell r="C399" t="str">
            <v>Equity Housing Association Limited</v>
          </cell>
          <cell r="D399">
            <v>1031</v>
          </cell>
          <cell r="E399">
            <v>6</v>
          </cell>
          <cell r="F399">
            <v>1037</v>
          </cell>
          <cell r="G399" t="str">
            <v>North</v>
          </cell>
          <cell r="K399" t="str">
            <v>Traditional</v>
          </cell>
          <cell r="L399" t="str">
            <v>Included</v>
          </cell>
          <cell r="M399" t="str">
            <v/>
          </cell>
          <cell r="N399" t="str">
            <v/>
          </cell>
          <cell r="O399" t="str">
            <v/>
          </cell>
          <cell r="Q399">
            <v>1</v>
          </cell>
          <cell r="R399">
            <v>1</v>
          </cell>
          <cell r="S399">
            <v>1</v>
          </cell>
          <cell r="T399">
            <v>3</v>
          </cell>
        </row>
        <row r="400">
          <cell r="A400" t="str">
            <v>L4484</v>
          </cell>
          <cell r="B400">
            <v>39538</v>
          </cell>
          <cell r="C400" t="str">
            <v>Community Trust Housing</v>
          </cell>
          <cell r="D400">
            <v>1260</v>
          </cell>
          <cell r="E400">
            <v>0</v>
          </cell>
          <cell r="F400">
            <v>1260</v>
          </cell>
          <cell r="G400" t="str">
            <v>London</v>
          </cell>
          <cell r="H400">
            <v>0</v>
          </cell>
          <cell r="I400">
            <v>0</v>
          </cell>
          <cell r="J400">
            <v>0</v>
          </cell>
          <cell r="K400" t="str">
            <v>Traditional</v>
          </cell>
          <cell r="L400" t="str">
            <v>Included</v>
          </cell>
          <cell r="M400" t="str">
            <v/>
          </cell>
          <cell r="N400" t="str">
            <v/>
          </cell>
          <cell r="O400" t="str">
            <v/>
          </cell>
          <cell r="Q400">
            <v>1</v>
          </cell>
          <cell r="R400">
            <v>1</v>
          </cell>
          <cell r="S400">
            <v>1</v>
          </cell>
          <cell r="T400">
            <v>3</v>
          </cell>
        </row>
        <row r="401">
          <cell r="A401" t="str">
            <v>l4489</v>
          </cell>
          <cell r="B401">
            <v>39538</v>
          </cell>
          <cell r="C401" t="str">
            <v>William Sutton Housing Association</v>
          </cell>
          <cell r="D401">
            <v>20510</v>
          </cell>
          <cell r="E401">
            <v>557</v>
          </cell>
          <cell r="F401">
            <v>21067</v>
          </cell>
          <cell r="G401" t="str">
            <v>London</v>
          </cell>
          <cell r="H401">
            <v>0</v>
          </cell>
          <cell r="I401">
            <v>0</v>
          </cell>
          <cell r="J401">
            <v>0</v>
          </cell>
          <cell r="K401" t="str">
            <v>Traditional</v>
          </cell>
          <cell r="L401" t="str">
            <v/>
          </cell>
          <cell r="M401" t="str">
            <v/>
          </cell>
          <cell r="N401" t="str">
            <v/>
          </cell>
          <cell r="O401" t="str">
            <v>Included</v>
          </cell>
          <cell r="Q401">
            <v>1</v>
          </cell>
          <cell r="R401">
            <v>1</v>
          </cell>
          <cell r="S401">
            <v>1</v>
          </cell>
          <cell r="T401">
            <v>3</v>
          </cell>
        </row>
      </sheetData>
      <sheetData sheetId="1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prog"/>
      <sheetName val="2003 stats"/>
      <sheetName val="2003 analysis"/>
      <sheetName val="2004 stats"/>
      <sheetName val="2006 program"/>
      <sheetName val="2007 program"/>
      <sheetName val="2006 progress"/>
      <sheetName val="2007 Progress"/>
      <sheetName val="2007 stats"/>
      <sheetName val="2006 stats"/>
      <sheetName val="2005 analysis"/>
      <sheetName val="Ambers &amp; reds"/>
      <sheetName val="Top greens"/>
      <sheetName val="QA rating of HCAs"/>
      <sheetName val="RASA Unit"/>
      <sheetName val="Extra QA"/>
      <sheetName val="2005 program"/>
      <sheetName val="2004 program"/>
      <sheetName val="2004 progress"/>
      <sheetName val="2004 analysis"/>
    </sheetNames>
    <sheetDataSet>
      <sheetData sheetId="0"/>
      <sheetData sheetId="1"/>
      <sheetData sheetId="2"/>
      <sheetData sheetId="3"/>
      <sheetData sheetId="4">
        <row r="1">
          <cell r="B1" t="str">
            <v>HA/Group name</v>
          </cell>
          <cell r="C1" t="str">
            <v>Registered Status</v>
          </cell>
          <cell r="D1" t="str">
            <v>Field</v>
          </cell>
          <cell r="E1" t="str">
            <v>Lead Regulator</v>
          </cell>
          <cell r="F1" t="str">
            <v>Date published on website 2005</v>
          </cell>
          <cell r="G1" t="str">
            <v>Low risk - deferred in 2005</v>
          </cell>
          <cell r="H1" t="str">
            <v>Date revised HCA reviewed by LRSU</v>
          </cell>
          <cell r="I1" t="str">
            <v>Date signed off in IRS</v>
          </cell>
          <cell r="J1" t="str">
            <v>Date published on website 2006</v>
          </cell>
          <cell r="K1" t="str">
            <v xml:space="preserve">Low risk - deferred until </v>
          </cell>
          <cell r="L1" t="str">
            <v>Viable</v>
          </cell>
          <cell r="M1" t="str">
            <v>Prop Gov</v>
          </cell>
          <cell r="N1" t="str">
            <v>Prop Man</v>
          </cell>
          <cell r="O1" t="str">
            <v>Dev</v>
          </cell>
          <cell r="P1" t="str">
            <v>Viable</v>
          </cell>
          <cell r="Q1" t="str">
            <v>Properly Governed</v>
          </cell>
          <cell r="R1" t="str">
            <v>Properly Managed</v>
          </cell>
          <cell r="S1" t="str">
            <v>Dev'pment</v>
          </cell>
          <cell r="T1" t="str">
            <v>Current Risk Category</v>
          </cell>
          <cell r="U1" t="str">
            <v>Reason for revision</v>
          </cell>
          <cell r="V1" t="str">
            <v>Traffic light change</v>
          </cell>
          <cell r="W1" t="str">
            <v>Strapline change (not t/l)</v>
          </cell>
          <cell r="X1" t="str">
            <v>Super vision change</v>
          </cell>
          <cell r="Y1" t="str">
            <v>Group structure change</v>
          </cell>
          <cell r="Z1" t="str">
            <v>Insp/ follow-up</v>
          </cell>
          <cell r="AA1" t="str">
            <v>ToE Name change</v>
          </cell>
          <cell r="AB1" t="str">
            <v>Dev't perf change</v>
          </cell>
          <cell r="AC1" t="str">
            <v>12    month rule</v>
          </cell>
        </row>
        <row r="2">
          <cell r="B2" t="str">
            <v>A2 Housing Group Limited</v>
          </cell>
          <cell r="C2" t="str">
            <v>R</v>
          </cell>
          <cell r="D2" t="str">
            <v>South East</v>
          </cell>
          <cell r="E2" t="str">
            <v>Paul Kershaw</v>
          </cell>
          <cell r="F2">
            <v>38489</v>
          </cell>
          <cell r="H2">
            <v>39009</v>
          </cell>
          <cell r="I2">
            <v>39020</v>
          </cell>
          <cell r="J2">
            <v>39021</v>
          </cell>
          <cell r="L2" t="str">
            <v>G1</v>
          </cell>
          <cell r="M2" t="str">
            <v>B</v>
          </cell>
          <cell r="N2" t="str">
            <v>B</v>
          </cell>
          <cell r="O2" t="str">
            <v>B</v>
          </cell>
          <cell r="P2" t="str">
            <v>South EastC1</v>
          </cell>
          <cell r="Q2" t="str">
            <v>South EastB</v>
          </cell>
          <cell r="R2" t="str">
            <v>South EastB</v>
          </cell>
          <cell r="S2" t="str">
            <v>South EastA</v>
          </cell>
          <cell r="T2" t="str">
            <v>High Impact</v>
          </cell>
          <cell r="U2" t="str">
            <v>Merger</v>
          </cell>
          <cell r="Y2" t="str">
            <v>Internal restructure</v>
          </cell>
          <cell r="AC2" t="str">
            <v>X</v>
          </cell>
        </row>
        <row r="3">
          <cell r="B3" t="str">
            <v>Abbeyfield Kent Society</v>
          </cell>
          <cell r="C3" t="str">
            <v>R</v>
          </cell>
          <cell r="D3" t="str">
            <v>South East</v>
          </cell>
          <cell r="E3" t="str">
            <v>Paul Kershaw</v>
          </cell>
          <cell r="F3" t="str">
            <v>Not published</v>
          </cell>
          <cell r="H3">
            <v>38680</v>
          </cell>
          <cell r="I3">
            <v>38727</v>
          </cell>
          <cell r="J3">
            <v>38727</v>
          </cell>
          <cell r="L3" t="str">
            <v>D2</v>
          </cell>
          <cell r="M3" t="str">
            <v>C</v>
          </cell>
          <cell r="N3" t="str">
            <v>C</v>
          </cell>
          <cell r="O3" t="str">
            <v>N/A</v>
          </cell>
          <cell r="P3" t="str">
            <v>South EastD2</v>
          </cell>
          <cell r="Q3" t="str">
            <v>South EastC</v>
          </cell>
          <cell r="R3" t="str">
            <v>South EastC</v>
          </cell>
          <cell r="S3" t="str">
            <v>South EastN/A</v>
          </cell>
          <cell r="T3" t="str">
            <v>High Probability</v>
          </cell>
          <cell r="U3" t="str">
            <v>Annual review</v>
          </cell>
          <cell r="AC3" t="str">
            <v>X</v>
          </cell>
        </row>
        <row r="4">
          <cell r="B4" t="str">
            <v>Abbeyfield Society</v>
          </cell>
          <cell r="C4" t="str">
            <v>R</v>
          </cell>
          <cell r="D4" t="str">
            <v>Central</v>
          </cell>
          <cell r="E4" t="str">
            <v>Martin Connor</v>
          </cell>
          <cell r="F4">
            <v>38475</v>
          </cell>
          <cell r="H4">
            <v>38979</v>
          </cell>
          <cell r="I4">
            <v>38985</v>
          </cell>
          <cell r="J4">
            <v>38986</v>
          </cell>
          <cell r="L4" t="str">
            <v>G1</v>
          </cell>
          <cell r="M4" t="str">
            <v>C</v>
          </cell>
          <cell r="N4" t="str">
            <v>B</v>
          </cell>
          <cell r="O4" t="str">
            <v>B</v>
          </cell>
          <cell r="P4" t="str">
            <v>CentralC1</v>
          </cell>
          <cell r="Q4" t="str">
            <v>CentralC</v>
          </cell>
          <cell r="R4" t="str">
            <v>CentralB</v>
          </cell>
          <cell r="S4" t="str">
            <v>CentralB</v>
          </cell>
          <cell r="T4" t="str">
            <v>Medium Impact/Probability</v>
          </cell>
          <cell r="U4" t="str">
            <v>Annual review</v>
          </cell>
          <cell r="V4" t="str">
            <v>Dev</v>
          </cell>
          <cell r="AC4" t="str">
            <v>X</v>
          </cell>
        </row>
        <row r="5">
          <cell r="B5" t="str">
            <v>Ability Housing Association</v>
          </cell>
          <cell r="C5" t="str">
            <v>R</v>
          </cell>
          <cell r="D5" t="str">
            <v>South East</v>
          </cell>
          <cell r="E5" t="str">
            <v>Chris Daly</v>
          </cell>
          <cell r="F5">
            <v>38321</v>
          </cell>
          <cell r="G5">
            <v>2006</v>
          </cell>
          <cell r="H5">
            <v>38926</v>
          </cell>
          <cell r="I5">
            <v>38929</v>
          </cell>
          <cell r="J5">
            <v>38930</v>
          </cell>
          <cell r="L5" t="str">
            <v>G1</v>
          </cell>
          <cell r="M5" t="str">
            <v>B</v>
          </cell>
          <cell r="N5" t="str">
            <v>B</v>
          </cell>
          <cell r="O5" t="str">
            <v>A</v>
          </cell>
          <cell r="P5" t="str">
            <v>South EastC1</v>
          </cell>
          <cell r="Q5" t="str">
            <v>South EastB</v>
          </cell>
          <cell r="R5" t="str">
            <v>South EastB</v>
          </cell>
          <cell r="S5" t="str">
            <v>South EastA</v>
          </cell>
          <cell r="T5" t="str">
            <v>Low Impact/Probability</v>
          </cell>
          <cell r="U5" t="str">
            <v>Low periodic</v>
          </cell>
        </row>
        <row r="6">
          <cell r="B6" t="str">
            <v>Accent Group Limited</v>
          </cell>
          <cell r="C6" t="str">
            <v>R</v>
          </cell>
          <cell r="D6" t="str">
            <v>North</v>
          </cell>
          <cell r="E6" t="str">
            <v>Maxine Loftus</v>
          </cell>
          <cell r="F6">
            <v>38392</v>
          </cell>
          <cell r="H6">
            <v>38889</v>
          </cell>
          <cell r="I6">
            <v>38926</v>
          </cell>
          <cell r="J6">
            <v>38930</v>
          </cell>
          <cell r="L6" t="str">
            <v>G1</v>
          </cell>
          <cell r="M6" t="str">
            <v>B</v>
          </cell>
          <cell r="N6" t="str">
            <v>B</v>
          </cell>
          <cell r="O6" t="str">
            <v>B</v>
          </cell>
          <cell r="P6" t="str">
            <v>NorthC1</v>
          </cell>
          <cell r="Q6" t="str">
            <v>NorthB</v>
          </cell>
          <cell r="R6" t="str">
            <v>NorthB</v>
          </cell>
          <cell r="S6" t="str">
            <v>NorthB</v>
          </cell>
          <cell r="T6" t="str">
            <v>High Impact</v>
          </cell>
          <cell r="U6" t="str">
            <v>Merger</v>
          </cell>
          <cell r="Y6" t="str">
            <v>X</v>
          </cell>
          <cell r="Z6" t="str">
            <v>Insp a/p</v>
          </cell>
          <cell r="AC6" t="str">
            <v>X</v>
          </cell>
        </row>
        <row r="7">
          <cell r="B7" t="str">
            <v>Accord Housing Association Limited</v>
          </cell>
          <cell r="C7" t="str">
            <v>R</v>
          </cell>
          <cell r="D7" t="str">
            <v>Central</v>
          </cell>
          <cell r="E7" t="str">
            <v>Helen Lane</v>
          </cell>
          <cell r="F7">
            <v>38580</v>
          </cell>
          <cell r="H7">
            <v>38807</v>
          </cell>
          <cell r="I7">
            <v>38828</v>
          </cell>
          <cell r="J7">
            <v>38832</v>
          </cell>
          <cell r="K7">
            <v>2007</v>
          </cell>
          <cell r="L7" t="str">
            <v>G1</v>
          </cell>
          <cell r="M7" t="str">
            <v>B</v>
          </cell>
          <cell r="N7" t="str">
            <v>B</v>
          </cell>
          <cell r="O7" t="str">
            <v>A</v>
          </cell>
          <cell r="P7" t="str">
            <v>CentralC1</v>
          </cell>
          <cell r="Q7" t="str">
            <v>CentralB</v>
          </cell>
          <cell r="R7" t="str">
            <v>CentralB</v>
          </cell>
          <cell r="S7" t="str">
            <v>CentralB</v>
          </cell>
          <cell r="T7" t="str">
            <v>Medium Impact/Probability</v>
          </cell>
          <cell r="U7" t="str">
            <v>Inspection</v>
          </cell>
          <cell r="V7" t="str">
            <v>Dev+</v>
          </cell>
          <cell r="Z7" t="str">
            <v>Insp</v>
          </cell>
          <cell r="AB7" t="str">
            <v>X</v>
          </cell>
        </row>
        <row r="8">
          <cell r="B8" t="str">
            <v>Acis Group Limited</v>
          </cell>
          <cell r="C8" t="str">
            <v>R</v>
          </cell>
          <cell r="D8" t="str">
            <v>Central</v>
          </cell>
          <cell r="E8" t="str">
            <v>Simon Lett</v>
          </cell>
          <cell r="F8">
            <v>38399</v>
          </cell>
          <cell r="H8">
            <v>38798</v>
          </cell>
          <cell r="I8">
            <v>38813</v>
          </cell>
          <cell r="J8">
            <v>38818</v>
          </cell>
          <cell r="L8" t="str">
            <v>G1</v>
          </cell>
          <cell r="M8" t="str">
            <v>A</v>
          </cell>
          <cell r="N8" t="str">
            <v>B</v>
          </cell>
          <cell r="O8" t="str">
            <v>B</v>
          </cell>
          <cell r="P8" t="str">
            <v>CentralC1</v>
          </cell>
          <cell r="Q8" t="str">
            <v>CentralA</v>
          </cell>
          <cell r="R8" t="str">
            <v>CentralB</v>
          </cell>
          <cell r="S8" t="str">
            <v>CentralB</v>
          </cell>
          <cell r="T8" t="str">
            <v>Low Impact/Probability</v>
          </cell>
          <cell r="U8" t="str">
            <v>Inspection</v>
          </cell>
          <cell r="Z8" t="str">
            <v>Insp</v>
          </cell>
        </row>
        <row r="9">
          <cell r="B9" t="str">
            <v>Acton Housing Association Limited</v>
          </cell>
          <cell r="C9" t="str">
            <v>R</v>
          </cell>
          <cell r="D9" t="str">
            <v>London</v>
          </cell>
          <cell r="E9" t="str">
            <v>Now part of Dominion</v>
          </cell>
          <cell r="F9" t="str">
            <v>Archived</v>
          </cell>
          <cell r="P9" t="str">
            <v>London</v>
          </cell>
          <cell r="Q9" t="str">
            <v>London</v>
          </cell>
          <cell r="R9" t="str">
            <v>London</v>
          </cell>
          <cell r="S9" t="str">
            <v>London</v>
          </cell>
          <cell r="T9" t="str">
            <v>No Score</v>
          </cell>
        </row>
        <row r="10">
          <cell r="B10" t="str">
            <v>Adactus Housing Group Limited</v>
          </cell>
          <cell r="C10" t="str">
            <v>R</v>
          </cell>
          <cell r="D10" t="str">
            <v>North</v>
          </cell>
          <cell r="E10" t="str">
            <v>Harold Brown</v>
          </cell>
          <cell r="F10">
            <v>38587</v>
          </cell>
          <cell r="H10">
            <v>38945</v>
          </cell>
          <cell r="I10">
            <v>38947</v>
          </cell>
          <cell r="J10">
            <v>38951</v>
          </cell>
          <cell r="L10" t="str">
            <v>G1</v>
          </cell>
          <cell r="M10" t="str">
            <v>B</v>
          </cell>
          <cell r="N10" t="str">
            <v>B</v>
          </cell>
          <cell r="O10" t="str">
            <v>B</v>
          </cell>
          <cell r="P10" t="str">
            <v>NorthC1</v>
          </cell>
          <cell r="Q10" t="str">
            <v>NorthB</v>
          </cell>
          <cell r="R10" t="str">
            <v>NorthB</v>
          </cell>
          <cell r="S10" t="str">
            <v>NorthB</v>
          </cell>
          <cell r="T10" t="str">
            <v>Medium Impact/Probability</v>
          </cell>
          <cell r="U10" t="str">
            <v>Annual review</v>
          </cell>
          <cell r="AC10" t="str">
            <v>X</v>
          </cell>
        </row>
        <row r="11">
          <cell r="B11" t="str">
            <v>Adullam Homes Housing Association Limited</v>
          </cell>
          <cell r="C11" t="str">
            <v>R</v>
          </cell>
          <cell r="D11" t="str">
            <v>Central</v>
          </cell>
          <cell r="E11" t="str">
            <v>Simon Lett</v>
          </cell>
          <cell r="F11">
            <v>38259</v>
          </cell>
          <cell r="H11">
            <v>38617</v>
          </cell>
          <cell r="I11">
            <v>38621</v>
          </cell>
          <cell r="J11">
            <v>38622</v>
          </cell>
          <cell r="K11">
            <v>2007</v>
          </cell>
          <cell r="L11" t="str">
            <v>C2</v>
          </cell>
          <cell r="M11" t="str">
            <v>B</v>
          </cell>
          <cell r="N11" t="str">
            <v>B</v>
          </cell>
          <cell r="O11" t="str">
            <v>N/A</v>
          </cell>
          <cell r="P11" t="str">
            <v>CentralC2</v>
          </cell>
          <cell r="Q11" t="str">
            <v>CentralB</v>
          </cell>
          <cell r="R11" t="str">
            <v>CentralB</v>
          </cell>
          <cell r="S11" t="str">
            <v>CentralN/A</v>
          </cell>
          <cell r="T11" t="str">
            <v>Low Impact/Probability</v>
          </cell>
        </row>
        <row r="12">
          <cell r="B12" t="str">
            <v>Advance Housing and Support Limited</v>
          </cell>
          <cell r="C12" t="str">
            <v>R</v>
          </cell>
          <cell r="D12" t="str">
            <v>South East</v>
          </cell>
          <cell r="E12" t="str">
            <v>Paul Kershaw</v>
          </cell>
          <cell r="F12" t="str">
            <v>Not published</v>
          </cell>
          <cell r="H12">
            <v>38686</v>
          </cell>
          <cell r="I12">
            <v>38727</v>
          </cell>
          <cell r="J12">
            <v>38727</v>
          </cell>
          <cell r="L12" t="str">
            <v>G1</v>
          </cell>
          <cell r="M12" t="str">
            <v>B</v>
          </cell>
          <cell r="N12" t="str">
            <v>B</v>
          </cell>
          <cell r="O12" t="str">
            <v>B</v>
          </cell>
          <cell r="P12" t="str">
            <v>South EastC2</v>
          </cell>
          <cell r="Q12" t="str">
            <v>South EastB</v>
          </cell>
          <cell r="R12" t="str">
            <v>South EastB</v>
          </cell>
          <cell r="S12" t="str">
            <v>South EastB</v>
          </cell>
          <cell r="T12" t="str">
            <v>Low Impact/Probability</v>
          </cell>
          <cell r="U12" t="str">
            <v>Annual review</v>
          </cell>
          <cell r="AC12" t="str">
            <v>X</v>
          </cell>
        </row>
        <row r="13">
          <cell r="B13" t="str">
            <v>Affinity Sutton Group Limited</v>
          </cell>
          <cell r="C13" t="str">
            <v>R</v>
          </cell>
          <cell r="D13" t="str">
            <v>South East</v>
          </cell>
          <cell r="E13" t="str">
            <v>Madeline Homer</v>
          </cell>
          <cell r="F13">
            <v>38524</v>
          </cell>
          <cell r="H13">
            <v>38918</v>
          </cell>
          <cell r="I13">
            <v>38950</v>
          </cell>
          <cell r="J13">
            <v>38951</v>
          </cell>
          <cell r="L13" t="str">
            <v>G1</v>
          </cell>
          <cell r="M13" t="str">
            <v>B</v>
          </cell>
          <cell r="N13" t="str">
            <v>B</v>
          </cell>
          <cell r="O13" t="str">
            <v>A</v>
          </cell>
          <cell r="P13" t="str">
            <v>South EastB</v>
          </cell>
          <cell r="Q13" t="str">
            <v>South EastB</v>
          </cell>
          <cell r="R13" t="str">
            <v>South EastB</v>
          </cell>
          <cell r="S13" t="str">
            <v>South EastB</v>
          </cell>
          <cell r="T13" t="str">
            <v>High Impact</v>
          </cell>
          <cell r="U13" t="str">
            <v>Annual review</v>
          </cell>
          <cell r="Z13" t="str">
            <v>Insp a/p</v>
          </cell>
          <cell r="AC13" t="str">
            <v>X</v>
          </cell>
        </row>
        <row r="14">
          <cell r="B14" t="str">
            <v>Agudas Israel Housing Association Limited</v>
          </cell>
          <cell r="C14" t="str">
            <v>R</v>
          </cell>
          <cell r="D14" t="str">
            <v>London</v>
          </cell>
          <cell r="E14" t="str">
            <v>Alice Spencer</v>
          </cell>
          <cell r="F14">
            <v>38238</v>
          </cell>
          <cell r="G14">
            <v>2006</v>
          </cell>
          <cell r="H14">
            <v>38751</v>
          </cell>
          <cell r="I14">
            <v>38762</v>
          </cell>
          <cell r="J14">
            <v>38769</v>
          </cell>
          <cell r="L14" t="str">
            <v>G1</v>
          </cell>
          <cell r="M14" t="str">
            <v>B</v>
          </cell>
          <cell r="N14" t="str">
            <v>A</v>
          </cell>
          <cell r="O14" t="str">
            <v>A</v>
          </cell>
          <cell r="P14" t="str">
            <v>LondonC1</v>
          </cell>
          <cell r="Q14" t="str">
            <v>LondonB</v>
          </cell>
          <cell r="R14" t="str">
            <v>LondonA</v>
          </cell>
          <cell r="S14" t="str">
            <v>LondonA</v>
          </cell>
          <cell r="T14" t="str">
            <v>Low Impact/Probability</v>
          </cell>
          <cell r="U14" t="str">
            <v>Inspection</v>
          </cell>
          <cell r="Z14" t="str">
            <v>Insp a/p</v>
          </cell>
        </row>
        <row r="15">
          <cell r="B15" t="str">
            <v>AKSA Housing Association Limited</v>
          </cell>
          <cell r="C15" t="str">
            <v>R</v>
          </cell>
          <cell r="D15" t="str">
            <v>North</v>
          </cell>
          <cell r="E15" t="str">
            <v>Now part of New Charter</v>
          </cell>
          <cell r="F15" t="str">
            <v>Archived</v>
          </cell>
          <cell r="L15" t="str">
            <v>C2</v>
          </cell>
          <cell r="M15" t="str">
            <v>B</v>
          </cell>
          <cell r="N15" t="str">
            <v>C</v>
          </cell>
          <cell r="O15" t="str">
            <v>C</v>
          </cell>
          <cell r="P15" t="str">
            <v>NorthC2</v>
          </cell>
          <cell r="Q15" t="str">
            <v>NorthB</v>
          </cell>
          <cell r="R15" t="str">
            <v>NorthC</v>
          </cell>
          <cell r="S15" t="str">
            <v>NorthC</v>
          </cell>
          <cell r="T15" t="str">
            <v>No Score</v>
          </cell>
        </row>
        <row r="16">
          <cell r="B16" t="str">
            <v>Aldwyck Housing Association Limited</v>
          </cell>
          <cell r="C16" t="str">
            <v>R</v>
          </cell>
          <cell r="D16" t="str">
            <v>Central</v>
          </cell>
          <cell r="E16" t="str">
            <v>Margaret Richardson</v>
          </cell>
          <cell r="F16">
            <v>38392</v>
          </cell>
          <cell r="H16">
            <v>38763</v>
          </cell>
          <cell r="I16">
            <v>38784</v>
          </cell>
          <cell r="J16">
            <v>38790</v>
          </cell>
          <cell r="L16" t="str">
            <v>G1</v>
          </cell>
          <cell r="M16" t="str">
            <v>B</v>
          </cell>
          <cell r="N16" t="str">
            <v>B</v>
          </cell>
          <cell r="O16" t="str">
            <v>A</v>
          </cell>
          <cell r="P16" t="str">
            <v>CentralC1</v>
          </cell>
          <cell r="Q16" t="str">
            <v>CentralB</v>
          </cell>
          <cell r="R16" t="str">
            <v>CentralB</v>
          </cell>
          <cell r="S16" t="str">
            <v>CentralA</v>
          </cell>
          <cell r="T16" t="str">
            <v>Medium Impact/Probability</v>
          </cell>
          <cell r="U16" t="str">
            <v>Annual review</v>
          </cell>
          <cell r="AC16" t="str">
            <v>X</v>
          </cell>
        </row>
        <row r="17">
          <cell r="B17" t="str">
            <v>Amber Valley Housing Limited</v>
          </cell>
          <cell r="C17" t="str">
            <v>R</v>
          </cell>
          <cell r="D17" t="str">
            <v>Central</v>
          </cell>
          <cell r="E17" t="str">
            <v>Margaret Richardson</v>
          </cell>
          <cell r="F17">
            <v>38622</v>
          </cell>
          <cell r="H17">
            <v>38974</v>
          </cell>
          <cell r="I17">
            <v>38985</v>
          </cell>
          <cell r="J17">
            <v>38986</v>
          </cell>
          <cell r="L17" t="str">
            <v>G1</v>
          </cell>
          <cell r="M17" t="str">
            <v>B</v>
          </cell>
          <cell r="N17" t="str">
            <v>B</v>
          </cell>
          <cell r="O17" t="str">
            <v>A</v>
          </cell>
          <cell r="P17" t="str">
            <v>CentralC1</v>
          </cell>
          <cell r="Q17" t="str">
            <v>CentralB</v>
          </cell>
          <cell r="R17" t="str">
            <v>CentralB</v>
          </cell>
          <cell r="S17" t="str">
            <v>CentralA</v>
          </cell>
          <cell r="T17" t="str">
            <v>Medium Impact/Probability</v>
          </cell>
          <cell r="U17" t="str">
            <v>Annual review</v>
          </cell>
          <cell r="AC17" t="str">
            <v>X</v>
          </cell>
        </row>
        <row r="18">
          <cell r="B18" t="str">
            <v>Amicus Group Limited</v>
          </cell>
          <cell r="C18" t="str">
            <v>R</v>
          </cell>
          <cell r="D18" t="str">
            <v>South East</v>
          </cell>
          <cell r="E18" t="str">
            <v>Mark Rothwell</v>
          </cell>
          <cell r="F18" t="str">
            <v>To be archived</v>
          </cell>
          <cell r="H18">
            <v>38721</v>
          </cell>
          <cell r="I18">
            <v>38744</v>
          </cell>
          <cell r="J18">
            <v>38748</v>
          </cell>
          <cell r="L18" t="str">
            <v>G1</v>
          </cell>
          <cell r="M18" t="str">
            <v>B</v>
          </cell>
          <cell r="N18" t="str">
            <v>B</v>
          </cell>
          <cell r="O18" t="str">
            <v>A</v>
          </cell>
          <cell r="P18" t="str">
            <v>South EastC1</v>
          </cell>
          <cell r="Q18" t="str">
            <v>South EastB</v>
          </cell>
          <cell r="R18" t="str">
            <v>South EastB</v>
          </cell>
          <cell r="S18" t="str">
            <v>South EastB</v>
          </cell>
          <cell r="T18" t="str">
            <v>No Score</v>
          </cell>
          <cell r="U18" t="str">
            <v>Annual review</v>
          </cell>
          <cell r="AC18" t="str">
            <v>X</v>
          </cell>
        </row>
        <row r="19">
          <cell r="B19" t="str">
            <v>AmicusHorizon Group Limited</v>
          </cell>
          <cell r="C19" t="str">
            <v>R</v>
          </cell>
          <cell r="D19" t="str">
            <v>South East</v>
          </cell>
          <cell r="E19" t="str">
            <v>Mark Rothwell</v>
          </cell>
          <cell r="F19" t="str">
            <v>new gp parent</v>
          </cell>
          <cell r="H19">
            <v>38911</v>
          </cell>
          <cell r="I19">
            <v>38973</v>
          </cell>
          <cell r="J19">
            <v>38979</v>
          </cell>
          <cell r="L19" t="str">
            <v>C1</v>
          </cell>
          <cell r="M19" t="str">
            <v>B</v>
          </cell>
          <cell r="N19" t="str">
            <v>C</v>
          </cell>
          <cell r="O19" t="str">
            <v>A</v>
          </cell>
          <cell r="P19" t="str">
            <v>LondonC1</v>
          </cell>
          <cell r="Q19" t="str">
            <v>LondonC</v>
          </cell>
          <cell r="R19" t="str">
            <v>LondonD</v>
          </cell>
          <cell r="S19" t="str">
            <v>LondonA</v>
          </cell>
          <cell r="T19" t="str">
            <v>High Probability</v>
          </cell>
          <cell r="U19" t="str">
            <v>Merger</v>
          </cell>
          <cell r="V19" t="str">
            <v>Gov+</v>
          </cell>
          <cell r="X19" t="str">
            <v>Out</v>
          </cell>
          <cell r="Y19" t="str">
            <v>X</v>
          </cell>
          <cell r="Z19" t="str">
            <v>Insp</v>
          </cell>
        </row>
        <row r="20">
          <cell r="B20" t="str">
            <v>Anchor Trust</v>
          </cell>
          <cell r="C20" t="str">
            <v>R</v>
          </cell>
          <cell r="D20" t="str">
            <v>South East</v>
          </cell>
          <cell r="E20" t="str">
            <v>Lynda Smith</v>
          </cell>
          <cell r="F20">
            <v>38706</v>
          </cell>
          <cell r="H20">
            <v>38772</v>
          </cell>
          <cell r="I20">
            <v>38775</v>
          </cell>
          <cell r="J20">
            <v>38776</v>
          </cell>
          <cell r="L20" t="str">
            <v>G1</v>
          </cell>
          <cell r="M20" t="str">
            <v>B</v>
          </cell>
          <cell r="N20" t="str">
            <v>B</v>
          </cell>
          <cell r="O20" t="str">
            <v>A</v>
          </cell>
          <cell r="P20" t="str">
            <v>South EastG1</v>
          </cell>
          <cell r="Q20" t="str">
            <v>South EastB</v>
          </cell>
          <cell r="R20" t="str">
            <v>South EastB</v>
          </cell>
          <cell r="S20" t="str">
            <v>South EastA</v>
          </cell>
          <cell r="T20" t="str">
            <v>High Impact</v>
          </cell>
          <cell r="U20" t="str">
            <v>Inspection</v>
          </cell>
          <cell r="Z20" t="str">
            <v>Insp</v>
          </cell>
        </row>
        <row r="21">
          <cell r="B21" t="str">
            <v>Aragon Housing Association Limited</v>
          </cell>
          <cell r="C21" t="str">
            <v>R</v>
          </cell>
          <cell r="D21" t="str">
            <v>Central</v>
          </cell>
          <cell r="E21" t="str">
            <v>Simon Lett</v>
          </cell>
          <cell r="F21">
            <v>38559</v>
          </cell>
          <cell r="K21">
            <v>2007</v>
          </cell>
          <cell r="L21" t="str">
            <v>C1</v>
          </cell>
          <cell r="M21" t="str">
            <v>B</v>
          </cell>
          <cell r="N21" t="str">
            <v>B</v>
          </cell>
          <cell r="O21" t="str">
            <v>B</v>
          </cell>
          <cell r="P21" t="str">
            <v>CentralC1</v>
          </cell>
          <cell r="Q21" t="str">
            <v>CentralB</v>
          </cell>
          <cell r="R21" t="str">
            <v>CentralB</v>
          </cell>
          <cell r="S21" t="str">
            <v>CentralB</v>
          </cell>
          <cell r="T21" t="str">
            <v>Low Impact/Probability</v>
          </cell>
        </row>
        <row r="22">
          <cell r="B22" t="str">
            <v>Arawak Walton Housing Association Limited</v>
          </cell>
          <cell r="C22" t="str">
            <v>R</v>
          </cell>
          <cell r="D22" t="str">
            <v>North</v>
          </cell>
          <cell r="E22" t="str">
            <v>Helen Williams</v>
          </cell>
          <cell r="F22">
            <v>38246</v>
          </cell>
          <cell r="G22">
            <v>2006</v>
          </cell>
          <cell r="H22">
            <v>38952</v>
          </cell>
          <cell r="I22">
            <v>38967</v>
          </cell>
          <cell r="J22">
            <v>38972</v>
          </cell>
          <cell r="L22" t="str">
            <v>G1</v>
          </cell>
          <cell r="M22" t="str">
            <v>B</v>
          </cell>
          <cell r="N22" t="str">
            <v>B</v>
          </cell>
          <cell r="O22" t="str">
            <v>B</v>
          </cell>
          <cell r="P22" t="str">
            <v>NorthC2</v>
          </cell>
          <cell r="Q22" t="str">
            <v>NorthB</v>
          </cell>
          <cell r="R22" t="str">
            <v>NorthB</v>
          </cell>
          <cell r="S22" t="str">
            <v>NorthB</v>
          </cell>
          <cell r="T22" t="str">
            <v>Low Impact/Probability</v>
          </cell>
          <cell r="U22" t="str">
            <v>Low periodic</v>
          </cell>
          <cell r="AC22" t="str">
            <v>X</v>
          </cell>
        </row>
        <row r="23">
          <cell r="B23" t="str">
            <v>Arcadia Housing Limited</v>
          </cell>
          <cell r="C23" t="str">
            <v>R</v>
          </cell>
          <cell r="D23" t="str">
            <v>South West</v>
          </cell>
          <cell r="E23" t="str">
            <v>Liz Phillips</v>
          </cell>
          <cell r="F23">
            <v>38538</v>
          </cell>
          <cell r="H23">
            <v>38937</v>
          </cell>
          <cell r="I23">
            <v>38945</v>
          </cell>
          <cell r="J23">
            <v>38951</v>
          </cell>
          <cell r="L23" t="str">
            <v>G1</v>
          </cell>
          <cell r="M23" t="str">
            <v>B</v>
          </cell>
          <cell r="N23" t="str">
            <v>B</v>
          </cell>
          <cell r="O23" t="str">
            <v>A</v>
          </cell>
          <cell r="P23" t="str">
            <v>South WestB</v>
          </cell>
          <cell r="Q23" t="str">
            <v>South WestB</v>
          </cell>
          <cell r="R23" t="str">
            <v>South WestB</v>
          </cell>
          <cell r="S23" t="str">
            <v>South WestA</v>
          </cell>
          <cell r="T23" t="str">
            <v>Medium Impact/Probability</v>
          </cell>
          <cell r="U23" t="str">
            <v>Annual review</v>
          </cell>
          <cell r="AC23" t="str">
            <v>X</v>
          </cell>
        </row>
        <row r="24">
          <cell r="B24" t="str">
            <v>Arches Housing Limited</v>
          </cell>
          <cell r="C24" t="str">
            <v>R</v>
          </cell>
          <cell r="D24" t="str">
            <v>North</v>
          </cell>
          <cell r="E24" t="str">
            <v>Francis Freeman</v>
          </cell>
          <cell r="F24">
            <v>38246</v>
          </cell>
          <cell r="G24">
            <v>2006</v>
          </cell>
          <cell r="H24">
            <v>38964</v>
          </cell>
          <cell r="I24">
            <v>38975</v>
          </cell>
          <cell r="J24">
            <v>38979</v>
          </cell>
          <cell r="L24" t="str">
            <v>G1</v>
          </cell>
          <cell r="M24" t="str">
            <v>B</v>
          </cell>
          <cell r="N24" t="str">
            <v>B</v>
          </cell>
          <cell r="O24" t="str">
            <v>B</v>
          </cell>
          <cell r="P24" t="str">
            <v>NorthC1</v>
          </cell>
          <cell r="Q24" t="str">
            <v>NorthB</v>
          </cell>
          <cell r="R24" t="str">
            <v>NorthB</v>
          </cell>
          <cell r="S24" t="str">
            <v>NorthB</v>
          </cell>
          <cell r="T24" t="str">
            <v>Low Impact/Probability</v>
          </cell>
          <cell r="U24" t="str">
            <v>Low periodic</v>
          </cell>
          <cell r="AC24" t="str">
            <v>X</v>
          </cell>
        </row>
        <row r="25">
          <cell r="B25" t="str">
            <v>Arcon Housing Association Limited</v>
          </cell>
          <cell r="C25" t="str">
            <v>R</v>
          </cell>
          <cell r="D25" t="str">
            <v>North</v>
          </cell>
          <cell r="E25" t="str">
            <v>Francis Freeman</v>
          </cell>
          <cell r="F25">
            <v>38153</v>
          </cell>
          <cell r="G25">
            <v>2006</v>
          </cell>
          <cell r="H25">
            <v>38884</v>
          </cell>
          <cell r="I25">
            <v>38895</v>
          </cell>
          <cell r="J25">
            <v>38902</v>
          </cell>
          <cell r="L25" t="str">
            <v>G1</v>
          </cell>
          <cell r="M25" t="str">
            <v>B</v>
          </cell>
          <cell r="N25" t="str">
            <v>B</v>
          </cell>
          <cell r="O25" t="str">
            <v>N/A</v>
          </cell>
          <cell r="P25" t="str">
            <v>NorthB</v>
          </cell>
          <cell r="Q25" t="str">
            <v>NorthB</v>
          </cell>
          <cell r="R25" t="str">
            <v>NorthB</v>
          </cell>
          <cell r="S25" t="str">
            <v>NorthN/A</v>
          </cell>
          <cell r="T25" t="str">
            <v>Low Impact/Probability</v>
          </cell>
          <cell r="U25" t="str">
            <v>Low periodic</v>
          </cell>
          <cell r="AC25" t="str">
            <v>X</v>
          </cell>
        </row>
        <row r="26">
          <cell r="B26" t="str">
            <v>Arena Housing Association Limited</v>
          </cell>
          <cell r="C26" t="str">
            <v>R</v>
          </cell>
          <cell r="D26" t="str">
            <v>North</v>
          </cell>
          <cell r="E26" t="str">
            <v>Harold Brown</v>
          </cell>
          <cell r="F26" t="str">
            <v>Not published</v>
          </cell>
          <cell r="H26">
            <v>38744</v>
          </cell>
          <cell r="I26">
            <v>38751</v>
          </cell>
          <cell r="J26">
            <v>38755</v>
          </cell>
          <cell r="L26" t="str">
            <v>G1</v>
          </cell>
          <cell r="M26" t="str">
            <v>B</v>
          </cell>
          <cell r="N26" t="str">
            <v>B</v>
          </cell>
          <cell r="O26" t="str">
            <v>B</v>
          </cell>
          <cell r="P26" t="str">
            <v>NorthB</v>
          </cell>
          <cell r="Q26" t="str">
            <v>NorthB</v>
          </cell>
          <cell r="R26" t="str">
            <v>NorthB</v>
          </cell>
          <cell r="S26" t="str">
            <v>NorthB</v>
          </cell>
          <cell r="T26" t="str">
            <v>High Impact</v>
          </cell>
          <cell r="U26" t="str">
            <v>Annual review/Merger</v>
          </cell>
          <cell r="Y26" t="str">
            <v>X</v>
          </cell>
          <cell r="AC26" t="str">
            <v>X</v>
          </cell>
        </row>
        <row r="27">
          <cell r="B27" t="str">
            <v>Arena Options Limited</v>
          </cell>
          <cell r="C27" t="str">
            <v>R</v>
          </cell>
          <cell r="D27" t="str">
            <v>North</v>
          </cell>
          <cell r="E27" t="str">
            <v>Now part of Arena</v>
          </cell>
          <cell r="F27" t="str">
            <v>Archived</v>
          </cell>
          <cell r="L27" t="str">
            <v>D2</v>
          </cell>
          <cell r="M27" t="str">
            <v>D</v>
          </cell>
          <cell r="N27" t="str">
            <v>B</v>
          </cell>
          <cell r="O27" t="str">
            <v>A</v>
          </cell>
          <cell r="P27" t="str">
            <v>NorthD2</v>
          </cell>
          <cell r="Q27" t="str">
            <v>NorthD</v>
          </cell>
          <cell r="R27" t="str">
            <v>NorthB</v>
          </cell>
          <cell r="S27" t="str">
            <v>NorthA</v>
          </cell>
          <cell r="T27" t="str">
            <v>No Score</v>
          </cell>
        </row>
        <row r="28">
          <cell r="B28" t="str">
            <v>Arhag Housing Association Limited</v>
          </cell>
          <cell r="C28" t="str">
            <v>R</v>
          </cell>
          <cell r="D28" t="str">
            <v>London</v>
          </cell>
          <cell r="E28" t="str">
            <v>Douglas Wynne</v>
          </cell>
          <cell r="F28">
            <v>38209</v>
          </cell>
          <cell r="G28">
            <v>2006</v>
          </cell>
          <cell r="H28">
            <v>39059</v>
          </cell>
          <cell r="I28">
            <v>39066</v>
          </cell>
          <cell r="J28">
            <v>39070</v>
          </cell>
          <cell r="L28" t="str">
            <v>G2</v>
          </cell>
          <cell r="M28" t="str">
            <v>D</v>
          </cell>
          <cell r="N28" t="str">
            <v>D</v>
          </cell>
          <cell r="O28" t="str">
            <v>N/A</v>
          </cell>
          <cell r="P28" t="str">
            <v>LondonC1</v>
          </cell>
          <cell r="Q28" t="str">
            <v>LondonB</v>
          </cell>
          <cell r="R28" t="str">
            <v>LondonB</v>
          </cell>
          <cell r="S28" t="str">
            <v>LondonA</v>
          </cell>
          <cell r="T28" t="str">
            <v>Low Impact/Probability</v>
          </cell>
          <cell r="U28" t="str">
            <v>Supervision</v>
          </cell>
          <cell r="V28" t="str">
            <v>Man--,gov--</v>
          </cell>
          <cell r="W28" t="str">
            <v>Via-</v>
          </cell>
          <cell r="X28" t="str">
            <v>In</v>
          </cell>
        </row>
        <row r="29">
          <cell r="B29" t="str">
            <v>Ashiana Housing Association</v>
          </cell>
          <cell r="C29" t="str">
            <v>R</v>
          </cell>
          <cell r="D29" t="str">
            <v>North</v>
          </cell>
          <cell r="E29" t="str">
            <v>Now part of Great Places</v>
          </cell>
          <cell r="F29" t="str">
            <v>Archived</v>
          </cell>
          <cell r="L29" t="str">
            <v>C2</v>
          </cell>
          <cell r="M29" t="str">
            <v>B</v>
          </cell>
          <cell r="N29" t="str">
            <v>D</v>
          </cell>
          <cell r="O29" t="str">
            <v>N/A</v>
          </cell>
          <cell r="P29" t="str">
            <v>NorthC2</v>
          </cell>
          <cell r="Q29" t="str">
            <v>NorthB</v>
          </cell>
          <cell r="R29" t="str">
            <v>NorthD</v>
          </cell>
          <cell r="S29" t="str">
            <v>NorthN/A</v>
          </cell>
          <cell r="T29" t="str">
            <v>No Score</v>
          </cell>
        </row>
        <row r="30">
          <cell r="B30" t="str">
            <v>Ashton Pioneer Homes Limited</v>
          </cell>
          <cell r="C30" t="str">
            <v>R</v>
          </cell>
          <cell r="D30" t="str">
            <v>North</v>
          </cell>
          <cell r="E30" t="str">
            <v>Helen Williams</v>
          </cell>
          <cell r="F30">
            <v>38265</v>
          </cell>
          <cell r="G30">
            <v>2006</v>
          </cell>
          <cell r="H30">
            <v>39003</v>
          </cell>
          <cell r="I30">
            <v>39013</v>
          </cell>
          <cell r="J30">
            <v>39014</v>
          </cell>
          <cell r="L30" t="str">
            <v>G2</v>
          </cell>
          <cell r="M30" t="str">
            <v>A</v>
          </cell>
          <cell r="N30" t="str">
            <v>A</v>
          </cell>
          <cell r="O30" t="str">
            <v>B</v>
          </cell>
          <cell r="P30" t="str">
            <v>NorthC1</v>
          </cell>
          <cell r="Q30" t="str">
            <v>NorthA</v>
          </cell>
          <cell r="R30" t="str">
            <v>NorthA</v>
          </cell>
          <cell r="S30" t="str">
            <v>NorthA</v>
          </cell>
          <cell r="T30" t="str">
            <v>Low Impact/Probability</v>
          </cell>
          <cell r="U30" t="str">
            <v>Low periodic</v>
          </cell>
          <cell r="W30" t="str">
            <v>Via-,Dev-</v>
          </cell>
          <cell r="AC30" t="str">
            <v>X</v>
          </cell>
        </row>
        <row r="31">
          <cell r="B31" t="str">
            <v>Aspire Housing Limited</v>
          </cell>
          <cell r="C31" t="str">
            <v>R</v>
          </cell>
          <cell r="D31" t="str">
            <v>Central</v>
          </cell>
          <cell r="E31" t="str">
            <v>Phillip Ashmore</v>
          </cell>
          <cell r="F31">
            <v>38650</v>
          </cell>
          <cell r="H31">
            <v>38813</v>
          </cell>
          <cell r="I31">
            <v>38820</v>
          </cell>
          <cell r="J31">
            <v>38825</v>
          </cell>
          <cell r="L31" t="str">
            <v>G1</v>
          </cell>
          <cell r="M31" t="str">
            <v>B</v>
          </cell>
          <cell r="N31" t="str">
            <v>B</v>
          </cell>
          <cell r="O31" t="str">
            <v>B</v>
          </cell>
          <cell r="P31" t="str">
            <v>CentralG1</v>
          </cell>
          <cell r="Q31" t="str">
            <v>CentralB</v>
          </cell>
          <cell r="R31" t="str">
            <v>CentralB</v>
          </cell>
          <cell r="S31" t="str">
            <v>CentralB</v>
          </cell>
          <cell r="T31" t="str">
            <v>Medium Impact/Probability</v>
          </cell>
          <cell r="U31" t="str">
            <v>Inspection</v>
          </cell>
          <cell r="Z31" t="str">
            <v>Insp</v>
          </cell>
        </row>
        <row r="32">
          <cell r="B32" t="str">
            <v>ASRA Greater London Housing Association Limited</v>
          </cell>
          <cell r="C32" t="str">
            <v>R</v>
          </cell>
          <cell r="D32" t="str">
            <v>Central</v>
          </cell>
          <cell r="E32" t="str">
            <v>Now part of LHA-ASRA Group</v>
          </cell>
          <cell r="F32" t="str">
            <v>Not published</v>
          </cell>
          <cell r="G32" t="str">
            <v>Archived</v>
          </cell>
          <cell r="L32" t="str">
            <v>C1</v>
          </cell>
          <cell r="M32" t="str">
            <v>B</v>
          </cell>
          <cell r="N32" t="str">
            <v>B</v>
          </cell>
          <cell r="O32" t="str">
            <v>B</v>
          </cell>
          <cell r="P32" t="str">
            <v>LondonC1</v>
          </cell>
          <cell r="Q32" t="str">
            <v>LondonB</v>
          </cell>
          <cell r="R32" t="str">
            <v>LondonB</v>
          </cell>
          <cell r="S32" t="str">
            <v>LondonB</v>
          </cell>
          <cell r="T32" t="str">
            <v>No Score</v>
          </cell>
        </row>
        <row r="33">
          <cell r="B33" t="str">
            <v>ASRA Midlands Housing Association Limited</v>
          </cell>
          <cell r="C33" t="str">
            <v>R</v>
          </cell>
          <cell r="D33" t="str">
            <v>Central</v>
          </cell>
          <cell r="E33" t="str">
            <v>Now part of Sanctuary</v>
          </cell>
          <cell r="F33">
            <v>38259</v>
          </cell>
          <cell r="G33" t="str">
            <v>Archived</v>
          </cell>
          <cell r="L33" t="str">
            <v>C1</v>
          </cell>
          <cell r="M33" t="str">
            <v>B</v>
          </cell>
          <cell r="N33" t="str">
            <v>B</v>
          </cell>
          <cell r="O33" t="str">
            <v>N/A</v>
          </cell>
          <cell r="P33" t="str">
            <v>CentralC1</v>
          </cell>
          <cell r="Q33" t="str">
            <v>CentralB</v>
          </cell>
          <cell r="R33" t="str">
            <v>CentralB</v>
          </cell>
          <cell r="S33" t="str">
            <v>CentralN/A</v>
          </cell>
          <cell r="T33" t="str">
            <v>No Score</v>
          </cell>
        </row>
        <row r="34">
          <cell r="B34" t="str">
            <v>Aster Group Limited</v>
          </cell>
          <cell r="C34" t="str">
            <v>R</v>
          </cell>
          <cell r="D34" t="str">
            <v>South West</v>
          </cell>
          <cell r="E34" t="str">
            <v>Kathy James</v>
          </cell>
          <cell r="F34">
            <v>38559</v>
          </cell>
          <cell r="H34">
            <v>38811</v>
          </cell>
          <cell r="I34">
            <v>38882</v>
          </cell>
          <cell r="J34">
            <v>38888</v>
          </cell>
          <cell r="L34" t="str">
            <v>G1</v>
          </cell>
          <cell r="M34" t="str">
            <v>A</v>
          </cell>
          <cell r="N34" t="str">
            <v>B</v>
          </cell>
          <cell r="O34" t="str">
            <v>A</v>
          </cell>
          <cell r="P34" t="str">
            <v>South WestC1</v>
          </cell>
          <cell r="Q34" t="str">
            <v>South WestA</v>
          </cell>
          <cell r="R34" t="str">
            <v>South WestB</v>
          </cell>
          <cell r="S34" t="str">
            <v>South WestA</v>
          </cell>
          <cell r="T34" t="str">
            <v>High Impact</v>
          </cell>
          <cell r="U34" t="str">
            <v>Merger</v>
          </cell>
          <cell r="X34" t="str">
            <v>X</v>
          </cell>
          <cell r="Y34" t="str">
            <v>X</v>
          </cell>
        </row>
        <row r="35">
          <cell r="B35" t="str">
            <v>Axiom Housing Association Limited</v>
          </cell>
          <cell r="C35" t="str">
            <v>R</v>
          </cell>
          <cell r="D35" t="str">
            <v>Central</v>
          </cell>
          <cell r="E35" t="str">
            <v>Simon Lett</v>
          </cell>
          <cell r="F35">
            <v>38160</v>
          </cell>
          <cell r="G35">
            <v>2006</v>
          </cell>
          <cell r="H35">
            <v>38827</v>
          </cell>
          <cell r="I35">
            <v>38845</v>
          </cell>
          <cell r="J35">
            <v>38846</v>
          </cell>
          <cell r="L35" t="str">
            <v>G1</v>
          </cell>
          <cell r="M35" t="str">
            <v>B</v>
          </cell>
          <cell r="N35" t="str">
            <v>B</v>
          </cell>
          <cell r="O35" t="str">
            <v>B</v>
          </cell>
          <cell r="P35" t="str">
            <v>CentralB</v>
          </cell>
          <cell r="Q35" t="str">
            <v>CentralB</v>
          </cell>
          <cell r="R35" t="str">
            <v>CentralB</v>
          </cell>
          <cell r="S35" t="str">
            <v>CentralB</v>
          </cell>
          <cell r="T35" t="str">
            <v>Low Impact/Probability</v>
          </cell>
          <cell r="U35" t="str">
            <v>Low periodic</v>
          </cell>
        </row>
        <row r="36">
          <cell r="B36" t="str">
            <v>Bedfordshire Pilgrims Housing Association Limited</v>
          </cell>
          <cell r="C36" t="str">
            <v>R</v>
          </cell>
          <cell r="D36" t="str">
            <v>Central</v>
          </cell>
          <cell r="E36" t="str">
            <v>Margaret Richardson</v>
          </cell>
          <cell r="F36">
            <v>38559</v>
          </cell>
          <cell r="H36">
            <v>38925</v>
          </cell>
          <cell r="I36">
            <v>38925</v>
          </cell>
          <cell r="J36">
            <v>38930</v>
          </cell>
          <cell r="L36" t="str">
            <v>C1</v>
          </cell>
          <cell r="M36" t="str">
            <v>B</v>
          </cell>
          <cell r="N36" t="str">
            <v>B</v>
          </cell>
          <cell r="O36" t="str">
            <v>A</v>
          </cell>
          <cell r="P36" t="str">
            <v>CentralC1</v>
          </cell>
          <cell r="Q36" t="str">
            <v>CentralB</v>
          </cell>
          <cell r="R36" t="str">
            <v>CentralB</v>
          </cell>
          <cell r="S36" t="str">
            <v>CentralA</v>
          </cell>
          <cell r="T36" t="str">
            <v>High Impact</v>
          </cell>
          <cell r="U36" t="str">
            <v>Annual review</v>
          </cell>
          <cell r="AC36" t="str">
            <v>X</v>
          </cell>
        </row>
        <row r="37">
          <cell r="B37" t="str">
            <v>Beechdale Community Housing Association Limited</v>
          </cell>
          <cell r="C37" t="str">
            <v>R</v>
          </cell>
          <cell r="D37" t="str">
            <v>Central</v>
          </cell>
          <cell r="E37" t="str">
            <v>Phillip Ashmore</v>
          </cell>
          <cell r="F37">
            <v>38454</v>
          </cell>
          <cell r="H37">
            <v>38828</v>
          </cell>
          <cell r="I37">
            <v>38839</v>
          </cell>
          <cell r="J37">
            <v>38846</v>
          </cell>
          <cell r="L37" t="str">
            <v>G2</v>
          </cell>
          <cell r="M37" t="str">
            <v>B</v>
          </cell>
          <cell r="N37" t="str">
            <v>B</v>
          </cell>
          <cell r="O37" t="str">
            <v>N/A</v>
          </cell>
          <cell r="P37" t="str">
            <v>CentralC2</v>
          </cell>
          <cell r="Q37" t="str">
            <v>CentralB</v>
          </cell>
          <cell r="R37" t="str">
            <v>CentralB</v>
          </cell>
          <cell r="S37" t="str">
            <v>CentralA</v>
          </cell>
          <cell r="T37" t="str">
            <v>Medium Impact/Probability</v>
          </cell>
          <cell r="U37" t="str">
            <v>Annual review</v>
          </cell>
          <cell r="AC37" t="str">
            <v>X</v>
          </cell>
        </row>
        <row r="38">
          <cell r="B38" t="str">
            <v>Belgrave Neighbourhood Co-op Housing Assoc Ltd</v>
          </cell>
          <cell r="C38" t="str">
            <v>R</v>
          </cell>
          <cell r="D38" t="str">
            <v>Central</v>
          </cell>
          <cell r="E38" t="str">
            <v>Simon Lett</v>
          </cell>
          <cell r="F38">
            <v>38538</v>
          </cell>
          <cell r="K38">
            <v>2007</v>
          </cell>
          <cell r="L38" t="str">
            <v>B</v>
          </cell>
          <cell r="M38" t="str">
            <v>B</v>
          </cell>
          <cell r="N38" t="str">
            <v>B</v>
          </cell>
          <cell r="O38" t="str">
            <v>B</v>
          </cell>
          <cell r="P38" t="str">
            <v>CentralB</v>
          </cell>
          <cell r="Q38" t="str">
            <v>CentralB</v>
          </cell>
          <cell r="R38" t="str">
            <v>CentralB</v>
          </cell>
          <cell r="S38" t="str">
            <v>CentralB</v>
          </cell>
          <cell r="T38" t="str">
            <v>Low Impact/Probability</v>
          </cell>
        </row>
        <row r="39">
          <cell r="B39" t="str">
            <v>Bentilee Community Housing Limited</v>
          </cell>
          <cell r="C39" t="str">
            <v>R</v>
          </cell>
          <cell r="D39" t="str">
            <v>Central</v>
          </cell>
          <cell r="E39" t="str">
            <v>Simon Lett</v>
          </cell>
          <cell r="F39">
            <v>38188</v>
          </cell>
          <cell r="G39">
            <v>2006</v>
          </cell>
          <cell r="H39">
            <v>38909</v>
          </cell>
          <cell r="I39">
            <v>38918</v>
          </cell>
          <cell r="J39">
            <v>38923</v>
          </cell>
          <cell r="L39" t="str">
            <v>G1</v>
          </cell>
          <cell r="M39" t="str">
            <v>B</v>
          </cell>
          <cell r="N39" t="str">
            <v>B</v>
          </cell>
          <cell r="O39" t="str">
            <v>N/A</v>
          </cell>
          <cell r="P39" t="str">
            <v>CentralC1</v>
          </cell>
          <cell r="Q39" t="str">
            <v>CentralB</v>
          </cell>
          <cell r="R39" t="str">
            <v>CentralB</v>
          </cell>
          <cell r="S39" t="str">
            <v>CentralN/A</v>
          </cell>
          <cell r="T39" t="str">
            <v>Low Impact/Probability</v>
          </cell>
          <cell r="U39" t="str">
            <v>Low periodic</v>
          </cell>
          <cell r="AC39" t="str">
            <v>X</v>
          </cell>
        </row>
        <row r="40">
          <cell r="B40" t="str">
            <v>Beth Johnson Housing Association Limited</v>
          </cell>
          <cell r="C40" t="str">
            <v>R</v>
          </cell>
          <cell r="D40" t="str">
            <v>Central</v>
          </cell>
          <cell r="E40" t="str">
            <v>Now part of Sanctuary</v>
          </cell>
          <cell r="F40" t="str">
            <v>Not published</v>
          </cell>
          <cell r="G40" t="str">
            <v>Archived</v>
          </cell>
          <cell r="L40" t="str">
            <v>C1</v>
          </cell>
          <cell r="M40" t="str">
            <v>B</v>
          </cell>
          <cell r="N40" t="str">
            <v>B</v>
          </cell>
          <cell r="O40" t="str">
            <v>A</v>
          </cell>
          <cell r="P40" t="str">
            <v>CentralC1</v>
          </cell>
          <cell r="Q40" t="str">
            <v>CentralB</v>
          </cell>
          <cell r="R40" t="str">
            <v>CentralB</v>
          </cell>
          <cell r="S40" t="str">
            <v>CentralA</v>
          </cell>
          <cell r="T40" t="str">
            <v>No Score</v>
          </cell>
        </row>
        <row r="41">
          <cell r="B41" t="str">
            <v>Bethnal Green and Victoria Park Housing Assoc Ltd</v>
          </cell>
          <cell r="C41" t="str">
            <v>R</v>
          </cell>
          <cell r="D41" t="str">
            <v>London</v>
          </cell>
          <cell r="E41" t="str">
            <v>Douglas Wynne</v>
          </cell>
          <cell r="F41">
            <v>38441</v>
          </cell>
          <cell r="H41">
            <v>38944</v>
          </cell>
          <cell r="I41">
            <v>38944</v>
          </cell>
          <cell r="J41">
            <v>39042</v>
          </cell>
          <cell r="L41" t="str">
            <v>G1</v>
          </cell>
          <cell r="M41" t="str">
            <v>B</v>
          </cell>
          <cell r="N41" t="str">
            <v>B</v>
          </cell>
          <cell r="O41" t="str">
            <v>B</v>
          </cell>
          <cell r="P41" t="str">
            <v>LondonC2</v>
          </cell>
          <cell r="Q41" t="str">
            <v>LondonB</v>
          </cell>
          <cell r="R41" t="str">
            <v>LondonB</v>
          </cell>
          <cell r="S41" t="str">
            <v>LondonB</v>
          </cell>
          <cell r="T41" t="str">
            <v>Low Impact/Probability</v>
          </cell>
          <cell r="U41" t="str">
            <v>Upgrade</v>
          </cell>
          <cell r="V41" t="str">
            <v>Man+</v>
          </cell>
          <cell r="Z41" t="str">
            <v>Insp</v>
          </cell>
        </row>
        <row r="42">
          <cell r="B42" t="str">
            <v>Black Country Housing &amp; Community Services Grp Ltd</v>
          </cell>
          <cell r="C42" t="str">
            <v>R</v>
          </cell>
          <cell r="D42" t="str">
            <v>Central</v>
          </cell>
          <cell r="E42" t="str">
            <v>Simon Lett</v>
          </cell>
          <cell r="F42">
            <v>38587</v>
          </cell>
          <cell r="K42">
            <v>2007</v>
          </cell>
          <cell r="L42" t="str">
            <v>B</v>
          </cell>
          <cell r="M42" t="str">
            <v>B</v>
          </cell>
          <cell r="N42" t="str">
            <v>B</v>
          </cell>
          <cell r="O42" t="str">
            <v>C</v>
          </cell>
          <cell r="P42" t="str">
            <v>CentralB</v>
          </cell>
          <cell r="Q42" t="str">
            <v>CentralB</v>
          </cell>
          <cell r="R42" t="str">
            <v>CentralB</v>
          </cell>
          <cell r="S42" t="str">
            <v>CentralC</v>
          </cell>
          <cell r="T42" t="str">
            <v>Low Impact/Probability</v>
          </cell>
        </row>
        <row r="43">
          <cell r="B43" t="str">
            <v>Black Roof Community Housing Association Limited</v>
          </cell>
          <cell r="C43" t="str">
            <v>R</v>
          </cell>
          <cell r="D43" t="str">
            <v>London</v>
          </cell>
          <cell r="E43" t="str">
            <v>Douglas Wynne</v>
          </cell>
          <cell r="F43" t="str">
            <v>Not published</v>
          </cell>
          <cell r="I43" t="str">
            <v>Agreed to suspend publication</v>
          </cell>
          <cell r="L43" t="str">
            <v>E2</v>
          </cell>
          <cell r="M43" t="str">
            <v>D</v>
          </cell>
          <cell r="N43" t="str">
            <v>D</v>
          </cell>
          <cell r="O43" t="str">
            <v>N/A</v>
          </cell>
          <cell r="P43" t="str">
            <v>LondonE2</v>
          </cell>
          <cell r="Q43" t="str">
            <v>LondonD</v>
          </cell>
          <cell r="R43" t="str">
            <v>LondonD</v>
          </cell>
          <cell r="S43" t="str">
            <v>LondonN/A</v>
          </cell>
          <cell r="T43" t="str">
            <v>High Probability</v>
          </cell>
          <cell r="U43" t="str">
            <v>Supervision</v>
          </cell>
        </row>
        <row r="44">
          <cell r="B44" t="str">
            <v>Boston Mayflower Limited</v>
          </cell>
          <cell r="C44" t="str">
            <v>R</v>
          </cell>
          <cell r="D44" t="str">
            <v>Central</v>
          </cell>
          <cell r="E44" t="str">
            <v>Simon Lett</v>
          </cell>
          <cell r="F44">
            <v>38259</v>
          </cell>
          <cell r="G44">
            <v>2006</v>
          </cell>
          <cell r="H44">
            <v>38763</v>
          </cell>
          <cell r="I44">
            <v>38784</v>
          </cell>
          <cell r="J44">
            <v>38790</v>
          </cell>
          <cell r="L44" t="str">
            <v>G1</v>
          </cell>
          <cell r="M44" t="str">
            <v>B</v>
          </cell>
          <cell r="N44" t="str">
            <v>B</v>
          </cell>
          <cell r="O44" t="str">
            <v>A</v>
          </cell>
          <cell r="P44" t="str">
            <v>CentralC1</v>
          </cell>
          <cell r="Q44" t="str">
            <v>CentralB</v>
          </cell>
          <cell r="R44" t="str">
            <v>CentralB</v>
          </cell>
          <cell r="S44" t="str">
            <v>CentralA</v>
          </cell>
          <cell r="T44" t="str">
            <v>Low Impact/Probability</v>
          </cell>
          <cell r="U44" t="str">
            <v>Inspection</v>
          </cell>
          <cell r="Z44" t="str">
            <v>Insp</v>
          </cell>
        </row>
        <row r="45">
          <cell r="B45" t="str">
            <v>Bourne Housing Society Limited</v>
          </cell>
          <cell r="C45" t="str">
            <v>R</v>
          </cell>
          <cell r="D45" t="str">
            <v>London</v>
          </cell>
          <cell r="E45" t="str">
            <v>Alice Spencer</v>
          </cell>
          <cell r="F45">
            <v>38434</v>
          </cell>
          <cell r="H45">
            <v>38762</v>
          </cell>
          <cell r="I45">
            <v>38790</v>
          </cell>
          <cell r="J45">
            <v>38797</v>
          </cell>
          <cell r="L45" t="str">
            <v>G1</v>
          </cell>
          <cell r="M45" t="str">
            <v>B</v>
          </cell>
          <cell r="N45" t="str">
            <v>C</v>
          </cell>
          <cell r="O45" t="str">
            <v>N/A</v>
          </cell>
          <cell r="P45" t="str">
            <v>LondonC1</v>
          </cell>
          <cell r="Q45" t="str">
            <v>LondonB</v>
          </cell>
          <cell r="R45" t="str">
            <v>LondonB</v>
          </cell>
          <cell r="S45" t="str">
            <v>LondonN/A</v>
          </cell>
          <cell r="T45" t="str">
            <v>Low Impact/Probability</v>
          </cell>
          <cell r="U45" t="str">
            <v>Inspection</v>
          </cell>
          <cell r="V45" t="str">
            <v>Man-</v>
          </cell>
          <cell r="Z45" t="str">
            <v>Insp</v>
          </cell>
        </row>
        <row r="46">
          <cell r="B46" t="str">
            <v>Bournemouth Churches Housing Association Limited</v>
          </cell>
          <cell r="C46" t="str">
            <v>R</v>
          </cell>
          <cell r="D46" t="str">
            <v>South West</v>
          </cell>
          <cell r="E46" t="str">
            <v>Ralph Smale</v>
          </cell>
          <cell r="F46">
            <v>38315</v>
          </cell>
          <cell r="G46">
            <v>2006</v>
          </cell>
          <cell r="H46">
            <v>39050</v>
          </cell>
          <cell r="I46">
            <v>39066</v>
          </cell>
          <cell r="J46">
            <v>39070</v>
          </cell>
          <cell r="L46" t="str">
            <v>G1</v>
          </cell>
          <cell r="M46" t="str">
            <v>B</v>
          </cell>
          <cell r="N46" t="str">
            <v>B</v>
          </cell>
          <cell r="O46" t="str">
            <v>A</v>
          </cell>
          <cell r="P46" t="str">
            <v>South WestC1</v>
          </cell>
          <cell r="Q46" t="str">
            <v>South WestB</v>
          </cell>
          <cell r="R46" t="str">
            <v>South WestB</v>
          </cell>
          <cell r="S46" t="str">
            <v>South WestA</v>
          </cell>
          <cell r="T46" t="str">
            <v>Low Impact/Probability</v>
          </cell>
          <cell r="U46" t="str">
            <v>Low periodic</v>
          </cell>
          <cell r="AC46" t="str">
            <v>X</v>
          </cell>
        </row>
        <row r="47">
          <cell r="B47" t="str">
            <v>Bournville Village Trust</v>
          </cell>
          <cell r="C47" t="str">
            <v>R</v>
          </cell>
          <cell r="D47" t="str">
            <v>Central</v>
          </cell>
          <cell r="E47" t="str">
            <v>Simon Lett</v>
          </cell>
          <cell r="F47">
            <v>38216</v>
          </cell>
          <cell r="G47">
            <v>2006</v>
          </cell>
          <cell r="H47">
            <v>38943</v>
          </cell>
          <cell r="I47">
            <v>38952</v>
          </cell>
          <cell r="J47">
            <v>38958</v>
          </cell>
          <cell r="L47" t="str">
            <v>G1</v>
          </cell>
          <cell r="M47" t="str">
            <v>B</v>
          </cell>
          <cell r="N47" t="str">
            <v>B</v>
          </cell>
          <cell r="O47" t="str">
            <v>N/A</v>
          </cell>
          <cell r="P47" t="str">
            <v>CentralC1</v>
          </cell>
          <cell r="Q47" t="str">
            <v>CentralB</v>
          </cell>
          <cell r="R47" t="str">
            <v>CentralB</v>
          </cell>
          <cell r="S47" t="str">
            <v>CentralN/A</v>
          </cell>
          <cell r="T47" t="str">
            <v>Low Impact/Probability</v>
          </cell>
          <cell r="U47" t="str">
            <v>Low periodic</v>
          </cell>
        </row>
        <row r="48">
          <cell r="B48" t="str">
            <v>Bournville Works Housing Society Limited</v>
          </cell>
          <cell r="C48" t="str">
            <v>R</v>
          </cell>
          <cell r="D48" t="str">
            <v>Central</v>
          </cell>
          <cell r="E48" t="str">
            <v>Simon Lett</v>
          </cell>
          <cell r="F48">
            <v>38392</v>
          </cell>
          <cell r="H48">
            <v>38777</v>
          </cell>
          <cell r="I48">
            <v>38792</v>
          </cell>
          <cell r="J48">
            <v>38797</v>
          </cell>
          <cell r="L48" t="str">
            <v>G1</v>
          </cell>
          <cell r="M48" t="str">
            <v>B</v>
          </cell>
          <cell r="N48" t="str">
            <v>B</v>
          </cell>
          <cell r="O48" t="str">
            <v>N/A</v>
          </cell>
          <cell r="P48" t="str">
            <v>CentralB</v>
          </cell>
          <cell r="Q48" t="str">
            <v>CentralC</v>
          </cell>
          <cell r="R48" t="str">
            <v>CentralB</v>
          </cell>
          <cell r="S48" t="str">
            <v>CentralN/A</v>
          </cell>
          <cell r="T48" t="str">
            <v>Medium Impact/Probability</v>
          </cell>
          <cell r="U48" t="str">
            <v>Inspection</v>
          </cell>
          <cell r="V48" t="str">
            <v>Gov+</v>
          </cell>
          <cell r="Z48" t="str">
            <v>Insp a/p</v>
          </cell>
          <cell r="AC48" t="str">
            <v>X</v>
          </cell>
        </row>
        <row r="49">
          <cell r="B49" t="str">
            <v>Bradford Community Housing Trust Limited</v>
          </cell>
          <cell r="C49" t="str">
            <v>R</v>
          </cell>
          <cell r="D49" t="str">
            <v>North</v>
          </cell>
          <cell r="E49" t="str">
            <v>John Mchale</v>
          </cell>
          <cell r="F49">
            <v>38622</v>
          </cell>
          <cell r="H49">
            <v>39065</v>
          </cell>
          <cell r="I49">
            <v>38895</v>
          </cell>
          <cell r="J49">
            <v>38902</v>
          </cell>
          <cell r="L49" t="str">
            <v>G2</v>
          </cell>
          <cell r="M49" t="str">
            <v>C</v>
          </cell>
          <cell r="N49" t="str">
            <v>B</v>
          </cell>
          <cell r="O49" t="str">
            <v>N/A</v>
          </cell>
          <cell r="P49" t="str">
            <v>NorthC2</v>
          </cell>
          <cell r="Q49" t="str">
            <v>NorthC</v>
          </cell>
          <cell r="R49" t="str">
            <v>NorthB</v>
          </cell>
          <cell r="S49" t="str">
            <v>NorthN/A</v>
          </cell>
          <cell r="T49" t="str">
            <v>High Probability</v>
          </cell>
          <cell r="U49" t="str">
            <v>Restructure</v>
          </cell>
          <cell r="V49" t="str">
            <v>Gov+</v>
          </cell>
        </row>
        <row r="50">
          <cell r="B50" t="str">
            <v>Brighton Housing Trust</v>
          </cell>
          <cell r="C50" t="str">
            <v>R</v>
          </cell>
          <cell r="D50" t="str">
            <v>South East</v>
          </cell>
          <cell r="E50" t="str">
            <v>Mark Rothwell</v>
          </cell>
          <cell r="F50">
            <v>38587</v>
          </cell>
          <cell r="L50" t="str">
            <v>D1</v>
          </cell>
          <cell r="M50" t="str">
            <v>B</v>
          </cell>
          <cell r="N50" t="str">
            <v>C</v>
          </cell>
          <cell r="O50" t="str">
            <v>N/A</v>
          </cell>
          <cell r="P50" t="str">
            <v>South EastD1</v>
          </cell>
          <cell r="Q50" t="str">
            <v>South EastB</v>
          </cell>
          <cell r="R50" t="str">
            <v>South EastC</v>
          </cell>
          <cell r="S50" t="str">
            <v>South EastN/A</v>
          </cell>
          <cell r="T50" t="str">
            <v>High Probability</v>
          </cell>
        </row>
        <row r="51">
          <cell r="B51" t="str">
            <v>Brighton YMCA</v>
          </cell>
          <cell r="C51" t="str">
            <v>R</v>
          </cell>
          <cell r="D51" t="str">
            <v>South East</v>
          </cell>
          <cell r="E51" t="str">
            <v>Paul Kershaw</v>
          </cell>
          <cell r="F51">
            <v>38315</v>
          </cell>
          <cell r="G51">
            <v>2006</v>
          </cell>
          <cell r="H51">
            <v>39048</v>
          </cell>
          <cell r="I51">
            <v>39059</v>
          </cell>
          <cell r="J51">
            <v>39063</v>
          </cell>
          <cell r="L51" t="str">
            <v>G1</v>
          </cell>
          <cell r="M51" t="str">
            <v>B</v>
          </cell>
          <cell r="N51" t="str">
            <v>B</v>
          </cell>
          <cell r="O51" t="str">
            <v>N/A</v>
          </cell>
          <cell r="P51" t="str">
            <v>South EastB</v>
          </cell>
          <cell r="Q51" t="str">
            <v>South EastB</v>
          </cell>
          <cell r="R51" t="str">
            <v>South EastB</v>
          </cell>
          <cell r="S51" t="str">
            <v>South EastN/A</v>
          </cell>
          <cell r="T51" t="str">
            <v>Low Impact/Probability</v>
          </cell>
          <cell r="U51" t="str">
            <v>Low periodic</v>
          </cell>
          <cell r="AC51" t="str">
            <v>X</v>
          </cell>
        </row>
        <row r="52">
          <cell r="B52" t="str">
            <v>Broadacres Housing Association Limited</v>
          </cell>
          <cell r="C52" t="str">
            <v>R</v>
          </cell>
          <cell r="D52" t="str">
            <v>North</v>
          </cell>
          <cell r="E52" t="str">
            <v>Francis Freeman</v>
          </cell>
          <cell r="F52">
            <v>38223</v>
          </cell>
          <cell r="G52">
            <v>2006</v>
          </cell>
          <cell r="H52">
            <v>38931</v>
          </cell>
          <cell r="I52">
            <v>38933</v>
          </cell>
          <cell r="J52">
            <v>38937</v>
          </cell>
          <cell r="L52" t="str">
            <v>G1</v>
          </cell>
          <cell r="M52" t="str">
            <v>B</v>
          </cell>
          <cell r="N52" t="str">
            <v>B</v>
          </cell>
          <cell r="O52" t="str">
            <v>B</v>
          </cell>
          <cell r="P52" t="str">
            <v>NorthB</v>
          </cell>
          <cell r="Q52" t="str">
            <v>NorthB</v>
          </cell>
          <cell r="R52" t="str">
            <v>NorthB</v>
          </cell>
          <cell r="S52" t="str">
            <v>NorthB</v>
          </cell>
          <cell r="T52" t="str">
            <v>Low Impact/Probability</v>
          </cell>
          <cell r="U52" t="str">
            <v>Low periodic</v>
          </cell>
          <cell r="AC52" t="str">
            <v>X</v>
          </cell>
        </row>
        <row r="53">
          <cell r="B53" t="str">
            <v>Broadening Choices for Older People</v>
          </cell>
          <cell r="C53" t="str">
            <v>R</v>
          </cell>
          <cell r="D53" t="str">
            <v>Central</v>
          </cell>
          <cell r="E53" t="str">
            <v>Become RASA</v>
          </cell>
          <cell r="F53" t="str">
            <v>Archived</v>
          </cell>
          <cell r="G53">
            <v>2006</v>
          </cell>
          <cell r="H53" t="str">
            <v>Archived</v>
          </cell>
          <cell r="L53" t="str">
            <v>C2</v>
          </cell>
          <cell r="M53" t="str">
            <v>B</v>
          </cell>
          <cell r="N53" t="str">
            <v>B</v>
          </cell>
          <cell r="O53" t="str">
            <v>N/A</v>
          </cell>
          <cell r="P53" t="str">
            <v>CentralC2</v>
          </cell>
          <cell r="Q53" t="str">
            <v>CentralB</v>
          </cell>
          <cell r="R53" t="str">
            <v>CentralB</v>
          </cell>
          <cell r="S53" t="str">
            <v>CentralN/A</v>
          </cell>
          <cell r="T53" t="str">
            <v>Low Impact/Probability</v>
          </cell>
        </row>
        <row r="54">
          <cell r="B54" t="str">
            <v>Broadland Housing Association Limited</v>
          </cell>
          <cell r="C54" t="str">
            <v>R</v>
          </cell>
          <cell r="D54" t="str">
            <v>Central</v>
          </cell>
          <cell r="E54" t="str">
            <v>Simon Lett</v>
          </cell>
          <cell r="F54">
            <v>38392</v>
          </cell>
          <cell r="H54">
            <v>39002</v>
          </cell>
          <cell r="I54">
            <v>39008</v>
          </cell>
          <cell r="J54">
            <v>39014</v>
          </cell>
          <cell r="K54">
            <v>2007</v>
          </cell>
          <cell r="L54" t="str">
            <v>G1</v>
          </cell>
          <cell r="M54" t="str">
            <v>B</v>
          </cell>
          <cell r="N54" t="str">
            <v>B</v>
          </cell>
          <cell r="O54" t="str">
            <v>A</v>
          </cell>
          <cell r="P54" t="str">
            <v>CentralC1</v>
          </cell>
          <cell r="Q54" t="str">
            <v>CentralB</v>
          </cell>
          <cell r="R54" t="str">
            <v>CentralB</v>
          </cell>
          <cell r="S54" t="str">
            <v>CentralN/A</v>
          </cell>
          <cell r="T54" t="str">
            <v>Low Impact/Probability</v>
          </cell>
          <cell r="U54" t="str">
            <v>Inspection</v>
          </cell>
          <cell r="Z54" t="str">
            <v>Insp</v>
          </cell>
        </row>
        <row r="55">
          <cell r="B55" t="str">
            <v>Bromford Carinthia Housing Association Limited</v>
          </cell>
          <cell r="C55" t="str">
            <v>R</v>
          </cell>
          <cell r="D55" t="str">
            <v>Central</v>
          </cell>
          <cell r="E55" t="str">
            <v>Helen Lane</v>
          </cell>
          <cell r="F55">
            <v>38580</v>
          </cell>
          <cell r="H55">
            <v>38772</v>
          </cell>
          <cell r="J55">
            <v>38818</v>
          </cell>
          <cell r="L55" t="str">
            <v>G1</v>
          </cell>
          <cell r="M55" t="str">
            <v>A</v>
          </cell>
          <cell r="N55" t="str">
            <v>A</v>
          </cell>
          <cell r="O55" t="str">
            <v>A</v>
          </cell>
          <cell r="P55" t="str">
            <v>CentralB</v>
          </cell>
          <cell r="Q55" t="str">
            <v>CentralA</v>
          </cell>
          <cell r="R55" t="str">
            <v>CentralA</v>
          </cell>
          <cell r="S55" t="str">
            <v>CentralA</v>
          </cell>
          <cell r="T55" t="str">
            <v>No Score</v>
          </cell>
          <cell r="U55" t="str">
            <v>Merger</v>
          </cell>
          <cell r="Y55" t="str">
            <v>X</v>
          </cell>
          <cell r="AA55" t="str">
            <v>X</v>
          </cell>
        </row>
        <row r="56">
          <cell r="B56" t="str">
            <v>Bromford Housing Group Limited</v>
          </cell>
          <cell r="C56" t="str">
            <v>R</v>
          </cell>
          <cell r="D56" t="str">
            <v>Central</v>
          </cell>
          <cell r="E56" t="str">
            <v>Helen Lane</v>
          </cell>
          <cell r="F56">
            <v>38580</v>
          </cell>
          <cell r="H56">
            <v>38772</v>
          </cell>
          <cell r="I56">
            <v>38813</v>
          </cell>
          <cell r="J56">
            <v>38818</v>
          </cell>
          <cell r="L56" t="str">
            <v>G1</v>
          </cell>
          <cell r="M56" t="str">
            <v>A</v>
          </cell>
          <cell r="N56" t="str">
            <v>A</v>
          </cell>
          <cell r="O56" t="str">
            <v>A</v>
          </cell>
          <cell r="T56" t="str">
            <v>High Impact</v>
          </cell>
          <cell r="U56" t="str">
            <v>Merger</v>
          </cell>
          <cell r="Y56" t="str">
            <v>X</v>
          </cell>
          <cell r="AA56" t="str">
            <v>X</v>
          </cell>
        </row>
        <row r="57">
          <cell r="B57" t="str">
            <v>Bromsgrove District Housing Trust Limited</v>
          </cell>
          <cell r="C57" t="str">
            <v>R</v>
          </cell>
          <cell r="D57" t="str">
            <v>Central</v>
          </cell>
          <cell r="E57" t="str">
            <v>Helen Lane</v>
          </cell>
          <cell r="F57">
            <v>38426</v>
          </cell>
          <cell r="H57">
            <v>38799</v>
          </cell>
          <cell r="I57">
            <v>38800</v>
          </cell>
          <cell r="J57">
            <v>38804</v>
          </cell>
          <cell r="L57" t="str">
            <v>G1</v>
          </cell>
          <cell r="M57" t="str">
            <v>B</v>
          </cell>
          <cell r="N57" t="str">
            <v>B</v>
          </cell>
          <cell r="O57" t="str">
            <v>N/A</v>
          </cell>
          <cell r="P57" t="str">
            <v>CentralC2</v>
          </cell>
          <cell r="Q57" t="str">
            <v>CentralB</v>
          </cell>
          <cell r="R57" t="str">
            <v>CentralB</v>
          </cell>
          <cell r="S57" t="str">
            <v>CentralN/A</v>
          </cell>
          <cell r="T57" t="str">
            <v>High Probability</v>
          </cell>
          <cell r="U57" t="str">
            <v>Annual review</v>
          </cell>
          <cell r="W57" t="str">
            <v>Via+</v>
          </cell>
          <cell r="AC57" t="str">
            <v>X</v>
          </cell>
        </row>
        <row r="58">
          <cell r="B58" t="str">
            <v>Broxbourne Housing Association Limited</v>
          </cell>
          <cell r="C58" t="str">
            <v>R</v>
          </cell>
          <cell r="D58" t="str">
            <v>Central</v>
          </cell>
          <cell r="E58" t="str">
            <v>Margaret Richardson</v>
          </cell>
          <cell r="T58" t="str">
            <v>Medium Impact/Probability</v>
          </cell>
        </row>
        <row r="59">
          <cell r="B59" t="str">
            <v>Brunel and Family Housing Association Limited</v>
          </cell>
          <cell r="C59" t="str">
            <v>R</v>
          </cell>
          <cell r="D59" t="str">
            <v>North</v>
          </cell>
          <cell r="E59" t="str">
            <v>Now part of Yorkshire Comm Hsing</v>
          </cell>
          <cell r="F59">
            <v>38685</v>
          </cell>
          <cell r="G59" t="str">
            <v>Archived</v>
          </cell>
          <cell r="L59" t="str">
            <v>D2</v>
          </cell>
          <cell r="M59" t="str">
            <v>C</v>
          </cell>
          <cell r="N59" t="str">
            <v>D</v>
          </cell>
          <cell r="O59" t="str">
            <v>B</v>
          </cell>
          <cell r="P59" t="str">
            <v>NorthD2</v>
          </cell>
          <cell r="Q59" t="str">
            <v>NorthC</v>
          </cell>
          <cell r="R59" t="str">
            <v>NorthD</v>
          </cell>
          <cell r="S59" t="str">
            <v>NorthB</v>
          </cell>
          <cell r="T59" t="str">
            <v>No Score</v>
          </cell>
          <cell r="U59" t="str">
            <v>Supervision</v>
          </cell>
        </row>
        <row r="60">
          <cell r="B60" t="str">
            <v>Brunelcare</v>
          </cell>
          <cell r="C60" t="str">
            <v>R</v>
          </cell>
          <cell r="D60" t="str">
            <v>South West</v>
          </cell>
          <cell r="E60" t="str">
            <v>Liz Phillips</v>
          </cell>
          <cell r="F60">
            <v>38580</v>
          </cell>
          <cell r="H60">
            <v>38811</v>
          </cell>
          <cell r="I60">
            <v>38812</v>
          </cell>
          <cell r="J60">
            <v>38818</v>
          </cell>
          <cell r="L60" t="str">
            <v>G2</v>
          </cell>
          <cell r="M60" t="str">
            <v>B</v>
          </cell>
          <cell r="N60" t="str">
            <v>B</v>
          </cell>
          <cell r="O60" t="str">
            <v>B</v>
          </cell>
          <cell r="P60" t="str">
            <v>South WestC2</v>
          </cell>
          <cell r="Q60" t="str">
            <v>South WestC</v>
          </cell>
          <cell r="R60" t="str">
            <v>South WestB</v>
          </cell>
          <cell r="S60" t="str">
            <v>South WestB</v>
          </cell>
          <cell r="T60" t="str">
            <v>High Probability</v>
          </cell>
          <cell r="U60" t="str">
            <v>Upgrade</v>
          </cell>
          <cell r="V60" t="str">
            <v>Gov+</v>
          </cell>
        </row>
        <row r="61">
          <cell r="B61" t="str">
            <v>Buckinghamshire Housing Association Limited</v>
          </cell>
          <cell r="C61" t="str">
            <v>R</v>
          </cell>
          <cell r="D61" t="str">
            <v>South East</v>
          </cell>
          <cell r="E61" t="str">
            <v>Lynda Smith</v>
          </cell>
          <cell r="F61">
            <v>38315</v>
          </cell>
          <cell r="G61">
            <v>2006</v>
          </cell>
          <cell r="H61">
            <v>39049</v>
          </cell>
          <cell r="I61">
            <v>39057</v>
          </cell>
          <cell r="J61">
            <v>39063</v>
          </cell>
          <cell r="L61" t="str">
            <v>G1</v>
          </cell>
          <cell r="M61" t="str">
            <v>B</v>
          </cell>
          <cell r="N61" t="str">
            <v>B</v>
          </cell>
          <cell r="O61" t="str">
            <v>A</v>
          </cell>
          <cell r="P61" t="str">
            <v>South EastB</v>
          </cell>
          <cell r="Q61" t="str">
            <v>South EastB</v>
          </cell>
          <cell r="R61" t="str">
            <v>South EastB</v>
          </cell>
          <cell r="S61" t="str">
            <v>South EastA</v>
          </cell>
          <cell r="T61" t="str">
            <v>Low Impact/Probability</v>
          </cell>
          <cell r="U61" t="str">
            <v>Low periodic</v>
          </cell>
          <cell r="AC61" t="str">
            <v>X</v>
          </cell>
        </row>
        <row r="62">
          <cell r="B62" t="str">
            <v>Caldmore Area Housing Association Limited</v>
          </cell>
          <cell r="C62" t="str">
            <v>R</v>
          </cell>
          <cell r="D62" t="str">
            <v>Central</v>
          </cell>
          <cell r="E62" t="str">
            <v>Simon Lett</v>
          </cell>
          <cell r="F62">
            <v>38650</v>
          </cell>
          <cell r="K62">
            <v>2007</v>
          </cell>
          <cell r="L62" t="str">
            <v>C2</v>
          </cell>
          <cell r="M62" t="str">
            <v>B</v>
          </cell>
          <cell r="N62" t="str">
            <v>B</v>
          </cell>
          <cell r="O62" t="str">
            <v>C</v>
          </cell>
          <cell r="P62" t="str">
            <v>CentralC2</v>
          </cell>
          <cell r="Q62" t="str">
            <v>CentralB</v>
          </cell>
          <cell r="R62" t="str">
            <v>CentralB</v>
          </cell>
          <cell r="S62" t="str">
            <v>CentralC</v>
          </cell>
          <cell r="T62" t="str">
            <v>Low Impact/Probability</v>
          </cell>
        </row>
        <row r="63">
          <cell r="B63" t="str">
            <v>Calico Housing Limited</v>
          </cell>
          <cell r="C63" t="str">
            <v>R</v>
          </cell>
          <cell r="D63" t="str">
            <v>North</v>
          </cell>
          <cell r="E63" t="str">
            <v>Jean Hill</v>
          </cell>
          <cell r="F63">
            <v>38392</v>
          </cell>
          <cell r="H63">
            <v>38904</v>
          </cell>
          <cell r="I63">
            <v>38932</v>
          </cell>
          <cell r="J63">
            <v>38937</v>
          </cell>
          <cell r="L63" t="str">
            <v>Am</v>
          </cell>
          <cell r="M63" t="str">
            <v>B</v>
          </cell>
          <cell r="N63" t="str">
            <v>B</v>
          </cell>
          <cell r="O63" t="str">
            <v>N/A</v>
          </cell>
          <cell r="P63" t="str">
            <v>NorthD1</v>
          </cell>
          <cell r="Q63" t="str">
            <v>NorthB</v>
          </cell>
          <cell r="R63" t="str">
            <v>NorthC</v>
          </cell>
          <cell r="S63" t="str">
            <v>NorthN/A</v>
          </cell>
          <cell r="T63" t="str">
            <v>Medium Impact/Probability</v>
          </cell>
          <cell r="U63" t="str">
            <v>No significant event</v>
          </cell>
        </row>
        <row r="64">
          <cell r="B64" t="str">
            <v>Cambridge Housing Society Limited</v>
          </cell>
          <cell r="C64" t="str">
            <v>R</v>
          </cell>
          <cell r="D64" t="str">
            <v>Central</v>
          </cell>
          <cell r="E64" t="str">
            <v>Simon Lett</v>
          </cell>
          <cell r="F64">
            <v>38671</v>
          </cell>
          <cell r="K64">
            <v>2007</v>
          </cell>
          <cell r="L64" t="str">
            <v>G1</v>
          </cell>
          <cell r="M64" t="str">
            <v>B</v>
          </cell>
          <cell r="N64" t="str">
            <v>B</v>
          </cell>
          <cell r="O64" t="str">
            <v>B</v>
          </cell>
          <cell r="P64" t="str">
            <v>CentralG1</v>
          </cell>
          <cell r="Q64" t="str">
            <v>CentralB</v>
          </cell>
          <cell r="R64" t="str">
            <v>CentralB</v>
          </cell>
          <cell r="S64" t="str">
            <v>CentralB</v>
          </cell>
          <cell r="T64" t="str">
            <v>Low Impact/Probability</v>
          </cell>
        </row>
        <row r="65">
          <cell r="B65" t="str">
            <v>Cara Irish Housing Association</v>
          </cell>
          <cell r="C65" t="str">
            <v>R</v>
          </cell>
          <cell r="D65" t="str">
            <v>London</v>
          </cell>
          <cell r="E65" t="str">
            <v>Douglas Wynne</v>
          </cell>
          <cell r="F65" t="str">
            <v>Not published</v>
          </cell>
          <cell r="H65">
            <v>39057</v>
          </cell>
          <cell r="I65">
            <v>38769</v>
          </cell>
          <cell r="J65">
            <v>38769</v>
          </cell>
          <cell r="L65" t="str">
            <v>G1</v>
          </cell>
          <cell r="M65" t="str">
            <v>B</v>
          </cell>
          <cell r="N65" t="str">
            <v>B</v>
          </cell>
          <cell r="O65" t="str">
            <v>N/A</v>
          </cell>
          <cell r="P65" t="str">
            <v>LondonC1</v>
          </cell>
          <cell r="Q65" t="str">
            <v>LondonB</v>
          </cell>
          <cell r="R65" t="str">
            <v>LondonC</v>
          </cell>
          <cell r="S65" t="str">
            <v>LondonN/A</v>
          </cell>
          <cell r="T65" t="str">
            <v>Medium Impact/Probability</v>
          </cell>
          <cell r="U65" t="str">
            <v>Annual review/upgrade</v>
          </cell>
          <cell r="V65" t="str">
            <v>Man+</v>
          </cell>
          <cell r="AC65" t="str">
            <v>X+</v>
          </cell>
        </row>
        <row r="66">
          <cell r="B66" t="str">
            <v>Carr-Gomm</v>
          </cell>
          <cell r="C66" t="str">
            <v>R</v>
          </cell>
          <cell r="D66" t="str">
            <v>London</v>
          </cell>
          <cell r="E66" t="str">
            <v>Barbara McLellan</v>
          </cell>
          <cell r="F66">
            <v>38692</v>
          </cell>
          <cell r="L66" t="str">
            <v>G2</v>
          </cell>
          <cell r="M66" t="str">
            <v>B</v>
          </cell>
          <cell r="N66" t="str">
            <v>B</v>
          </cell>
          <cell r="O66" t="str">
            <v>C</v>
          </cell>
          <cell r="P66" t="str">
            <v>LondonG2</v>
          </cell>
          <cell r="Q66" t="str">
            <v>LondonB</v>
          </cell>
          <cell r="R66" t="str">
            <v>LondonB</v>
          </cell>
          <cell r="S66" t="str">
            <v>LondonC</v>
          </cell>
          <cell r="T66" t="str">
            <v>Medium Impact/Probability</v>
          </cell>
        </row>
        <row r="67">
          <cell r="B67" t="str">
            <v>Castle Vale Community Housing Association Ltd</v>
          </cell>
          <cell r="C67" t="str">
            <v>R</v>
          </cell>
          <cell r="D67" t="str">
            <v>Central</v>
          </cell>
          <cell r="E67" t="str">
            <v>Simon Lett</v>
          </cell>
          <cell r="F67">
            <v>38265</v>
          </cell>
          <cell r="G67">
            <v>2006</v>
          </cell>
          <cell r="H67">
            <v>38936</v>
          </cell>
          <cell r="I67">
            <v>38947</v>
          </cell>
          <cell r="J67">
            <v>38951</v>
          </cell>
          <cell r="L67" t="str">
            <v>G1</v>
          </cell>
          <cell r="M67" t="str">
            <v>B</v>
          </cell>
          <cell r="N67" t="str">
            <v>B</v>
          </cell>
          <cell r="O67" t="str">
            <v>N/A</v>
          </cell>
          <cell r="P67" t="str">
            <v>CentralC2</v>
          </cell>
          <cell r="Q67" t="str">
            <v>CentralB</v>
          </cell>
          <cell r="R67" t="str">
            <v>CentralB</v>
          </cell>
          <cell r="S67" t="str">
            <v>CentralN/A</v>
          </cell>
          <cell r="T67" t="str">
            <v>Low Impact/Probability</v>
          </cell>
          <cell r="U67" t="str">
            <v>Low periodic</v>
          </cell>
          <cell r="AC67" t="str">
            <v>X</v>
          </cell>
        </row>
        <row r="68">
          <cell r="B68" t="str">
            <v>Catalyst Housing Group Limited</v>
          </cell>
          <cell r="C68" t="str">
            <v>R</v>
          </cell>
          <cell r="D68" t="str">
            <v>London</v>
          </cell>
          <cell r="E68" t="str">
            <v>Barbara McLellan</v>
          </cell>
          <cell r="F68">
            <v>38657</v>
          </cell>
          <cell r="H68">
            <v>38863</v>
          </cell>
          <cell r="I68">
            <v>38894</v>
          </cell>
          <cell r="J68">
            <v>38895</v>
          </cell>
          <cell r="L68" t="str">
            <v>G1</v>
          </cell>
          <cell r="M68" t="str">
            <v>B</v>
          </cell>
          <cell r="N68" t="str">
            <v>B</v>
          </cell>
          <cell r="O68" t="str">
            <v>A</v>
          </cell>
          <cell r="P68" t="str">
            <v>LondonC1</v>
          </cell>
          <cell r="Q68" t="str">
            <v>LondonB</v>
          </cell>
          <cell r="R68" t="str">
            <v>LondonB</v>
          </cell>
          <cell r="S68" t="str">
            <v>LondonA</v>
          </cell>
          <cell r="T68" t="str">
            <v>High Impact</v>
          </cell>
          <cell r="U68" t="str">
            <v>Merger</v>
          </cell>
          <cell r="Y68" t="str">
            <v>X</v>
          </cell>
          <cell r="Z68" t="str">
            <v>Insp a/p</v>
          </cell>
        </row>
        <row r="69">
          <cell r="B69" t="str">
            <v>Central and Cecil Housing Trust</v>
          </cell>
          <cell r="C69" t="str">
            <v>R</v>
          </cell>
          <cell r="D69" t="str">
            <v>London</v>
          </cell>
          <cell r="E69" t="str">
            <v>Alice Spencer</v>
          </cell>
          <cell r="F69">
            <v>38246</v>
          </cell>
          <cell r="G69">
            <v>2006</v>
          </cell>
          <cell r="H69">
            <v>38980</v>
          </cell>
          <cell r="I69">
            <v>38996</v>
          </cell>
          <cell r="J69">
            <v>39000</v>
          </cell>
          <cell r="L69" t="str">
            <v>G1</v>
          </cell>
          <cell r="M69" t="str">
            <v>B</v>
          </cell>
          <cell r="N69" t="str">
            <v>B</v>
          </cell>
          <cell r="O69" t="str">
            <v>B</v>
          </cell>
          <cell r="P69" t="str">
            <v>LondonC1</v>
          </cell>
          <cell r="Q69" t="str">
            <v>LondonB</v>
          </cell>
          <cell r="R69" t="str">
            <v>LondonB</v>
          </cell>
          <cell r="S69" t="str">
            <v>LondonB</v>
          </cell>
          <cell r="T69" t="str">
            <v>Low Impact/Probability</v>
          </cell>
          <cell r="U69" t="str">
            <v>Low periodic</v>
          </cell>
          <cell r="AC69" t="str">
            <v>X</v>
          </cell>
        </row>
        <row r="70">
          <cell r="B70" t="str">
            <v>Centrepoint</v>
          </cell>
          <cell r="C70" t="str">
            <v>R</v>
          </cell>
          <cell r="D70" t="str">
            <v>London</v>
          </cell>
          <cell r="E70" t="str">
            <v>Alice Spencer</v>
          </cell>
          <cell r="F70">
            <v>38559</v>
          </cell>
          <cell r="K70">
            <v>2007</v>
          </cell>
          <cell r="L70" t="str">
            <v>C1</v>
          </cell>
          <cell r="M70" t="str">
            <v>B</v>
          </cell>
          <cell r="N70" t="str">
            <v>B</v>
          </cell>
          <cell r="O70" t="str">
            <v>N/A</v>
          </cell>
          <cell r="P70" t="str">
            <v>LondonC1</v>
          </cell>
          <cell r="Q70" t="str">
            <v>LondonB</v>
          </cell>
          <cell r="R70" t="str">
            <v>LondonB</v>
          </cell>
          <cell r="S70" t="str">
            <v>LondonN/A</v>
          </cell>
          <cell r="T70" t="str">
            <v>Low Impact/Probability</v>
          </cell>
        </row>
        <row r="71">
          <cell r="B71" t="str">
            <v>Charter Community Housing Limited</v>
          </cell>
          <cell r="C71" t="str">
            <v>R</v>
          </cell>
          <cell r="D71" t="str">
            <v>South East</v>
          </cell>
          <cell r="E71" t="str">
            <v>Mark Rothwell</v>
          </cell>
          <cell r="F71">
            <v>38643</v>
          </cell>
          <cell r="H71">
            <v>38985</v>
          </cell>
          <cell r="I71">
            <v>38985</v>
          </cell>
          <cell r="J71">
            <v>38986</v>
          </cell>
          <cell r="L71" t="str">
            <v>Am</v>
          </cell>
          <cell r="M71" t="str">
            <v>D</v>
          </cell>
          <cell r="N71" t="str">
            <v>C</v>
          </cell>
          <cell r="O71" t="str">
            <v>N/A</v>
          </cell>
          <cell r="P71" t="str">
            <v>South EastC2</v>
          </cell>
          <cell r="Q71" t="str">
            <v>South EastB</v>
          </cell>
          <cell r="R71" t="str">
            <v>South EastB</v>
          </cell>
          <cell r="S71" t="str">
            <v>South EastN/A</v>
          </cell>
          <cell r="T71" t="str">
            <v>Medium Impact/Probability</v>
          </cell>
          <cell r="U71" t="str">
            <v>Supervision</v>
          </cell>
          <cell r="V71" t="str">
            <v>Via-/Gov-/Man-</v>
          </cell>
          <cell r="Z71" t="str">
            <v>Insp Mar 06</v>
          </cell>
        </row>
        <row r="72">
          <cell r="B72" t="str">
            <v>Chelmer Housing Partnership Limited</v>
          </cell>
          <cell r="C72" t="str">
            <v>R</v>
          </cell>
          <cell r="D72" t="str">
            <v>Central</v>
          </cell>
          <cell r="E72" t="str">
            <v>Simon Lett</v>
          </cell>
          <cell r="F72">
            <v>38392</v>
          </cell>
          <cell r="H72">
            <v>38980</v>
          </cell>
          <cell r="I72">
            <v>38981</v>
          </cell>
          <cell r="J72">
            <v>38986</v>
          </cell>
          <cell r="L72" t="str">
            <v>G1</v>
          </cell>
          <cell r="M72" t="str">
            <v>B</v>
          </cell>
          <cell r="N72" t="str">
            <v>B</v>
          </cell>
          <cell r="O72" t="str">
            <v>N/A</v>
          </cell>
          <cell r="P72" t="str">
            <v>CentralC1</v>
          </cell>
          <cell r="Q72" t="str">
            <v>CentralB</v>
          </cell>
          <cell r="R72" t="str">
            <v>CentralB</v>
          </cell>
          <cell r="S72" t="str">
            <v>CentralN/A</v>
          </cell>
          <cell r="T72" t="str">
            <v>Low Impact/Probability</v>
          </cell>
          <cell r="U72" t="str">
            <v>Inspection</v>
          </cell>
          <cell r="AC72" t="str">
            <v>X</v>
          </cell>
        </row>
        <row r="73">
          <cell r="B73" t="str">
            <v>Cherwell Housing Trust</v>
          </cell>
          <cell r="C73" t="str">
            <v>R</v>
          </cell>
          <cell r="D73" t="str">
            <v>London</v>
          </cell>
          <cell r="E73" t="str">
            <v>Now part of Dominion</v>
          </cell>
          <cell r="F73" t="str">
            <v>Archived</v>
          </cell>
          <cell r="P73" t="str">
            <v>London</v>
          </cell>
          <cell r="Q73" t="str">
            <v>London</v>
          </cell>
          <cell r="R73" t="str">
            <v>London</v>
          </cell>
          <cell r="S73" t="str">
            <v>London</v>
          </cell>
          <cell r="T73" t="str">
            <v>No Score</v>
          </cell>
        </row>
        <row r="74">
          <cell r="B74" t="str">
            <v>Chester &amp; District Housing Trust Limited</v>
          </cell>
          <cell r="C74" t="str">
            <v>R</v>
          </cell>
          <cell r="D74" t="str">
            <v>North</v>
          </cell>
          <cell r="E74" t="str">
            <v>Jean Hill</v>
          </cell>
          <cell r="F74">
            <v>38664</v>
          </cell>
          <cell r="H74">
            <v>38757</v>
          </cell>
          <cell r="I74">
            <v>38765</v>
          </cell>
          <cell r="J74">
            <v>38769</v>
          </cell>
          <cell r="L74" t="str">
            <v>D1</v>
          </cell>
          <cell r="M74" t="str">
            <v>C</v>
          </cell>
          <cell r="N74" t="str">
            <v>C</v>
          </cell>
          <cell r="O74" t="str">
            <v>B</v>
          </cell>
          <cell r="P74" t="str">
            <v>NorthD1</v>
          </cell>
          <cell r="Q74" t="str">
            <v>NorthD</v>
          </cell>
          <cell r="R74" t="str">
            <v>NorthC</v>
          </cell>
          <cell r="S74" t="str">
            <v>NorthB</v>
          </cell>
          <cell r="T74" t="str">
            <v>High Probability</v>
          </cell>
          <cell r="U74" t="str">
            <v>Supervision</v>
          </cell>
          <cell r="V74" t="str">
            <v>Gov+</v>
          </cell>
          <cell r="X74" t="str">
            <v>Out</v>
          </cell>
        </row>
        <row r="75">
          <cell r="B75" t="str">
            <v>Chevin Housing Association Limited</v>
          </cell>
          <cell r="C75" t="str">
            <v>R</v>
          </cell>
          <cell r="D75" t="str">
            <v>North</v>
          </cell>
          <cell r="E75" t="str">
            <v>Francis Freeman</v>
          </cell>
          <cell r="F75">
            <v>38706</v>
          </cell>
          <cell r="H75">
            <v>39055</v>
          </cell>
          <cell r="I75">
            <v>39059</v>
          </cell>
          <cell r="J75">
            <v>39063</v>
          </cell>
          <cell r="L75" t="str">
            <v>G1</v>
          </cell>
          <cell r="M75" t="str">
            <v>B</v>
          </cell>
          <cell r="N75" t="str">
            <v>B</v>
          </cell>
          <cell r="O75" t="str">
            <v>B</v>
          </cell>
          <cell r="P75" t="str">
            <v>NorthG1</v>
          </cell>
          <cell r="Q75" t="str">
            <v>NorthB</v>
          </cell>
          <cell r="R75" t="str">
            <v>NorthB</v>
          </cell>
          <cell r="S75" t="str">
            <v>NorthB</v>
          </cell>
          <cell r="T75" t="str">
            <v>Medium Impact/Probability</v>
          </cell>
          <cell r="U75" t="str">
            <v>Annual review</v>
          </cell>
          <cell r="AC75" t="str">
            <v>X</v>
          </cell>
        </row>
        <row r="76">
          <cell r="B76" t="str">
            <v>Cheviot Housing Association Limited</v>
          </cell>
          <cell r="C76" t="str">
            <v>R</v>
          </cell>
          <cell r="D76" t="str">
            <v>North</v>
          </cell>
          <cell r="E76" t="str">
            <v>Francis Freeman</v>
          </cell>
          <cell r="F76">
            <v>38246</v>
          </cell>
          <cell r="G76">
            <v>2006</v>
          </cell>
          <cell r="H76">
            <v>38967</v>
          </cell>
          <cell r="I76">
            <v>38973</v>
          </cell>
          <cell r="J76">
            <v>38979</v>
          </cell>
          <cell r="L76" t="str">
            <v>G1</v>
          </cell>
          <cell r="M76" t="str">
            <v>B</v>
          </cell>
          <cell r="N76" t="str">
            <v>B</v>
          </cell>
          <cell r="O76" t="str">
            <v>A</v>
          </cell>
          <cell r="P76" t="str">
            <v>NorthC1</v>
          </cell>
          <cell r="Q76" t="str">
            <v>NorthB</v>
          </cell>
          <cell r="R76" t="str">
            <v>NorthB</v>
          </cell>
          <cell r="S76" t="str">
            <v>NorthA</v>
          </cell>
          <cell r="T76" t="str">
            <v>Low Impact/Probability</v>
          </cell>
          <cell r="U76" t="str">
            <v>Low periodic</v>
          </cell>
          <cell r="AC76" t="str">
            <v>X</v>
          </cell>
        </row>
        <row r="77">
          <cell r="B77" t="str">
            <v>Christian Action (Enfield) Housing Assoc Ltd</v>
          </cell>
          <cell r="C77" t="str">
            <v>R</v>
          </cell>
          <cell r="D77" t="str">
            <v>London</v>
          </cell>
          <cell r="E77" t="str">
            <v>Alice Spencer</v>
          </cell>
          <cell r="F77">
            <v>38238</v>
          </cell>
          <cell r="G77">
            <v>2006</v>
          </cell>
          <cell r="H77">
            <v>38993</v>
          </cell>
          <cell r="I77">
            <v>39006</v>
          </cell>
          <cell r="J77">
            <v>39007</v>
          </cell>
          <cell r="L77" t="str">
            <v>G1</v>
          </cell>
          <cell r="M77" t="str">
            <v>B</v>
          </cell>
          <cell r="N77" t="str">
            <v>B</v>
          </cell>
          <cell r="O77" t="str">
            <v>A</v>
          </cell>
          <cell r="P77" t="str">
            <v>LondonC1</v>
          </cell>
          <cell r="Q77" t="str">
            <v>LondonB</v>
          </cell>
          <cell r="R77" t="str">
            <v>LondonB</v>
          </cell>
          <cell r="S77" t="str">
            <v>LondonB</v>
          </cell>
          <cell r="T77" t="str">
            <v>Low Impact/Probability</v>
          </cell>
          <cell r="U77" t="str">
            <v>Low periodic</v>
          </cell>
          <cell r="W77" t="str">
            <v>Dev+</v>
          </cell>
          <cell r="AC77" t="str">
            <v>X</v>
          </cell>
        </row>
        <row r="78">
          <cell r="B78" t="str">
            <v>Christian Alliance Housing Association Limited</v>
          </cell>
          <cell r="C78" t="str">
            <v>R</v>
          </cell>
          <cell r="D78" t="str">
            <v>London</v>
          </cell>
          <cell r="E78" t="str">
            <v>Alice Spencer</v>
          </cell>
          <cell r="F78">
            <v>38251</v>
          </cell>
          <cell r="G78">
            <v>2006</v>
          </cell>
          <cell r="H78">
            <v>38846</v>
          </cell>
          <cell r="I78">
            <v>38852</v>
          </cell>
          <cell r="J78">
            <v>38853</v>
          </cell>
          <cell r="L78" t="str">
            <v>Am</v>
          </cell>
          <cell r="M78" t="str">
            <v>B</v>
          </cell>
          <cell r="N78" t="str">
            <v>B</v>
          </cell>
          <cell r="O78" t="str">
            <v>N/A</v>
          </cell>
          <cell r="P78" t="str">
            <v>LondonB</v>
          </cell>
          <cell r="Q78" t="str">
            <v>LondonB</v>
          </cell>
          <cell r="R78" t="str">
            <v>LondonB</v>
          </cell>
          <cell r="S78" t="str">
            <v>LondonA</v>
          </cell>
          <cell r="T78" t="str">
            <v>Low Impact/Probability</v>
          </cell>
          <cell r="U78" t="str">
            <v>Downgrade</v>
          </cell>
          <cell r="V78" t="str">
            <v>Via-</v>
          </cell>
        </row>
        <row r="79">
          <cell r="B79" t="str">
            <v>Circle Anglia Limited</v>
          </cell>
          <cell r="C79" t="str">
            <v>R</v>
          </cell>
          <cell r="D79" t="str">
            <v>London</v>
          </cell>
          <cell r="E79" t="str">
            <v>Kemi Awolola</v>
          </cell>
          <cell r="F79">
            <v>38678</v>
          </cell>
          <cell r="H79">
            <v>39056</v>
          </cell>
          <cell r="I79">
            <v>39070</v>
          </cell>
          <cell r="J79">
            <v>39070</v>
          </cell>
          <cell r="L79" t="str">
            <v>G1</v>
          </cell>
          <cell r="M79" t="str">
            <v>B</v>
          </cell>
          <cell r="N79" t="str">
            <v>B</v>
          </cell>
          <cell r="O79" t="str">
            <v>B</v>
          </cell>
          <cell r="P79" t="str">
            <v>LondonC1</v>
          </cell>
          <cell r="Q79" t="str">
            <v>LondonB</v>
          </cell>
          <cell r="R79" t="str">
            <v>LondonB</v>
          </cell>
          <cell r="S79" t="str">
            <v>LondonB</v>
          </cell>
          <cell r="T79" t="str">
            <v>High Impact</v>
          </cell>
          <cell r="U79" t="str">
            <v>Annual review/restructure</v>
          </cell>
          <cell r="AC79" t="str">
            <v>X</v>
          </cell>
        </row>
        <row r="80">
          <cell r="B80" t="str">
            <v>Circle Thirty Three Housing Trust Limited</v>
          </cell>
          <cell r="C80" t="str">
            <v>R</v>
          </cell>
          <cell r="D80" t="str">
            <v>London</v>
          </cell>
          <cell r="E80" t="str">
            <v>Now part of Circle Anglia</v>
          </cell>
          <cell r="F80" t="str">
            <v>Archived</v>
          </cell>
          <cell r="L80" t="str">
            <v>C1</v>
          </cell>
          <cell r="M80" t="str">
            <v>B</v>
          </cell>
          <cell r="N80" t="str">
            <v>B</v>
          </cell>
          <cell r="O80" t="str">
            <v>B</v>
          </cell>
          <cell r="P80" t="str">
            <v>LondonC1</v>
          </cell>
          <cell r="Q80" t="str">
            <v>LondonB</v>
          </cell>
          <cell r="R80" t="str">
            <v>LondonB</v>
          </cell>
          <cell r="S80" t="str">
            <v>LondonB</v>
          </cell>
          <cell r="T80" t="str">
            <v>No Score</v>
          </cell>
        </row>
        <row r="81">
          <cell r="B81" t="str">
            <v>Clays Lane Housing Co-operative Limited</v>
          </cell>
          <cell r="C81" t="str">
            <v>R</v>
          </cell>
          <cell r="D81" t="str">
            <v>London</v>
          </cell>
          <cell r="E81" t="str">
            <v>Douglas Wynne</v>
          </cell>
          <cell r="T81" t="str">
            <v>Low Impact/Probability</v>
          </cell>
        </row>
        <row r="82">
          <cell r="B82" t="str">
            <v>Coast and Country Housing Limited</v>
          </cell>
          <cell r="C82" t="str">
            <v>R</v>
          </cell>
          <cell r="D82" t="str">
            <v>North</v>
          </cell>
          <cell r="E82" t="str">
            <v>Helen Williams</v>
          </cell>
          <cell r="F82">
            <v>38622</v>
          </cell>
          <cell r="H82">
            <v>38876</v>
          </cell>
          <cell r="I82">
            <v>38895</v>
          </cell>
          <cell r="J82">
            <v>38902</v>
          </cell>
          <cell r="L82" t="str">
            <v>G1</v>
          </cell>
          <cell r="M82" t="str">
            <v>B</v>
          </cell>
          <cell r="N82" t="str">
            <v>B</v>
          </cell>
          <cell r="O82" t="str">
            <v>N/A</v>
          </cell>
          <cell r="P82" t="str">
            <v>NorthC1</v>
          </cell>
          <cell r="Q82" t="str">
            <v>NorthB</v>
          </cell>
          <cell r="R82" t="str">
            <v>NorthB</v>
          </cell>
          <cell r="S82" t="str">
            <v>NorthN/A</v>
          </cell>
          <cell r="T82" t="str">
            <v>Medium Impact/Probability</v>
          </cell>
          <cell r="U82" t="str">
            <v>Inspection</v>
          </cell>
          <cell r="Z82" t="str">
            <v>Insp</v>
          </cell>
        </row>
        <row r="83">
          <cell r="B83" t="str">
            <v>Coastline Housing Limited</v>
          </cell>
          <cell r="C83" t="str">
            <v>R</v>
          </cell>
          <cell r="D83" t="str">
            <v>South West</v>
          </cell>
          <cell r="E83" t="str">
            <v>Heather Lockwood</v>
          </cell>
          <cell r="F83">
            <v>38650</v>
          </cell>
          <cell r="H83">
            <v>38741</v>
          </cell>
          <cell r="I83">
            <v>38754</v>
          </cell>
          <cell r="J83">
            <v>38755</v>
          </cell>
          <cell r="L83" t="str">
            <v>G2</v>
          </cell>
          <cell r="M83" t="str">
            <v>B</v>
          </cell>
          <cell r="N83" t="str">
            <v>B</v>
          </cell>
          <cell r="O83" t="str">
            <v>N/A</v>
          </cell>
          <cell r="P83" t="str">
            <v>South WestG1</v>
          </cell>
          <cell r="Q83" t="str">
            <v>South WestB</v>
          </cell>
          <cell r="R83" t="str">
            <v>South WestB</v>
          </cell>
          <cell r="S83" t="str">
            <v>South WestN/A</v>
          </cell>
          <cell r="T83" t="str">
            <v>Low Impact/Probability</v>
          </cell>
          <cell r="U83" t="str">
            <v>Name change</v>
          </cell>
          <cell r="AA83" t="str">
            <v>X</v>
          </cell>
        </row>
        <row r="84">
          <cell r="B84" t="str">
            <v>Colchester Quaker Housing Association Limited</v>
          </cell>
          <cell r="C84" t="str">
            <v>R</v>
          </cell>
          <cell r="D84" t="str">
            <v>Central</v>
          </cell>
          <cell r="E84" t="str">
            <v>Karen Marshall</v>
          </cell>
          <cell r="F84">
            <v>38510</v>
          </cell>
          <cell r="H84">
            <v>39007</v>
          </cell>
          <cell r="I84">
            <v>39009</v>
          </cell>
          <cell r="J84">
            <v>39014</v>
          </cell>
          <cell r="L84" t="str">
            <v>R</v>
          </cell>
          <cell r="M84" t="str">
            <v>B</v>
          </cell>
          <cell r="N84" t="str">
            <v>B</v>
          </cell>
          <cell r="O84" t="str">
            <v>N/A</v>
          </cell>
          <cell r="P84" t="str">
            <v>CentralC2</v>
          </cell>
          <cell r="Q84" t="str">
            <v>CentralB</v>
          </cell>
          <cell r="R84" t="str">
            <v>CentralB</v>
          </cell>
          <cell r="S84" t="str">
            <v>CentralN/A</v>
          </cell>
          <cell r="T84" t="str">
            <v>Medium Impact/Probability</v>
          </cell>
          <cell r="U84" t="str">
            <v>Supervision</v>
          </cell>
          <cell r="V84" t="str">
            <v>Via--</v>
          </cell>
        </row>
        <row r="85">
          <cell r="B85" t="str">
            <v>Colne Housing Society Limited</v>
          </cell>
          <cell r="C85" t="str">
            <v>R</v>
          </cell>
          <cell r="D85" t="str">
            <v>Central</v>
          </cell>
          <cell r="E85" t="str">
            <v>Simon Lett</v>
          </cell>
          <cell r="F85">
            <v>38496</v>
          </cell>
          <cell r="K85">
            <v>2007</v>
          </cell>
          <cell r="L85" t="str">
            <v>A</v>
          </cell>
          <cell r="M85" t="str">
            <v>B</v>
          </cell>
          <cell r="N85" t="str">
            <v>A</v>
          </cell>
          <cell r="O85" t="str">
            <v>A</v>
          </cell>
          <cell r="P85" t="str">
            <v>CentralA</v>
          </cell>
          <cell r="Q85" t="str">
            <v>CentralB</v>
          </cell>
          <cell r="R85" t="str">
            <v>CentralA</v>
          </cell>
          <cell r="S85" t="str">
            <v>CentralA</v>
          </cell>
          <cell r="T85" t="str">
            <v>Low Impact/Probability</v>
          </cell>
        </row>
        <row r="86">
          <cell r="B86" t="str">
            <v>Community Gateway Association Limited</v>
          </cell>
          <cell r="C86" t="str">
            <v>R</v>
          </cell>
          <cell r="D86" t="str">
            <v>North</v>
          </cell>
          <cell r="E86">
            <v>0</v>
          </cell>
          <cell r="T86" t="str">
            <v>Medium Impact/Probability</v>
          </cell>
        </row>
        <row r="87">
          <cell r="B87" t="str">
            <v>Community Housing Association Limited</v>
          </cell>
          <cell r="C87" t="str">
            <v>R</v>
          </cell>
          <cell r="D87" t="str">
            <v>London</v>
          </cell>
          <cell r="E87" t="str">
            <v>Madeline Homer</v>
          </cell>
          <cell r="F87">
            <v>38629</v>
          </cell>
          <cell r="H87">
            <v>38791</v>
          </cell>
          <cell r="I87">
            <v>38792</v>
          </cell>
          <cell r="J87">
            <v>38797</v>
          </cell>
          <cell r="L87" t="str">
            <v>G2</v>
          </cell>
          <cell r="M87" t="str">
            <v>B</v>
          </cell>
          <cell r="N87" t="str">
            <v>B</v>
          </cell>
          <cell r="O87" t="str">
            <v>A</v>
          </cell>
          <cell r="P87" t="str">
            <v>LondonC2</v>
          </cell>
          <cell r="Q87" t="str">
            <v>LondonB</v>
          </cell>
          <cell r="R87" t="str">
            <v>LondonB</v>
          </cell>
          <cell r="S87" t="str">
            <v>LondonA</v>
          </cell>
          <cell r="T87" t="str">
            <v>Medium Impact/Probability</v>
          </cell>
          <cell r="U87" t="str">
            <v>Merger</v>
          </cell>
          <cell r="Z87" t="str">
            <v>Insp a/p</v>
          </cell>
          <cell r="AA87" t="str">
            <v>X</v>
          </cell>
        </row>
        <row r="88">
          <cell r="B88" t="str">
            <v>Community Housing Group Limited</v>
          </cell>
          <cell r="C88" t="str">
            <v>R</v>
          </cell>
          <cell r="D88" t="str">
            <v>Central</v>
          </cell>
          <cell r="E88" t="str">
            <v>Simon Lett</v>
          </cell>
          <cell r="F88">
            <v>38706</v>
          </cell>
          <cell r="K88">
            <v>2007</v>
          </cell>
          <cell r="L88" t="str">
            <v>G1</v>
          </cell>
          <cell r="M88" t="str">
            <v>B</v>
          </cell>
          <cell r="N88" t="str">
            <v>B</v>
          </cell>
          <cell r="O88" t="str">
            <v>N/A</v>
          </cell>
          <cell r="P88" t="str">
            <v>CentralG1</v>
          </cell>
          <cell r="Q88" t="str">
            <v>CentralB</v>
          </cell>
          <cell r="R88" t="str">
            <v>CentralB</v>
          </cell>
          <cell r="S88" t="str">
            <v>CentralN/A</v>
          </cell>
          <cell r="T88" t="str">
            <v>Low Impact/Probability</v>
          </cell>
        </row>
        <row r="89">
          <cell r="B89" t="str">
            <v>Connect Housing Association Limited</v>
          </cell>
          <cell r="C89" t="str">
            <v>R</v>
          </cell>
          <cell r="D89" t="str">
            <v>North</v>
          </cell>
          <cell r="E89" t="str">
            <v>Francis Freeman</v>
          </cell>
          <cell r="F89">
            <v>38223</v>
          </cell>
          <cell r="G89">
            <v>2006</v>
          </cell>
          <cell r="H89">
            <v>38777</v>
          </cell>
          <cell r="I89">
            <v>38791</v>
          </cell>
          <cell r="J89">
            <v>38797</v>
          </cell>
          <cell r="L89" t="str">
            <v>G1</v>
          </cell>
          <cell r="M89" t="str">
            <v>B</v>
          </cell>
          <cell r="N89" t="str">
            <v>B</v>
          </cell>
          <cell r="O89" t="str">
            <v>B</v>
          </cell>
          <cell r="P89" t="str">
            <v>NorthB</v>
          </cell>
          <cell r="Q89" t="str">
            <v>NorthB</v>
          </cell>
          <cell r="R89" t="str">
            <v>NorthB</v>
          </cell>
          <cell r="S89" t="str">
            <v>NorthB</v>
          </cell>
          <cell r="T89" t="str">
            <v>Low Impact/Probability</v>
          </cell>
          <cell r="U89" t="str">
            <v>Merger</v>
          </cell>
          <cell r="AA89" t="str">
            <v>X</v>
          </cell>
        </row>
        <row r="90">
          <cell r="B90" t="str">
            <v>Contour Housing Limited</v>
          </cell>
          <cell r="C90" t="str">
            <v>R</v>
          </cell>
          <cell r="D90" t="str">
            <v>North</v>
          </cell>
          <cell r="E90" t="str">
            <v>Harold Brown</v>
          </cell>
          <cell r="F90">
            <v>38636</v>
          </cell>
          <cell r="H90">
            <v>38996</v>
          </cell>
          <cell r="I90">
            <v>38996</v>
          </cell>
          <cell r="J90">
            <v>39000</v>
          </cell>
          <cell r="L90" t="str">
            <v>G1</v>
          </cell>
          <cell r="M90" t="str">
            <v>B</v>
          </cell>
          <cell r="N90" t="str">
            <v>B</v>
          </cell>
          <cell r="O90" t="str">
            <v>B</v>
          </cell>
          <cell r="P90" t="str">
            <v>NorthC1</v>
          </cell>
          <cell r="Q90" t="str">
            <v>NorthB</v>
          </cell>
          <cell r="R90" t="str">
            <v>NorthB</v>
          </cell>
          <cell r="S90" t="str">
            <v>NorthB</v>
          </cell>
          <cell r="T90" t="str">
            <v>High Probability</v>
          </cell>
          <cell r="U90" t="str">
            <v>Annual review</v>
          </cell>
          <cell r="AC90" t="str">
            <v>X</v>
          </cell>
        </row>
        <row r="91">
          <cell r="B91" t="str">
            <v>Co-op Homes (South) Limited</v>
          </cell>
          <cell r="C91" t="str">
            <v>R</v>
          </cell>
          <cell r="D91" t="str">
            <v>London</v>
          </cell>
          <cell r="E91" t="str">
            <v>Now part of Richmond HP</v>
          </cell>
          <cell r="F91" t="str">
            <v>Archived</v>
          </cell>
          <cell r="L91" t="str">
            <v>D1</v>
          </cell>
          <cell r="M91" t="str">
            <v>C</v>
          </cell>
          <cell r="N91" t="str">
            <v>B</v>
          </cell>
          <cell r="O91" t="str">
            <v>N/A</v>
          </cell>
          <cell r="P91" t="str">
            <v>LondonD1</v>
          </cell>
          <cell r="Q91" t="str">
            <v>LondonC</v>
          </cell>
          <cell r="R91" t="str">
            <v>LondonB</v>
          </cell>
          <cell r="S91" t="str">
            <v>LondonN/A</v>
          </cell>
          <cell r="T91" t="str">
            <v>No Score</v>
          </cell>
          <cell r="U91" t="str">
            <v>Supervision</v>
          </cell>
        </row>
        <row r="92">
          <cell r="B92" t="str">
            <v>Co-operative Development Society Limited</v>
          </cell>
          <cell r="C92" t="str">
            <v>R</v>
          </cell>
          <cell r="D92" t="str">
            <v>London</v>
          </cell>
          <cell r="E92" t="str">
            <v>Alice Spencer</v>
          </cell>
          <cell r="F92">
            <v>38392</v>
          </cell>
          <cell r="H92">
            <v>38931</v>
          </cell>
          <cell r="I92">
            <v>38966</v>
          </cell>
          <cell r="J92">
            <v>38972</v>
          </cell>
          <cell r="L92" t="str">
            <v>G2</v>
          </cell>
          <cell r="M92" t="str">
            <v>B</v>
          </cell>
          <cell r="N92" t="str">
            <v>B</v>
          </cell>
          <cell r="O92" t="str">
            <v>A</v>
          </cell>
          <cell r="P92" t="str">
            <v>LondonC2</v>
          </cell>
          <cell r="Q92" t="str">
            <v>LondonB</v>
          </cell>
          <cell r="R92" t="str">
            <v>LondonB</v>
          </cell>
          <cell r="S92" t="str">
            <v>LondonB</v>
          </cell>
          <cell r="T92" t="str">
            <v>Low Impact/Probability</v>
          </cell>
          <cell r="U92" t="str">
            <v>Inspection</v>
          </cell>
          <cell r="Z92" t="str">
            <v>Insp</v>
          </cell>
          <cell r="AC92" t="str">
            <v>X</v>
          </cell>
        </row>
        <row r="93">
          <cell r="B93" t="str">
            <v>Cosmopolitan Housing Group Limited</v>
          </cell>
          <cell r="C93" t="str">
            <v>R</v>
          </cell>
          <cell r="D93" t="str">
            <v>North</v>
          </cell>
          <cell r="E93" t="str">
            <v>Jean Hill</v>
          </cell>
          <cell r="F93">
            <v>38246</v>
          </cell>
          <cell r="G93">
            <v>2006</v>
          </cell>
          <cell r="H93">
            <v>38740</v>
          </cell>
          <cell r="I93">
            <v>38757</v>
          </cell>
          <cell r="J93">
            <v>38762</v>
          </cell>
          <cell r="L93" t="str">
            <v>C1</v>
          </cell>
          <cell r="M93" t="str">
            <v>B</v>
          </cell>
          <cell r="N93" t="str">
            <v>B</v>
          </cell>
          <cell r="O93" t="str">
            <v>B</v>
          </cell>
          <cell r="P93" t="str">
            <v>NorthC1</v>
          </cell>
          <cell r="Q93" t="str">
            <v>NorthB</v>
          </cell>
          <cell r="R93" t="str">
            <v>NorthB</v>
          </cell>
          <cell r="S93" t="str">
            <v>NorthB</v>
          </cell>
          <cell r="T93" t="str">
            <v>Low Impact/Probability</v>
          </cell>
          <cell r="U93" t="str">
            <v>Low periodic</v>
          </cell>
        </row>
        <row r="94">
          <cell r="B94" t="str">
            <v>Cotman Housing Association Limited</v>
          </cell>
          <cell r="C94" t="str">
            <v>R</v>
          </cell>
          <cell r="D94" t="str">
            <v>Central</v>
          </cell>
          <cell r="E94" t="str">
            <v>Simon Lett</v>
          </cell>
          <cell r="F94">
            <v>38587</v>
          </cell>
          <cell r="K94">
            <v>2007</v>
          </cell>
          <cell r="L94" t="str">
            <v>C2</v>
          </cell>
          <cell r="M94" t="str">
            <v>B</v>
          </cell>
          <cell r="N94" t="str">
            <v>B</v>
          </cell>
          <cell r="O94" t="str">
            <v>B</v>
          </cell>
          <cell r="P94" t="str">
            <v>CentralC2</v>
          </cell>
          <cell r="Q94" t="str">
            <v>CentralB</v>
          </cell>
          <cell r="R94" t="str">
            <v>CentralB</v>
          </cell>
          <cell r="S94" t="str">
            <v>CentralB</v>
          </cell>
          <cell r="T94" t="str">
            <v>Low Impact/Probability</v>
          </cell>
        </row>
        <row r="95">
          <cell r="B95" t="str">
            <v>Cottsway Housing Association Limited</v>
          </cell>
          <cell r="C95" t="str">
            <v>R</v>
          </cell>
          <cell r="D95" t="str">
            <v>South East</v>
          </cell>
          <cell r="E95" t="str">
            <v>Paul Kershaw</v>
          </cell>
          <cell r="F95">
            <v>38293</v>
          </cell>
          <cell r="G95">
            <v>2006</v>
          </cell>
          <cell r="L95" t="str">
            <v>C1</v>
          </cell>
          <cell r="M95" t="str">
            <v>B</v>
          </cell>
          <cell r="N95" t="str">
            <v>B</v>
          </cell>
          <cell r="O95" t="str">
            <v>N/A</v>
          </cell>
          <cell r="P95" t="str">
            <v>South EastC1</v>
          </cell>
          <cell r="Q95" t="str">
            <v>South EastB</v>
          </cell>
          <cell r="R95" t="str">
            <v>South EastB</v>
          </cell>
          <cell r="S95" t="str">
            <v>South EastN/A</v>
          </cell>
          <cell r="T95" t="str">
            <v>Low Impact/Probability</v>
          </cell>
        </row>
        <row r="96">
          <cell r="B96" t="str">
            <v>Crosby Housing Association Limited</v>
          </cell>
          <cell r="C96" t="str">
            <v>R</v>
          </cell>
          <cell r="D96" t="str">
            <v>North</v>
          </cell>
          <cell r="E96" t="str">
            <v>Jacquie Battensby</v>
          </cell>
          <cell r="F96">
            <v>38510</v>
          </cell>
          <cell r="H96">
            <v>38757</v>
          </cell>
          <cell r="I96">
            <v>38762</v>
          </cell>
          <cell r="J96">
            <v>38769</v>
          </cell>
          <cell r="L96" t="str">
            <v>A</v>
          </cell>
          <cell r="M96" t="str">
            <v>B</v>
          </cell>
          <cell r="N96" t="str">
            <v>B</v>
          </cell>
          <cell r="O96" t="str">
            <v>N/A</v>
          </cell>
          <cell r="P96" t="str">
            <v>NorthA</v>
          </cell>
          <cell r="Q96" t="str">
            <v>NorthB</v>
          </cell>
          <cell r="R96" t="str">
            <v>NorthB</v>
          </cell>
          <cell r="S96" t="str">
            <v>NorthA</v>
          </cell>
          <cell r="T96" t="str">
            <v>Low Impact/Probability</v>
          </cell>
          <cell r="U96" t="str">
            <v>Inspection</v>
          </cell>
          <cell r="Z96" t="str">
            <v>Insp a/p</v>
          </cell>
        </row>
        <row r="97">
          <cell r="B97" t="str">
            <v>Cross Keys Homes Limited</v>
          </cell>
          <cell r="C97" t="str">
            <v>R</v>
          </cell>
          <cell r="D97" t="str">
            <v>Central</v>
          </cell>
          <cell r="E97" t="str">
            <v>Margaret Richardson</v>
          </cell>
          <cell r="F97">
            <v>38629</v>
          </cell>
          <cell r="H97">
            <v>38994</v>
          </cell>
          <cell r="I97">
            <v>39009</v>
          </cell>
          <cell r="J97">
            <v>39021</v>
          </cell>
          <cell r="L97" t="str">
            <v>G1</v>
          </cell>
          <cell r="M97" t="str">
            <v>B</v>
          </cell>
          <cell r="N97" t="str">
            <v>B</v>
          </cell>
          <cell r="O97" t="str">
            <v>N/A</v>
          </cell>
          <cell r="P97" t="str">
            <v>CentralC1</v>
          </cell>
          <cell r="Q97" t="str">
            <v>CentralB</v>
          </cell>
          <cell r="R97" t="str">
            <v>CentralB</v>
          </cell>
          <cell r="S97" t="str">
            <v>CentralN/A</v>
          </cell>
          <cell r="T97" t="str">
            <v>Medium Impact/Probability</v>
          </cell>
          <cell r="U97" t="str">
            <v>Annual review</v>
          </cell>
          <cell r="AC97" t="str">
            <v>X</v>
          </cell>
        </row>
        <row r="98">
          <cell r="B98" t="str">
            <v>Crown Housing Association Limited</v>
          </cell>
          <cell r="C98" t="str">
            <v>R</v>
          </cell>
          <cell r="D98" t="str">
            <v>London</v>
          </cell>
          <cell r="E98" t="str">
            <v>Alice Spencer</v>
          </cell>
          <cell r="T98" t="str">
            <v>Low Impact/Probability</v>
          </cell>
        </row>
        <row r="99">
          <cell r="B99" t="str">
            <v>Croydon Churches Housing Association Limited</v>
          </cell>
          <cell r="C99" t="str">
            <v>R</v>
          </cell>
          <cell r="D99" t="str">
            <v>London</v>
          </cell>
          <cell r="E99" t="str">
            <v>Madeline Homer</v>
          </cell>
          <cell r="F99" t="str">
            <v>Not published</v>
          </cell>
          <cell r="H99">
            <v>38658</v>
          </cell>
          <cell r="I99">
            <v>38737</v>
          </cell>
          <cell r="J99">
            <v>38741</v>
          </cell>
          <cell r="L99" t="str">
            <v>C1</v>
          </cell>
          <cell r="M99" t="str">
            <v>B</v>
          </cell>
          <cell r="N99" t="str">
            <v>B</v>
          </cell>
          <cell r="O99" t="str">
            <v>N/A</v>
          </cell>
          <cell r="P99" t="str">
            <v>LondonC1</v>
          </cell>
          <cell r="Q99" t="str">
            <v>LondonC</v>
          </cell>
          <cell r="R99" t="str">
            <v>LondonB</v>
          </cell>
          <cell r="S99" t="str">
            <v>LondonB</v>
          </cell>
          <cell r="T99" t="str">
            <v>Low Impact/Probability</v>
          </cell>
          <cell r="U99" t="str">
            <v>Inspection</v>
          </cell>
          <cell r="V99" t="str">
            <v>Gov#</v>
          </cell>
          <cell r="Z99" t="str">
            <v>Insp a/p</v>
          </cell>
        </row>
        <row r="100">
          <cell r="B100" t="str">
            <v>Croydon Peoples Housing Association Limited</v>
          </cell>
          <cell r="C100" t="str">
            <v>R</v>
          </cell>
          <cell r="D100" t="str">
            <v>London</v>
          </cell>
          <cell r="E100" t="str">
            <v>Barbara McLellan</v>
          </cell>
          <cell r="F100">
            <v>38706</v>
          </cell>
          <cell r="L100" t="str">
            <v>G2</v>
          </cell>
          <cell r="M100" t="str">
            <v>C</v>
          </cell>
          <cell r="N100" t="str">
            <v>B</v>
          </cell>
          <cell r="O100" t="str">
            <v>N/A</v>
          </cell>
          <cell r="P100" t="str">
            <v>LondonG2</v>
          </cell>
          <cell r="Q100" t="str">
            <v>LondonC</v>
          </cell>
          <cell r="R100" t="str">
            <v>LondonB</v>
          </cell>
          <cell r="S100" t="str">
            <v>LondonN/A</v>
          </cell>
          <cell r="T100" t="str">
            <v>High Probability</v>
          </cell>
        </row>
        <row r="101">
          <cell r="B101" t="str">
            <v>Dales Housing Limited</v>
          </cell>
          <cell r="C101" t="str">
            <v>R</v>
          </cell>
          <cell r="D101" t="str">
            <v>Central</v>
          </cell>
          <cell r="E101" t="str">
            <v>Simon Lett</v>
          </cell>
          <cell r="F101">
            <v>38517</v>
          </cell>
          <cell r="K101">
            <v>2007</v>
          </cell>
          <cell r="L101" t="str">
            <v>C1</v>
          </cell>
          <cell r="M101" t="str">
            <v>B</v>
          </cell>
          <cell r="N101" t="str">
            <v>B</v>
          </cell>
          <cell r="O101" t="str">
            <v>N/A</v>
          </cell>
          <cell r="P101" t="str">
            <v>CentralC1</v>
          </cell>
          <cell r="Q101" t="str">
            <v>CentralB</v>
          </cell>
          <cell r="R101" t="str">
            <v>CentralB</v>
          </cell>
          <cell r="S101" t="str">
            <v>CentralN/A</v>
          </cell>
          <cell r="T101" t="str">
            <v>Low Impact/Probability</v>
          </cell>
        </row>
        <row r="102">
          <cell r="B102" t="str">
            <v>Dane Housing (Congleton) Limited</v>
          </cell>
          <cell r="C102" t="str">
            <v>R</v>
          </cell>
          <cell r="D102" t="str">
            <v>North</v>
          </cell>
          <cell r="E102" t="str">
            <v>Jean Hill</v>
          </cell>
          <cell r="F102">
            <v>38300</v>
          </cell>
          <cell r="G102">
            <v>2006</v>
          </cell>
          <cell r="H102">
            <v>38884</v>
          </cell>
          <cell r="I102">
            <v>38966</v>
          </cell>
          <cell r="J102">
            <v>38972</v>
          </cell>
          <cell r="L102" t="str">
            <v>G1</v>
          </cell>
          <cell r="M102" t="str">
            <v>B</v>
          </cell>
          <cell r="N102" t="str">
            <v>B</v>
          </cell>
          <cell r="O102" t="str">
            <v>B</v>
          </cell>
          <cell r="P102" t="str">
            <v>NorthC1</v>
          </cell>
          <cell r="Q102" t="str">
            <v>NorthB</v>
          </cell>
          <cell r="R102" t="str">
            <v>NorthB</v>
          </cell>
          <cell r="S102" t="str">
            <v>NorthB</v>
          </cell>
          <cell r="T102" t="str">
            <v>Low Impact/Probability</v>
          </cell>
          <cell r="U102" t="str">
            <v>Inspection</v>
          </cell>
          <cell r="Z102" t="str">
            <v>Insp a/p</v>
          </cell>
        </row>
        <row r="103">
          <cell r="B103" t="str">
            <v>Derwent Housing Association Limited</v>
          </cell>
          <cell r="C103" t="str">
            <v>R</v>
          </cell>
          <cell r="D103" t="str">
            <v>Central</v>
          </cell>
          <cell r="E103" t="str">
            <v>Simon Lett</v>
          </cell>
          <cell r="F103">
            <v>38524</v>
          </cell>
          <cell r="H103">
            <v>38991</v>
          </cell>
          <cell r="I103">
            <v>39006</v>
          </cell>
          <cell r="J103">
            <v>39007</v>
          </cell>
          <cell r="K103">
            <v>2007</v>
          </cell>
          <cell r="L103" t="str">
            <v>G1</v>
          </cell>
          <cell r="M103" t="str">
            <v>B</v>
          </cell>
          <cell r="N103" t="str">
            <v>B</v>
          </cell>
          <cell r="O103" t="str">
            <v>A</v>
          </cell>
          <cell r="P103" t="str">
            <v>CentralB</v>
          </cell>
          <cell r="Q103" t="str">
            <v>CentralB</v>
          </cell>
          <cell r="R103" t="str">
            <v>CentralB</v>
          </cell>
          <cell r="S103" t="str">
            <v>CentralB</v>
          </cell>
          <cell r="T103" t="str">
            <v>Low Impact/Probability</v>
          </cell>
          <cell r="U103" t="str">
            <v>Annual review</v>
          </cell>
          <cell r="W103" t="str">
            <v>Dev+</v>
          </cell>
          <cell r="AC103" t="str">
            <v>X</v>
          </cell>
        </row>
        <row r="104">
          <cell r="B104" t="str">
            <v>Devon and Cornwall Housing Trust</v>
          </cell>
          <cell r="C104" t="str">
            <v>R</v>
          </cell>
          <cell r="D104" t="str">
            <v>South West</v>
          </cell>
          <cell r="E104" t="str">
            <v>Liz Phillips</v>
          </cell>
          <cell r="F104">
            <v>38587</v>
          </cell>
          <cell r="H104">
            <v>38959</v>
          </cell>
          <cell r="I104">
            <v>38985</v>
          </cell>
          <cell r="J104">
            <v>38986</v>
          </cell>
          <cell r="L104" t="str">
            <v>G1</v>
          </cell>
          <cell r="M104" t="str">
            <v>B</v>
          </cell>
          <cell r="N104" t="str">
            <v>B</v>
          </cell>
          <cell r="O104" t="str">
            <v>B</v>
          </cell>
          <cell r="P104" t="str">
            <v>South WestB</v>
          </cell>
          <cell r="Q104" t="str">
            <v>South WestB</v>
          </cell>
          <cell r="R104" t="str">
            <v>South WestB</v>
          </cell>
          <cell r="S104" t="str">
            <v>South WestA</v>
          </cell>
          <cell r="T104" t="str">
            <v>High Impact</v>
          </cell>
          <cell r="U104" t="str">
            <v>Annual review/merger</v>
          </cell>
          <cell r="Y104" t="str">
            <v>X</v>
          </cell>
          <cell r="Z104" t="str">
            <v>Insp a/p</v>
          </cell>
          <cell r="AC104" t="str">
            <v>X</v>
          </cell>
        </row>
        <row r="105">
          <cell r="B105" t="str">
            <v>Devon Community Housing Society Limited</v>
          </cell>
          <cell r="C105" t="str">
            <v>R</v>
          </cell>
          <cell r="D105" t="str">
            <v>South West</v>
          </cell>
          <cell r="E105" t="str">
            <v>Ralph Smale</v>
          </cell>
          <cell r="F105">
            <v>38286</v>
          </cell>
          <cell r="G105">
            <v>2006</v>
          </cell>
          <cell r="H105">
            <v>39003</v>
          </cell>
          <cell r="I105">
            <v>39013</v>
          </cell>
          <cell r="J105">
            <v>39014</v>
          </cell>
          <cell r="L105" t="str">
            <v>G1</v>
          </cell>
          <cell r="M105" t="str">
            <v>B</v>
          </cell>
          <cell r="N105" t="str">
            <v>B</v>
          </cell>
          <cell r="O105" t="str">
            <v>A</v>
          </cell>
          <cell r="P105" t="str">
            <v>South WestC1</v>
          </cell>
          <cell r="Q105" t="str">
            <v>South WestB</v>
          </cell>
          <cell r="R105" t="str">
            <v>South WestB</v>
          </cell>
          <cell r="S105" t="str">
            <v>South WestA</v>
          </cell>
          <cell r="T105" t="str">
            <v>Low Impact/Probability</v>
          </cell>
          <cell r="U105" t="str">
            <v>Low periodic</v>
          </cell>
          <cell r="AC105" t="str">
            <v>X</v>
          </cell>
        </row>
        <row r="106">
          <cell r="B106" t="str">
            <v>Dominion Housing Group Limited</v>
          </cell>
          <cell r="C106" t="str">
            <v>R</v>
          </cell>
          <cell r="D106" t="str">
            <v>London</v>
          </cell>
          <cell r="E106" t="str">
            <v>Jane Smith (London)</v>
          </cell>
          <cell r="F106">
            <v>38489</v>
          </cell>
          <cell r="H106">
            <v>39044</v>
          </cell>
          <cell r="I106">
            <v>39048</v>
          </cell>
          <cell r="J106">
            <v>39049</v>
          </cell>
          <cell r="L106" t="str">
            <v>G2</v>
          </cell>
          <cell r="M106" t="str">
            <v>B</v>
          </cell>
          <cell r="N106" t="str">
            <v>B</v>
          </cell>
          <cell r="O106" t="str">
            <v>A</v>
          </cell>
          <cell r="P106" t="str">
            <v>LondonC2</v>
          </cell>
          <cell r="Q106" t="str">
            <v>LondonB</v>
          </cell>
          <cell r="R106" t="str">
            <v>LondonB</v>
          </cell>
          <cell r="S106" t="str">
            <v>LondonA</v>
          </cell>
          <cell r="T106" t="str">
            <v>High Impact</v>
          </cell>
          <cell r="U106" t="str">
            <v>Merger</v>
          </cell>
          <cell r="Y106" t="str">
            <v>X</v>
          </cell>
        </row>
        <row r="107">
          <cell r="B107" t="str">
            <v>Drum Housing Association Limited</v>
          </cell>
          <cell r="C107" t="str">
            <v>R</v>
          </cell>
          <cell r="D107" t="str">
            <v>South East</v>
          </cell>
          <cell r="E107" t="str">
            <v>Paul Kershaw</v>
          </cell>
          <cell r="F107">
            <v>38657</v>
          </cell>
          <cell r="K107">
            <v>2007</v>
          </cell>
          <cell r="L107" t="str">
            <v>G1</v>
          </cell>
          <cell r="M107" t="str">
            <v>B</v>
          </cell>
          <cell r="N107" t="str">
            <v>B</v>
          </cell>
          <cell r="O107" t="str">
            <v>A</v>
          </cell>
          <cell r="P107" t="str">
            <v>South EastG1</v>
          </cell>
          <cell r="Q107" t="str">
            <v>South EastB</v>
          </cell>
          <cell r="R107" t="str">
            <v>South EastB</v>
          </cell>
          <cell r="S107" t="str">
            <v>South EastA</v>
          </cell>
          <cell r="T107" t="str">
            <v>Low Impact/Probability</v>
          </cell>
        </row>
        <row r="108">
          <cell r="B108" t="str">
            <v>Durham Aged Mineworkers' Homes Association</v>
          </cell>
          <cell r="C108" t="str">
            <v>R</v>
          </cell>
          <cell r="D108" t="str">
            <v>North</v>
          </cell>
          <cell r="E108" t="str">
            <v>Jacquie Battensby</v>
          </cell>
          <cell r="F108">
            <v>38664</v>
          </cell>
          <cell r="G108">
            <v>2006</v>
          </cell>
          <cell r="K108">
            <v>2007</v>
          </cell>
          <cell r="L108" t="str">
            <v>G1</v>
          </cell>
          <cell r="M108" t="str">
            <v>B</v>
          </cell>
          <cell r="N108" t="str">
            <v>A</v>
          </cell>
          <cell r="O108" t="str">
            <v>B</v>
          </cell>
          <cell r="P108" t="str">
            <v>NorthG1</v>
          </cell>
          <cell r="Q108" t="str">
            <v>NorthB</v>
          </cell>
          <cell r="R108" t="str">
            <v>NorthA</v>
          </cell>
          <cell r="S108" t="str">
            <v>NorthB</v>
          </cell>
          <cell r="T108" t="str">
            <v>Low Impact/Probability</v>
          </cell>
        </row>
        <row r="109">
          <cell r="B109" t="str">
            <v>East End Homes Limited</v>
          </cell>
          <cell r="C109" t="str">
            <v>R</v>
          </cell>
          <cell r="D109" t="str">
            <v>London</v>
          </cell>
          <cell r="E109">
            <v>0</v>
          </cell>
          <cell r="H109">
            <v>39069</v>
          </cell>
          <cell r="T109" t="str">
            <v>High Probability</v>
          </cell>
          <cell r="U109" t="str">
            <v>First publication</v>
          </cell>
        </row>
        <row r="110">
          <cell r="B110" t="str">
            <v>East Midlands Housing Association Limited</v>
          </cell>
          <cell r="C110" t="str">
            <v>R</v>
          </cell>
          <cell r="D110" t="str">
            <v>Central</v>
          </cell>
          <cell r="E110" t="str">
            <v>Margaret Richardson</v>
          </cell>
          <cell r="F110">
            <v>38587</v>
          </cell>
          <cell r="H110">
            <v>38742</v>
          </cell>
          <cell r="I110">
            <v>38744</v>
          </cell>
          <cell r="J110">
            <v>38748</v>
          </cell>
          <cell r="L110" t="str">
            <v>G1</v>
          </cell>
          <cell r="M110" t="str">
            <v>B</v>
          </cell>
          <cell r="N110" t="str">
            <v>B</v>
          </cell>
          <cell r="O110" t="str">
            <v>A</v>
          </cell>
          <cell r="P110" t="str">
            <v>CentralC1</v>
          </cell>
          <cell r="Q110" t="str">
            <v>CentralB</v>
          </cell>
          <cell r="R110" t="str">
            <v>CentralB</v>
          </cell>
          <cell r="S110" t="str">
            <v>CentralA</v>
          </cell>
          <cell r="T110" t="str">
            <v>Medium Impact/Probability</v>
          </cell>
          <cell r="U110" t="str">
            <v>Merger</v>
          </cell>
          <cell r="Y110" t="str">
            <v>X</v>
          </cell>
        </row>
        <row r="111">
          <cell r="B111" t="str">
            <v>East Thames Group Limited</v>
          </cell>
          <cell r="C111" t="str">
            <v>R</v>
          </cell>
          <cell r="D111" t="str">
            <v>London</v>
          </cell>
          <cell r="E111" t="str">
            <v>Alice Spencer</v>
          </cell>
          <cell r="F111">
            <v>38392</v>
          </cell>
          <cell r="H111">
            <v>38803</v>
          </cell>
          <cell r="I111">
            <v>38884</v>
          </cell>
          <cell r="J111">
            <v>38888</v>
          </cell>
          <cell r="L111" t="str">
            <v>C1</v>
          </cell>
          <cell r="M111" t="str">
            <v>B</v>
          </cell>
          <cell r="N111" t="str">
            <v>B</v>
          </cell>
          <cell r="O111" t="str">
            <v>A</v>
          </cell>
          <cell r="P111" t="str">
            <v>LondonC1</v>
          </cell>
          <cell r="Q111" t="str">
            <v>LondonB</v>
          </cell>
          <cell r="R111" t="str">
            <v>LondonB</v>
          </cell>
          <cell r="S111" t="str">
            <v>LondonB</v>
          </cell>
          <cell r="T111" t="str">
            <v>Medium Impact/Probability</v>
          </cell>
          <cell r="U111" t="str">
            <v>Annual review/inspection</v>
          </cell>
          <cell r="W111" t="str">
            <v>Dev+</v>
          </cell>
          <cell r="Y111" t="str">
            <v>X</v>
          </cell>
          <cell r="Z111" t="str">
            <v>Insp</v>
          </cell>
          <cell r="AB111" t="str">
            <v>X</v>
          </cell>
          <cell r="AC111" t="str">
            <v>X+</v>
          </cell>
        </row>
        <row r="112">
          <cell r="B112" t="str">
            <v>Eastern Shires Housing Association Limited</v>
          </cell>
          <cell r="C112" t="str">
            <v>R</v>
          </cell>
          <cell r="D112" t="str">
            <v>Central</v>
          </cell>
          <cell r="E112" t="str">
            <v>Margaret Richardson</v>
          </cell>
          <cell r="F112">
            <v>38538</v>
          </cell>
          <cell r="H112">
            <v>38925</v>
          </cell>
          <cell r="I112">
            <v>38925</v>
          </cell>
          <cell r="J112">
            <v>38930</v>
          </cell>
          <cell r="L112" t="str">
            <v>B</v>
          </cell>
          <cell r="M112" t="str">
            <v>B</v>
          </cell>
          <cell r="N112" t="str">
            <v>B</v>
          </cell>
          <cell r="O112" t="str">
            <v>B</v>
          </cell>
          <cell r="P112" t="str">
            <v>CentralB</v>
          </cell>
          <cell r="Q112" t="str">
            <v>CentralB</v>
          </cell>
          <cell r="R112" t="str">
            <v>CentralB</v>
          </cell>
          <cell r="S112" t="str">
            <v>CentralB</v>
          </cell>
          <cell r="T112" t="str">
            <v>Medium Impact/Probability</v>
          </cell>
          <cell r="U112" t="str">
            <v>Annual review</v>
          </cell>
          <cell r="AC112" t="str">
            <v>X</v>
          </cell>
        </row>
        <row r="113">
          <cell r="B113" t="str">
            <v>Eastlands Homes Partnership Limited</v>
          </cell>
          <cell r="C113" t="str">
            <v>R</v>
          </cell>
          <cell r="D113" t="str">
            <v>North</v>
          </cell>
          <cell r="E113" t="str">
            <v>Harold Brown</v>
          </cell>
          <cell r="F113">
            <v>38420</v>
          </cell>
          <cell r="H113">
            <v>38789</v>
          </cell>
          <cell r="I113" t="str">
            <v>17/3/006</v>
          </cell>
          <cell r="J113">
            <v>38797</v>
          </cell>
          <cell r="L113" t="str">
            <v>G1</v>
          </cell>
          <cell r="M113" t="str">
            <v>B</v>
          </cell>
          <cell r="N113" t="str">
            <v>B</v>
          </cell>
          <cell r="O113" t="str">
            <v>N/A</v>
          </cell>
          <cell r="P113" t="str">
            <v>NorthC2</v>
          </cell>
          <cell r="Q113" t="str">
            <v>NorthB</v>
          </cell>
          <cell r="R113" t="str">
            <v>NorthB</v>
          </cell>
          <cell r="S113" t="str">
            <v>NorthN/A</v>
          </cell>
          <cell r="T113" t="str">
            <v>Medium Impact/Probability</v>
          </cell>
          <cell r="U113" t="str">
            <v>Annual review</v>
          </cell>
          <cell r="W113" t="str">
            <v>Via+</v>
          </cell>
          <cell r="AC113" t="str">
            <v>X</v>
          </cell>
        </row>
        <row r="114">
          <cell r="B114" t="str">
            <v>Eden Housing Association Limited</v>
          </cell>
          <cell r="C114" t="str">
            <v>R</v>
          </cell>
          <cell r="D114" t="str">
            <v>North</v>
          </cell>
          <cell r="E114" t="str">
            <v>Jacquie Battensby</v>
          </cell>
          <cell r="F114">
            <v>38246</v>
          </cell>
          <cell r="G114">
            <v>2006</v>
          </cell>
          <cell r="H114">
            <v>38974</v>
          </cell>
          <cell r="I114">
            <v>38980</v>
          </cell>
          <cell r="J114">
            <v>38986</v>
          </cell>
          <cell r="L114" t="str">
            <v>G1</v>
          </cell>
          <cell r="M114" t="str">
            <v>B</v>
          </cell>
          <cell r="N114" t="str">
            <v>B</v>
          </cell>
          <cell r="O114" t="str">
            <v>B</v>
          </cell>
          <cell r="P114" t="str">
            <v>NorthC1</v>
          </cell>
          <cell r="Q114" t="str">
            <v>NorthB</v>
          </cell>
          <cell r="R114" t="str">
            <v>NorthB</v>
          </cell>
          <cell r="S114" t="str">
            <v>NorthB</v>
          </cell>
          <cell r="T114" t="str">
            <v>Low Impact/Probability</v>
          </cell>
          <cell r="U114" t="str">
            <v>Low periodic</v>
          </cell>
          <cell r="AC114" t="str">
            <v>X</v>
          </cell>
        </row>
        <row r="115">
          <cell r="B115" t="str">
            <v>Ekaya Housing Association Limited</v>
          </cell>
          <cell r="C115" t="str">
            <v>R</v>
          </cell>
          <cell r="D115" t="str">
            <v>London</v>
          </cell>
          <cell r="E115" t="str">
            <v>Douglas Wynne</v>
          </cell>
          <cell r="F115">
            <v>38685</v>
          </cell>
          <cell r="H115">
            <v>39016</v>
          </cell>
          <cell r="I115">
            <v>39048</v>
          </cell>
          <cell r="J115">
            <v>39049</v>
          </cell>
          <cell r="L115" t="str">
            <v>G1</v>
          </cell>
          <cell r="M115" t="str">
            <v>B</v>
          </cell>
          <cell r="N115" t="str">
            <v>B</v>
          </cell>
          <cell r="O115" t="str">
            <v>N/A</v>
          </cell>
          <cell r="P115" t="str">
            <v>LondonC1</v>
          </cell>
          <cell r="Q115" t="str">
            <v>LondonB</v>
          </cell>
          <cell r="R115" t="str">
            <v>LondonC</v>
          </cell>
          <cell r="S115" t="str">
            <v>LondonN/A</v>
          </cell>
          <cell r="T115" t="str">
            <v>Medium Impact/Probability</v>
          </cell>
          <cell r="U115" t="str">
            <v>Annual review</v>
          </cell>
          <cell r="V115" t="str">
            <v>Man+</v>
          </cell>
          <cell r="AC115" t="str">
            <v>X</v>
          </cell>
        </row>
        <row r="116">
          <cell r="B116" t="str">
            <v>Eldonian Community Based Housing Association Ltd</v>
          </cell>
          <cell r="C116" t="str">
            <v>R</v>
          </cell>
          <cell r="D116" t="str">
            <v>North</v>
          </cell>
          <cell r="E116" t="str">
            <v>Jacquie Battensby</v>
          </cell>
          <cell r="F116" t="str">
            <v>Not published</v>
          </cell>
          <cell r="H116">
            <v>38706</v>
          </cell>
          <cell r="I116">
            <v>38751</v>
          </cell>
          <cell r="J116">
            <v>38755</v>
          </cell>
          <cell r="L116" t="str">
            <v>G1</v>
          </cell>
          <cell r="M116" t="str">
            <v>B</v>
          </cell>
          <cell r="N116" t="str">
            <v>B</v>
          </cell>
          <cell r="O116" t="str">
            <v>N/A</v>
          </cell>
          <cell r="P116" t="str">
            <v>NorthC1</v>
          </cell>
          <cell r="Q116" t="str">
            <v>NorthB</v>
          </cell>
          <cell r="R116" t="str">
            <v>NorthC</v>
          </cell>
          <cell r="S116" t="str">
            <v>NorthN/A</v>
          </cell>
          <cell r="T116" t="str">
            <v>Medium Impact/Probability</v>
          </cell>
          <cell r="U116" t="str">
            <v>Annual review/upgrade</v>
          </cell>
          <cell r="V116" t="str">
            <v>Man#</v>
          </cell>
          <cell r="AC116" t="str">
            <v>X</v>
          </cell>
        </row>
        <row r="117">
          <cell r="B117" t="str">
            <v>Elim Housing Association Limited</v>
          </cell>
          <cell r="C117" t="str">
            <v>R</v>
          </cell>
          <cell r="D117" t="str">
            <v>South West</v>
          </cell>
          <cell r="E117" t="str">
            <v>Ralph Smale</v>
          </cell>
          <cell r="F117">
            <v>38524</v>
          </cell>
          <cell r="K117">
            <v>2007</v>
          </cell>
          <cell r="L117" t="str">
            <v>B</v>
          </cell>
          <cell r="M117" t="str">
            <v>B</v>
          </cell>
          <cell r="N117" t="str">
            <v>B</v>
          </cell>
          <cell r="O117" t="str">
            <v>B</v>
          </cell>
          <cell r="P117" t="str">
            <v>South WestB</v>
          </cell>
          <cell r="Q117" t="str">
            <v>South WestB</v>
          </cell>
          <cell r="R117" t="str">
            <v>South WestB</v>
          </cell>
          <cell r="S117" t="str">
            <v>South WestB</v>
          </cell>
          <cell r="T117" t="str">
            <v>Low Impact/Probability</v>
          </cell>
        </row>
        <row r="118">
          <cell r="B118" t="str">
            <v>Elmbridge Housing Trust Limited</v>
          </cell>
          <cell r="C118" t="str">
            <v>R</v>
          </cell>
          <cell r="D118" t="str">
            <v>South East</v>
          </cell>
          <cell r="E118" t="str">
            <v>Mark Rothwell</v>
          </cell>
          <cell r="F118">
            <v>38434</v>
          </cell>
          <cell r="H118">
            <v>38803</v>
          </cell>
          <cell r="I118">
            <v>38803</v>
          </cell>
          <cell r="J118">
            <v>38804</v>
          </cell>
          <cell r="L118" t="str">
            <v>G1</v>
          </cell>
          <cell r="M118" t="str">
            <v>B</v>
          </cell>
          <cell r="N118" t="str">
            <v>B</v>
          </cell>
          <cell r="O118" t="str">
            <v>B</v>
          </cell>
          <cell r="P118" t="str">
            <v>South EastC1</v>
          </cell>
          <cell r="Q118" t="str">
            <v>South EastB</v>
          </cell>
          <cell r="R118" t="str">
            <v>South EastB</v>
          </cell>
          <cell r="S118" t="str">
            <v>South EastA</v>
          </cell>
          <cell r="T118" t="str">
            <v>Low Impact/Probability</v>
          </cell>
          <cell r="U118" t="str">
            <v>Downgrade</v>
          </cell>
          <cell r="W118" t="str">
            <v>Dev-</v>
          </cell>
          <cell r="AB118" t="str">
            <v>X</v>
          </cell>
        </row>
        <row r="119">
          <cell r="B119" t="str">
            <v>Endeavour Housing Association Limited</v>
          </cell>
          <cell r="C119" t="str">
            <v>R</v>
          </cell>
          <cell r="D119" t="str">
            <v>North</v>
          </cell>
          <cell r="E119" t="str">
            <v>Now part of North Star HG</v>
          </cell>
          <cell r="F119" t="str">
            <v xml:space="preserve">archived </v>
          </cell>
          <cell r="G119">
            <v>2006</v>
          </cell>
          <cell r="L119" t="str">
            <v>C1</v>
          </cell>
          <cell r="M119" t="str">
            <v>A</v>
          </cell>
          <cell r="N119" t="str">
            <v>A</v>
          </cell>
          <cell r="O119" t="str">
            <v>B</v>
          </cell>
          <cell r="P119" t="str">
            <v>NorthC1</v>
          </cell>
          <cell r="Q119" t="str">
            <v>NorthA</v>
          </cell>
          <cell r="R119" t="str">
            <v>NorthA</v>
          </cell>
          <cell r="S119" t="str">
            <v>NorthB</v>
          </cell>
          <cell r="T119" t="str">
            <v>No Score</v>
          </cell>
        </row>
        <row r="120">
          <cell r="B120" t="str">
            <v>English Churches Housing Group Limited</v>
          </cell>
          <cell r="C120" t="str">
            <v>R</v>
          </cell>
          <cell r="D120" t="str">
            <v>Central</v>
          </cell>
          <cell r="E120" t="str">
            <v>Phillip Ashmore</v>
          </cell>
          <cell r="F120" t="str">
            <v>Not published</v>
          </cell>
          <cell r="H120">
            <v>38803</v>
          </cell>
          <cell r="I120">
            <v>38825</v>
          </cell>
          <cell r="J120">
            <v>38825</v>
          </cell>
          <cell r="L120" t="str">
            <v>Am</v>
          </cell>
          <cell r="M120" t="str">
            <v>B</v>
          </cell>
          <cell r="N120" t="str">
            <v>B</v>
          </cell>
          <cell r="O120" t="str">
            <v>B</v>
          </cell>
          <cell r="P120" t="str">
            <v>CentralC2</v>
          </cell>
          <cell r="Q120" t="str">
            <v>CentralB</v>
          </cell>
          <cell r="R120" t="str">
            <v>CentralB</v>
          </cell>
          <cell r="S120" t="str">
            <v>CentralB</v>
          </cell>
          <cell r="T120" t="str">
            <v>Medium Impact/Probability</v>
          </cell>
          <cell r="U120" t="str">
            <v>Annual review/downgrage</v>
          </cell>
          <cell r="V120" t="str">
            <v>Via-</v>
          </cell>
          <cell r="AC120" t="str">
            <v>X+</v>
          </cell>
        </row>
        <row r="121">
          <cell r="B121" t="str">
            <v>English Rural Housing Association Limited</v>
          </cell>
          <cell r="C121" t="str">
            <v>R</v>
          </cell>
          <cell r="D121" t="str">
            <v>South East</v>
          </cell>
          <cell r="E121" t="str">
            <v>Lynda Smith</v>
          </cell>
          <cell r="F121">
            <v>38315</v>
          </cell>
          <cell r="G121">
            <v>2006</v>
          </cell>
          <cell r="L121" t="str">
            <v>C1</v>
          </cell>
          <cell r="M121" t="str">
            <v>B</v>
          </cell>
          <cell r="N121" t="str">
            <v>B</v>
          </cell>
          <cell r="O121" t="str">
            <v>A</v>
          </cell>
          <cell r="P121" t="str">
            <v>South EastC1</v>
          </cell>
          <cell r="Q121" t="str">
            <v>South EastB</v>
          </cell>
          <cell r="R121" t="str">
            <v>South EastB</v>
          </cell>
          <cell r="S121" t="str">
            <v>South EastA</v>
          </cell>
          <cell r="T121" t="str">
            <v>Low Impact/Probability</v>
          </cell>
        </row>
        <row r="122">
          <cell r="B122" t="str">
            <v>ENHAM</v>
          </cell>
          <cell r="C122" t="str">
            <v>R</v>
          </cell>
          <cell r="D122" t="str">
            <v>South East</v>
          </cell>
          <cell r="E122" t="str">
            <v>Mark Rothwell</v>
          </cell>
          <cell r="F122">
            <v>38706</v>
          </cell>
          <cell r="K122">
            <v>2007</v>
          </cell>
          <cell r="L122" t="str">
            <v>G1</v>
          </cell>
          <cell r="M122" t="str">
            <v>B</v>
          </cell>
          <cell r="N122" t="str">
            <v>B</v>
          </cell>
          <cell r="O122" t="str">
            <v>N/A</v>
          </cell>
          <cell r="P122" t="str">
            <v>South EastG1</v>
          </cell>
          <cell r="Q122" t="str">
            <v>South EastC</v>
          </cell>
          <cell r="R122" t="str">
            <v>South EastB</v>
          </cell>
          <cell r="S122" t="str">
            <v>South EastN/A</v>
          </cell>
          <cell r="T122" t="str">
            <v>High Probability</v>
          </cell>
        </row>
        <row r="123">
          <cell r="B123" t="str">
            <v>Enterprise 5 Housing Association Limited</v>
          </cell>
          <cell r="C123" t="str">
            <v>R</v>
          </cell>
          <cell r="D123" t="str">
            <v>North</v>
          </cell>
          <cell r="E123" t="str">
            <v>Now part of Isos</v>
          </cell>
          <cell r="F123" t="str">
            <v>Archived</v>
          </cell>
          <cell r="L123" t="str">
            <v>C1</v>
          </cell>
          <cell r="M123" t="str">
            <v>A</v>
          </cell>
          <cell r="N123" t="str">
            <v>B</v>
          </cell>
          <cell r="O123" t="str">
            <v>B</v>
          </cell>
          <cell r="P123" t="str">
            <v>NorthC1</v>
          </cell>
          <cell r="Q123" t="str">
            <v>NorthA</v>
          </cell>
          <cell r="R123" t="str">
            <v>NorthB</v>
          </cell>
          <cell r="S123" t="str">
            <v>NorthB</v>
          </cell>
          <cell r="T123" t="str">
            <v>No Score</v>
          </cell>
        </row>
        <row r="124">
          <cell r="B124" t="str">
            <v>Equity Housing Group Limited</v>
          </cell>
          <cell r="C124" t="str">
            <v>R</v>
          </cell>
          <cell r="D124" t="str">
            <v>North</v>
          </cell>
          <cell r="E124" t="str">
            <v>Francis Freeman</v>
          </cell>
          <cell r="F124">
            <v>38420</v>
          </cell>
          <cell r="K124">
            <v>2007</v>
          </cell>
          <cell r="L124" t="str">
            <v>B</v>
          </cell>
          <cell r="M124" t="str">
            <v>B</v>
          </cell>
          <cell r="N124" t="str">
            <v>B</v>
          </cell>
          <cell r="O124" t="str">
            <v>B</v>
          </cell>
          <cell r="P124" t="str">
            <v>NorthB</v>
          </cell>
          <cell r="Q124" t="str">
            <v>NorthB</v>
          </cell>
          <cell r="R124" t="str">
            <v>NorthB</v>
          </cell>
          <cell r="S124" t="str">
            <v>NorthB</v>
          </cell>
          <cell r="T124" t="str">
            <v>Low Impact/Probability</v>
          </cell>
        </row>
        <row r="125">
          <cell r="B125" t="str">
            <v>Erimus Housing Limited</v>
          </cell>
          <cell r="C125" t="str">
            <v>R</v>
          </cell>
          <cell r="D125" t="str">
            <v>North</v>
          </cell>
          <cell r="E125" t="str">
            <v>Maxine Loftus</v>
          </cell>
          <cell r="F125" t="str">
            <v>New</v>
          </cell>
          <cell r="H125">
            <v>38772</v>
          </cell>
          <cell r="I125">
            <v>38782</v>
          </cell>
          <cell r="J125">
            <v>38783</v>
          </cell>
          <cell r="L125" t="str">
            <v>G2</v>
          </cell>
          <cell r="M125" t="str">
            <v>B</v>
          </cell>
          <cell r="N125" t="str">
            <v>B</v>
          </cell>
          <cell r="O125" t="str">
            <v>N/A</v>
          </cell>
          <cell r="P125" t="str">
            <v>CentralC2</v>
          </cell>
          <cell r="Q125" t="str">
            <v>CentralB</v>
          </cell>
          <cell r="R125" t="str">
            <v>CentralB</v>
          </cell>
          <cell r="S125" t="str">
            <v>CentralB</v>
          </cell>
          <cell r="T125" t="str">
            <v>Medium Impact/Probability</v>
          </cell>
          <cell r="U125" t="str">
            <v>First publication</v>
          </cell>
        </row>
        <row r="126">
          <cell r="B126" t="str">
            <v>Estuary Housing Association Limited</v>
          </cell>
          <cell r="C126" t="str">
            <v>R</v>
          </cell>
          <cell r="D126" t="str">
            <v>Central</v>
          </cell>
          <cell r="E126" t="str">
            <v>Simon Lett</v>
          </cell>
          <cell r="F126">
            <v>38671</v>
          </cell>
          <cell r="K126">
            <v>2007</v>
          </cell>
          <cell r="L126" t="str">
            <v>G1</v>
          </cell>
          <cell r="M126" t="str">
            <v>B</v>
          </cell>
          <cell r="N126" t="str">
            <v>B</v>
          </cell>
          <cell r="O126" t="str">
            <v>B</v>
          </cell>
          <cell r="P126" t="str">
            <v>CentralG1</v>
          </cell>
          <cell r="Q126" t="str">
            <v>CentralB</v>
          </cell>
          <cell r="R126" t="str">
            <v>CentralB</v>
          </cell>
          <cell r="S126" t="str">
            <v>CentralB</v>
          </cell>
          <cell r="T126" t="str">
            <v>Low Impact/Probability</v>
          </cell>
        </row>
        <row r="127">
          <cell r="B127" t="str">
            <v>Exeter Housing Society Limited</v>
          </cell>
          <cell r="C127" t="str">
            <v>R</v>
          </cell>
          <cell r="D127" t="str">
            <v>South West</v>
          </cell>
          <cell r="E127" t="str">
            <v>Ralph Smale</v>
          </cell>
          <cell r="F127">
            <v>38300</v>
          </cell>
          <cell r="G127">
            <v>2006</v>
          </cell>
          <cell r="H127">
            <v>39044</v>
          </cell>
          <cell r="I127">
            <v>39044</v>
          </cell>
          <cell r="J127">
            <v>39049</v>
          </cell>
          <cell r="L127" t="str">
            <v>G1</v>
          </cell>
          <cell r="M127" t="str">
            <v>B</v>
          </cell>
          <cell r="N127" t="str">
            <v>B</v>
          </cell>
          <cell r="O127" t="str">
            <v>A</v>
          </cell>
          <cell r="P127" t="str">
            <v>South WestA</v>
          </cell>
          <cell r="Q127" t="str">
            <v>South WestB</v>
          </cell>
          <cell r="R127" t="str">
            <v>South WestB</v>
          </cell>
          <cell r="S127" t="str">
            <v>South WestA</v>
          </cell>
          <cell r="T127" t="str">
            <v>Low Impact/Probability</v>
          </cell>
          <cell r="U127" t="str">
            <v>Low periodic</v>
          </cell>
          <cell r="AC127" t="str">
            <v>X</v>
          </cell>
        </row>
        <row r="128">
          <cell r="B128" t="str">
            <v>Family First Limited</v>
          </cell>
          <cell r="C128" t="str">
            <v>R</v>
          </cell>
          <cell r="D128" t="str">
            <v>Central</v>
          </cell>
          <cell r="E128" t="str">
            <v>Margaret Richardson</v>
          </cell>
          <cell r="F128">
            <v>38587</v>
          </cell>
          <cell r="H128">
            <v>38764</v>
          </cell>
          <cell r="I128">
            <v>38779</v>
          </cell>
          <cell r="J128">
            <v>38783</v>
          </cell>
          <cell r="L128" t="str">
            <v>G1</v>
          </cell>
          <cell r="M128" t="str">
            <v>B</v>
          </cell>
          <cell r="N128" t="str">
            <v>B</v>
          </cell>
          <cell r="O128" t="str">
            <v>N/A</v>
          </cell>
          <cell r="P128" t="str">
            <v>CentralB</v>
          </cell>
          <cell r="Q128" t="str">
            <v>CentralB</v>
          </cell>
          <cell r="R128" t="str">
            <v>CentralC</v>
          </cell>
          <cell r="S128" t="str">
            <v>CentralN/A</v>
          </cell>
          <cell r="T128" t="str">
            <v>High Probability</v>
          </cell>
          <cell r="U128" t="str">
            <v>Upgrade</v>
          </cell>
          <cell r="V128" t="str">
            <v>Man+</v>
          </cell>
        </row>
        <row r="129">
          <cell r="B129" t="str">
            <v>Family HA (Birkenhead &amp; Wirral) Limited</v>
          </cell>
          <cell r="C129" t="str">
            <v>R</v>
          </cell>
          <cell r="D129" t="str">
            <v>North</v>
          </cell>
          <cell r="E129" t="str">
            <v>Jacquie Battensby</v>
          </cell>
          <cell r="F129">
            <v>38706</v>
          </cell>
          <cell r="G129">
            <v>2006</v>
          </cell>
          <cell r="L129" t="str">
            <v>G1</v>
          </cell>
          <cell r="M129" t="str">
            <v>B</v>
          </cell>
          <cell r="N129" t="str">
            <v>B</v>
          </cell>
          <cell r="O129" t="str">
            <v>N/A</v>
          </cell>
          <cell r="P129" t="str">
            <v>NorthG1</v>
          </cell>
          <cell r="Q129" t="str">
            <v>NorthB</v>
          </cell>
          <cell r="R129" t="str">
            <v>NorthB</v>
          </cell>
          <cell r="S129" t="str">
            <v>NorthN/A</v>
          </cell>
          <cell r="T129" t="str">
            <v>Low Impact/Probability</v>
          </cell>
        </row>
        <row r="130">
          <cell r="B130" t="str">
            <v>Family Housing Association (Birmingham) Ltd</v>
          </cell>
          <cell r="C130" t="str">
            <v>R</v>
          </cell>
          <cell r="D130" t="str">
            <v>Central</v>
          </cell>
          <cell r="E130" t="str">
            <v>Simon Lett</v>
          </cell>
          <cell r="F130">
            <v>38650</v>
          </cell>
          <cell r="K130">
            <v>2007</v>
          </cell>
          <cell r="L130" t="str">
            <v>G1</v>
          </cell>
          <cell r="M130" t="str">
            <v>B</v>
          </cell>
          <cell r="N130" t="str">
            <v>B</v>
          </cell>
          <cell r="O130" t="str">
            <v>B</v>
          </cell>
          <cell r="P130" t="str">
            <v>CentralG1</v>
          </cell>
          <cell r="Q130" t="str">
            <v>CentralB</v>
          </cell>
          <cell r="R130" t="str">
            <v>CentralB</v>
          </cell>
          <cell r="S130" t="str">
            <v>CentralB</v>
          </cell>
          <cell r="T130" t="str">
            <v>Low Impact/Probability</v>
          </cell>
        </row>
        <row r="131">
          <cell r="B131" t="str">
            <v>Family Housing Association Limited</v>
          </cell>
          <cell r="C131" t="str">
            <v>R</v>
          </cell>
          <cell r="D131" t="str">
            <v>London</v>
          </cell>
          <cell r="E131" t="str">
            <v>Now part of Family Mosaic</v>
          </cell>
          <cell r="F131" t="str">
            <v xml:space="preserve">archived </v>
          </cell>
          <cell r="L131" t="str">
            <v>B</v>
          </cell>
          <cell r="M131" t="str">
            <v>B</v>
          </cell>
          <cell r="N131" t="str">
            <v>B</v>
          </cell>
          <cell r="O131" t="str">
            <v>B</v>
          </cell>
          <cell r="P131" t="str">
            <v>LondonB</v>
          </cell>
          <cell r="Q131" t="str">
            <v>LondonB</v>
          </cell>
          <cell r="R131" t="str">
            <v>LondonB</v>
          </cell>
          <cell r="S131" t="str">
            <v>LondonB</v>
          </cell>
          <cell r="T131" t="str">
            <v>No Score</v>
          </cell>
        </row>
        <row r="132">
          <cell r="B132" t="str">
            <v>Family Mosaic Housing</v>
          </cell>
          <cell r="C132" t="str">
            <v>R</v>
          </cell>
          <cell r="D132" t="str">
            <v>London</v>
          </cell>
          <cell r="E132" t="str">
            <v>Madeline Homer</v>
          </cell>
          <cell r="H132">
            <v>38918</v>
          </cell>
          <cell r="I132">
            <v>38931</v>
          </cell>
          <cell r="J132">
            <v>38937</v>
          </cell>
          <cell r="L132" t="str">
            <v>G1</v>
          </cell>
          <cell r="M132" t="str">
            <v>B</v>
          </cell>
          <cell r="N132" t="str">
            <v>B</v>
          </cell>
          <cell r="O132" t="str">
            <v>B</v>
          </cell>
          <cell r="T132" t="str">
            <v>High Impact</v>
          </cell>
          <cell r="U132" t="str">
            <v>Merger</v>
          </cell>
          <cell r="Y132" t="str">
            <v>X</v>
          </cell>
        </row>
        <row r="133">
          <cell r="B133" t="str">
            <v>FCH Housing and Care</v>
          </cell>
          <cell r="C133" t="str">
            <v>R</v>
          </cell>
          <cell r="D133" t="str">
            <v>Central</v>
          </cell>
          <cell r="E133" t="str">
            <v>Now part of Longhurst</v>
          </cell>
          <cell r="F133" t="str">
            <v>Archived</v>
          </cell>
          <cell r="L133" t="str">
            <v>C1</v>
          </cell>
          <cell r="M133" t="str">
            <v>B</v>
          </cell>
          <cell r="N133" t="str">
            <v>B</v>
          </cell>
          <cell r="O133" t="str">
            <v>A</v>
          </cell>
          <cell r="P133" t="str">
            <v>CentralC1</v>
          </cell>
          <cell r="Q133" t="str">
            <v>CentralB</v>
          </cell>
          <cell r="R133" t="str">
            <v>CentralB</v>
          </cell>
          <cell r="S133" t="str">
            <v>CentralA</v>
          </cell>
          <cell r="T133" t="str">
            <v>No Score</v>
          </cell>
        </row>
        <row r="134">
          <cell r="B134" t="str">
            <v>Festival Housing Limited</v>
          </cell>
          <cell r="C134" t="str">
            <v>R</v>
          </cell>
          <cell r="D134" t="str">
            <v>Central</v>
          </cell>
          <cell r="E134" t="str">
            <v>Simon Lett</v>
          </cell>
          <cell r="F134">
            <v>38622</v>
          </cell>
          <cell r="H134">
            <v>38687</v>
          </cell>
          <cell r="I134">
            <v>38736</v>
          </cell>
          <cell r="J134">
            <v>38741</v>
          </cell>
          <cell r="L134" t="str">
            <v>C1</v>
          </cell>
          <cell r="M134" t="str">
            <v>B</v>
          </cell>
          <cell r="N134" t="str">
            <v>B</v>
          </cell>
          <cell r="O134" t="str">
            <v>C</v>
          </cell>
          <cell r="P134" t="str">
            <v>CentralC1</v>
          </cell>
          <cell r="Q134" t="str">
            <v>CentralB</v>
          </cell>
          <cell r="R134" t="str">
            <v>CentralB</v>
          </cell>
          <cell r="S134" t="str">
            <v>CentralC</v>
          </cell>
          <cell r="T134" t="str">
            <v>Low Impact/Probability</v>
          </cell>
          <cell r="U134" t="str">
            <v>Inspection</v>
          </cell>
          <cell r="V134" t="str">
            <v>Dev</v>
          </cell>
          <cell r="Z134" t="str">
            <v>Insp</v>
          </cell>
          <cell r="AB134" t="str">
            <v>X</v>
          </cell>
        </row>
        <row r="135">
          <cell r="B135" t="str">
            <v>First Wessex Housing Group Limited</v>
          </cell>
          <cell r="C135" t="str">
            <v>R</v>
          </cell>
          <cell r="D135" t="str">
            <v>South East</v>
          </cell>
          <cell r="E135" t="str">
            <v>Lynda Smith</v>
          </cell>
          <cell r="F135">
            <v>38622</v>
          </cell>
          <cell r="H135">
            <v>38884</v>
          </cell>
          <cell r="I135">
            <v>38904</v>
          </cell>
          <cell r="J135">
            <v>38909</v>
          </cell>
          <cell r="L135" t="str">
            <v>G1</v>
          </cell>
          <cell r="M135" t="str">
            <v>B</v>
          </cell>
          <cell r="N135" t="str">
            <v>B</v>
          </cell>
          <cell r="O135" t="str">
            <v>B</v>
          </cell>
          <cell r="P135" t="str">
            <v>South EastC1</v>
          </cell>
          <cell r="Q135" t="str">
            <v>South EastB</v>
          </cell>
          <cell r="R135" t="str">
            <v>South EastB</v>
          </cell>
          <cell r="S135" t="str">
            <v>South EastB</v>
          </cell>
          <cell r="T135" t="str">
            <v>High Impact</v>
          </cell>
          <cell r="U135" t="str">
            <v>Inspection</v>
          </cell>
          <cell r="Z135" t="str">
            <v>Insp</v>
          </cell>
        </row>
        <row r="136">
          <cell r="B136" t="str">
            <v>Flagship Housing Group Limited</v>
          </cell>
          <cell r="C136" t="str">
            <v>R</v>
          </cell>
          <cell r="D136" t="str">
            <v>Central</v>
          </cell>
          <cell r="E136" t="str">
            <v>Martin Connor</v>
          </cell>
          <cell r="F136">
            <v>38510</v>
          </cell>
          <cell r="H136">
            <v>38954</v>
          </cell>
          <cell r="I136">
            <v>38982</v>
          </cell>
          <cell r="J136">
            <v>38986</v>
          </cell>
          <cell r="L136" t="str">
            <v>G1</v>
          </cell>
          <cell r="M136" t="str">
            <v>B</v>
          </cell>
          <cell r="N136" t="str">
            <v>B</v>
          </cell>
          <cell r="O136" t="str">
            <v>A</v>
          </cell>
          <cell r="P136" t="str">
            <v>CentralC1</v>
          </cell>
          <cell r="Q136" t="str">
            <v>CentralB</v>
          </cell>
          <cell r="R136" t="str">
            <v>CentralB</v>
          </cell>
          <cell r="S136" t="str">
            <v>CentralA</v>
          </cell>
          <cell r="T136" t="str">
            <v>High Impact</v>
          </cell>
          <cell r="U136" t="str">
            <v>Annual review</v>
          </cell>
          <cell r="AC136" t="str">
            <v>X+</v>
          </cell>
        </row>
        <row r="137">
          <cell r="B137" t="str">
            <v>Forest of Dean Housing</v>
          </cell>
          <cell r="C137" t="str">
            <v>R</v>
          </cell>
          <cell r="D137" t="str">
            <v>South West</v>
          </cell>
          <cell r="E137" t="str">
            <v>Liz Phillips</v>
          </cell>
          <cell r="F137">
            <v>38664</v>
          </cell>
          <cell r="H137">
            <v>39048</v>
          </cell>
          <cell r="I137">
            <v>39062</v>
          </cell>
          <cell r="J137">
            <v>39063</v>
          </cell>
          <cell r="L137" t="str">
            <v>G1</v>
          </cell>
          <cell r="M137" t="str">
            <v>B</v>
          </cell>
          <cell r="N137" t="str">
            <v>B</v>
          </cell>
          <cell r="O137" t="str">
            <v>N/A</v>
          </cell>
          <cell r="P137" t="str">
            <v>South WestG1</v>
          </cell>
          <cell r="Q137" t="str">
            <v>South WestB</v>
          </cell>
          <cell r="R137" t="str">
            <v>South WestB</v>
          </cell>
          <cell r="S137" t="str">
            <v>South WestN/A</v>
          </cell>
          <cell r="T137" t="str">
            <v>Medium Impact/Probability</v>
          </cell>
          <cell r="U137" t="str">
            <v>Annual review</v>
          </cell>
          <cell r="AC137" t="str">
            <v>X</v>
          </cell>
        </row>
        <row r="138">
          <cell r="B138" t="str">
            <v>Fosseway Housing Association Limited</v>
          </cell>
          <cell r="C138" t="str">
            <v>R</v>
          </cell>
          <cell r="D138" t="str">
            <v>Central</v>
          </cell>
          <cell r="E138" t="str">
            <v>Now part of Bromford HG</v>
          </cell>
          <cell r="F138" t="str">
            <v>Archived</v>
          </cell>
          <cell r="H138" t="str">
            <v>Archived</v>
          </cell>
          <cell r="L138" t="str">
            <v>G2</v>
          </cell>
          <cell r="M138" t="str">
            <v>B</v>
          </cell>
          <cell r="N138" t="str">
            <v>B</v>
          </cell>
          <cell r="O138" t="str">
            <v>A</v>
          </cell>
          <cell r="P138" t="str">
            <v>South WestG2</v>
          </cell>
          <cell r="Q138" t="str">
            <v>South WestB</v>
          </cell>
          <cell r="R138" t="str">
            <v>South WestB</v>
          </cell>
          <cell r="S138" t="str">
            <v>South WestA</v>
          </cell>
          <cell r="T138" t="str">
            <v>No Score</v>
          </cell>
        </row>
        <row r="139">
          <cell r="B139" t="str">
            <v>Foundation Housing Association Limited</v>
          </cell>
          <cell r="C139" t="str">
            <v>R</v>
          </cell>
          <cell r="D139" t="str">
            <v>Central</v>
          </cell>
          <cell r="E139" t="str">
            <v>Now part of East Midlands HA</v>
          </cell>
          <cell r="F139" t="str">
            <v>Archived</v>
          </cell>
          <cell r="L139" t="str">
            <v>D2</v>
          </cell>
          <cell r="M139" t="str">
            <v>D</v>
          </cell>
          <cell r="N139" t="str">
            <v>C</v>
          </cell>
          <cell r="O139" t="str">
            <v>N/A</v>
          </cell>
          <cell r="P139" t="str">
            <v>CentralD2</v>
          </cell>
          <cell r="Q139" t="str">
            <v>CentralD</v>
          </cell>
          <cell r="R139" t="str">
            <v>CentralC</v>
          </cell>
          <cell r="S139" t="str">
            <v>CentralN/A</v>
          </cell>
          <cell r="T139" t="str">
            <v>No Score</v>
          </cell>
          <cell r="U139" t="str">
            <v>Supervision</v>
          </cell>
        </row>
        <row r="140">
          <cell r="B140" t="str">
            <v>Framework Housing Association</v>
          </cell>
          <cell r="C140" t="str">
            <v>R</v>
          </cell>
          <cell r="D140" t="str">
            <v>Central</v>
          </cell>
          <cell r="E140" t="str">
            <v>Simon Lett</v>
          </cell>
          <cell r="F140">
            <v>38622</v>
          </cell>
          <cell r="K140">
            <v>2007</v>
          </cell>
          <cell r="L140" t="str">
            <v>C1</v>
          </cell>
          <cell r="M140" t="str">
            <v>B</v>
          </cell>
          <cell r="N140" t="str">
            <v>B</v>
          </cell>
          <cell r="O140" t="str">
            <v>B</v>
          </cell>
          <cell r="P140" t="str">
            <v>CentralC1</v>
          </cell>
          <cell r="Q140" t="str">
            <v>CentralB</v>
          </cell>
          <cell r="R140" t="str">
            <v>CentralB</v>
          </cell>
          <cell r="S140" t="str">
            <v>CentralB</v>
          </cell>
          <cell r="T140" t="str">
            <v>Low Impact/Probability</v>
          </cell>
        </row>
        <row r="141">
          <cell r="B141" t="str">
            <v>Franklands Village Housing Association Limited</v>
          </cell>
          <cell r="C141" t="str">
            <v>R</v>
          </cell>
          <cell r="D141" t="str">
            <v>South East</v>
          </cell>
          <cell r="E141" t="str">
            <v>Lynda Smith</v>
          </cell>
          <cell r="F141">
            <v>38321</v>
          </cell>
          <cell r="G141">
            <v>2006</v>
          </cell>
          <cell r="H141">
            <v>39051</v>
          </cell>
          <cell r="L141" t="str">
            <v>C1</v>
          </cell>
          <cell r="M141" t="str">
            <v>B</v>
          </cell>
          <cell r="N141" t="str">
            <v>B</v>
          </cell>
          <cell r="O141" t="str">
            <v>N/A</v>
          </cell>
          <cell r="P141" t="str">
            <v>South EastC1</v>
          </cell>
          <cell r="Q141" t="str">
            <v>South EastB</v>
          </cell>
          <cell r="R141" t="str">
            <v>South EastB</v>
          </cell>
          <cell r="S141" t="str">
            <v>South EastN/A</v>
          </cell>
          <cell r="T141" t="str">
            <v>Low Impact/Probability</v>
          </cell>
          <cell r="U141" t="str">
            <v>Low periodic</v>
          </cell>
          <cell r="AC141" t="str">
            <v>X</v>
          </cell>
        </row>
        <row r="142">
          <cell r="B142" t="str">
            <v>Freebridge Community Housing Limited</v>
          </cell>
          <cell r="C142" t="str">
            <v>R</v>
          </cell>
          <cell r="D142" t="str">
            <v>Central</v>
          </cell>
          <cell r="E142" t="str">
            <v>Phillip Ashmore</v>
          </cell>
          <cell r="T142" t="str">
            <v>Medium Impact/Probability</v>
          </cell>
        </row>
        <row r="143">
          <cell r="B143" t="str">
            <v>Gallions Housing Association Limited</v>
          </cell>
          <cell r="C143" t="str">
            <v>R</v>
          </cell>
          <cell r="D143" t="str">
            <v>London</v>
          </cell>
          <cell r="E143" t="str">
            <v>Alice Spencer</v>
          </cell>
          <cell r="F143">
            <v>38434</v>
          </cell>
          <cell r="H143">
            <v>38981</v>
          </cell>
          <cell r="I143">
            <v>39006</v>
          </cell>
          <cell r="J143">
            <v>39007</v>
          </cell>
          <cell r="K143">
            <v>2007</v>
          </cell>
          <cell r="L143" t="str">
            <v>G1</v>
          </cell>
          <cell r="M143" t="str">
            <v>B</v>
          </cell>
          <cell r="N143" t="str">
            <v>B</v>
          </cell>
          <cell r="O143" t="str">
            <v>B</v>
          </cell>
          <cell r="P143" t="str">
            <v>LondonB</v>
          </cell>
          <cell r="Q143" t="str">
            <v>LondonB</v>
          </cell>
          <cell r="R143" t="str">
            <v>LondonB</v>
          </cell>
          <cell r="S143" t="str">
            <v>LondonB</v>
          </cell>
          <cell r="T143" t="str">
            <v>Medium Impact/Probability</v>
          </cell>
        </row>
        <row r="144">
          <cell r="B144" t="str">
            <v>Genesis Housing Group Limited</v>
          </cell>
          <cell r="C144" t="str">
            <v>R</v>
          </cell>
          <cell r="D144" t="str">
            <v>London</v>
          </cell>
          <cell r="E144" t="str">
            <v>Alice Spencer</v>
          </cell>
          <cell r="F144">
            <v>38441</v>
          </cell>
          <cell r="H144">
            <v>38693</v>
          </cell>
          <cell r="I144">
            <v>38796</v>
          </cell>
          <cell r="J144">
            <v>38797</v>
          </cell>
          <cell r="L144" t="str">
            <v>G1</v>
          </cell>
          <cell r="M144" t="str">
            <v>B</v>
          </cell>
          <cell r="N144" t="str">
            <v>B</v>
          </cell>
          <cell r="O144" t="str">
            <v>B</v>
          </cell>
          <cell r="P144" t="str">
            <v>LondonC1</v>
          </cell>
          <cell r="Q144" t="str">
            <v>LondonB</v>
          </cell>
          <cell r="R144" t="str">
            <v>LondonB</v>
          </cell>
          <cell r="S144" t="str">
            <v>LondonB</v>
          </cell>
          <cell r="T144" t="str">
            <v>High Impact</v>
          </cell>
          <cell r="U144" t="str">
            <v>Annual review, group structure</v>
          </cell>
          <cell r="Y144" t="str">
            <v>X</v>
          </cell>
        </row>
        <row r="145">
          <cell r="B145" t="str">
            <v>Gloucestershire Housing Association Limited</v>
          </cell>
          <cell r="C145" t="str">
            <v>R</v>
          </cell>
          <cell r="D145" t="str">
            <v>South West</v>
          </cell>
          <cell r="E145" t="str">
            <v>Liz Phillips</v>
          </cell>
          <cell r="F145">
            <v>38454</v>
          </cell>
          <cell r="H145">
            <v>38853</v>
          </cell>
          <cell r="I145">
            <v>38861</v>
          </cell>
          <cell r="J145">
            <v>38867</v>
          </cell>
          <cell r="L145" t="str">
            <v>G1</v>
          </cell>
          <cell r="M145" t="str">
            <v>B</v>
          </cell>
          <cell r="N145" t="str">
            <v>B</v>
          </cell>
          <cell r="O145" t="str">
            <v>A</v>
          </cell>
          <cell r="P145" t="str">
            <v>South WestB</v>
          </cell>
          <cell r="Q145" t="str">
            <v>South WestC</v>
          </cell>
          <cell r="R145" t="str">
            <v>South WestB</v>
          </cell>
          <cell r="S145" t="str">
            <v>South WestA</v>
          </cell>
          <cell r="T145" t="str">
            <v>Low Impact/Probability</v>
          </cell>
          <cell r="U145" t="str">
            <v>Annual review/upgrade</v>
          </cell>
          <cell r="V145" t="str">
            <v>Gov+</v>
          </cell>
          <cell r="AC145" t="str">
            <v>X</v>
          </cell>
        </row>
        <row r="146">
          <cell r="B146" t="str">
            <v>Granta Housing Society Limited</v>
          </cell>
          <cell r="C146" t="str">
            <v>R</v>
          </cell>
          <cell r="D146" t="str">
            <v>London</v>
          </cell>
          <cell r="E146" t="str">
            <v>Now part of Metropolitan</v>
          </cell>
          <cell r="F146" t="str">
            <v>Archived</v>
          </cell>
          <cell r="L146" t="str">
            <v>C1</v>
          </cell>
          <cell r="M146" t="str">
            <v>B</v>
          </cell>
          <cell r="N146" t="str">
            <v>B</v>
          </cell>
          <cell r="O146" t="str">
            <v>A</v>
          </cell>
          <cell r="P146" t="str">
            <v>LondonC1</v>
          </cell>
          <cell r="Q146" t="str">
            <v>LondonB</v>
          </cell>
          <cell r="R146" t="str">
            <v>LondonB</v>
          </cell>
          <cell r="S146" t="str">
            <v>LondonA</v>
          </cell>
          <cell r="T146" t="str">
            <v>No Score</v>
          </cell>
        </row>
        <row r="147">
          <cell r="B147" t="str">
            <v>Gravesend Churches Housing Association Limited</v>
          </cell>
          <cell r="C147" t="str">
            <v>R</v>
          </cell>
          <cell r="D147" t="str">
            <v>South East</v>
          </cell>
          <cell r="E147" t="str">
            <v>Paul Kershaw</v>
          </cell>
          <cell r="F147">
            <v>38321</v>
          </cell>
          <cell r="G147">
            <v>2006</v>
          </cell>
          <cell r="H147">
            <v>39056</v>
          </cell>
          <cell r="L147" t="str">
            <v>B</v>
          </cell>
          <cell r="M147" t="str">
            <v>B</v>
          </cell>
          <cell r="N147" t="str">
            <v>B</v>
          </cell>
          <cell r="O147" t="str">
            <v>A</v>
          </cell>
          <cell r="P147" t="str">
            <v>South EastB</v>
          </cell>
          <cell r="Q147" t="str">
            <v>South EastB</v>
          </cell>
          <cell r="R147" t="str">
            <v>South EastB</v>
          </cell>
          <cell r="S147" t="str">
            <v>South EastA</v>
          </cell>
          <cell r="T147" t="str">
            <v>Low Impact/Probability</v>
          </cell>
          <cell r="U147" t="str">
            <v>Low periodic</v>
          </cell>
          <cell r="AC147" t="str">
            <v>X</v>
          </cell>
        </row>
        <row r="148">
          <cell r="B148" t="str">
            <v>Great Places Housing</v>
          </cell>
          <cell r="C148" t="str">
            <v>R</v>
          </cell>
          <cell r="D148" t="str">
            <v>North</v>
          </cell>
          <cell r="E148">
            <v>0</v>
          </cell>
          <cell r="F148" t="str">
            <v>New name</v>
          </cell>
          <cell r="H148">
            <v>38937</v>
          </cell>
          <cell r="I148">
            <v>38952</v>
          </cell>
          <cell r="J148">
            <v>38958</v>
          </cell>
          <cell r="L148" t="str">
            <v>G1</v>
          </cell>
          <cell r="M148" t="str">
            <v>B</v>
          </cell>
          <cell r="N148" t="str">
            <v>B</v>
          </cell>
          <cell r="O148" t="str">
            <v>B</v>
          </cell>
          <cell r="T148" t="str">
            <v>Medium Impact/Probability</v>
          </cell>
          <cell r="U148" t="str">
            <v>Name change</v>
          </cell>
          <cell r="Y148" t="str">
            <v>X</v>
          </cell>
        </row>
        <row r="149">
          <cell r="B149" t="str">
            <v>Greenoak Housing Association Limited</v>
          </cell>
          <cell r="C149" t="str">
            <v>R</v>
          </cell>
          <cell r="D149" t="str">
            <v>South East</v>
          </cell>
          <cell r="E149" t="str">
            <v>Gillian Prew</v>
          </cell>
          <cell r="T149" t="str">
            <v>Low Impact/Probability</v>
          </cell>
        </row>
        <row r="150">
          <cell r="B150" t="str">
            <v>Guinness Trust</v>
          </cell>
          <cell r="C150" t="str">
            <v>R</v>
          </cell>
          <cell r="D150" t="str">
            <v>London</v>
          </cell>
          <cell r="E150" t="str">
            <v>Jane Smith (London)</v>
          </cell>
          <cell r="F150">
            <v>38538</v>
          </cell>
          <cell r="H150">
            <v>38925</v>
          </cell>
          <cell r="I150">
            <v>38944</v>
          </cell>
          <cell r="J150">
            <v>38951</v>
          </cell>
          <cell r="L150" t="str">
            <v>G1</v>
          </cell>
          <cell r="M150" t="str">
            <v>B</v>
          </cell>
          <cell r="N150" t="str">
            <v>B</v>
          </cell>
          <cell r="O150" t="str">
            <v>B</v>
          </cell>
          <cell r="P150" t="str">
            <v>LondonC1</v>
          </cell>
          <cell r="Q150" t="str">
            <v>LondonB</v>
          </cell>
          <cell r="R150" t="str">
            <v>LondonB</v>
          </cell>
          <cell r="S150" t="str">
            <v>LondonB</v>
          </cell>
          <cell r="T150" t="str">
            <v>High Impact</v>
          </cell>
          <cell r="U150" t="str">
            <v>Annual review/merger</v>
          </cell>
          <cell r="AC150" t="str">
            <v>X</v>
          </cell>
        </row>
        <row r="151">
          <cell r="B151" t="str">
            <v>Habinteg Housing Association Limited</v>
          </cell>
          <cell r="C151" t="str">
            <v>R</v>
          </cell>
          <cell r="D151" t="str">
            <v>London</v>
          </cell>
          <cell r="E151" t="str">
            <v>Alice Spencer</v>
          </cell>
          <cell r="F151">
            <v>38175</v>
          </cell>
          <cell r="G151">
            <v>2006</v>
          </cell>
          <cell r="H151">
            <v>38981</v>
          </cell>
          <cell r="I151">
            <v>39017</v>
          </cell>
          <cell r="J151">
            <v>39021</v>
          </cell>
          <cell r="L151" t="str">
            <v>G1</v>
          </cell>
          <cell r="M151" t="str">
            <v>B</v>
          </cell>
          <cell r="N151" t="str">
            <v>B</v>
          </cell>
          <cell r="O151" t="str">
            <v>A</v>
          </cell>
          <cell r="P151" t="str">
            <v>LondonC1</v>
          </cell>
          <cell r="Q151" t="str">
            <v>LondonB</v>
          </cell>
          <cell r="R151" t="str">
            <v>LondonB</v>
          </cell>
          <cell r="S151" t="str">
            <v>LondonB</v>
          </cell>
          <cell r="T151" t="str">
            <v>Low Impact/Probability</v>
          </cell>
          <cell r="U151" t="str">
            <v>Low periodic</v>
          </cell>
          <cell r="AC151" t="str">
            <v>X</v>
          </cell>
        </row>
        <row r="152">
          <cell r="B152" t="str">
            <v>Haig Homes</v>
          </cell>
          <cell r="C152" t="str">
            <v>R</v>
          </cell>
          <cell r="D152" t="str">
            <v>London</v>
          </cell>
          <cell r="E152" t="str">
            <v>Madeline Homer</v>
          </cell>
          <cell r="F152">
            <v>38566</v>
          </cell>
          <cell r="H152">
            <v>38944</v>
          </cell>
          <cell r="I152">
            <v>38975</v>
          </cell>
          <cell r="J152">
            <v>38979</v>
          </cell>
          <cell r="L152" t="str">
            <v>G2</v>
          </cell>
          <cell r="M152" t="str">
            <v>B</v>
          </cell>
          <cell r="N152" t="str">
            <v>C</v>
          </cell>
          <cell r="O152" t="str">
            <v>N/A</v>
          </cell>
          <cell r="P152" t="str">
            <v>LondonB</v>
          </cell>
          <cell r="Q152" t="str">
            <v>LondonB</v>
          </cell>
          <cell r="R152" t="str">
            <v>LondonC</v>
          </cell>
          <cell r="S152" t="str">
            <v>LondonN/A</v>
          </cell>
          <cell r="T152" t="str">
            <v>Medium Impact/Probability</v>
          </cell>
          <cell r="U152" t="str">
            <v>Annual review</v>
          </cell>
          <cell r="AC152" t="str">
            <v>X</v>
          </cell>
        </row>
        <row r="153">
          <cell r="B153" t="str">
            <v>Halton Housing Trust Limited</v>
          </cell>
          <cell r="C153" t="str">
            <v>R</v>
          </cell>
          <cell r="D153" t="str">
            <v>North</v>
          </cell>
          <cell r="E153">
            <v>0</v>
          </cell>
          <cell r="T153" t="str">
            <v>Medium Impact/Probability</v>
          </cell>
        </row>
        <row r="154">
          <cell r="B154" t="str">
            <v>Hanover Housing Association</v>
          </cell>
          <cell r="C154" t="str">
            <v>R</v>
          </cell>
          <cell r="D154" t="str">
            <v>South East</v>
          </cell>
          <cell r="E154" t="str">
            <v>Chris Daly</v>
          </cell>
          <cell r="F154">
            <v>38545</v>
          </cell>
          <cell r="H154">
            <v>38909</v>
          </cell>
          <cell r="I154">
            <v>38910</v>
          </cell>
          <cell r="J154">
            <v>38923</v>
          </cell>
          <cell r="L154" t="str">
            <v>G1</v>
          </cell>
          <cell r="M154" t="str">
            <v>B</v>
          </cell>
          <cell r="N154" t="str">
            <v>B</v>
          </cell>
          <cell r="O154" t="str">
            <v>A</v>
          </cell>
          <cell r="P154" t="str">
            <v>South EastC1</v>
          </cell>
          <cell r="Q154" t="str">
            <v>South EastB</v>
          </cell>
          <cell r="R154" t="str">
            <v>South EastB</v>
          </cell>
          <cell r="S154" t="str">
            <v>South EastA</v>
          </cell>
          <cell r="T154" t="str">
            <v>High Impact</v>
          </cell>
          <cell r="U154" t="str">
            <v>Inspection</v>
          </cell>
          <cell r="Z154" t="str">
            <v>Insp</v>
          </cell>
        </row>
        <row r="155">
          <cell r="B155" t="str">
            <v>Harvest Housing Group Limited</v>
          </cell>
          <cell r="C155" t="str">
            <v>R</v>
          </cell>
          <cell r="D155" t="str">
            <v>North</v>
          </cell>
          <cell r="E155" t="str">
            <v>Jean Hill</v>
          </cell>
          <cell r="F155">
            <v>38706</v>
          </cell>
          <cell r="L155" t="str">
            <v>G1</v>
          </cell>
          <cell r="M155" t="str">
            <v>B</v>
          </cell>
          <cell r="N155" t="str">
            <v>B</v>
          </cell>
          <cell r="O155" t="str">
            <v>B</v>
          </cell>
          <cell r="P155" t="str">
            <v>NorthG1</v>
          </cell>
          <cell r="Q155" t="str">
            <v>NorthB</v>
          </cell>
          <cell r="R155" t="str">
            <v>NorthB</v>
          </cell>
          <cell r="S155" t="str">
            <v>NorthB</v>
          </cell>
          <cell r="T155" t="str">
            <v>Medium Impact/Probability</v>
          </cell>
        </row>
        <row r="156">
          <cell r="B156" t="str">
            <v>Hastoe Housing Association Limited</v>
          </cell>
          <cell r="C156" t="str">
            <v>R</v>
          </cell>
          <cell r="D156" t="str">
            <v>South East</v>
          </cell>
          <cell r="E156" t="str">
            <v>Paul Kershaw</v>
          </cell>
          <cell r="F156">
            <v>38657</v>
          </cell>
          <cell r="K156">
            <v>2007</v>
          </cell>
          <cell r="L156" t="str">
            <v>G1</v>
          </cell>
          <cell r="M156" t="str">
            <v>B</v>
          </cell>
          <cell r="N156" t="str">
            <v>B</v>
          </cell>
          <cell r="O156" t="str">
            <v>B</v>
          </cell>
          <cell r="P156" t="str">
            <v>South EastG1</v>
          </cell>
          <cell r="Q156" t="str">
            <v>South EastB</v>
          </cell>
          <cell r="R156" t="str">
            <v>South EastB</v>
          </cell>
          <cell r="S156" t="str">
            <v>South EastB</v>
          </cell>
          <cell r="T156" t="str">
            <v>Low Impact/Probability</v>
          </cell>
        </row>
        <row r="157">
          <cell r="B157" t="str">
            <v>Havebury Housing Partnership</v>
          </cell>
          <cell r="C157" t="str">
            <v>R</v>
          </cell>
          <cell r="D157" t="str">
            <v>Central</v>
          </cell>
          <cell r="E157" t="str">
            <v>Simon Lett</v>
          </cell>
          <cell r="F157">
            <v>38405</v>
          </cell>
          <cell r="H157">
            <v>38884</v>
          </cell>
          <cell r="I157">
            <v>38894</v>
          </cell>
          <cell r="J157">
            <v>38895</v>
          </cell>
          <cell r="L157" t="str">
            <v>G1</v>
          </cell>
          <cell r="M157" t="str">
            <v>B</v>
          </cell>
          <cell r="N157" t="str">
            <v>B</v>
          </cell>
          <cell r="O157" t="str">
            <v>N/A</v>
          </cell>
          <cell r="P157" t="str">
            <v>CentralC1</v>
          </cell>
          <cell r="Q157" t="str">
            <v>CentralB</v>
          </cell>
          <cell r="R157" t="str">
            <v>CentralB</v>
          </cell>
          <cell r="S157" t="str">
            <v>CentralN/A</v>
          </cell>
          <cell r="T157" t="str">
            <v>Low Impact/Probability</v>
          </cell>
          <cell r="U157" t="str">
            <v>Annual review/Inspection</v>
          </cell>
          <cell r="Z157" t="str">
            <v>Insp</v>
          </cell>
          <cell r="AC157" t="str">
            <v>X+</v>
          </cell>
        </row>
        <row r="158">
          <cell r="B158" t="str">
            <v>Headrow Housing Group Limited</v>
          </cell>
          <cell r="C158" t="str">
            <v>R</v>
          </cell>
          <cell r="D158" t="str">
            <v>North</v>
          </cell>
          <cell r="E158" t="str">
            <v>Now part of Arena</v>
          </cell>
          <cell r="F158">
            <v>38265</v>
          </cell>
          <cell r="G158">
            <v>2006</v>
          </cell>
          <cell r="L158" t="str">
            <v>C1</v>
          </cell>
          <cell r="M158" t="str">
            <v>B</v>
          </cell>
          <cell r="N158" t="str">
            <v>B</v>
          </cell>
          <cell r="O158" t="str">
            <v>B</v>
          </cell>
          <cell r="P158" t="str">
            <v>NorthC1</v>
          </cell>
          <cell r="Q158" t="str">
            <v>NorthB</v>
          </cell>
          <cell r="R158" t="str">
            <v>NorthB</v>
          </cell>
          <cell r="S158" t="str">
            <v>NorthB</v>
          </cell>
          <cell r="T158" t="str">
            <v>Low Impact/Probability</v>
          </cell>
        </row>
        <row r="159">
          <cell r="B159" t="str">
            <v>Heantun Housing Association Limited</v>
          </cell>
          <cell r="C159" t="str">
            <v>R</v>
          </cell>
          <cell r="D159" t="str">
            <v>Central</v>
          </cell>
          <cell r="E159" t="str">
            <v>Simon Lett</v>
          </cell>
          <cell r="F159">
            <v>38223</v>
          </cell>
          <cell r="G159">
            <v>2006</v>
          </cell>
          <cell r="H159">
            <v>38909</v>
          </cell>
          <cell r="I159">
            <v>38900</v>
          </cell>
          <cell r="J159">
            <v>38930</v>
          </cell>
          <cell r="L159" t="str">
            <v>G2</v>
          </cell>
          <cell r="M159" t="str">
            <v>B</v>
          </cell>
          <cell r="N159" t="str">
            <v>B</v>
          </cell>
          <cell r="O159" t="str">
            <v>B</v>
          </cell>
          <cell r="P159" t="str">
            <v>CentralC1</v>
          </cell>
          <cell r="Q159" t="str">
            <v>CentralB</v>
          </cell>
          <cell r="R159" t="str">
            <v>CentralB</v>
          </cell>
          <cell r="S159" t="str">
            <v>CentralB</v>
          </cell>
          <cell r="T159" t="str">
            <v>Low Impact/Probability</v>
          </cell>
          <cell r="U159" t="str">
            <v>Low periodic</v>
          </cell>
          <cell r="AC159" t="str">
            <v>X</v>
          </cell>
        </row>
        <row r="160">
          <cell r="B160" t="str">
            <v>Heart of England Housing Group Limited</v>
          </cell>
          <cell r="C160" t="str">
            <v>R</v>
          </cell>
          <cell r="D160" t="str">
            <v>Central</v>
          </cell>
          <cell r="E160" t="str">
            <v>Simon Lett</v>
          </cell>
          <cell r="F160">
            <v>38524</v>
          </cell>
          <cell r="K160">
            <v>2007</v>
          </cell>
          <cell r="L160" t="str">
            <v>C1</v>
          </cell>
          <cell r="M160" t="str">
            <v>B</v>
          </cell>
          <cell r="N160" t="str">
            <v>B</v>
          </cell>
          <cell r="O160" t="str">
            <v>N/A</v>
          </cell>
          <cell r="P160" t="str">
            <v>CentralC1</v>
          </cell>
          <cell r="Q160" t="str">
            <v>CentralB</v>
          </cell>
          <cell r="R160" t="str">
            <v>CentralB</v>
          </cell>
          <cell r="S160" t="str">
            <v>CentralN/A</v>
          </cell>
          <cell r="T160" t="str">
            <v>Low Impact/Probability</v>
          </cell>
        </row>
        <row r="161">
          <cell r="B161" t="str">
            <v>Helena Housing Limited</v>
          </cell>
          <cell r="C161" t="str">
            <v>R</v>
          </cell>
          <cell r="D161" t="str">
            <v>North</v>
          </cell>
          <cell r="E161" t="str">
            <v>Jacquie Battensby</v>
          </cell>
          <cell r="F161">
            <v>38706</v>
          </cell>
          <cell r="L161" t="str">
            <v>G1</v>
          </cell>
          <cell r="M161" t="str">
            <v>B</v>
          </cell>
          <cell r="N161" t="str">
            <v>B</v>
          </cell>
          <cell r="O161" t="str">
            <v>N/A</v>
          </cell>
          <cell r="P161" t="str">
            <v>NorthG1</v>
          </cell>
          <cell r="Q161" t="str">
            <v>NorthB</v>
          </cell>
          <cell r="R161" t="str">
            <v>NorthB</v>
          </cell>
          <cell r="S161" t="str">
            <v>NorthN/A</v>
          </cell>
          <cell r="T161" t="str">
            <v>Medium Impact/Probability</v>
          </cell>
        </row>
        <row r="162">
          <cell r="B162" t="str">
            <v>Herefordshire Housing Limited</v>
          </cell>
          <cell r="C162" t="str">
            <v>R</v>
          </cell>
          <cell r="D162" t="str">
            <v>Central</v>
          </cell>
          <cell r="E162" t="str">
            <v>Helen Lane</v>
          </cell>
          <cell r="F162">
            <v>38559</v>
          </cell>
          <cell r="H162">
            <v>38908</v>
          </cell>
          <cell r="I162" t="str">
            <v xml:space="preserve"> 17/7/06</v>
          </cell>
          <cell r="J162">
            <v>38923</v>
          </cell>
          <cell r="L162" t="str">
            <v>G2</v>
          </cell>
          <cell r="M162" t="str">
            <v>B</v>
          </cell>
          <cell r="N162" t="str">
            <v>B</v>
          </cell>
          <cell r="O162" t="str">
            <v>N/A</v>
          </cell>
          <cell r="P162" t="str">
            <v>CentralC2</v>
          </cell>
          <cell r="Q162" t="str">
            <v>CentralB</v>
          </cell>
          <cell r="R162" t="str">
            <v>CentralB</v>
          </cell>
          <cell r="S162" t="str">
            <v>CentralN/A</v>
          </cell>
          <cell r="T162" t="str">
            <v>Medium Impact/Probability</v>
          </cell>
          <cell r="U162" t="str">
            <v>Annual review</v>
          </cell>
          <cell r="AC162" t="str">
            <v>X</v>
          </cell>
        </row>
        <row r="163">
          <cell r="B163" t="str">
            <v>Hereward Housing Association Limited</v>
          </cell>
          <cell r="C163" t="str">
            <v>R</v>
          </cell>
          <cell r="D163" t="str">
            <v>Central</v>
          </cell>
          <cell r="E163" t="str">
            <v>Now part of Sanctuary</v>
          </cell>
          <cell r="F163" t="str">
            <v>Archived</v>
          </cell>
          <cell r="P163" t="str">
            <v>Central</v>
          </cell>
          <cell r="Q163" t="str">
            <v>Central</v>
          </cell>
          <cell r="R163" t="str">
            <v>Central</v>
          </cell>
          <cell r="S163" t="str">
            <v>Central</v>
          </cell>
          <cell r="T163" t="str">
            <v>No Score</v>
          </cell>
        </row>
        <row r="164">
          <cell r="B164" t="str">
            <v>Hexagon Housing Association Limited</v>
          </cell>
          <cell r="C164" t="str">
            <v>R</v>
          </cell>
          <cell r="D164" t="str">
            <v>London</v>
          </cell>
          <cell r="E164" t="str">
            <v>Jane Smith (London)</v>
          </cell>
          <cell r="F164">
            <v>38238</v>
          </cell>
          <cell r="G164">
            <v>2006</v>
          </cell>
          <cell r="L164" t="str">
            <v>B</v>
          </cell>
          <cell r="M164" t="str">
            <v>B</v>
          </cell>
          <cell r="N164" t="str">
            <v>B</v>
          </cell>
          <cell r="O164" t="str">
            <v>B</v>
          </cell>
          <cell r="P164" t="str">
            <v>LondonB</v>
          </cell>
          <cell r="Q164" t="str">
            <v>LondonB</v>
          </cell>
          <cell r="R164" t="str">
            <v>LondonB</v>
          </cell>
          <cell r="S164" t="str">
            <v>LondonB</v>
          </cell>
          <cell r="T164" t="str">
            <v>Medium Impact/Probability</v>
          </cell>
        </row>
        <row r="165">
          <cell r="B165" t="str">
            <v>Hightown Praetorian &amp; Churches HA Limited</v>
          </cell>
          <cell r="C165" t="str">
            <v>R</v>
          </cell>
          <cell r="D165" t="str">
            <v>Central</v>
          </cell>
          <cell r="E165" t="str">
            <v>Martin Connor</v>
          </cell>
          <cell r="F165">
            <v>38315</v>
          </cell>
          <cell r="G165">
            <v>2006</v>
          </cell>
          <cell r="H165">
            <v>39043</v>
          </cell>
          <cell r="I165">
            <v>39048</v>
          </cell>
          <cell r="J165">
            <v>39049</v>
          </cell>
          <cell r="L165" t="str">
            <v>G1</v>
          </cell>
          <cell r="M165" t="str">
            <v>B</v>
          </cell>
          <cell r="N165" t="str">
            <v>B</v>
          </cell>
          <cell r="O165" t="str">
            <v>A</v>
          </cell>
          <cell r="P165" t="str">
            <v>CentralB</v>
          </cell>
          <cell r="Q165" t="str">
            <v>CentralB</v>
          </cell>
          <cell r="R165" t="str">
            <v>CentralB</v>
          </cell>
          <cell r="S165" t="str">
            <v>CentralB</v>
          </cell>
          <cell r="T165" t="str">
            <v>Medium Impact/Probability</v>
          </cell>
          <cell r="U165" t="str">
            <v>Low periodic</v>
          </cell>
          <cell r="W165" t="str">
            <v>Dev+</v>
          </cell>
          <cell r="AC165" t="str">
            <v>X</v>
          </cell>
        </row>
        <row r="166">
          <cell r="B166" t="str">
            <v>Home Group Limited</v>
          </cell>
          <cell r="C166" t="str">
            <v>R</v>
          </cell>
          <cell r="D166" t="str">
            <v>North</v>
          </cell>
          <cell r="E166" t="str">
            <v>John Mchale</v>
          </cell>
          <cell r="F166">
            <v>38678</v>
          </cell>
          <cell r="H166">
            <v>39043</v>
          </cell>
          <cell r="I166">
            <v>39045</v>
          </cell>
          <cell r="J166">
            <v>39049</v>
          </cell>
          <cell r="L166" t="str">
            <v>G2</v>
          </cell>
          <cell r="M166" t="str">
            <v>B</v>
          </cell>
          <cell r="N166" t="str">
            <v>B</v>
          </cell>
          <cell r="O166" t="str">
            <v>B</v>
          </cell>
          <cell r="P166" t="str">
            <v>NorthC1</v>
          </cell>
          <cell r="Q166" t="str">
            <v>NorthB</v>
          </cell>
          <cell r="R166" t="str">
            <v>NorthB</v>
          </cell>
          <cell r="S166" t="str">
            <v>NorthB</v>
          </cell>
          <cell r="T166" t="str">
            <v>High Impact</v>
          </cell>
          <cell r="U166" t="str">
            <v>Annual review</v>
          </cell>
          <cell r="AC166" t="str">
            <v>X</v>
          </cell>
        </row>
        <row r="167">
          <cell r="B167" t="str">
            <v>Homezone Housing Limited</v>
          </cell>
          <cell r="C167" t="str">
            <v>R</v>
          </cell>
          <cell r="D167" t="str">
            <v>Central</v>
          </cell>
          <cell r="E167" t="str">
            <v>Simon Lett</v>
          </cell>
          <cell r="F167">
            <v>38259</v>
          </cell>
          <cell r="G167">
            <v>2006</v>
          </cell>
          <cell r="H167">
            <v>38966</v>
          </cell>
          <cell r="I167">
            <v>38989</v>
          </cell>
          <cell r="J167">
            <v>38989</v>
          </cell>
          <cell r="L167" t="str">
            <v>G1</v>
          </cell>
          <cell r="M167" t="str">
            <v>B</v>
          </cell>
          <cell r="N167" t="str">
            <v>B</v>
          </cell>
          <cell r="O167" t="str">
            <v>B</v>
          </cell>
          <cell r="P167" t="str">
            <v>CentralC1</v>
          </cell>
          <cell r="Q167" t="str">
            <v>CentralB</v>
          </cell>
          <cell r="R167" t="str">
            <v>CentralB</v>
          </cell>
          <cell r="S167" t="str">
            <v>CentralB</v>
          </cell>
          <cell r="T167" t="str">
            <v>Low Impact/Probability</v>
          </cell>
          <cell r="U167" t="str">
            <v>Low periodic</v>
          </cell>
          <cell r="AC167" t="str">
            <v>X</v>
          </cell>
        </row>
        <row r="168">
          <cell r="B168" t="str">
            <v>Hornsey Housing Trust Limited</v>
          </cell>
          <cell r="C168" t="str">
            <v>R</v>
          </cell>
          <cell r="D168" t="str">
            <v>London</v>
          </cell>
          <cell r="E168" t="str">
            <v>Alice Spencer</v>
          </cell>
          <cell r="F168">
            <v>38272</v>
          </cell>
          <cell r="G168">
            <v>2006</v>
          </cell>
          <cell r="H168">
            <v>39044</v>
          </cell>
          <cell r="L168" t="str">
            <v>C1</v>
          </cell>
          <cell r="M168" t="str">
            <v>B</v>
          </cell>
          <cell r="N168" t="str">
            <v>B</v>
          </cell>
          <cell r="O168" t="str">
            <v>N/A</v>
          </cell>
          <cell r="P168" t="str">
            <v>LondonC1</v>
          </cell>
          <cell r="Q168" t="str">
            <v>LondonB</v>
          </cell>
          <cell r="R168" t="str">
            <v>LondonB</v>
          </cell>
          <cell r="S168" t="str">
            <v>LondonN/A</v>
          </cell>
          <cell r="T168" t="str">
            <v>Low Impact/Probability</v>
          </cell>
          <cell r="U168" t="str">
            <v>Low periodic</v>
          </cell>
          <cell r="AC168" t="str">
            <v>X</v>
          </cell>
        </row>
        <row r="169">
          <cell r="B169" t="str">
            <v>Housing 21</v>
          </cell>
          <cell r="C169" t="str">
            <v>R</v>
          </cell>
          <cell r="D169" t="str">
            <v>South East</v>
          </cell>
          <cell r="E169" t="str">
            <v>Chris Daly</v>
          </cell>
          <cell r="F169" t="str">
            <v>Not published</v>
          </cell>
          <cell r="H169">
            <v>38680</v>
          </cell>
          <cell r="I169">
            <v>38727</v>
          </cell>
          <cell r="J169">
            <v>38727</v>
          </cell>
          <cell r="L169" t="str">
            <v>G1</v>
          </cell>
          <cell r="M169" t="str">
            <v>B</v>
          </cell>
          <cell r="N169" t="str">
            <v>B</v>
          </cell>
          <cell r="O169" t="str">
            <v>B</v>
          </cell>
          <cell r="P169" t="str">
            <v>South EastC1</v>
          </cell>
          <cell r="Q169" t="str">
            <v>South EastB</v>
          </cell>
          <cell r="R169" t="str">
            <v>South EastB</v>
          </cell>
          <cell r="S169" t="str">
            <v>South EastB</v>
          </cell>
          <cell r="T169" t="str">
            <v>High Impact</v>
          </cell>
          <cell r="U169" t="str">
            <v>Annual review</v>
          </cell>
          <cell r="Z169" t="str">
            <v>Insp</v>
          </cell>
          <cell r="AC169" t="str">
            <v>X</v>
          </cell>
        </row>
        <row r="170">
          <cell r="B170" t="str">
            <v>Housing For Women</v>
          </cell>
          <cell r="C170" t="str">
            <v>R</v>
          </cell>
          <cell r="D170" t="str">
            <v>London</v>
          </cell>
          <cell r="E170" t="str">
            <v>Alice Spencer</v>
          </cell>
          <cell r="F170">
            <v>38279</v>
          </cell>
          <cell r="G170">
            <v>2006</v>
          </cell>
          <cell r="H170">
            <v>39008</v>
          </cell>
          <cell r="I170">
            <v>39014</v>
          </cell>
          <cell r="J170">
            <v>39021</v>
          </cell>
          <cell r="L170" t="str">
            <v>G1</v>
          </cell>
          <cell r="M170" t="str">
            <v>B</v>
          </cell>
          <cell r="N170" t="str">
            <v>B</v>
          </cell>
          <cell r="O170" t="str">
            <v>N/A</v>
          </cell>
          <cell r="P170" t="str">
            <v>LondonC1</v>
          </cell>
          <cell r="Q170" t="str">
            <v>LondonB</v>
          </cell>
          <cell r="R170" t="str">
            <v>LondonB</v>
          </cell>
          <cell r="S170" t="str">
            <v>LondonN/A</v>
          </cell>
          <cell r="T170" t="str">
            <v>Medium Impact/Probability</v>
          </cell>
          <cell r="U170" t="str">
            <v>Low periodic</v>
          </cell>
          <cell r="AC170" t="str">
            <v>X</v>
          </cell>
        </row>
        <row r="171">
          <cell r="B171" t="str">
            <v>Housing Hartlepool Limited</v>
          </cell>
          <cell r="C171" t="str">
            <v>R</v>
          </cell>
          <cell r="D171" t="str">
            <v>North</v>
          </cell>
          <cell r="E171" t="str">
            <v>Maxine Loftus</v>
          </cell>
          <cell r="F171">
            <v>38587</v>
          </cell>
          <cell r="H171">
            <v>38937</v>
          </cell>
          <cell r="I171">
            <v>38950</v>
          </cell>
          <cell r="J171">
            <v>38951</v>
          </cell>
          <cell r="L171" t="str">
            <v>G1</v>
          </cell>
          <cell r="M171" t="str">
            <v>B</v>
          </cell>
          <cell r="N171" t="str">
            <v>B</v>
          </cell>
          <cell r="O171" t="str">
            <v>N/A</v>
          </cell>
          <cell r="P171" t="str">
            <v>NorthC1</v>
          </cell>
          <cell r="Q171" t="str">
            <v>NorthB</v>
          </cell>
          <cell r="R171" t="str">
            <v>NorthB</v>
          </cell>
          <cell r="S171" t="str">
            <v>NorthN/A</v>
          </cell>
          <cell r="T171" t="str">
            <v>Medium Impact/Probability</v>
          </cell>
          <cell r="U171" t="str">
            <v>Annual review</v>
          </cell>
          <cell r="AC171" t="str">
            <v>X</v>
          </cell>
        </row>
        <row r="172">
          <cell r="B172" t="str">
            <v>Housing Solutions Limited</v>
          </cell>
          <cell r="C172" t="str">
            <v>R</v>
          </cell>
          <cell r="D172" t="str">
            <v>South East</v>
          </cell>
          <cell r="E172" t="str">
            <v>Paul Kershaw</v>
          </cell>
          <cell r="F172">
            <v>38650</v>
          </cell>
          <cell r="K172">
            <v>2007</v>
          </cell>
          <cell r="L172" t="str">
            <v>G1</v>
          </cell>
          <cell r="M172" t="str">
            <v>B</v>
          </cell>
          <cell r="N172" t="str">
            <v>B</v>
          </cell>
          <cell r="O172" t="str">
            <v>B</v>
          </cell>
          <cell r="P172" t="str">
            <v>South EastG1</v>
          </cell>
          <cell r="Q172" t="str">
            <v>South EastB</v>
          </cell>
          <cell r="R172" t="str">
            <v>South EastB</v>
          </cell>
          <cell r="S172" t="str">
            <v>South EastB</v>
          </cell>
          <cell r="T172" t="str">
            <v>Low Impact/Probability</v>
          </cell>
        </row>
        <row r="173">
          <cell r="B173" t="str">
            <v>Howard Cottage Housing Association</v>
          </cell>
          <cell r="C173" t="str">
            <v>R</v>
          </cell>
          <cell r="D173" t="str">
            <v>Central</v>
          </cell>
          <cell r="E173" t="str">
            <v>Simon Lett</v>
          </cell>
          <cell r="F173">
            <v>38216</v>
          </cell>
          <cell r="G173">
            <v>2006</v>
          </cell>
          <cell r="H173">
            <v>38936</v>
          </cell>
          <cell r="I173">
            <v>38945</v>
          </cell>
          <cell r="J173">
            <v>38951</v>
          </cell>
          <cell r="L173" t="str">
            <v>G1</v>
          </cell>
          <cell r="M173" t="str">
            <v>B</v>
          </cell>
          <cell r="N173" t="str">
            <v>B</v>
          </cell>
          <cell r="O173" t="str">
            <v>A</v>
          </cell>
          <cell r="P173" t="str">
            <v>CentralA</v>
          </cell>
          <cell r="Q173" t="str">
            <v>CentralB</v>
          </cell>
          <cell r="R173" t="str">
            <v>CentralB</v>
          </cell>
          <cell r="S173" t="str">
            <v>CentralB</v>
          </cell>
          <cell r="T173" t="str">
            <v>Low Impact/Probability</v>
          </cell>
          <cell r="U173" t="str">
            <v>Low periodic</v>
          </cell>
          <cell r="AC173" t="str">
            <v>X</v>
          </cell>
        </row>
        <row r="174">
          <cell r="B174" t="str">
            <v>Hull Churches Housing Association Limited</v>
          </cell>
          <cell r="C174" t="str">
            <v>R</v>
          </cell>
          <cell r="D174" t="str">
            <v>North</v>
          </cell>
          <cell r="E174" t="str">
            <v>Francis Freeman</v>
          </cell>
          <cell r="F174">
            <v>38246</v>
          </cell>
          <cell r="G174">
            <v>2006</v>
          </cell>
          <cell r="H174">
            <v>38964</v>
          </cell>
          <cell r="I174">
            <v>38975</v>
          </cell>
          <cell r="J174">
            <v>38979</v>
          </cell>
          <cell r="L174" t="str">
            <v>G1</v>
          </cell>
          <cell r="M174" t="str">
            <v>B</v>
          </cell>
          <cell r="N174" t="str">
            <v>B</v>
          </cell>
          <cell r="O174" t="str">
            <v>B</v>
          </cell>
          <cell r="P174" t="str">
            <v>NorthB</v>
          </cell>
          <cell r="Q174" t="str">
            <v>NorthB</v>
          </cell>
          <cell r="R174" t="str">
            <v>NorthB</v>
          </cell>
          <cell r="S174" t="str">
            <v>NorthB</v>
          </cell>
          <cell r="T174" t="str">
            <v>Low Impact/Probability</v>
          </cell>
          <cell r="U174" t="str">
            <v>Low periodic</v>
          </cell>
          <cell r="AC174" t="str">
            <v>X</v>
          </cell>
        </row>
        <row r="175">
          <cell r="B175" t="str">
            <v>Humphrey Booth Housing Charity</v>
          </cell>
          <cell r="C175" t="str">
            <v>R</v>
          </cell>
          <cell r="D175" t="str">
            <v>North</v>
          </cell>
          <cell r="E175" t="str">
            <v>Vera Danson</v>
          </cell>
          <cell r="F175">
            <v>38692</v>
          </cell>
          <cell r="L175" t="str">
            <v>Am</v>
          </cell>
          <cell r="M175" t="str">
            <v>C</v>
          </cell>
          <cell r="N175" t="str">
            <v>C</v>
          </cell>
          <cell r="O175" t="str">
            <v>N/A</v>
          </cell>
          <cell r="P175" t="str">
            <v>NorthAm</v>
          </cell>
          <cell r="Q175" t="str">
            <v>NorthC</v>
          </cell>
          <cell r="R175" t="str">
            <v>NorthC</v>
          </cell>
          <cell r="S175" t="str">
            <v>NorthN/A</v>
          </cell>
          <cell r="T175" t="str">
            <v>High Probability</v>
          </cell>
          <cell r="U175" t="str">
            <v>Supervision</v>
          </cell>
        </row>
        <row r="176">
          <cell r="B176" t="str">
            <v>Hundred Houses Society Limited</v>
          </cell>
          <cell r="C176" t="str">
            <v>R</v>
          </cell>
          <cell r="D176" t="str">
            <v>Central</v>
          </cell>
          <cell r="E176" t="str">
            <v>Simon Lett</v>
          </cell>
          <cell r="F176">
            <v>38181</v>
          </cell>
          <cell r="G176">
            <v>2006</v>
          </cell>
          <cell r="H176">
            <v>38887</v>
          </cell>
          <cell r="I176">
            <v>38905</v>
          </cell>
          <cell r="J176">
            <v>38909</v>
          </cell>
          <cell r="L176" t="str">
            <v>G1</v>
          </cell>
          <cell r="M176" t="str">
            <v>B</v>
          </cell>
          <cell r="N176" t="str">
            <v>B</v>
          </cell>
          <cell r="O176" t="str">
            <v>B</v>
          </cell>
          <cell r="P176" t="str">
            <v>CentralC1</v>
          </cell>
          <cell r="Q176" t="str">
            <v>CentralB</v>
          </cell>
          <cell r="R176" t="str">
            <v>CentralB</v>
          </cell>
          <cell r="S176" t="str">
            <v>CentralA</v>
          </cell>
          <cell r="T176" t="str">
            <v>Low Impact/Probability</v>
          </cell>
          <cell r="U176" t="str">
            <v>Low periodic</v>
          </cell>
          <cell r="W176" t="str">
            <v>Dev -</v>
          </cell>
          <cell r="AB176" t="str">
            <v>X</v>
          </cell>
          <cell r="AC176" t="str">
            <v>X</v>
          </cell>
        </row>
        <row r="177">
          <cell r="B177" t="str">
            <v>HVHS Housing Group</v>
          </cell>
          <cell r="C177" t="str">
            <v>R</v>
          </cell>
          <cell r="D177" t="str">
            <v>South East</v>
          </cell>
          <cell r="E177" t="str">
            <v>Now part of Wessex Partnership</v>
          </cell>
          <cell r="F177" t="str">
            <v>Archived</v>
          </cell>
          <cell r="L177" t="str">
            <v>G2</v>
          </cell>
          <cell r="M177" t="str">
            <v>B</v>
          </cell>
          <cell r="N177" t="str">
            <v>B</v>
          </cell>
          <cell r="O177" t="str">
            <v>B</v>
          </cell>
          <cell r="P177" t="str">
            <v>South EastG2</v>
          </cell>
          <cell r="Q177" t="str">
            <v>South EastB</v>
          </cell>
          <cell r="R177" t="str">
            <v>South EastB</v>
          </cell>
          <cell r="S177" t="str">
            <v>South EastB</v>
          </cell>
          <cell r="T177" t="str">
            <v>No Score</v>
          </cell>
        </row>
        <row r="178">
          <cell r="B178" t="str">
            <v>Hyde Housing Association Limited</v>
          </cell>
          <cell r="C178" t="str">
            <v>R</v>
          </cell>
          <cell r="D178" t="str">
            <v>London</v>
          </cell>
          <cell r="E178" t="str">
            <v>Douglas Wynne</v>
          </cell>
          <cell r="F178">
            <v>38643</v>
          </cell>
          <cell r="H178">
            <v>38783</v>
          </cell>
          <cell r="I178">
            <v>38803</v>
          </cell>
          <cell r="J178">
            <v>38804</v>
          </cell>
          <cell r="L178" t="str">
            <v>G1</v>
          </cell>
          <cell r="M178" t="str">
            <v>B</v>
          </cell>
          <cell r="N178" t="str">
            <v>B</v>
          </cell>
          <cell r="O178" t="str">
            <v>A</v>
          </cell>
          <cell r="P178" t="str">
            <v>LondonG1</v>
          </cell>
          <cell r="Q178" t="str">
            <v>LondonB</v>
          </cell>
          <cell r="R178" t="str">
            <v>LondonB</v>
          </cell>
          <cell r="S178" t="str">
            <v>LondonA</v>
          </cell>
          <cell r="T178" t="str">
            <v>High Probability</v>
          </cell>
          <cell r="U178" t="str">
            <v>Merger</v>
          </cell>
          <cell r="Y178" t="str">
            <v>X</v>
          </cell>
        </row>
        <row r="179">
          <cell r="B179" t="str">
            <v>Impact Housing Association Limited</v>
          </cell>
          <cell r="C179" t="str">
            <v>R</v>
          </cell>
          <cell r="D179" t="str">
            <v>North</v>
          </cell>
          <cell r="E179" t="str">
            <v>Jacquie Battensby</v>
          </cell>
          <cell r="F179">
            <v>38272</v>
          </cell>
          <cell r="G179">
            <v>2006</v>
          </cell>
          <cell r="H179">
            <v>38744</v>
          </cell>
          <cell r="I179">
            <v>38757</v>
          </cell>
          <cell r="J179">
            <v>38762</v>
          </cell>
          <cell r="L179" t="str">
            <v>G1</v>
          </cell>
          <cell r="M179" t="str">
            <v>B</v>
          </cell>
          <cell r="N179" t="str">
            <v>B</v>
          </cell>
          <cell r="O179" t="str">
            <v>C</v>
          </cell>
          <cell r="P179" t="str">
            <v>NorthC1</v>
          </cell>
          <cell r="Q179" t="str">
            <v>NorthB</v>
          </cell>
          <cell r="R179" t="str">
            <v>NorthA</v>
          </cell>
          <cell r="S179" t="str">
            <v>NorthC</v>
          </cell>
          <cell r="T179" t="str">
            <v>Low Impact/Probability</v>
          </cell>
          <cell r="U179" t="str">
            <v>Downgrade</v>
          </cell>
          <cell r="W179" t="str">
            <v>Man-</v>
          </cell>
        </row>
        <row r="180">
          <cell r="B180" t="str">
            <v>Industrial Dwellings Society (1885) Ltd</v>
          </cell>
          <cell r="C180" t="str">
            <v>R</v>
          </cell>
          <cell r="D180" t="str">
            <v>London</v>
          </cell>
          <cell r="E180" t="str">
            <v>Alice Spencer</v>
          </cell>
          <cell r="F180">
            <v>38181</v>
          </cell>
          <cell r="G180">
            <v>2006</v>
          </cell>
          <cell r="H180">
            <v>38923</v>
          </cell>
          <cell r="I180">
            <v>38946</v>
          </cell>
          <cell r="J180">
            <v>38951</v>
          </cell>
          <cell r="L180" t="str">
            <v>G1</v>
          </cell>
          <cell r="M180" t="str">
            <v>B</v>
          </cell>
          <cell r="N180" t="str">
            <v>A</v>
          </cell>
          <cell r="O180" t="str">
            <v>B</v>
          </cell>
          <cell r="P180" t="str">
            <v>LondonC1</v>
          </cell>
          <cell r="Q180" t="str">
            <v>LondonB</v>
          </cell>
          <cell r="R180" t="str">
            <v>LondonA</v>
          </cell>
          <cell r="S180" t="str">
            <v>LondonA</v>
          </cell>
          <cell r="T180" t="str">
            <v>Low Impact/Probability</v>
          </cell>
          <cell r="U180" t="str">
            <v>Low periodic</v>
          </cell>
          <cell r="W180" t="str">
            <v>poss Man-?</v>
          </cell>
          <cell r="AC180" t="str">
            <v>X</v>
          </cell>
        </row>
        <row r="181">
          <cell r="B181" t="str">
            <v>Innisfree Housing Association Limited</v>
          </cell>
          <cell r="C181" t="str">
            <v>R</v>
          </cell>
          <cell r="D181" t="str">
            <v>London</v>
          </cell>
          <cell r="E181" t="str">
            <v>Douglas Wynne</v>
          </cell>
          <cell r="F181">
            <v>38216</v>
          </cell>
          <cell r="G181">
            <v>2006</v>
          </cell>
          <cell r="H181">
            <v>38951</v>
          </cell>
          <cell r="L181" t="str">
            <v>C1</v>
          </cell>
          <cell r="M181" t="str">
            <v>A</v>
          </cell>
          <cell r="N181" t="str">
            <v>A</v>
          </cell>
          <cell r="O181" t="str">
            <v>N/A</v>
          </cell>
          <cell r="P181" t="str">
            <v>LondonC1</v>
          </cell>
          <cell r="Q181" t="str">
            <v>LondonA</v>
          </cell>
          <cell r="R181" t="str">
            <v>LondonA</v>
          </cell>
          <cell r="S181" t="str">
            <v>LondonN/A</v>
          </cell>
          <cell r="T181" t="str">
            <v>Low Impact/Probability</v>
          </cell>
          <cell r="AC181" t="str">
            <v>X</v>
          </cell>
        </row>
        <row r="182">
          <cell r="B182" t="str">
            <v>Inquilab Housing Association Limited</v>
          </cell>
          <cell r="C182" t="str">
            <v>R</v>
          </cell>
          <cell r="D182" t="str">
            <v>London</v>
          </cell>
          <cell r="E182" t="str">
            <v>Alice Spencer</v>
          </cell>
          <cell r="F182">
            <v>38246</v>
          </cell>
          <cell r="G182">
            <v>2006</v>
          </cell>
          <cell r="H182">
            <v>38775</v>
          </cell>
          <cell r="I182">
            <v>38814</v>
          </cell>
          <cell r="J182">
            <v>38818</v>
          </cell>
          <cell r="L182" t="str">
            <v>C1</v>
          </cell>
          <cell r="M182" t="str">
            <v>B</v>
          </cell>
          <cell r="N182" t="str">
            <v>B</v>
          </cell>
          <cell r="O182" t="str">
            <v>A</v>
          </cell>
          <cell r="P182" t="str">
            <v>LondonC1</v>
          </cell>
          <cell r="Q182" t="str">
            <v>LondonB</v>
          </cell>
          <cell r="R182" t="str">
            <v>LondonB</v>
          </cell>
          <cell r="S182" t="str">
            <v>LondonC</v>
          </cell>
          <cell r="T182" t="str">
            <v>Low Impact/Probability</v>
          </cell>
          <cell r="U182" t="str">
            <v>Upgrade</v>
          </cell>
          <cell r="V182" t="str">
            <v>Dev+</v>
          </cell>
        </row>
        <row r="183">
          <cell r="B183" t="str">
            <v>Irish Centre Housing Limited</v>
          </cell>
          <cell r="C183" t="str">
            <v>R</v>
          </cell>
          <cell r="D183" t="str">
            <v>London</v>
          </cell>
          <cell r="E183" t="str">
            <v>Alice Spencer</v>
          </cell>
          <cell r="F183">
            <v>38392</v>
          </cell>
          <cell r="K183">
            <v>2007</v>
          </cell>
          <cell r="L183" t="str">
            <v>C2</v>
          </cell>
          <cell r="M183" t="str">
            <v>B</v>
          </cell>
          <cell r="N183" t="str">
            <v>B</v>
          </cell>
          <cell r="O183" t="str">
            <v>N/A</v>
          </cell>
          <cell r="P183" t="str">
            <v>LondonC2</v>
          </cell>
          <cell r="Q183" t="str">
            <v>LondonB</v>
          </cell>
          <cell r="R183" t="str">
            <v>LondonB</v>
          </cell>
          <cell r="S183" t="str">
            <v>LondonN/A</v>
          </cell>
          <cell r="T183" t="str">
            <v>Low Impact/Probability</v>
          </cell>
        </row>
        <row r="184">
          <cell r="B184" t="str">
            <v>Irwell Valley Housing Association Limited</v>
          </cell>
          <cell r="C184" t="str">
            <v>R</v>
          </cell>
          <cell r="D184" t="str">
            <v>North</v>
          </cell>
          <cell r="E184" t="str">
            <v>Jean Hill</v>
          </cell>
          <cell r="F184">
            <v>38510</v>
          </cell>
          <cell r="H184">
            <v>38909</v>
          </cell>
          <cell r="I184">
            <v>38954</v>
          </cell>
          <cell r="J184">
            <v>38958</v>
          </cell>
          <cell r="L184" t="str">
            <v>G1</v>
          </cell>
          <cell r="M184" t="str">
            <v>B</v>
          </cell>
          <cell r="N184" t="str">
            <v>B</v>
          </cell>
          <cell r="O184" t="str">
            <v>A</v>
          </cell>
          <cell r="P184" t="str">
            <v>NorthC1</v>
          </cell>
          <cell r="Q184" t="str">
            <v>NorthB</v>
          </cell>
          <cell r="R184" t="str">
            <v>NorthB</v>
          </cell>
          <cell r="S184" t="str">
            <v>NorthB</v>
          </cell>
          <cell r="T184" t="str">
            <v>Low Impact/Probability</v>
          </cell>
          <cell r="U184" t="str">
            <v>Upgrade</v>
          </cell>
          <cell r="W184" t="str">
            <v>Dev+</v>
          </cell>
          <cell r="AB184" t="str">
            <v>X</v>
          </cell>
        </row>
        <row r="185">
          <cell r="B185" t="str">
            <v>Isle of Wight Housing Association Limited</v>
          </cell>
          <cell r="C185" t="str">
            <v>R</v>
          </cell>
          <cell r="D185" t="str">
            <v>London</v>
          </cell>
          <cell r="E185" t="str">
            <v>now part of Southern HG</v>
          </cell>
          <cell r="F185" t="str">
            <v xml:space="preserve">archived </v>
          </cell>
          <cell r="L185" t="str">
            <v>D2</v>
          </cell>
          <cell r="M185" t="str">
            <v>D</v>
          </cell>
          <cell r="N185" t="str">
            <v>B</v>
          </cell>
          <cell r="O185" t="str">
            <v>N/A</v>
          </cell>
          <cell r="P185" t="str">
            <v>LondonD2</v>
          </cell>
          <cell r="Q185" t="str">
            <v>LondonD</v>
          </cell>
          <cell r="R185" t="str">
            <v>LondonB</v>
          </cell>
          <cell r="S185" t="str">
            <v>LondonN/A</v>
          </cell>
          <cell r="T185" t="str">
            <v>No Score</v>
          </cell>
        </row>
        <row r="186">
          <cell r="B186" t="str">
            <v>Islington and Shoreditch Housing Association Ltd</v>
          </cell>
          <cell r="C186" t="str">
            <v>R</v>
          </cell>
          <cell r="D186" t="str">
            <v>London</v>
          </cell>
          <cell r="E186" t="str">
            <v>Barbara McLellan</v>
          </cell>
          <cell r="F186">
            <v>38426</v>
          </cell>
          <cell r="H186">
            <v>38853</v>
          </cell>
          <cell r="I186">
            <v>38873</v>
          </cell>
          <cell r="J186">
            <v>38874</v>
          </cell>
          <cell r="L186" t="str">
            <v>G1</v>
          </cell>
          <cell r="M186" t="str">
            <v>B</v>
          </cell>
          <cell r="N186" t="str">
            <v>C</v>
          </cell>
          <cell r="O186" t="str">
            <v>A</v>
          </cell>
          <cell r="P186" t="str">
            <v>LondonC1</v>
          </cell>
          <cell r="Q186" t="str">
            <v>LondonB</v>
          </cell>
          <cell r="R186" t="str">
            <v>LondonB</v>
          </cell>
          <cell r="S186" t="str">
            <v>LondonA</v>
          </cell>
          <cell r="T186" t="str">
            <v>Medium Impact/Probability</v>
          </cell>
          <cell r="U186" t="str">
            <v>Annual review/downgrade</v>
          </cell>
          <cell r="V186" t="str">
            <v>Man-</v>
          </cell>
          <cell r="AC186" t="str">
            <v>X+</v>
          </cell>
        </row>
        <row r="187">
          <cell r="B187" t="str">
            <v>Isos Housing Limited</v>
          </cell>
          <cell r="C187" t="str">
            <v>R</v>
          </cell>
          <cell r="D187" t="str">
            <v>North</v>
          </cell>
          <cell r="E187" t="str">
            <v>Helen Williams</v>
          </cell>
          <cell r="F187">
            <v>38650</v>
          </cell>
          <cell r="H187">
            <v>39002</v>
          </cell>
          <cell r="I187">
            <v>39015</v>
          </cell>
          <cell r="J187">
            <v>39021</v>
          </cell>
          <cell r="L187" t="str">
            <v>G1</v>
          </cell>
          <cell r="M187" t="str">
            <v>B</v>
          </cell>
          <cell r="N187" t="str">
            <v>B</v>
          </cell>
          <cell r="O187" t="str">
            <v>B</v>
          </cell>
          <cell r="T187" t="str">
            <v>Medium Impact/Probability</v>
          </cell>
          <cell r="U187" t="str">
            <v>Merger</v>
          </cell>
          <cell r="AA187" t="str">
            <v>x</v>
          </cell>
        </row>
        <row r="188">
          <cell r="B188" t="str">
            <v>James Butcher Housing Association Limited</v>
          </cell>
          <cell r="C188" t="str">
            <v>R</v>
          </cell>
          <cell r="D188" t="str">
            <v>London</v>
          </cell>
          <cell r="E188" t="str">
            <v>now part of Southern HG</v>
          </cell>
          <cell r="F188" t="str">
            <v>Archived</v>
          </cell>
          <cell r="L188" t="str">
            <v>G2</v>
          </cell>
          <cell r="M188" t="str">
            <v>D</v>
          </cell>
          <cell r="N188" t="str">
            <v>B</v>
          </cell>
          <cell r="O188" t="str">
            <v>B</v>
          </cell>
          <cell r="P188" t="str">
            <v>South EastG2</v>
          </cell>
          <cell r="Q188" t="str">
            <v>South EastD</v>
          </cell>
          <cell r="R188" t="str">
            <v>South EastB</v>
          </cell>
          <cell r="S188" t="str">
            <v>South EastB</v>
          </cell>
          <cell r="T188" t="str">
            <v>No Score</v>
          </cell>
          <cell r="U188" t="str">
            <v>Supervision</v>
          </cell>
        </row>
        <row r="189">
          <cell r="B189" t="str">
            <v>Jephson Homes Housing Association Limited</v>
          </cell>
          <cell r="C189" t="str">
            <v>R</v>
          </cell>
          <cell r="D189" t="str">
            <v>Central</v>
          </cell>
          <cell r="E189" t="str">
            <v>Phillip Ashmore</v>
          </cell>
          <cell r="F189">
            <v>38517</v>
          </cell>
          <cell r="H189">
            <v>38939</v>
          </cell>
          <cell r="I189">
            <v>38943</v>
          </cell>
          <cell r="J189">
            <v>38944</v>
          </cell>
          <cell r="L189" t="str">
            <v>G1</v>
          </cell>
          <cell r="M189" t="str">
            <v>B</v>
          </cell>
          <cell r="N189" t="str">
            <v>B</v>
          </cell>
          <cell r="O189" t="str">
            <v>A</v>
          </cell>
          <cell r="P189" t="str">
            <v>CentralC1</v>
          </cell>
          <cell r="Q189" t="str">
            <v>CentralB</v>
          </cell>
          <cell r="R189" t="str">
            <v>CentralB</v>
          </cell>
          <cell r="S189" t="str">
            <v>CentralA</v>
          </cell>
          <cell r="T189" t="str">
            <v>High Impact</v>
          </cell>
          <cell r="U189" t="str">
            <v>Annual review</v>
          </cell>
          <cell r="AC189" t="str">
            <v>X+</v>
          </cell>
        </row>
        <row r="190">
          <cell r="B190" t="str">
            <v>Jewish Community Housing Association Limited</v>
          </cell>
          <cell r="C190" t="str">
            <v>R</v>
          </cell>
          <cell r="D190" t="str">
            <v>London</v>
          </cell>
          <cell r="E190" t="str">
            <v>Alice Spencer</v>
          </cell>
          <cell r="F190">
            <v>38392</v>
          </cell>
          <cell r="H190">
            <v>38792</v>
          </cell>
          <cell r="I190">
            <v>38803</v>
          </cell>
          <cell r="J190">
            <v>38804</v>
          </cell>
          <cell r="L190" t="str">
            <v>C2</v>
          </cell>
          <cell r="M190" t="str">
            <v>B</v>
          </cell>
          <cell r="N190" t="str">
            <v>B</v>
          </cell>
          <cell r="O190" t="str">
            <v>B</v>
          </cell>
          <cell r="P190" t="str">
            <v>LondonC2</v>
          </cell>
          <cell r="Q190" t="str">
            <v>LondonB</v>
          </cell>
          <cell r="R190" t="str">
            <v>LondonB</v>
          </cell>
          <cell r="S190" t="str">
            <v>LondonB</v>
          </cell>
          <cell r="T190" t="str">
            <v>Medium Impact/Probability</v>
          </cell>
          <cell r="U190" t="str">
            <v>Name change</v>
          </cell>
          <cell r="AA190" t="str">
            <v>X</v>
          </cell>
        </row>
        <row r="191">
          <cell r="B191" t="str">
            <v>John Grooms Housing Association</v>
          </cell>
          <cell r="C191" t="str">
            <v>R</v>
          </cell>
          <cell r="D191" t="str">
            <v>London</v>
          </cell>
          <cell r="E191" t="str">
            <v>Jane Smith (London)</v>
          </cell>
          <cell r="F191" t="str">
            <v>Not published</v>
          </cell>
          <cell r="H191">
            <v>39066</v>
          </cell>
          <cell r="J191">
            <v>38741</v>
          </cell>
          <cell r="L191" t="str">
            <v>G1</v>
          </cell>
          <cell r="M191" t="str">
            <v>B</v>
          </cell>
          <cell r="N191" t="str">
            <v>B</v>
          </cell>
          <cell r="O191" t="str">
            <v>C</v>
          </cell>
          <cell r="P191" t="str">
            <v>LondonC1</v>
          </cell>
          <cell r="Q191" t="str">
            <v>LondonB</v>
          </cell>
          <cell r="R191" t="str">
            <v>LondonB</v>
          </cell>
          <cell r="S191" t="str">
            <v>LondonC</v>
          </cell>
          <cell r="T191" t="str">
            <v>Low Impact/Probability</v>
          </cell>
          <cell r="U191" t="str">
            <v>Annual review</v>
          </cell>
          <cell r="AC191" t="str">
            <v>X</v>
          </cell>
        </row>
        <row r="192">
          <cell r="B192" t="str">
            <v>'Johnnie' Johnson Housing Trust Limited</v>
          </cell>
          <cell r="C192" t="str">
            <v>R</v>
          </cell>
          <cell r="D192" t="str">
            <v>North</v>
          </cell>
          <cell r="E192" t="str">
            <v>Francis Freeman</v>
          </cell>
          <cell r="F192">
            <v>38246</v>
          </cell>
          <cell r="G192">
            <v>2006</v>
          </cell>
          <cell r="H192">
            <v>38967</v>
          </cell>
          <cell r="I192">
            <v>39008</v>
          </cell>
          <cell r="J192">
            <v>39014</v>
          </cell>
          <cell r="L192" t="str">
            <v>G1</v>
          </cell>
          <cell r="M192" t="str">
            <v>B</v>
          </cell>
          <cell r="N192" t="str">
            <v>B</v>
          </cell>
          <cell r="O192" t="str">
            <v>B</v>
          </cell>
          <cell r="P192" t="str">
            <v>NorthB</v>
          </cell>
          <cell r="Q192" t="str">
            <v>NorthB</v>
          </cell>
          <cell r="R192" t="str">
            <v>NorthB</v>
          </cell>
          <cell r="S192" t="str">
            <v>NorthB</v>
          </cell>
          <cell r="T192" t="str">
            <v>Low Impact/Probability</v>
          </cell>
          <cell r="U192" t="str">
            <v>Low periodic</v>
          </cell>
          <cell r="AC192" t="str">
            <v>X</v>
          </cell>
        </row>
        <row r="193">
          <cell r="B193" t="str">
            <v>Joseph Rowntree Housing Trust</v>
          </cell>
          <cell r="C193" t="str">
            <v>R</v>
          </cell>
          <cell r="D193" t="str">
            <v>North</v>
          </cell>
          <cell r="E193" t="str">
            <v>Helen Williams</v>
          </cell>
          <cell r="F193">
            <v>38622</v>
          </cell>
          <cell r="H193">
            <v>38884</v>
          </cell>
          <cell r="I193">
            <v>38915</v>
          </cell>
          <cell r="J193">
            <v>38923</v>
          </cell>
          <cell r="L193" t="str">
            <v>G1</v>
          </cell>
          <cell r="M193" t="str">
            <v>B</v>
          </cell>
          <cell r="N193" t="str">
            <v>B</v>
          </cell>
          <cell r="O193" t="str">
            <v>B</v>
          </cell>
          <cell r="P193" t="str">
            <v>NorthC1</v>
          </cell>
          <cell r="Q193" t="str">
            <v>NorthB</v>
          </cell>
          <cell r="R193" t="str">
            <v>NorthB</v>
          </cell>
          <cell r="S193" t="str">
            <v>NorthB</v>
          </cell>
          <cell r="T193" t="str">
            <v>Low Impact/Probability</v>
          </cell>
          <cell r="U193" t="str">
            <v>Inspection</v>
          </cell>
          <cell r="Z193" t="str">
            <v>Insp</v>
          </cell>
        </row>
        <row r="194">
          <cell r="B194" t="str">
            <v>Kelsey Housing Association Limited</v>
          </cell>
          <cell r="C194" t="str">
            <v>R</v>
          </cell>
          <cell r="D194" t="str">
            <v>London</v>
          </cell>
          <cell r="E194" t="str">
            <v>now part of Dominion HG</v>
          </cell>
          <cell r="F194" t="str">
            <v xml:space="preserve">archived </v>
          </cell>
          <cell r="G194">
            <v>2006</v>
          </cell>
          <cell r="L194" t="str">
            <v>C1</v>
          </cell>
          <cell r="M194" t="str">
            <v>B</v>
          </cell>
          <cell r="N194" t="str">
            <v>B</v>
          </cell>
          <cell r="O194" t="str">
            <v>B</v>
          </cell>
          <cell r="P194" t="str">
            <v>LondonC1</v>
          </cell>
          <cell r="Q194" t="str">
            <v>LondonB</v>
          </cell>
          <cell r="R194" t="str">
            <v>LondonB</v>
          </cell>
          <cell r="S194" t="str">
            <v>LondonB</v>
          </cell>
          <cell r="T194" t="str">
            <v>No Score</v>
          </cell>
        </row>
        <row r="195">
          <cell r="B195" t="str">
            <v>Keniston Housing Association Limited</v>
          </cell>
          <cell r="C195" t="str">
            <v>R</v>
          </cell>
          <cell r="D195" t="str">
            <v>London</v>
          </cell>
          <cell r="E195" t="str">
            <v>Alice Spencer</v>
          </cell>
          <cell r="F195">
            <v>38216</v>
          </cell>
          <cell r="G195">
            <v>2006</v>
          </cell>
          <cell r="H195">
            <v>38936</v>
          </cell>
          <cell r="I195">
            <v>38982</v>
          </cell>
          <cell r="J195">
            <v>38986</v>
          </cell>
          <cell r="L195" t="str">
            <v>G1</v>
          </cell>
          <cell r="M195" t="str">
            <v>B</v>
          </cell>
          <cell r="N195" t="str">
            <v>B</v>
          </cell>
          <cell r="O195" t="str">
            <v>N/A</v>
          </cell>
          <cell r="P195" t="str">
            <v>LondonC2</v>
          </cell>
          <cell r="Q195" t="str">
            <v>LondonB</v>
          </cell>
          <cell r="R195" t="str">
            <v>LondonB</v>
          </cell>
          <cell r="S195" t="str">
            <v>LondonN/A</v>
          </cell>
          <cell r="T195" t="str">
            <v>Low Impact/Probability</v>
          </cell>
          <cell r="U195" t="str">
            <v>Low periodic</v>
          </cell>
          <cell r="AC195" t="str">
            <v>X</v>
          </cell>
        </row>
        <row r="196">
          <cell r="B196" t="str">
            <v>Keynote Housing Group Limited</v>
          </cell>
          <cell r="C196" t="str">
            <v>R</v>
          </cell>
          <cell r="D196" t="str">
            <v>Central</v>
          </cell>
          <cell r="E196" t="str">
            <v>now goes as Midland Heart</v>
          </cell>
          <cell r="F196" t="str">
            <v xml:space="preserve">archived </v>
          </cell>
          <cell r="L196" t="str">
            <v>C2</v>
          </cell>
          <cell r="M196" t="str">
            <v>B</v>
          </cell>
          <cell r="N196" t="str">
            <v>B</v>
          </cell>
          <cell r="O196" t="str">
            <v>B</v>
          </cell>
          <cell r="P196" t="str">
            <v>CentralC2</v>
          </cell>
          <cell r="Q196" t="str">
            <v>CentralB</v>
          </cell>
          <cell r="R196" t="str">
            <v>CentralB</v>
          </cell>
          <cell r="S196" t="str">
            <v>CentralB</v>
          </cell>
          <cell r="T196" t="str">
            <v>No Score</v>
          </cell>
        </row>
        <row r="197">
          <cell r="B197" t="str">
            <v>King Street Housing Society Limited</v>
          </cell>
          <cell r="C197" t="str">
            <v>R</v>
          </cell>
          <cell r="D197" t="str">
            <v>Central</v>
          </cell>
          <cell r="E197" t="str">
            <v>Simon Lett</v>
          </cell>
          <cell r="F197">
            <v>38167</v>
          </cell>
          <cell r="G197">
            <v>2006</v>
          </cell>
          <cell r="H197">
            <v>38883</v>
          </cell>
          <cell r="I197">
            <v>38887</v>
          </cell>
          <cell r="J197">
            <v>38888</v>
          </cell>
          <cell r="L197" t="str">
            <v>G1</v>
          </cell>
          <cell r="M197" t="str">
            <v>B</v>
          </cell>
          <cell r="N197" t="str">
            <v>B</v>
          </cell>
          <cell r="O197" t="str">
            <v>A</v>
          </cell>
          <cell r="P197" t="str">
            <v>CentralC1</v>
          </cell>
          <cell r="Q197" t="str">
            <v>CentralB</v>
          </cell>
          <cell r="R197" t="str">
            <v>CentralB</v>
          </cell>
          <cell r="S197" t="str">
            <v>CentralB</v>
          </cell>
          <cell r="T197" t="str">
            <v>Low Impact/Probability</v>
          </cell>
          <cell r="U197" t="str">
            <v>Low periodic</v>
          </cell>
          <cell r="W197" t="str">
            <v>Dev+</v>
          </cell>
          <cell r="AB197" t="str">
            <v>X</v>
          </cell>
          <cell r="AC197" t="str">
            <v>X</v>
          </cell>
        </row>
        <row r="198">
          <cell r="B198" t="str">
            <v>Kingfisher Housing Association Limited</v>
          </cell>
          <cell r="C198" t="str">
            <v>R</v>
          </cell>
          <cell r="D198" t="str">
            <v>South East</v>
          </cell>
          <cell r="E198" t="str">
            <v>Now part of Wessex Partnership</v>
          </cell>
          <cell r="F198" t="str">
            <v>Archived</v>
          </cell>
          <cell r="G198">
            <v>2006</v>
          </cell>
          <cell r="L198" t="str">
            <v>A</v>
          </cell>
          <cell r="M198" t="str">
            <v>B</v>
          </cell>
          <cell r="N198" t="str">
            <v>B</v>
          </cell>
          <cell r="O198" t="str">
            <v>B</v>
          </cell>
          <cell r="P198" t="str">
            <v>South EastA</v>
          </cell>
          <cell r="Q198" t="str">
            <v>South EastB</v>
          </cell>
          <cell r="R198" t="str">
            <v>South EastB</v>
          </cell>
          <cell r="S198" t="str">
            <v>South EastB</v>
          </cell>
          <cell r="T198" t="str">
            <v>No Score</v>
          </cell>
        </row>
        <row r="199">
          <cell r="B199" t="str">
            <v>Kingston and Wimbledon YMCA</v>
          </cell>
          <cell r="C199" t="str">
            <v>R</v>
          </cell>
          <cell r="D199" t="str">
            <v>London</v>
          </cell>
          <cell r="E199" t="str">
            <v>Alice Spencer</v>
          </cell>
          <cell r="F199">
            <v>38216</v>
          </cell>
          <cell r="G199">
            <v>2006</v>
          </cell>
          <cell r="H199">
            <v>38988</v>
          </cell>
          <cell r="I199">
            <v>39006</v>
          </cell>
          <cell r="J199">
            <v>39007</v>
          </cell>
          <cell r="L199" t="str">
            <v>G1</v>
          </cell>
          <cell r="M199" t="str">
            <v>B</v>
          </cell>
          <cell r="N199" t="str">
            <v>B</v>
          </cell>
          <cell r="O199" t="str">
            <v>N/A</v>
          </cell>
          <cell r="P199" t="str">
            <v>LondonC1</v>
          </cell>
          <cell r="Q199" t="str">
            <v>LondonB</v>
          </cell>
          <cell r="R199" t="str">
            <v>LondonB</v>
          </cell>
          <cell r="S199" t="str">
            <v>LondonN/A</v>
          </cell>
          <cell r="T199" t="str">
            <v>Low Impact/Probability</v>
          </cell>
          <cell r="U199" t="str">
            <v>Low periodic</v>
          </cell>
          <cell r="AC199" t="str">
            <v>X</v>
          </cell>
        </row>
        <row r="200">
          <cell r="B200" t="str">
            <v>Kingston upon Thames Churches HA Limited</v>
          </cell>
          <cell r="C200" t="str">
            <v>R</v>
          </cell>
          <cell r="D200" t="str">
            <v>London</v>
          </cell>
          <cell r="E200" t="str">
            <v>Alice Spencer</v>
          </cell>
          <cell r="T200" t="str">
            <v>Low Impact/Probability</v>
          </cell>
        </row>
        <row r="201">
          <cell r="B201" t="str">
            <v>Knowsley Housing Trust</v>
          </cell>
          <cell r="C201" t="str">
            <v>R</v>
          </cell>
          <cell r="D201" t="str">
            <v>North</v>
          </cell>
          <cell r="E201" t="str">
            <v>Jacquie Battensby</v>
          </cell>
          <cell r="F201">
            <v>38629</v>
          </cell>
          <cell r="H201">
            <v>38987</v>
          </cell>
          <cell r="I201">
            <v>38992</v>
          </cell>
          <cell r="J201">
            <v>38993</v>
          </cell>
          <cell r="L201" t="str">
            <v>G1</v>
          </cell>
          <cell r="M201" t="str">
            <v>B</v>
          </cell>
          <cell r="N201" t="str">
            <v>B</v>
          </cell>
          <cell r="O201" t="str">
            <v>N/A</v>
          </cell>
          <cell r="P201" t="str">
            <v>NorthG1</v>
          </cell>
          <cell r="Q201" t="str">
            <v>NorthB</v>
          </cell>
          <cell r="R201" t="str">
            <v>NorthB</v>
          </cell>
          <cell r="S201" t="str">
            <v>NorthN/A</v>
          </cell>
          <cell r="T201" t="str">
            <v>Medium Impact/Probability</v>
          </cell>
          <cell r="U201" t="str">
            <v>Annual review</v>
          </cell>
          <cell r="AC201" t="str">
            <v>X</v>
          </cell>
        </row>
        <row r="202">
          <cell r="B202" t="str">
            <v>L &amp; Q Beaver Limited</v>
          </cell>
          <cell r="C202" t="str">
            <v>R</v>
          </cell>
          <cell r="D202" t="str">
            <v>London</v>
          </cell>
          <cell r="E202" t="str">
            <v>Now part of L&amp;Q</v>
          </cell>
          <cell r="F202" t="str">
            <v xml:space="preserve">archived </v>
          </cell>
          <cell r="L202" t="str">
            <v>C1</v>
          </cell>
          <cell r="M202" t="str">
            <v>C</v>
          </cell>
          <cell r="N202" t="str">
            <v>C</v>
          </cell>
          <cell r="O202" t="str">
            <v>N/A</v>
          </cell>
          <cell r="P202" t="str">
            <v>LondonC1</v>
          </cell>
          <cell r="Q202" t="str">
            <v>LondonC</v>
          </cell>
          <cell r="R202" t="str">
            <v>LondonC</v>
          </cell>
          <cell r="S202" t="str">
            <v>LondonN/A</v>
          </cell>
          <cell r="T202" t="str">
            <v>No Score</v>
          </cell>
          <cell r="U202" t="str">
            <v>Supervision</v>
          </cell>
        </row>
        <row r="203">
          <cell r="B203" t="str">
            <v>Labo Housing Association Limited</v>
          </cell>
          <cell r="C203" t="str">
            <v>R</v>
          </cell>
          <cell r="D203" t="str">
            <v>London</v>
          </cell>
          <cell r="E203" t="str">
            <v>Alice Spencer</v>
          </cell>
          <cell r="F203">
            <v>38251</v>
          </cell>
          <cell r="G203">
            <v>2006</v>
          </cell>
          <cell r="L203" t="str">
            <v>C2</v>
          </cell>
          <cell r="M203" t="str">
            <v>B</v>
          </cell>
          <cell r="N203" t="str">
            <v>B</v>
          </cell>
          <cell r="O203" t="str">
            <v>C</v>
          </cell>
          <cell r="P203" t="str">
            <v>LondonC2</v>
          </cell>
          <cell r="Q203" t="str">
            <v>LondonB</v>
          </cell>
          <cell r="R203" t="str">
            <v>LondonB</v>
          </cell>
          <cell r="S203" t="str">
            <v>LondonC</v>
          </cell>
          <cell r="T203" t="str">
            <v>Low Impact/Probability</v>
          </cell>
        </row>
        <row r="204">
          <cell r="B204" t="str">
            <v>Lambeth &amp; Southwark Housing Association Limited</v>
          </cell>
          <cell r="C204" t="str">
            <v>R</v>
          </cell>
          <cell r="D204" t="str">
            <v>London</v>
          </cell>
          <cell r="E204" t="str">
            <v>Alice Spencer</v>
          </cell>
          <cell r="T204" t="str">
            <v>Low Impact/Probability</v>
          </cell>
        </row>
        <row r="205">
          <cell r="B205" t="str">
            <v>Langley House Trust</v>
          </cell>
          <cell r="C205" t="str">
            <v>R</v>
          </cell>
          <cell r="D205" t="str">
            <v>South West</v>
          </cell>
          <cell r="E205" t="str">
            <v>Liz Phillips</v>
          </cell>
          <cell r="T205" t="str">
            <v>Low Impact/Probability</v>
          </cell>
        </row>
        <row r="206">
          <cell r="B206" t="str">
            <v>Lee Housing Association Limited</v>
          </cell>
          <cell r="C206" t="str">
            <v>R</v>
          </cell>
          <cell r="D206" t="str">
            <v>London</v>
          </cell>
          <cell r="E206" t="str">
            <v>Douglas Wynne</v>
          </cell>
          <cell r="F206" t="str">
            <v>Not published</v>
          </cell>
          <cell r="H206">
            <v>39021</v>
          </cell>
          <cell r="I206">
            <v>39048</v>
          </cell>
          <cell r="J206">
            <v>39049</v>
          </cell>
          <cell r="L206" t="str">
            <v>G2</v>
          </cell>
          <cell r="M206" t="str">
            <v>D</v>
          </cell>
          <cell r="N206" t="str">
            <v>D</v>
          </cell>
          <cell r="O206" t="str">
            <v>N/A</v>
          </cell>
          <cell r="P206" t="str">
            <v>LondonC2</v>
          </cell>
          <cell r="Q206" t="str">
            <v>LondonD</v>
          </cell>
          <cell r="R206" t="str">
            <v>LondonC</v>
          </cell>
          <cell r="S206" t="str">
            <v>LondonD</v>
          </cell>
          <cell r="T206" t="str">
            <v>High Probability</v>
          </cell>
          <cell r="U206" t="str">
            <v>Supervision</v>
          </cell>
          <cell r="V206" t="str">
            <v>Man-</v>
          </cell>
          <cell r="Z206" t="str">
            <v>Insp</v>
          </cell>
        </row>
        <row r="207">
          <cell r="B207" t="str">
            <v>Leeds and Yorkshire Housing Association Ltd</v>
          </cell>
          <cell r="C207" t="str">
            <v>R</v>
          </cell>
          <cell r="D207" t="str">
            <v>North</v>
          </cell>
          <cell r="E207" t="str">
            <v>Francis Freeman</v>
          </cell>
          <cell r="F207">
            <v>38671</v>
          </cell>
          <cell r="H207">
            <v>39020</v>
          </cell>
          <cell r="I207">
            <v>39038</v>
          </cell>
          <cell r="J207">
            <v>39042</v>
          </cell>
          <cell r="L207" t="str">
            <v>A</v>
          </cell>
          <cell r="M207" t="str">
            <v>C</v>
          </cell>
          <cell r="N207" t="str">
            <v>C</v>
          </cell>
          <cell r="O207" t="str">
            <v>N/A</v>
          </cell>
          <cell r="P207" t="str">
            <v>NorthA</v>
          </cell>
          <cell r="Q207" t="str">
            <v>NorthC</v>
          </cell>
          <cell r="R207" t="str">
            <v>NorthC</v>
          </cell>
          <cell r="S207" t="str">
            <v>NorthN/A</v>
          </cell>
          <cell r="T207" t="str">
            <v>High Probability</v>
          </cell>
          <cell r="U207" t="str">
            <v>Annual review</v>
          </cell>
          <cell r="V207" t="str">
            <v>Gov+</v>
          </cell>
          <cell r="AC207" t="str">
            <v>X</v>
          </cell>
        </row>
        <row r="208">
          <cell r="B208" t="str">
            <v>Leeds Federated Housing Association Limited</v>
          </cell>
          <cell r="C208" t="str">
            <v>R</v>
          </cell>
          <cell r="D208" t="str">
            <v>North</v>
          </cell>
          <cell r="E208" t="str">
            <v>Francis Freeman</v>
          </cell>
          <cell r="F208">
            <v>38671</v>
          </cell>
          <cell r="H208">
            <v>39021</v>
          </cell>
          <cell r="I208">
            <v>39036</v>
          </cell>
          <cell r="J208">
            <v>39042</v>
          </cell>
          <cell r="L208" t="str">
            <v>G2</v>
          </cell>
          <cell r="M208" t="str">
            <v>B</v>
          </cell>
          <cell r="N208" t="str">
            <v>B</v>
          </cell>
          <cell r="O208" t="str">
            <v>B</v>
          </cell>
          <cell r="P208" t="str">
            <v>NorthG2</v>
          </cell>
          <cell r="Q208" t="str">
            <v>NorthB</v>
          </cell>
          <cell r="R208" t="str">
            <v>NorthB</v>
          </cell>
          <cell r="S208" t="str">
            <v>NorthB</v>
          </cell>
          <cell r="T208" t="str">
            <v>Low Impact/Probability</v>
          </cell>
          <cell r="U208" t="str">
            <v>Annual review</v>
          </cell>
          <cell r="AC208" t="str">
            <v>X</v>
          </cell>
        </row>
        <row r="209">
          <cell r="B209" t="str">
            <v>Leeds Jewish Housing Association Limited</v>
          </cell>
          <cell r="C209" t="str">
            <v>R</v>
          </cell>
          <cell r="D209" t="str">
            <v>North</v>
          </cell>
          <cell r="E209" t="str">
            <v>Helen Williams</v>
          </cell>
          <cell r="F209">
            <v>38216</v>
          </cell>
          <cell r="G209">
            <v>2006</v>
          </cell>
          <cell r="H209">
            <v>38943</v>
          </cell>
          <cell r="I209">
            <v>38950</v>
          </cell>
          <cell r="J209">
            <v>38951</v>
          </cell>
          <cell r="L209" t="str">
            <v>G2</v>
          </cell>
          <cell r="M209" t="str">
            <v>B</v>
          </cell>
          <cell r="N209" t="str">
            <v>B</v>
          </cell>
          <cell r="O209" t="str">
            <v>N/A</v>
          </cell>
          <cell r="P209" t="str">
            <v>NorthC2</v>
          </cell>
          <cell r="Q209" t="str">
            <v>NorthB</v>
          </cell>
          <cell r="R209" t="str">
            <v>NorthB</v>
          </cell>
          <cell r="S209" t="str">
            <v>NorthB</v>
          </cell>
          <cell r="T209" t="str">
            <v>Low Impact/Probability</v>
          </cell>
          <cell r="U209" t="str">
            <v>Low periodic</v>
          </cell>
        </row>
        <row r="210">
          <cell r="B210" t="str">
            <v>Leicester Newarke Housing Association Limited</v>
          </cell>
          <cell r="C210" t="str">
            <v>R</v>
          </cell>
          <cell r="D210" t="str">
            <v>Central</v>
          </cell>
          <cell r="E210" t="str">
            <v>now part of Eastern Shires Group</v>
          </cell>
          <cell r="F210" t="str">
            <v xml:space="preserve">archived </v>
          </cell>
          <cell r="K210">
            <v>2007</v>
          </cell>
          <cell r="L210" t="str">
            <v>C1</v>
          </cell>
          <cell r="M210" t="str">
            <v>B</v>
          </cell>
          <cell r="N210" t="str">
            <v>B</v>
          </cell>
          <cell r="O210" t="str">
            <v>N/A</v>
          </cell>
          <cell r="P210" t="str">
            <v>CentralC1</v>
          </cell>
          <cell r="Q210" t="str">
            <v>CentralB</v>
          </cell>
          <cell r="R210" t="str">
            <v>CentralB</v>
          </cell>
          <cell r="S210" t="str">
            <v>CentralN/A</v>
          </cell>
          <cell r="T210" t="str">
            <v>No Score</v>
          </cell>
        </row>
        <row r="211">
          <cell r="B211" t="str">
            <v>LHA-ASRA Group</v>
          </cell>
          <cell r="C211" t="str">
            <v>R</v>
          </cell>
          <cell r="D211" t="str">
            <v>Central</v>
          </cell>
          <cell r="E211" t="str">
            <v>Margaret Richardson</v>
          </cell>
          <cell r="F211">
            <v>38650</v>
          </cell>
          <cell r="H211">
            <v>38813</v>
          </cell>
          <cell r="I211">
            <v>38842</v>
          </cell>
          <cell r="J211">
            <v>38846</v>
          </cell>
          <cell r="K211">
            <v>2007</v>
          </cell>
          <cell r="L211" t="str">
            <v>G1</v>
          </cell>
          <cell r="M211" t="str">
            <v>B</v>
          </cell>
          <cell r="N211" t="str">
            <v>B</v>
          </cell>
          <cell r="O211" t="str">
            <v>B</v>
          </cell>
          <cell r="P211" t="str">
            <v>CentralG1</v>
          </cell>
          <cell r="Q211" t="str">
            <v>CentralB</v>
          </cell>
          <cell r="R211" t="str">
            <v>CentralB</v>
          </cell>
          <cell r="S211" t="str">
            <v>CentralB</v>
          </cell>
          <cell r="T211" t="str">
            <v>Medium Impact/Probability</v>
          </cell>
          <cell r="U211" t="str">
            <v>Merger</v>
          </cell>
          <cell r="Y211" t="str">
            <v>X</v>
          </cell>
        </row>
        <row r="212">
          <cell r="B212" t="str">
            <v>Lincolnshire Rural Housing Association Limited</v>
          </cell>
          <cell r="C212" t="str">
            <v>R</v>
          </cell>
          <cell r="D212" t="str">
            <v>Central</v>
          </cell>
          <cell r="E212" t="str">
            <v>Simon Lett</v>
          </cell>
          <cell r="F212">
            <v>38160</v>
          </cell>
          <cell r="G212">
            <v>2006</v>
          </cell>
          <cell r="H212">
            <v>38982</v>
          </cell>
          <cell r="I212">
            <v>38982</v>
          </cell>
          <cell r="J212">
            <v>38986</v>
          </cell>
          <cell r="L212" t="str">
            <v>G1</v>
          </cell>
          <cell r="M212" t="str">
            <v>A</v>
          </cell>
          <cell r="N212" t="str">
            <v>A</v>
          </cell>
          <cell r="O212" t="str">
            <v>A</v>
          </cell>
          <cell r="P212" t="str">
            <v>CentralB</v>
          </cell>
          <cell r="Q212" t="str">
            <v>CentralB</v>
          </cell>
          <cell r="R212" t="str">
            <v>CentralB</v>
          </cell>
          <cell r="S212" t="str">
            <v>CentralA</v>
          </cell>
          <cell r="T212" t="str">
            <v>Low Impact/Probability</v>
          </cell>
          <cell r="U212" t="str">
            <v>Upgrade</v>
          </cell>
          <cell r="W212" t="str">
            <v>Gov+/Man+</v>
          </cell>
          <cell r="AC212" t="str">
            <v>X</v>
          </cell>
        </row>
        <row r="213">
          <cell r="B213" t="str">
            <v>Local Space Limited</v>
          </cell>
          <cell r="C213" t="str">
            <v>R</v>
          </cell>
          <cell r="D213" t="str">
            <v>London</v>
          </cell>
          <cell r="E213">
            <v>0</v>
          </cell>
          <cell r="T213" t="str">
            <v>Low Impact/Probability</v>
          </cell>
        </row>
        <row r="214">
          <cell r="B214" t="str">
            <v>London &amp; Quadrant Housing Trust</v>
          </cell>
          <cell r="C214" t="str">
            <v>R</v>
          </cell>
          <cell r="D214" t="str">
            <v>London</v>
          </cell>
          <cell r="E214" t="str">
            <v>Andy Cook</v>
          </cell>
          <cell r="F214">
            <v>38399</v>
          </cell>
          <cell r="H214">
            <v>38936</v>
          </cell>
          <cell r="I214">
            <v>38982</v>
          </cell>
          <cell r="J214">
            <v>38986</v>
          </cell>
          <cell r="L214" t="str">
            <v>G1</v>
          </cell>
          <cell r="M214" t="str">
            <v>A</v>
          </cell>
          <cell r="N214" t="str">
            <v>A</v>
          </cell>
          <cell r="O214" t="str">
            <v>B</v>
          </cell>
          <cell r="P214" t="str">
            <v>LondonB</v>
          </cell>
          <cell r="Q214" t="str">
            <v>LondonB</v>
          </cell>
          <cell r="R214" t="str">
            <v>LondonA</v>
          </cell>
          <cell r="S214" t="str">
            <v>LondonB</v>
          </cell>
          <cell r="T214" t="str">
            <v>High Impact</v>
          </cell>
          <cell r="U214" t="str">
            <v>Inspection</v>
          </cell>
          <cell r="Y214" t="str">
            <v>X</v>
          </cell>
          <cell r="AC214" t="str">
            <v>X+</v>
          </cell>
        </row>
        <row r="215">
          <cell r="B215" t="str">
            <v>Longhurst Group Limited</v>
          </cell>
          <cell r="C215" t="str">
            <v>R</v>
          </cell>
          <cell r="D215" t="str">
            <v>Central</v>
          </cell>
          <cell r="E215" t="str">
            <v>Martin Connor</v>
          </cell>
          <cell r="F215">
            <v>38608</v>
          </cell>
          <cell r="H215">
            <v>38966</v>
          </cell>
          <cell r="I215">
            <v>38982</v>
          </cell>
          <cell r="J215">
            <v>38986</v>
          </cell>
          <cell r="L215" t="str">
            <v>G1</v>
          </cell>
          <cell r="M215" t="str">
            <v>B</v>
          </cell>
          <cell r="N215" t="str">
            <v>A</v>
          </cell>
          <cell r="O215" t="str">
            <v>A</v>
          </cell>
          <cell r="P215" t="str">
            <v>CentralC1</v>
          </cell>
          <cell r="Q215" t="str">
            <v>CentralB</v>
          </cell>
          <cell r="R215" t="str">
            <v>CentralA</v>
          </cell>
          <cell r="S215" t="str">
            <v>CentralA</v>
          </cell>
          <cell r="T215" t="str">
            <v>High Impact</v>
          </cell>
          <cell r="U215" t="str">
            <v>Annual review</v>
          </cell>
          <cell r="Y215" t="str">
            <v>X</v>
          </cell>
          <cell r="AC215" t="str">
            <v>X</v>
          </cell>
        </row>
        <row r="216">
          <cell r="B216" t="str">
            <v>Look Ahead Housing and Care Limited</v>
          </cell>
          <cell r="C216" t="str">
            <v>R</v>
          </cell>
          <cell r="D216" t="str">
            <v>London</v>
          </cell>
          <cell r="E216" t="str">
            <v>Alice Spencer</v>
          </cell>
          <cell r="F216">
            <v>38202</v>
          </cell>
          <cell r="G216">
            <v>2006</v>
          </cell>
          <cell r="H216">
            <v>38936</v>
          </cell>
          <cell r="I216">
            <v>39017</v>
          </cell>
          <cell r="J216">
            <v>39021</v>
          </cell>
          <cell r="L216" t="str">
            <v>G1</v>
          </cell>
          <cell r="M216" t="str">
            <v>A</v>
          </cell>
          <cell r="N216" t="str">
            <v>A</v>
          </cell>
          <cell r="O216" t="str">
            <v>B</v>
          </cell>
          <cell r="P216" t="str">
            <v>LondonC1</v>
          </cell>
          <cell r="Q216" t="str">
            <v>LondonB</v>
          </cell>
          <cell r="R216" t="str">
            <v>LondonA</v>
          </cell>
          <cell r="S216" t="str">
            <v>LondonB</v>
          </cell>
          <cell r="T216" t="str">
            <v>Medium Impact/Probability</v>
          </cell>
          <cell r="U216" t="str">
            <v>Low periodic/insp a/p</v>
          </cell>
          <cell r="W216" t="str">
            <v>Gov+</v>
          </cell>
          <cell r="Z216" t="str">
            <v>Insp a/p</v>
          </cell>
          <cell r="AC216" t="str">
            <v>X</v>
          </cell>
        </row>
        <row r="217">
          <cell r="B217" t="str">
            <v>Luminus Group Limited</v>
          </cell>
          <cell r="C217" t="str">
            <v>R</v>
          </cell>
          <cell r="D217" t="str">
            <v>Central</v>
          </cell>
          <cell r="E217" t="str">
            <v>Simon Lett</v>
          </cell>
          <cell r="F217">
            <v>38678</v>
          </cell>
          <cell r="K217">
            <v>2007</v>
          </cell>
          <cell r="L217" t="str">
            <v>G1</v>
          </cell>
          <cell r="M217" t="str">
            <v>B</v>
          </cell>
          <cell r="N217" t="str">
            <v>A</v>
          </cell>
          <cell r="O217" t="str">
            <v>A</v>
          </cell>
          <cell r="P217" t="str">
            <v>CentralG1</v>
          </cell>
          <cell r="Q217" t="str">
            <v>CentralB</v>
          </cell>
          <cell r="R217" t="str">
            <v>CentralA</v>
          </cell>
          <cell r="S217" t="str">
            <v>CentralA</v>
          </cell>
          <cell r="T217" t="str">
            <v>Low Impact/Probability</v>
          </cell>
        </row>
        <row r="218">
          <cell r="B218" t="str">
            <v>Luton Community Housing Limited</v>
          </cell>
          <cell r="C218" t="str">
            <v>R</v>
          </cell>
          <cell r="D218" t="str">
            <v>Central</v>
          </cell>
          <cell r="E218" t="str">
            <v>Simon Lett</v>
          </cell>
          <cell r="F218">
            <v>38573</v>
          </cell>
          <cell r="K218">
            <v>2007</v>
          </cell>
          <cell r="L218" t="str">
            <v>C1</v>
          </cell>
          <cell r="M218" t="str">
            <v>B</v>
          </cell>
          <cell r="N218" t="str">
            <v>B</v>
          </cell>
          <cell r="O218" t="str">
            <v>A</v>
          </cell>
          <cell r="P218" t="str">
            <v>CentralC1</v>
          </cell>
          <cell r="Q218" t="str">
            <v>CentralB</v>
          </cell>
          <cell r="R218" t="str">
            <v>CentralB</v>
          </cell>
          <cell r="S218" t="str">
            <v>CentralA</v>
          </cell>
          <cell r="T218" t="str">
            <v>Low Impact/Probability</v>
          </cell>
        </row>
        <row r="219">
          <cell r="B219" t="str">
            <v>Magna Housing Group Limited</v>
          </cell>
          <cell r="C219" t="str">
            <v>R</v>
          </cell>
          <cell r="D219" t="str">
            <v>South West</v>
          </cell>
          <cell r="E219" t="str">
            <v>Kathy James</v>
          </cell>
          <cell r="F219" t="str">
            <v>Not published</v>
          </cell>
          <cell r="H219">
            <v>38764</v>
          </cell>
          <cell r="I219">
            <v>38793</v>
          </cell>
          <cell r="J219">
            <v>38797</v>
          </cell>
          <cell r="L219" t="str">
            <v>G2</v>
          </cell>
          <cell r="M219" t="str">
            <v>B</v>
          </cell>
          <cell r="N219" t="str">
            <v>B</v>
          </cell>
          <cell r="O219" t="str">
            <v>A</v>
          </cell>
          <cell r="P219" t="str">
            <v>South WestC1</v>
          </cell>
          <cell r="Q219" t="str">
            <v>South WestC</v>
          </cell>
          <cell r="R219" t="str">
            <v>South WestB</v>
          </cell>
          <cell r="S219" t="str">
            <v>South WestB</v>
          </cell>
          <cell r="T219" t="str">
            <v>Medium Impact/Probability</v>
          </cell>
          <cell r="U219" t="str">
            <v>Annual review</v>
          </cell>
          <cell r="W219" t="str">
            <v>Via-/Dev+</v>
          </cell>
          <cell r="AB219" t="str">
            <v>X</v>
          </cell>
          <cell r="AC219" t="str">
            <v>X+</v>
          </cell>
        </row>
        <row r="220">
          <cell r="B220" t="str">
            <v>Maidstone Housing Trust Limited</v>
          </cell>
          <cell r="C220" t="str">
            <v>R</v>
          </cell>
          <cell r="D220" t="str">
            <v>South East</v>
          </cell>
          <cell r="E220" t="str">
            <v>Mark Rothwell</v>
          </cell>
          <cell r="F220">
            <v>38580</v>
          </cell>
          <cell r="H220">
            <v>38946</v>
          </cell>
          <cell r="I220">
            <v>38973</v>
          </cell>
          <cell r="J220">
            <v>38979</v>
          </cell>
          <cell r="L220" t="str">
            <v>G1</v>
          </cell>
          <cell r="M220" t="str">
            <v>B</v>
          </cell>
          <cell r="N220" t="str">
            <v>B</v>
          </cell>
          <cell r="O220" t="str">
            <v>N/A</v>
          </cell>
          <cell r="P220" t="str">
            <v>South EastC2</v>
          </cell>
          <cell r="Q220" t="str">
            <v>South EastB</v>
          </cell>
          <cell r="R220" t="str">
            <v>South EastB</v>
          </cell>
          <cell r="S220" t="str">
            <v>South EastN/A</v>
          </cell>
          <cell r="T220" t="str">
            <v>Medium Impact/Probability</v>
          </cell>
          <cell r="U220" t="str">
            <v>Annual review</v>
          </cell>
          <cell r="AC220" t="str">
            <v>X</v>
          </cell>
        </row>
        <row r="221">
          <cell r="B221" t="str">
            <v>Manchester Methodist Housing Association Limited</v>
          </cell>
          <cell r="C221" t="str">
            <v>R</v>
          </cell>
          <cell r="D221" t="str">
            <v>North</v>
          </cell>
          <cell r="E221" t="str">
            <v>Now part of Great Places</v>
          </cell>
          <cell r="F221" t="str">
            <v>Archived</v>
          </cell>
          <cell r="L221" t="str">
            <v>B</v>
          </cell>
          <cell r="M221" t="str">
            <v>B</v>
          </cell>
          <cell r="N221" t="str">
            <v>B</v>
          </cell>
          <cell r="O221" t="str">
            <v>B</v>
          </cell>
          <cell r="P221" t="str">
            <v>NorthB</v>
          </cell>
          <cell r="Q221" t="str">
            <v>NorthB</v>
          </cell>
          <cell r="R221" t="str">
            <v>NorthB</v>
          </cell>
          <cell r="S221" t="str">
            <v>NorthB</v>
          </cell>
          <cell r="T221" t="str">
            <v>No Score</v>
          </cell>
        </row>
        <row r="222">
          <cell r="B222" t="str">
            <v>Manningham Housing Association Limited</v>
          </cell>
          <cell r="C222" t="str">
            <v>R</v>
          </cell>
          <cell r="D222" t="str">
            <v>North</v>
          </cell>
          <cell r="E222" t="str">
            <v>Francis Freeman</v>
          </cell>
          <cell r="F222">
            <v>38622</v>
          </cell>
          <cell r="H222">
            <v>38996</v>
          </cell>
          <cell r="I222">
            <v>39014</v>
          </cell>
          <cell r="J222">
            <v>39014</v>
          </cell>
          <cell r="K222">
            <v>2007</v>
          </cell>
          <cell r="L222" t="str">
            <v>G2</v>
          </cell>
          <cell r="M222" t="str">
            <v>B</v>
          </cell>
          <cell r="N222" t="str">
            <v>B</v>
          </cell>
          <cell r="O222" t="str">
            <v>B</v>
          </cell>
          <cell r="P222" t="str">
            <v>NorthG2</v>
          </cell>
          <cell r="Q222" t="str">
            <v>NorthB</v>
          </cell>
          <cell r="R222" t="str">
            <v>NorthB</v>
          </cell>
          <cell r="S222" t="str">
            <v>NorthB</v>
          </cell>
          <cell r="T222" t="str">
            <v>Low Impact/Probability</v>
          </cell>
          <cell r="U222" t="str">
            <v>Have received investment comments</v>
          </cell>
        </row>
        <row r="223">
          <cell r="B223" t="str">
            <v>Martlet Homes Limited</v>
          </cell>
          <cell r="C223" t="str">
            <v>R</v>
          </cell>
          <cell r="D223" t="str">
            <v>South East</v>
          </cell>
          <cell r="E223" t="str">
            <v>Chris Daly</v>
          </cell>
          <cell r="F223">
            <v>38315</v>
          </cell>
          <cell r="G223">
            <v>2006</v>
          </cell>
          <cell r="H223">
            <v>38744</v>
          </cell>
          <cell r="I223">
            <v>38761</v>
          </cell>
          <cell r="J223">
            <v>38762</v>
          </cell>
          <cell r="L223" t="str">
            <v>G1</v>
          </cell>
          <cell r="M223" t="str">
            <v>B</v>
          </cell>
          <cell r="N223" t="str">
            <v>B</v>
          </cell>
          <cell r="O223" t="str">
            <v>A</v>
          </cell>
          <cell r="P223" t="str">
            <v>South EastC1</v>
          </cell>
          <cell r="Q223" t="str">
            <v>South EastB</v>
          </cell>
          <cell r="R223" t="str">
            <v>South EastB</v>
          </cell>
          <cell r="S223" t="str">
            <v>South EastA</v>
          </cell>
          <cell r="T223" t="str">
            <v>Low Impact/Probability</v>
          </cell>
          <cell r="U223" t="str">
            <v>Inspection</v>
          </cell>
          <cell r="Z223" t="str">
            <v>Insp</v>
          </cell>
        </row>
        <row r="224">
          <cell r="B224" t="str">
            <v>Mendip Housing Limited</v>
          </cell>
          <cell r="C224" t="str">
            <v>R</v>
          </cell>
          <cell r="D224" t="str">
            <v>South West</v>
          </cell>
          <cell r="E224" t="str">
            <v>Now part of Aster</v>
          </cell>
          <cell r="F224" t="str">
            <v>Archived</v>
          </cell>
          <cell r="L224" t="str">
            <v>G2</v>
          </cell>
          <cell r="M224" t="str">
            <v>C</v>
          </cell>
          <cell r="N224" t="str">
            <v>D</v>
          </cell>
          <cell r="O224" t="str">
            <v>N/A</v>
          </cell>
          <cell r="P224" t="str">
            <v>South WestG2</v>
          </cell>
          <cell r="Q224" t="str">
            <v>South WestC</v>
          </cell>
          <cell r="R224" t="str">
            <v>South WestD</v>
          </cell>
          <cell r="S224" t="str">
            <v>South WestN/A</v>
          </cell>
          <cell r="T224" t="str">
            <v>No Score</v>
          </cell>
          <cell r="U224" t="str">
            <v>Supervision</v>
          </cell>
        </row>
        <row r="225">
          <cell r="B225" t="str">
            <v>Mercian Housing Association Limited</v>
          </cell>
          <cell r="C225" t="str">
            <v>R</v>
          </cell>
          <cell r="D225" t="str">
            <v>Central</v>
          </cell>
          <cell r="E225" t="str">
            <v>Simon Lett</v>
          </cell>
          <cell r="F225">
            <v>38461</v>
          </cell>
          <cell r="K225">
            <v>2007</v>
          </cell>
          <cell r="L225" t="str">
            <v>C1</v>
          </cell>
          <cell r="M225" t="str">
            <v>B</v>
          </cell>
          <cell r="N225" t="str">
            <v>B</v>
          </cell>
          <cell r="O225" t="str">
            <v>B</v>
          </cell>
          <cell r="P225" t="str">
            <v>CentralC1</v>
          </cell>
          <cell r="Q225" t="str">
            <v>CentralB</v>
          </cell>
          <cell r="R225" t="str">
            <v>CentralB</v>
          </cell>
          <cell r="S225" t="str">
            <v>CentralB</v>
          </cell>
          <cell r="T225" t="str">
            <v>Low Impact/Probability</v>
          </cell>
        </row>
        <row r="226">
          <cell r="B226" t="str">
            <v>Metropolitan Housing Trust Limited</v>
          </cell>
          <cell r="C226" t="str">
            <v>R</v>
          </cell>
          <cell r="D226" t="str">
            <v>London</v>
          </cell>
          <cell r="E226" t="str">
            <v>Kemi Awolola</v>
          </cell>
          <cell r="F226">
            <v>38678</v>
          </cell>
          <cell r="H226">
            <v>39055</v>
          </cell>
          <cell r="I226">
            <v>39069</v>
          </cell>
          <cell r="J226">
            <v>39070</v>
          </cell>
          <cell r="L226" t="str">
            <v>G1</v>
          </cell>
          <cell r="M226" t="str">
            <v>B</v>
          </cell>
          <cell r="N226" t="str">
            <v>B</v>
          </cell>
          <cell r="O226" t="str">
            <v>B</v>
          </cell>
          <cell r="P226" t="str">
            <v>LondonC1</v>
          </cell>
          <cell r="Q226" t="str">
            <v>LondonB</v>
          </cell>
          <cell r="R226" t="str">
            <v>LondonB</v>
          </cell>
          <cell r="S226" t="str">
            <v>LondonB</v>
          </cell>
          <cell r="T226" t="str">
            <v>High Impact</v>
          </cell>
          <cell r="U226" t="str">
            <v>Annual review</v>
          </cell>
          <cell r="AC226" t="str">
            <v>X</v>
          </cell>
        </row>
        <row r="227">
          <cell r="B227" t="str">
            <v>MHA Care Group</v>
          </cell>
          <cell r="C227" t="str">
            <v>R</v>
          </cell>
          <cell r="D227" t="str">
            <v>Central</v>
          </cell>
          <cell r="E227" t="str">
            <v>Simon Lett</v>
          </cell>
          <cell r="F227">
            <v>38315</v>
          </cell>
          <cell r="G227">
            <v>2006</v>
          </cell>
          <cell r="H227">
            <v>39037</v>
          </cell>
          <cell r="I227">
            <v>39048</v>
          </cell>
          <cell r="J227">
            <v>39049</v>
          </cell>
          <cell r="L227" t="str">
            <v>G1</v>
          </cell>
          <cell r="M227" t="str">
            <v>B</v>
          </cell>
          <cell r="N227" t="str">
            <v>B</v>
          </cell>
          <cell r="O227" t="str">
            <v>N/A</v>
          </cell>
          <cell r="P227" t="str">
            <v>CentralB</v>
          </cell>
          <cell r="Q227" t="str">
            <v>CentralB</v>
          </cell>
          <cell r="R227" t="str">
            <v>CentralB</v>
          </cell>
          <cell r="S227" t="str">
            <v>CentralB</v>
          </cell>
          <cell r="T227" t="str">
            <v>Low Impact/Probability</v>
          </cell>
          <cell r="U227" t="str">
            <v>Low periodic</v>
          </cell>
          <cell r="AC227" t="str">
            <v>X</v>
          </cell>
        </row>
        <row r="228">
          <cell r="B228" t="str">
            <v>Midland Heart</v>
          </cell>
          <cell r="C228" t="str">
            <v>R</v>
          </cell>
          <cell r="D228" t="str">
            <v>Central</v>
          </cell>
          <cell r="E228" t="str">
            <v>Phillip Ashmore</v>
          </cell>
          <cell r="H228">
            <v>38845</v>
          </cell>
          <cell r="I228">
            <v>38897</v>
          </cell>
          <cell r="J228">
            <v>38902</v>
          </cell>
          <cell r="L228" t="str">
            <v>G2</v>
          </cell>
          <cell r="M228" t="str">
            <v>B</v>
          </cell>
          <cell r="N228" t="str">
            <v>B</v>
          </cell>
          <cell r="O228" t="str">
            <v>B</v>
          </cell>
          <cell r="T228" t="str">
            <v>High Impact</v>
          </cell>
          <cell r="U228" t="str">
            <v>Name Change/New Reg</v>
          </cell>
          <cell r="AA228" t="str">
            <v>X</v>
          </cell>
        </row>
        <row r="229">
          <cell r="B229" t="str">
            <v>Midsummer Housing Association Limited</v>
          </cell>
          <cell r="C229" t="str">
            <v>R</v>
          </cell>
          <cell r="D229" t="str">
            <v>London</v>
          </cell>
          <cell r="E229" t="str">
            <v>Now part of Guinness</v>
          </cell>
          <cell r="F229" t="str">
            <v xml:space="preserve">archived </v>
          </cell>
          <cell r="H229">
            <v>38782</v>
          </cell>
          <cell r="J229">
            <v>38727</v>
          </cell>
          <cell r="L229" t="str">
            <v>G1</v>
          </cell>
          <cell r="M229" t="str">
            <v>B</v>
          </cell>
          <cell r="N229" t="str">
            <v>B</v>
          </cell>
          <cell r="O229" t="str">
            <v>A</v>
          </cell>
          <cell r="P229" t="str">
            <v>South EastB</v>
          </cell>
          <cell r="Q229" t="str">
            <v>South EastB</v>
          </cell>
          <cell r="R229" t="str">
            <v>South EastB</v>
          </cell>
          <cell r="S229" t="str">
            <v>South EastA</v>
          </cell>
          <cell r="T229" t="str">
            <v>No Score</v>
          </cell>
          <cell r="U229" t="str">
            <v>No significant event</v>
          </cell>
        </row>
        <row r="230">
          <cell r="B230" t="str">
            <v>Milecastle Housing Limited</v>
          </cell>
          <cell r="C230" t="str">
            <v>R</v>
          </cell>
          <cell r="D230" t="str">
            <v>North</v>
          </cell>
          <cell r="E230" t="str">
            <v>Now part of Isos</v>
          </cell>
          <cell r="F230" t="str">
            <v>Archived</v>
          </cell>
          <cell r="L230" t="str">
            <v>C1</v>
          </cell>
          <cell r="M230" t="str">
            <v>B</v>
          </cell>
          <cell r="N230" t="str">
            <v>B</v>
          </cell>
          <cell r="O230" t="str">
            <v>B</v>
          </cell>
          <cell r="P230" t="str">
            <v>NorthC1</v>
          </cell>
          <cell r="Q230" t="str">
            <v>NorthB</v>
          </cell>
          <cell r="R230" t="str">
            <v>NorthB</v>
          </cell>
          <cell r="S230" t="str">
            <v>NorthB</v>
          </cell>
          <cell r="T230" t="str">
            <v>No Score</v>
          </cell>
        </row>
        <row r="231">
          <cell r="B231" t="str">
            <v>Minster General Housing Association Limited</v>
          </cell>
          <cell r="C231" t="str">
            <v>R</v>
          </cell>
          <cell r="D231" t="str">
            <v>Central</v>
          </cell>
          <cell r="E231" t="str">
            <v>Now part of Hyde Group</v>
          </cell>
          <cell r="F231" t="str">
            <v>Archived</v>
          </cell>
          <cell r="L231" t="str">
            <v>B</v>
          </cell>
          <cell r="M231" t="str">
            <v>B</v>
          </cell>
          <cell r="N231" t="str">
            <v>B</v>
          </cell>
          <cell r="O231" t="str">
            <v>N/A</v>
          </cell>
          <cell r="P231" t="str">
            <v>CentralB</v>
          </cell>
          <cell r="Q231" t="str">
            <v>CentralB</v>
          </cell>
          <cell r="R231" t="str">
            <v>CentralB</v>
          </cell>
          <cell r="S231" t="str">
            <v>CentralN/A</v>
          </cell>
          <cell r="T231" t="str">
            <v>Low Impact/Probability</v>
          </cell>
        </row>
        <row r="232">
          <cell r="B232" t="str">
            <v>Moat Housing Group Limited</v>
          </cell>
          <cell r="C232" t="str">
            <v>R</v>
          </cell>
          <cell r="D232" t="str">
            <v>South East</v>
          </cell>
          <cell r="E232" t="str">
            <v>Chris Daly</v>
          </cell>
          <cell r="F232">
            <v>38608</v>
          </cell>
          <cell r="H232">
            <v>38982</v>
          </cell>
          <cell r="I232">
            <v>38982</v>
          </cell>
          <cell r="J232">
            <v>38986</v>
          </cell>
          <cell r="L232" t="str">
            <v>G1</v>
          </cell>
          <cell r="M232" t="str">
            <v>B</v>
          </cell>
          <cell r="N232" t="str">
            <v>B</v>
          </cell>
          <cell r="O232" t="str">
            <v>A</v>
          </cell>
          <cell r="P232" t="str">
            <v>South EastB</v>
          </cell>
          <cell r="Q232" t="str">
            <v>South EastB</v>
          </cell>
          <cell r="R232" t="str">
            <v>South EastB</v>
          </cell>
          <cell r="S232" t="str">
            <v>South EastA</v>
          </cell>
          <cell r="T232" t="str">
            <v>High Impact</v>
          </cell>
          <cell r="U232" t="str">
            <v>Annual review</v>
          </cell>
          <cell r="AC232" t="str">
            <v>X</v>
          </cell>
        </row>
        <row r="233">
          <cell r="B233" t="str">
            <v>Moorlands Housing</v>
          </cell>
          <cell r="C233" t="str">
            <v>R</v>
          </cell>
          <cell r="D233" t="str">
            <v>Central</v>
          </cell>
          <cell r="E233" t="str">
            <v>Simon Lett</v>
          </cell>
          <cell r="F233">
            <v>38622</v>
          </cell>
          <cell r="K233">
            <v>2007</v>
          </cell>
          <cell r="L233" t="str">
            <v>C1</v>
          </cell>
          <cell r="M233" t="str">
            <v>B</v>
          </cell>
          <cell r="N233" t="str">
            <v>B</v>
          </cell>
          <cell r="O233" t="str">
            <v>B</v>
          </cell>
          <cell r="P233" t="str">
            <v>CentralC1</v>
          </cell>
          <cell r="Q233" t="str">
            <v>CentralB</v>
          </cell>
          <cell r="R233" t="str">
            <v>CentralB</v>
          </cell>
          <cell r="S233" t="str">
            <v>CentralB</v>
          </cell>
          <cell r="T233" t="str">
            <v>Low Impact/Probability</v>
          </cell>
        </row>
        <row r="234">
          <cell r="B234" t="str">
            <v>Mosaic Housing Association</v>
          </cell>
          <cell r="C234" t="str">
            <v>R</v>
          </cell>
          <cell r="D234" t="str">
            <v>London</v>
          </cell>
          <cell r="E234" t="str">
            <v>Now part of Family Mosaic</v>
          </cell>
          <cell r="F234" t="str">
            <v xml:space="preserve">archived </v>
          </cell>
          <cell r="L234" t="str">
            <v>C1</v>
          </cell>
          <cell r="M234" t="str">
            <v>B</v>
          </cell>
          <cell r="N234" t="str">
            <v>B</v>
          </cell>
          <cell r="O234" t="str">
            <v>B</v>
          </cell>
          <cell r="P234" t="str">
            <v>LondonC1</v>
          </cell>
          <cell r="Q234" t="str">
            <v>LondonB</v>
          </cell>
          <cell r="R234" t="str">
            <v>LondonB</v>
          </cell>
          <cell r="S234" t="str">
            <v>LondonB</v>
          </cell>
          <cell r="T234" t="str">
            <v>No Score</v>
          </cell>
        </row>
        <row r="235">
          <cell r="B235" t="str">
            <v>Moseley &amp; District Churches Housing Assoc Ltd</v>
          </cell>
          <cell r="C235" t="str">
            <v>R</v>
          </cell>
          <cell r="D235" t="str">
            <v>Central</v>
          </cell>
          <cell r="E235" t="str">
            <v>Karen Marshall</v>
          </cell>
          <cell r="F235">
            <v>38489</v>
          </cell>
          <cell r="H235">
            <v>39003</v>
          </cell>
          <cell r="I235">
            <v>39013</v>
          </cell>
          <cell r="J235">
            <v>39014</v>
          </cell>
          <cell r="L235" t="str">
            <v>Am</v>
          </cell>
          <cell r="M235" t="str">
            <v>C</v>
          </cell>
          <cell r="N235" t="str">
            <v>D</v>
          </cell>
          <cell r="O235" t="str">
            <v>N/A</v>
          </cell>
          <cell r="P235" t="str">
            <v>CentralC2</v>
          </cell>
          <cell r="Q235" t="str">
            <v>CentralC</v>
          </cell>
          <cell r="R235" t="str">
            <v>CentralD</v>
          </cell>
          <cell r="S235" t="str">
            <v>CentralN/A</v>
          </cell>
          <cell r="T235" t="str">
            <v>High Probability</v>
          </cell>
          <cell r="U235" t="str">
            <v>Downgrade</v>
          </cell>
          <cell r="V235" t="str">
            <v>Via-</v>
          </cell>
          <cell r="AC235" t="str">
            <v>X</v>
          </cell>
        </row>
        <row r="236">
          <cell r="B236" t="str">
            <v>Mosscare Housing Limited</v>
          </cell>
          <cell r="C236" t="str">
            <v>R</v>
          </cell>
          <cell r="D236" t="str">
            <v>North</v>
          </cell>
          <cell r="E236" t="str">
            <v>Helen Williams</v>
          </cell>
          <cell r="F236">
            <v>38246</v>
          </cell>
          <cell r="G236">
            <v>2006</v>
          </cell>
          <cell r="H236">
            <v>38967</v>
          </cell>
          <cell r="I236">
            <v>38979</v>
          </cell>
          <cell r="J236">
            <v>38986</v>
          </cell>
          <cell r="L236" t="str">
            <v>G2</v>
          </cell>
          <cell r="M236" t="str">
            <v>B</v>
          </cell>
          <cell r="N236" t="str">
            <v>B</v>
          </cell>
          <cell r="O236" t="str">
            <v>B</v>
          </cell>
          <cell r="P236" t="str">
            <v>NorthC1</v>
          </cell>
          <cell r="Q236" t="str">
            <v>NorthB</v>
          </cell>
          <cell r="R236" t="str">
            <v>NorthB</v>
          </cell>
          <cell r="S236" t="str">
            <v>NorthB</v>
          </cell>
          <cell r="T236" t="str">
            <v>Low Impact/Probability</v>
          </cell>
          <cell r="U236" t="str">
            <v>Low periodic</v>
          </cell>
          <cell r="W236" t="str">
            <v>Via-</v>
          </cell>
          <cell r="AC236" t="str">
            <v>X</v>
          </cell>
        </row>
        <row r="237">
          <cell r="B237" t="str">
            <v>Mount Green Housing Association Limited</v>
          </cell>
          <cell r="C237" t="str">
            <v>R</v>
          </cell>
          <cell r="D237" t="str">
            <v>South East</v>
          </cell>
          <cell r="E237" t="str">
            <v>Paul Kershaw</v>
          </cell>
          <cell r="F237" t="str">
            <v>Not published</v>
          </cell>
          <cell r="H237">
            <v>38706</v>
          </cell>
          <cell r="I237">
            <v>38733</v>
          </cell>
          <cell r="J237">
            <v>38734</v>
          </cell>
          <cell r="L237" t="str">
            <v>G1</v>
          </cell>
          <cell r="M237" t="str">
            <v>B</v>
          </cell>
          <cell r="N237" t="str">
            <v>B</v>
          </cell>
          <cell r="O237" t="str">
            <v>B</v>
          </cell>
          <cell r="P237" t="str">
            <v>South EastC1</v>
          </cell>
          <cell r="Q237" t="str">
            <v>South EastB</v>
          </cell>
          <cell r="R237" t="str">
            <v>South EastB</v>
          </cell>
          <cell r="S237" t="str">
            <v>South EastB</v>
          </cell>
          <cell r="T237" t="str">
            <v>Low Impact/Probability</v>
          </cell>
          <cell r="U237" t="str">
            <v>Annual review</v>
          </cell>
          <cell r="AC237" t="str">
            <v>X</v>
          </cell>
        </row>
        <row r="238">
          <cell r="B238" t="str">
            <v>Muir Group Housing Association Limited</v>
          </cell>
          <cell r="C238" t="str">
            <v>R</v>
          </cell>
          <cell r="D238" t="str">
            <v>North</v>
          </cell>
          <cell r="E238" t="str">
            <v>Francis Freeman</v>
          </cell>
          <cell r="F238">
            <v>38664</v>
          </cell>
          <cell r="G238">
            <v>2006</v>
          </cell>
          <cell r="K238" t="str">
            <v>2007</v>
          </cell>
          <cell r="L238" t="str">
            <v>G1</v>
          </cell>
          <cell r="M238" t="str">
            <v>B</v>
          </cell>
          <cell r="N238" t="str">
            <v>B</v>
          </cell>
          <cell r="O238" t="str">
            <v>B</v>
          </cell>
          <cell r="P238" t="str">
            <v>NorthG1</v>
          </cell>
          <cell r="Q238" t="str">
            <v>NorthB</v>
          </cell>
          <cell r="R238" t="str">
            <v>NorthB</v>
          </cell>
          <cell r="S238" t="str">
            <v>NorthB</v>
          </cell>
          <cell r="T238" t="str">
            <v>Low Impact/Probability</v>
          </cell>
        </row>
        <row r="239">
          <cell r="B239" t="str">
            <v>Nacro Community Enterprises Limited</v>
          </cell>
          <cell r="C239" t="str">
            <v>R</v>
          </cell>
          <cell r="D239" t="str">
            <v>London</v>
          </cell>
          <cell r="E239" t="str">
            <v>Barbara McLellan</v>
          </cell>
          <cell r="F239" t="str">
            <v>Not published</v>
          </cell>
          <cell r="H239">
            <v>38751</v>
          </cell>
          <cell r="I239">
            <v>38764</v>
          </cell>
          <cell r="J239">
            <v>38769</v>
          </cell>
          <cell r="L239" t="str">
            <v>Am</v>
          </cell>
          <cell r="M239" t="str">
            <v>B</v>
          </cell>
          <cell r="N239" t="str">
            <v>B</v>
          </cell>
          <cell r="O239" t="str">
            <v>N/A</v>
          </cell>
          <cell r="P239" t="str">
            <v>LondonD1</v>
          </cell>
          <cell r="Q239" t="str">
            <v>LondonB</v>
          </cell>
          <cell r="R239" t="str">
            <v>LondonB</v>
          </cell>
          <cell r="S239" t="str">
            <v>LondonN/A</v>
          </cell>
          <cell r="T239" t="str">
            <v>Medium Impact/Probability</v>
          </cell>
          <cell r="U239" t="str">
            <v>Annual review</v>
          </cell>
          <cell r="Z239" t="str">
            <v>Insp a/p</v>
          </cell>
          <cell r="AC239" t="str">
            <v>X+</v>
          </cell>
        </row>
        <row r="240">
          <cell r="B240" t="str">
            <v>National Council of YMCAs (Incorporated)</v>
          </cell>
          <cell r="C240" t="str">
            <v>R</v>
          </cell>
          <cell r="D240" t="str">
            <v>Central</v>
          </cell>
          <cell r="E240" t="str">
            <v>Phillip Ashmore</v>
          </cell>
          <cell r="F240">
            <v>38650</v>
          </cell>
          <cell r="H240">
            <v>39066</v>
          </cell>
          <cell r="I240">
            <v>39069</v>
          </cell>
          <cell r="J240">
            <v>39070</v>
          </cell>
          <cell r="L240" t="str">
            <v>G2</v>
          </cell>
          <cell r="M240" t="str">
            <v>B</v>
          </cell>
          <cell r="N240" t="str">
            <v>B</v>
          </cell>
          <cell r="O240" t="str">
            <v>N/A</v>
          </cell>
          <cell r="P240" t="str">
            <v>CentralG2</v>
          </cell>
          <cell r="Q240" t="str">
            <v>CentralB</v>
          </cell>
          <cell r="R240" t="str">
            <v>CentralB</v>
          </cell>
          <cell r="S240" t="str">
            <v>CentralB</v>
          </cell>
          <cell r="T240" t="str">
            <v>High Probability</v>
          </cell>
          <cell r="U240" t="str">
            <v>Annual review</v>
          </cell>
          <cell r="AC240" t="str">
            <v>X</v>
          </cell>
        </row>
        <row r="241">
          <cell r="B241" t="str">
            <v>Nehemiah HA (Church of God of Prophecy) Ltd</v>
          </cell>
          <cell r="C241" t="str">
            <v>R</v>
          </cell>
          <cell r="D241" t="str">
            <v>Central</v>
          </cell>
          <cell r="E241" t="str">
            <v>Simon Lett</v>
          </cell>
          <cell r="F241">
            <v>38405</v>
          </cell>
          <cell r="K241">
            <v>2007</v>
          </cell>
          <cell r="L241" t="str">
            <v>C2</v>
          </cell>
          <cell r="M241" t="str">
            <v>B</v>
          </cell>
          <cell r="N241" t="str">
            <v>B</v>
          </cell>
          <cell r="O241" t="str">
            <v>N/A</v>
          </cell>
          <cell r="P241" t="str">
            <v>CentralC2</v>
          </cell>
          <cell r="Q241" t="str">
            <v>CentralB</v>
          </cell>
          <cell r="R241" t="str">
            <v>CentralB</v>
          </cell>
          <cell r="S241" t="str">
            <v>CentralN/A</v>
          </cell>
          <cell r="T241" t="str">
            <v>Low Impact/Probability</v>
          </cell>
        </row>
        <row r="242">
          <cell r="B242" t="str">
            <v>Nene Housing Society Limited</v>
          </cell>
          <cell r="C242" t="str">
            <v>R</v>
          </cell>
          <cell r="D242" t="str">
            <v>North</v>
          </cell>
          <cell r="E242" t="str">
            <v>Now part of Accent</v>
          </cell>
          <cell r="F242" t="str">
            <v>Archived</v>
          </cell>
          <cell r="P242" t="str">
            <v>North</v>
          </cell>
          <cell r="Q242" t="str">
            <v>North</v>
          </cell>
          <cell r="R242" t="str">
            <v>North</v>
          </cell>
          <cell r="S242" t="str">
            <v>North</v>
          </cell>
          <cell r="T242" t="str">
            <v>No Score</v>
          </cell>
        </row>
        <row r="243">
          <cell r="B243" t="str">
            <v>Network Housing Group Limited</v>
          </cell>
          <cell r="C243" t="str">
            <v>R</v>
          </cell>
          <cell r="D243" t="str">
            <v>London</v>
          </cell>
          <cell r="E243" t="str">
            <v>Barbara McLellan</v>
          </cell>
          <cell r="F243">
            <v>38573</v>
          </cell>
          <cell r="H243">
            <v>38761</v>
          </cell>
          <cell r="I243">
            <v>38803</v>
          </cell>
          <cell r="J243">
            <v>38804</v>
          </cell>
          <cell r="L243" t="str">
            <v>G2</v>
          </cell>
          <cell r="M243" t="str">
            <v>B</v>
          </cell>
          <cell r="N243" t="str">
            <v>B</v>
          </cell>
          <cell r="O243" t="str">
            <v>B</v>
          </cell>
          <cell r="P243" t="str">
            <v>LondonC2</v>
          </cell>
          <cell r="Q243" t="str">
            <v>LondonB</v>
          </cell>
          <cell r="R243" t="str">
            <v>LondonC</v>
          </cell>
          <cell r="S243" t="str">
            <v>LondonB</v>
          </cell>
          <cell r="T243" t="str">
            <v>High Probability</v>
          </cell>
          <cell r="U243" t="str">
            <v>Upgrade/Re-Insp</v>
          </cell>
          <cell r="V243" t="str">
            <v>Man+</v>
          </cell>
          <cell r="Z243" t="str">
            <v>Re-Insp</v>
          </cell>
          <cell r="AA243" t="str">
            <v>X</v>
          </cell>
        </row>
        <row r="244">
          <cell r="B244" t="str">
            <v>New Charter Housing Trust Limited</v>
          </cell>
          <cell r="C244" t="str">
            <v>R</v>
          </cell>
          <cell r="D244" t="str">
            <v>North</v>
          </cell>
          <cell r="E244" t="str">
            <v>Maxine Loftus</v>
          </cell>
          <cell r="F244">
            <v>38629</v>
          </cell>
          <cell r="H244">
            <v>38995</v>
          </cell>
          <cell r="I244">
            <v>39013</v>
          </cell>
          <cell r="J244">
            <v>39014</v>
          </cell>
          <cell r="L244" t="str">
            <v>G1</v>
          </cell>
          <cell r="M244" t="str">
            <v>B</v>
          </cell>
          <cell r="N244" t="str">
            <v>A</v>
          </cell>
          <cell r="O244" t="str">
            <v>B</v>
          </cell>
          <cell r="P244" t="str">
            <v>NorthC1</v>
          </cell>
          <cell r="Q244" t="str">
            <v>NorthB</v>
          </cell>
          <cell r="R244" t="str">
            <v>NorthB</v>
          </cell>
          <cell r="S244" t="str">
            <v>NorthB</v>
          </cell>
          <cell r="T244" t="str">
            <v>High Impact</v>
          </cell>
          <cell r="U244" t="str">
            <v>Annual review</v>
          </cell>
          <cell r="W244" t="str">
            <v>Man+</v>
          </cell>
          <cell r="AC244" t="str">
            <v>X</v>
          </cell>
        </row>
        <row r="245">
          <cell r="B245" t="str">
            <v>New Dimensions Group Limited</v>
          </cell>
          <cell r="C245" t="str">
            <v>R</v>
          </cell>
          <cell r="D245" t="str">
            <v>South East</v>
          </cell>
          <cell r="E245" t="str">
            <v>Mark Rothwell</v>
          </cell>
          <cell r="F245">
            <v>38434</v>
          </cell>
          <cell r="H245">
            <v>38803</v>
          </cell>
          <cell r="I245">
            <v>38803</v>
          </cell>
          <cell r="J245">
            <v>38804</v>
          </cell>
          <cell r="L245" t="str">
            <v>G2</v>
          </cell>
          <cell r="M245" t="str">
            <v>B</v>
          </cell>
          <cell r="N245" t="str">
            <v>B</v>
          </cell>
          <cell r="O245" t="str">
            <v>N/A</v>
          </cell>
          <cell r="P245" t="str">
            <v>South EastD1</v>
          </cell>
          <cell r="Q245" t="str">
            <v>South EastB</v>
          </cell>
          <cell r="R245" t="str">
            <v>South EastB</v>
          </cell>
          <cell r="S245" t="str">
            <v>South EastN/A</v>
          </cell>
          <cell r="T245" t="str">
            <v>Medium Impact/Probability</v>
          </cell>
          <cell r="U245" t="str">
            <v>Annual review</v>
          </cell>
          <cell r="V245" t="str">
            <v>Via+</v>
          </cell>
        </row>
        <row r="246">
          <cell r="B246" t="str">
            <v>New Fylde Housing Limited</v>
          </cell>
          <cell r="C246" t="str">
            <v>R</v>
          </cell>
          <cell r="D246" t="str">
            <v>North</v>
          </cell>
          <cell r="E246" t="str">
            <v>Jacquie Battensby</v>
          </cell>
          <cell r="F246">
            <v>38392</v>
          </cell>
          <cell r="H246">
            <v>38782</v>
          </cell>
          <cell r="I246">
            <v>38799</v>
          </cell>
          <cell r="J246">
            <v>38804</v>
          </cell>
          <cell r="L246" t="str">
            <v>G1</v>
          </cell>
          <cell r="M246" t="str">
            <v>C</v>
          </cell>
          <cell r="N246" t="str">
            <v>C</v>
          </cell>
          <cell r="O246" t="str">
            <v>B</v>
          </cell>
          <cell r="P246" t="str">
            <v>NorthC1</v>
          </cell>
          <cell r="Q246" t="str">
            <v>NorthB</v>
          </cell>
          <cell r="R246" t="str">
            <v>NorthB</v>
          </cell>
          <cell r="S246" t="str">
            <v>NorthA</v>
          </cell>
          <cell r="T246" t="str">
            <v>Low Impact/Probability</v>
          </cell>
          <cell r="U246" t="str">
            <v>Annual review</v>
          </cell>
          <cell r="V246" t="str">
            <v>Gov/Man/Dev -</v>
          </cell>
          <cell r="Z246" t="str">
            <v>Insp</v>
          </cell>
          <cell r="AC246" t="str">
            <v>X</v>
          </cell>
        </row>
        <row r="247">
          <cell r="B247" t="str">
            <v>New Linx Housing Trust</v>
          </cell>
          <cell r="C247" t="str">
            <v>R</v>
          </cell>
          <cell r="D247" t="str">
            <v>Central</v>
          </cell>
          <cell r="E247" t="str">
            <v>Margaret Richardson</v>
          </cell>
          <cell r="F247">
            <v>38636</v>
          </cell>
          <cell r="K247">
            <v>2007</v>
          </cell>
          <cell r="L247" t="str">
            <v>G1</v>
          </cell>
          <cell r="M247" t="str">
            <v>B</v>
          </cell>
          <cell r="N247" t="str">
            <v>B</v>
          </cell>
          <cell r="O247" t="str">
            <v>B</v>
          </cell>
          <cell r="P247" t="str">
            <v>CentralG1</v>
          </cell>
          <cell r="Q247" t="str">
            <v>CentralB</v>
          </cell>
          <cell r="R247" t="str">
            <v>CentralB</v>
          </cell>
          <cell r="S247" t="str">
            <v>CentralB</v>
          </cell>
          <cell r="T247" t="str">
            <v>No Score</v>
          </cell>
        </row>
        <row r="248">
          <cell r="B248" t="str">
            <v>Newlon Housing Trust</v>
          </cell>
          <cell r="C248" t="str">
            <v>R</v>
          </cell>
          <cell r="D248" t="str">
            <v>London</v>
          </cell>
          <cell r="E248" t="str">
            <v>Kemi Awolola</v>
          </cell>
          <cell r="F248">
            <v>38420</v>
          </cell>
          <cell r="H248">
            <v>38796</v>
          </cell>
          <cell r="I248">
            <v>38799</v>
          </cell>
          <cell r="J248">
            <v>38804</v>
          </cell>
          <cell r="L248" t="str">
            <v>C2</v>
          </cell>
          <cell r="M248" t="str">
            <v>B</v>
          </cell>
          <cell r="N248" t="str">
            <v>B</v>
          </cell>
          <cell r="O248" t="str">
            <v>B</v>
          </cell>
          <cell r="P248" t="str">
            <v>LondonC2</v>
          </cell>
          <cell r="Q248" t="str">
            <v>LondonB</v>
          </cell>
          <cell r="R248" t="str">
            <v>LondonB</v>
          </cell>
          <cell r="S248" t="str">
            <v>LondonB</v>
          </cell>
          <cell r="T248" t="str">
            <v>Medium Impact/Probability</v>
          </cell>
          <cell r="U248" t="str">
            <v>Annual review</v>
          </cell>
          <cell r="AC248" t="str">
            <v>X</v>
          </cell>
        </row>
        <row r="249">
          <cell r="B249" t="str">
            <v>Nomad Housing Group Limited</v>
          </cell>
          <cell r="C249" t="str">
            <v>R</v>
          </cell>
          <cell r="D249" t="str">
            <v>North</v>
          </cell>
          <cell r="E249" t="str">
            <v>Now part of Isos</v>
          </cell>
          <cell r="F249" t="str">
            <v>To be archived</v>
          </cell>
          <cell r="L249" t="str">
            <v>B</v>
          </cell>
          <cell r="M249" t="str">
            <v>B</v>
          </cell>
          <cell r="N249" t="str">
            <v>B</v>
          </cell>
          <cell r="O249" t="str">
            <v>B</v>
          </cell>
          <cell r="P249" t="str">
            <v>NorthB</v>
          </cell>
          <cell r="Q249" t="str">
            <v>NorthB</v>
          </cell>
          <cell r="R249" t="str">
            <v>NorthB</v>
          </cell>
          <cell r="S249" t="str">
            <v>NorthB</v>
          </cell>
          <cell r="T249" t="str">
            <v>Medium Impact/Probability</v>
          </cell>
        </row>
        <row r="250">
          <cell r="B250" t="str">
            <v>North Devon Homes Limited</v>
          </cell>
          <cell r="C250" t="str">
            <v>R</v>
          </cell>
          <cell r="D250" t="str">
            <v>South West</v>
          </cell>
          <cell r="E250" t="str">
            <v>Liz Phillips</v>
          </cell>
          <cell r="F250" t="str">
            <v>Not published</v>
          </cell>
          <cell r="H250">
            <v>38946</v>
          </cell>
          <cell r="I250">
            <v>38961</v>
          </cell>
          <cell r="J250">
            <v>38965</v>
          </cell>
          <cell r="L250" t="str">
            <v>G2</v>
          </cell>
          <cell r="M250" t="str">
            <v>C</v>
          </cell>
          <cell r="N250" t="str">
            <v>B</v>
          </cell>
          <cell r="O250" t="str">
            <v>B</v>
          </cell>
          <cell r="P250" t="str">
            <v>South WestC2</v>
          </cell>
          <cell r="Q250" t="str">
            <v>South WestB</v>
          </cell>
          <cell r="R250" t="str">
            <v>South WestB</v>
          </cell>
          <cell r="S250" t="str">
            <v>South WestA</v>
          </cell>
          <cell r="T250" t="str">
            <v>Medium Impact/Probability</v>
          </cell>
          <cell r="U250" t="str">
            <v>Downgrade</v>
          </cell>
          <cell r="V250" t="str">
            <v>Gov-</v>
          </cell>
          <cell r="W250" t="str">
            <v>Dev$</v>
          </cell>
          <cell r="AB250" t="str">
            <v>X</v>
          </cell>
          <cell r="AC250" t="str">
            <v>X</v>
          </cell>
        </row>
        <row r="251">
          <cell r="B251" t="str">
            <v>North Hertfordshire Homes Limited</v>
          </cell>
          <cell r="C251" t="str">
            <v>R</v>
          </cell>
          <cell r="D251" t="str">
            <v>Central</v>
          </cell>
          <cell r="E251" t="str">
            <v>Margaret Richardson</v>
          </cell>
          <cell r="F251">
            <v>38392</v>
          </cell>
          <cell r="H251">
            <v>38772</v>
          </cell>
          <cell r="I251">
            <v>38775</v>
          </cell>
          <cell r="J251">
            <v>38776</v>
          </cell>
          <cell r="L251" t="str">
            <v>G1</v>
          </cell>
          <cell r="M251" t="str">
            <v>B</v>
          </cell>
          <cell r="N251" t="str">
            <v>B</v>
          </cell>
          <cell r="O251" t="str">
            <v>N/A</v>
          </cell>
          <cell r="P251" t="str">
            <v>CentralC1</v>
          </cell>
          <cell r="Q251" t="str">
            <v>CentralB</v>
          </cell>
          <cell r="R251" t="str">
            <v>CentralB</v>
          </cell>
          <cell r="S251" t="str">
            <v>CentralN/A</v>
          </cell>
          <cell r="T251" t="str">
            <v>Medium Impact/Probability</v>
          </cell>
          <cell r="U251" t="str">
            <v>Annual review</v>
          </cell>
          <cell r="AC251" t="str">
            <v>X</v>
          </cell>
        </row>
        <row r="252">
          <cell r="B252" t="str">
            <v>North London Muslim Housing Association Limited</v>
          </cell>
          <cell r="C252" t="str">
            <v>R</v>
          </cell>
          <cell r="D252" t="str">
            <v>London</v>
          </cell>
          <cell r="E252" t="str">
            <v>Alice Spencer</v>
          </cell>
          <cell r="F252">
            <v>38300</v>
          </cell>
          <cell r="G252">
            <v>2006</v>
          </cell>
          <cell r="H252">
            <v>39063</v>
          </cell>
          <cell r="L252" t="str">
            <v>C1</v>
          </cell>
          <cell r="M252" t="str">
            <v>B</v>
          </cell>
          <cell r="N252" t="str">
            <v>B</v>
          </cell>
          <cell r="O252" t="str">
            <v>A</v>
          </cell>
          <cell r="P252" t="str">
            <v>LondonC1</v>
          </cell>
          <cell r="Q252" t="str">
            <v>LondonB</v>
          </cell>
          <cell r="R252" t="str">
            <v>LondonB</v>
          </cell>
          <cell r="S252" t="str">
            <v>LondonA</v>
          </cell>
          <cell r="T252" t="str">
            <v>Low Impact/Probability</v>
          </cell>
          <cell r="U252" t="str">
            <v>Low periodic</v>
          </cell>
          <cell r="AC252" t="str">
            <v>X</v>
          </cell>
        </row>
        <row r="253">
          <cell r="B253" t="str">
            <v>North Norfolk Housing Trust</v>
          </cell>
          <cell r="C253" t="str">
            <v>R</v>
          </cell>
          <cell r="D253" t="str">
            <v>Central</v>
          </cell>
          <cell r="E253">
            <v>0</v>
          </cell>
          <cell r="F253" t="str">
            <v>New</v>
          </cell>
          <cell r="T253" t="str">
            <v>Medium Impact/Probability</v>
          </cell>
        </row>
        <row r="254">
          <cell r="B254" t="str">
            <v>North Somerset Housing Limited</v>
          </cell>
          <cell r="C254" t="str">
            <v>R</v>
          </cell>
          <cell r="D254" t="str">
            <v>South West</v>
          </cell>
          <cell r="E254" t="str">
            <v>Liz Phillips</v>
          </cell>
          <cell r="F254" t="str">
            <v>New</v>
          </cell>
          <cell r="T254" t="str">
            <v>Medium Impact/Probability</v>
          </cell>
        </row>
        <row r="255">
          <cell r="B255" t="str">
            <v>North Star Housing Group</v>
          </cell>
          <cell r="C255" t="str">
            <v>R</v>
          </cell>
          <cell r="D255" t="str">
            <v>North</v>
          </cell>
          <cell r="E255" t="str">
            <v>Helen Williams</v>
          </cell>
          <cell r="F255" t="str">
            <v>new gp parent</v>
          </cell>
          <cell r="H255">
            <v>38909</v>
          </cell>
          <cell r="I255">
            <v>38910</v>
          </cell>
          <cell r="J255">
            <v>38923</v>
          </cell>
          <cell r="L255" t="str">
            <v>G1</v>
          </cell>
          <cell r="M255" t="str">
            <v>B</v>
          </cell>
          <cell r="N255" t="str">
            <v>B</v>
          </cell>
          <cell r="O255" t="str">
            <v>B</v>
          </cell>
          <cell r="T255" t="str">
            <v>Low Impact/Probability</v>
          </cell>
          <cell r="U255" t="str">
            <v>Name Change/New Reg</v>
          </cell>
          <cell r="Y255" t="str">
            <v>X</v>
          </cell>
        </row>
        <row r="256">
          <cell r="B256" t="str">
            <v>Northamptonshire Rural Housing Association Limited</v>
          </cell>
          <cell r="C256" t="str">
            <v>R</v>
          </cell>
          <cell r="D256" t="str">
            <v>Central</v>
          </cell>
          <cell r="E256" t="str">
            <v>Simon Lett</v>
          </cell>
          <cell r="F256">
            <v>38286</v>
          </cell>
          <cell r="G256">
            <v>2006</v>
          </cell>
          <cell r="H256">
            <v>38979</v>
          </cell>
          <cell r="I256">
            <v>38986</v>
          </cell>
          <cell r="J256">
            <v>38993</v>
          </cell>
          <cell r="L256" t="str">
            <v>G1</v>
          </cell>
          <cell r="M256" t="str">
            <v>B</v>
          </cell>
          <cell r="N256" t="str">
            <v>B</v>
          </cell>
          <cell r="O256" t="str">
            <v>A</v>
          </cell>
          <cell r="P256" t="str">
            <v>CentralC1</v>
          </cell>
          <cell r="Q256" t="str">
            <v>CentralB</v>
          </cell>
          <cell r="R256" t="str">
            <v>CentralB</v>
          </cell>
          <cell r="S256" t="str">
            <v>CentralN/A</v>
          </cell>
          <cell r="T256" t="str">
            <v>Low Impact/Probability</v>
          </cell>
          <cell r="U256" t="str">
            <v>Low periodic</v>
          </cell>
          <cell r="W256" t="str">
            <v>Dev+</v>
          </cell>
          <cell r="AC256" t="str">
            <v>X</v>
          </cell>
        </row>
        <row r="257">
          <cell r="B257" t="str">
            <v>Northern Counties Housing Association Limited</v>
          </cell>
          <cell r="C257" t="str">
            <v>R</v>
          </cell>
          <cell r="D257" t="str">
            <v>North</v>
          </cell>
          <cell r="E257" t="str">
            <v>Harold Brown</v>
          </cell>
          <cell r="F257">
            <v>38685</v>
          </cell>
          <cell r="H257">
            <v>38937</v>
          </cell>
          <cell r="I257">
            <v>38965</v>
          </cell>
          <cell r="J257">
            <v>38972</v>
          </cell>
          <cell r="L257" t="str">
            <v>G2</v>
          </cell>
          <cell r="M257" t="str">
            <v>B</v>
          </cell>
          <cell r="N257" t="str">
            <v>B</v>
          </cell>
          <cell r="O257" t="str">
            <v>B</v>
          </cell>
          <cell r="P257" t="str">
            <v>NorthC2</v>
          </cell>
          <cell r="Q257" t="str">
            <v>NorthB</v>
          </cell>
          <cell r="R257" t="str">
            <v>NorthB</v>
          </cell>
          <cell r="S257" t="str">
            <v>NorthC</v>
          </cell>
          <cell r="T257" t="str">
            <v>High Impact</v>
          </cell>
          <cell r="U257" t="str">
            <v>Upgrade</v>
          </cell>
          <cell r="V257" t="str">
            <v>Dev+</v>
          </cell>
        </row>
        <row r="258">
          <cell r="B258" t="str">
            <v>Norwich Housing Society Limited</v>
          </cell>
          <cell r="C258" t="str">
            <v>R</v>
          </cell>
          <cell r="D258" t="str">
            <v>Central</v>
          </cell>
          <cell r="E258" t="str">
            <v>Simon Lett</v>
          </cell>
          <cell r="F258">
            <v>38482</v>
          </cell>
          <cell r="K258">
            <v>2007</v>
          </cell>
          <cell r="L258" t="str">
            <v>C1</v>
          </cell>
          <cell r="M258" t="str">
            <v>B</v>
          </cell>
          <cell r="N258" t="str">
            <v>B</v>
          </cell>
          <cell r="O258" t="str">
            <v>N/A</v>
          </cell>
          <cell r="P258" t="str">
            <v>CentralC1</v>
          </cell>
          <cell r="Q258" t="str">
            <v>CentralB</v>
          </cell>
          <cell r="R258" t="str">
            <v>CentralB</v>
          </cell>
          <cell r="S258" t="str">
            <v>CentralN/A</v>
          </cell>
          <cell r="T258" t="str">
            <v>Low Impact/Probability</v>
          </cell>
        </row>
        <row r="259">
          <cell r="B259" t="str">
            <v>Notting Hill Housing Trust</v>
          </cell>
          <cell r="C259" t="str">
            <v>R</v>
          </cell>
          <cell r="D259" t="str">
            <v>London</v>
          </cell>
          <cell r="E259" t="str">
            <v>Jane Smith (London)</v>
          </cell>
          <cell r="F259">
            <v>38482</v>
          </cell>
          <cell r="H259">
            <v>38670</v>
          </cell>
          <cell r="I259">
            <v>38727</v>
          </cell>
          <cell r="J259">
            <v>38727</v>
          </cell>
          <cell r="L259" t="str">
            <v>C1</v>
          </cell>
          <cell r="M259" t="str">
            <v>B</v>
          </cell>
          <cell r="N259" t="str">
            <v>B</v>
          </cell>
          <cell r="O259" t="str">
            <v>B</v>
          </cell>
          <cell r="P259" t="str">
            <v>LondonC1</v>
          </cell>
          <cell r="Q259" t="str">
            <v>LondonB</v>
          </cell>
          <cell r="R259" t="str">
            <v>LondonB</v>
          </cell>
          <cell r="S259" t="str">
            <v>LondonB</v>
          </cell>
          <cell r="T259" t="str">
            <v>High Impact</v>
          </cell>
          <cell r="U259" t="str">
            <v>Inspection</v>
          </cell>
          <cell r="Z259" t="str">
            <v>Re-insp</v>
          </cell>
        </row>
        <row r="260">
          <cell r="B260" t="str">
            <v>Nottingham Community Housing Association Ltd</v>
          </cell>
          <cell r="C260" t="str">
            <v>R</v>
          </cell>
          <cell r="D260" t="str">
            <v>Central</v>
          </cell>
          <cell r="E260" t="str">
            <v>Helen Lane</v>
          </cell>
          <cell r="F260">
            <v>38420</v>
          </cell>
          <cell r="H260">
            <v>38782</v>
          </cell>
          <cell r="I260">
            <v>38867</v>
          </cell>
          <cell r="J260">
            <v>38874</v>
          </cell>
          <cell r="L260" t="str">
            <v>G2</v>
          </cell>
          <cell r="M260" t="str">
            <v>B</v>
          </cell>
          <cell r="N260" t="str">
            <v>B</v>
          </cell>
          <cell r="O260" t="str">
            <v>A</v>
          </cell>
          <cell r="P260" t="str">
            <v>CentralC2</v>
          </cell>
          <cell r="Q260" t="str">
            <v>CentralB</v>
          </cell>
          <cell r="R260" t="str">
            <v>CentralB</v>
          </cell>
          <cell r="S260" t="str">
            <v>CentralB</v>
          </cell>
          <cell r="T260" t="str">
            <v>Low Impact/Probability</v>
          </cell>
          <cell r="U260" t="str">
            <v>Annual review</v>
          </cell>
          <cell r="W260" t="str">
            <v>Dev+</v>
          </cell>
          <cell r="AC260" t="str">
            <v>X</v>
          </cell>
        </row>
        <row r="261">
          <cell r="B261" t="str">
            <v>Novas-Ouvertures Group Limited</v>
          </cell>
          <cell r="C261" t="str">
            <v>R</v>
          </cell>
          <cell r="D261" t="str">
            <v>North</v>
          </cell>
          <cell r="E261" t="str">
            <v>Jacquie Battensby</v>
          </cell>
          <cell r="F261">
            <v>38315</v>
          </cell>
          <cell r="G261">
            <v>2006</v>
          </cell>
          <cell r="H261">
            <v>39051</v>
          </cell>
          <cell r="I261">
            <v>39063</v>
          </cell>
          <cell r="J261">
            <v>39070</v>
          </cell>
          <cell r="L261" t="str">
            <v>G2</v>
          </cell>
          <cell r="M261" t="str">
            <v>B</v>
          </cell>
          <cell r="N261" t="str">
            <v>B</v>
          </cell>
          <cell r="O261" t="str">
            <v>N/A</v>
          </cell>
          <cell r="P261" t="str">
            <v>NorthC1</v>
          </cell>
          <cell r="Q261" t="str">
            <v>NorthB</v>
          </cell>
          <cell r="R261" t="str">
            <v>NorthB</v>
          </cell>
          <cell r="S261" t="str">
            <v>NorthN/A</v>
          </cell>
          <cell r="T261" t="str">
            <v>Low Impact/Probability</v>
          </cell>
          <cell r="U261" t="str">
            <v>Inspection</v>
          </cell>
          <cell r="AC261" t="str">
            <v>X</v>
          </cell>
        </row>
        <row r="262">
          <cell r="B262" t="str">
            <v>Ocean Housing Group Limited</v>
          </cell>
          <cell r="C262" t="str">
            <v>R</v>
          </cell>
          <cell r="D262" t="str">
            <v>South West</v>
          </cell>
          <cell r="E262" t="str">
            <v>Ralph Smale</v>
          </cell>
          <cell r="F262">
            <v>38286</v>
          </cell>
          <cell r="G262">
            <v>2006</v>
          </cell>
          <cell r="H262">
            <v>39070</v>
          </cell>
          <cell r="L262" t="str">
            <v>C2</v>
          </cell>
          <cell r="M262" t="str">
            <v>B</v>
          </cell>
          <cell r="N262" t="str">
            <v>A</v>
          </cell>
          <cell r="O262" t="str">
            <v>A</v>
          </cell>
          <cell r="P262" t="str">
            <v>South WestC2</v>
          </cell>
          <cell r="Q262" t="str">
            <v>South WestB</v>
          </cell>
          <cell r="R262" t="str">
            <v>South WestA</v>
          </cell>
          <cell r="S262" t="str">
            <v>South WestA</v>
          </cell>
          <cell r="T262" t="str">
            <v>Low Impact/Probability</v>
          </cell>
          <cell r="U262" t="str">
            <v>Low periodic</v>
          </cell>
          <cell r="AC262" t="str">
            <v>X</v>
          </cell>
        </row>
        <row r="263">
          <cell r="B263" t="str">
            <v>Octavia Housing and Care</v>
          </cell>
          <cell r="C263" t="str">
            <v>R</v>
          </cell>
          <cell r="D263" t="str">
            <v>London</v>
          </cell>
          <cell r="E263" t="str">
            <v>Kemi Awolola</v>
          </cell>
          <cell r="F263">
            <v>38545</v>
          </cell>
          <cell r="H263">
            <v>38946</v>
          </cell>
          <cell r="I263">
            <v>38974</v>
          </cell>
          <cell r="J263">
            <v>38979</v>
          </cell>
          <cell r="L263" t="str">
            <v>G1</v>
          </cell>
          <cell r="M263" t="str">
            <v>B</v>
          </cell>
          <cell r="N263" t="str">
            <v>B</v>
          </cell>
          <cell r="O263" t="str">
            <v>B</v>
          </cell>
          <cell r="P263" t="str">
            <v>LondonC1</v>
          </cell>
          <cell r="Q263" t="str">
            <v>LondonB</v>
          </cell>
          <cell r="R263" t="str">
            <v>LondonB</v>
          </cell>
          <cell r="S263" t="str">
            <v>LondonA</v>
          </cell>
          <cell r="T263" t="str">
            <v>Medium Impact/Probability</v>
          </cell>
          <cell r="U263" t="str">
            <v>Annual review</v>
          </cell>
          <cell r="W263" t="str">
            <v>Dev-</v>
          </cell>
          <cell r="AB263" t="str">
            <v>X</v>
          </cell>
          <cell r="AC263" t="str">
            <v>X</v>
          </cell>
        </row>
        <row r="264">
          <cell r="B264" t="str">
            <v>Optima Community Association</v>
          </cell>
          <cell r="C264" t="str">
            <v>R</v>
          </cell>
          <cell r="D264" t="str">
            <v>Central</v>
          </cell>
          <cell r="E264" t="str">
            <v>Simon Lett</v>
          </cell>
          <cell r="F264">
            <v>38608</v>
          </cell>
          <cell r="K264">
            <v>2007</v>
          </cell>
          <cell r="L264" t="str">
            <v>C2</v>
          </cell>
          <cell r="M264" t="str">
            <v>B</v>
          </cell>
          <cell r="N264" t="str">
            <v>B</v>
          </cell>
          <cell r="O264" t="str">
            <v>A</v>
          </cell>
          <cell r="P264" t="str">
            <v>CentralC2</v>
          </cell>
          <cell r="Q264" t="str">
            <v>CentralB</v>
          </cell>
          <cell r="R264" t="str">
            <v>CentralB</v>
          </cell>
          <cell r="S264" t="str">
            <v>CentralA</v>
          </cell>
          <cell r="T264" t="str">
            <v>Low Impact/Probability</v>
          </cell>
        </row>
        <row r="265">
          <cell r="B265" t="str">
            <v>Orbit Housing Group Limited</v>
          </cell>
          <cell r="C265" t="str">
            <v>R</v>
          </cell>
          <cell r="D265" t="str">
            <v>Central</v>
          </cell>
          <cell r="E265" t="str">
            <v>Phillip Ashmore</v>
          </cell>
          <cell r="F265">
            <v>38399</v>
          </cell>
          <cell r="H265">
            <v>38763</v>
          </cell>
          <cell r="I265">
            <v>38778</v>
          </cell>
          <cell r="J265">
            <v>38783</v>
          </cell>
          <cell r="L265" t="str">
            <v>G1</v>
          </cell>
          <cell r="M265" t="str">
            <v>B</v>
          </cell>
          <cell r="N265" t="str">
            <v>B</v>
          </cell>
          <cell r="O265" t="str">
            <v>B</v>
          </cell>
          <cell r="P265" t="str">
            <v>CentralC1</v>
          </cell>
          <cell r="Q265" t="str">
            <v>CentralB</v>
          </cell>
          <cell r="R265" t="str">
            <v>CentralB</v>
          </cell>
          <cell r="S265" t="str">
            <v>CentralB</v>
          </cell>
          <cell r="T265" t="str">
            <v>High Impact</v>
          </cell>
          <cell r="U265" t="str">
            <v>Annual review</v>
          </cell>
          <cell r="AC265" t="str">
            <v>X</v>
          </cell>
        </row>
        <row r="266">
          <cell r="B266" t="str">
            <v>Oriel Housing Limited</v>
          </cell>
          <cell r="C266" t="str">
            <v>R</v>
          </cell>
          <cell r="D266" t="str">
            <v>South East</v>
          </cell>
          <cell r="E266" t="str">
            <v>Paul Kershaw</v>
          </cell>
          <cell r="F266">
            <v>38685</v>
          </cell>
          <cell r="L266" t="str">
            <v>G1</v>
          </cell>
          <cell r="M266" t="str">
            <v>B</v>
          </cell>
          <cell r="N266" t="str">
            <v>A</v>
          </cell>
          <cell r="O266" t="str">
            <v>A</v>
          </cell>
          <cell r="P266" t="str">
            <v>South EastG1</v>
          </cell>
          <cell r="Q266" t="str">
            <v>South EastB</v>
          </cell>
          <cell r="R266" t="str">
            <v>South EastA</v>
          </cell>
          <cell r="S266" t="str">
            <v>South EastA</v>
          </cell>
          <cell r="T266" t="str">
            <v>High Impact</v>
          </cell>
        </row>
        <row r="267">
          <cell r="B267" t="str">
            <v>Origin Housing Group Limited</v>
          </cell>
          <cell r="C267" t="str">
            <v>R</v>
          </cell>
          <cell r="D267" t="str">
            <v>London</v>
          </cell>
          <cell r="E267" t="str">
            <v>Douglas Wynne</v>
          </cell>
          <cell r="F267">
            <v>38272</v>
          </cell>
          <cell r="G267">
            <v>2006</v>
          </cell>
          <cell r="H267">
            <v>38876</v>
          </cell>
          <cell r="I267">
            <v>38944</v>
          </cell>
          <cell r="J267">
            <v>38951</v>
          </cell>
          <cell r="L267" t="str">
            <v>G1</v>
          </cell>
          <cell r="M267" t="str">
            <v>B</v>
          </cell>
          <cell r="N267" t="str">
            <v>B</v>
          </cell>
          <cell r="O267" t="str">
            <v>B</v>
          </cell>
          <cell r="P267" t="str">
            <v>LondonC1</v>
          </cell>
          <cell r="Q267" t="str">
            <v>LondonB</v>
          </cell>
          <cell r="R267" t="str">
            <v>LondonB</v>
          </cell>
          <cell r="S267" t="str">
            <v>LondonB</v>
          </cell>
          <cell r="T267" t="str">
            <v>Low Impact/Probability</v>
          </cell>
          <cell r="U267" t="str">
            <v>Inspection</v>
          </cell>
          <cell r="Z267" t="str">
            <v>Insp a/p</v>
          </cell>
        </row>
        <row r="268">
          <cell r="B268" t="str">
            <v>Orwell Housing Association Limited</v>
          </cell>
          <cell r="C268" t="str">
            <v>R</v>
          </cell>
          <cell r="D268" t="str">
            <v>Central</v>
          </cell>
          <cell r="E268" t="str">
            <v>Martin Connor</v>
          </cell>
          <cell r="F268">
            <v>38538</v>
          </cell>
          <cell r="K268">
            <v>2007</v>
          </cell>
          <cell r="L268" t="str">
            <v>B</v>
          </cell>
          <cell r="M268" t="str">
            <v>B</v>
          </cell>
          <cell r="N268" t="str">
            <v>B</v>
          </cell>
          <cell r="O268" t="str">
            <v>A</v>
          </cell>
          <cell r="P268" t="str">
            <v>CentralB</v>
          </cell>
          <cell r="Q268" t="str">
            <v>CentralB</v>
          </cell>
          <cell r="R268" t="str">
            <v>CentralB</v>
          </cell>
          <cell r="S268" t="str">
            <v>CentralA</v>
          </cell>
          <cell r="T268" t="str">
            <v>Medium Impact/Probability</v>
          </cell>
        </row>
        <row r="269">
          <cell r="B269" t="str">
            <v>Oxbode Housing Association Limited</v>
          </cell>
          <cell r="C269" t="str">
            <v>R</v>
          </cell>
          <cell r="D269" t="str">
            <v>South West</v>
          </cell>
          <cell r="E269" t="str">
            <v>Ralph Smale</v>
          </cell>
          <cell r="F269">
            <v>38286</v>
          </cell>
          <cell r="G269">
            <v>2006</v>
          </cell>
          <cell r="H269">
            <v>39015</v>
          </cell>
          <cell r="I269">
            <v>39020</v>
          </cell>
          <cell r="J269">
            <v>39021</v>
          </cell>
          <cell r="L269" t="str">
            <v>G1</v>
          </cell>
          <cell r="M269" t="str">
            <v>B</v>
          </cell>
          <cell r="N269" t="str">
            <v>B</v>
          </cell>
          <cell r="O269" t="str">
            <v>A</v>
          </cell>
          <cell r="P269" t="str">
            <v>South WestC1</v>
          </cell>
          <cell r="Q269" t="str">
            <v>South WestB</v>
          </cell>
          <cell r="R269" t="str">
            <v>South WestB</v>
          </cell>
          <cell r="S269" t="str">
            <v>South WestA</v>
          </cell>
          <cell r="T269" t="str">
            <v>Low Impact/Probability</v>
          </cell>
          <cell r="U269" t="str">
            <v>Low periodic</v>
          </cell>
          <cell r="AC269" t="str">
            <v>X</v>
          </cell>
        </row>
        <row r="270">
          <cell r="B270" t="str">
            <v>Oxford Citizens Housing Association Limited</v>
          </cell>
          <cell r="C270" t="str">
            <v>R</v>
          </cell>
          <cell r="D270" t="str">
            <v>South East</v>
          </cell>
          <cell r="E270" t="str">
            <v>Chris Daly</v>
          </cell>
          <cell r="F270">
            <v>38657</v>
          </cell>
          <cell r="H270">
            <v>39048</v>
          </cell>
          <cell r="I270">
            <v>39048</v>
          </cell>
          <cell r="J270">
            <v>39049</v>
          </cell>
          <cell r="L270" t="str">
            <v>G1</v>
          </cell>
          <cell r="M270" t="str">
            <v>B</v>
          </cell>
          <cell r="N270" t="str">
            <v>B</v>
          </cell>
          <cell r="O270" t="str">
            <v>A</v>
          </cell>
          <cell r="P270" t="str">
            <v>South EastG1</v>
          </cell>
          <cell r="Q270" t="str">
            <v>South EastB</v>
          </cell>
          <cell r="R270" t="str">
            <v>South EastB</v>
          </cell>
          <cell r="S270" t="str">
            <v>South EastB</v>
          </cell>
          <cell r="T270" t="str">
            <v>Low Impact/Probability</v>
          </cell>
          <cell r="U270" t="str">
            <v>Annual Review</v>
          </cell>
          <cell r="W270" t="str">
            <v>Dev+</v>
          </cell>
          <cell r="AC270" t="str">
            <v>X</v>
          </cell>
        </row>
        <row r="271">
          <cell r="B271" t="str">
            <v>Papworth Trust</v>
          </cell>
          <cell r="C271" t="str">
            <v>R</v>
          </cell>
          <cell r="D271" t="str">
            <v>Central</v>
          </cell>
          <cell r="E271" t="str">
            <v>Margaret Richardson</v>
          </cell>
          <cell r="F271">
            <v>38420</v>
          </cell>
          <cell r="H271">
            <v>38782</v>
          </cell>
          <cell r="I271">
            <v>38798</v>
          </cell>
          <cell r="J271">
            <v>38804</v>
          </cell>
          <cell r="L271" t="str">
            <v>G2</v>
          </cell>
          <cell r="M271" t="str">
            <v>B</v>
          </cell>
          <cell r="N271" t="str">
            <v>B</v>
          </cell>
          <cell r="O271" t="str">
            <v>B</v>
          </cell>
          <cell r="P271" t="str">
            <v>CentralC2</v>
          </cell>
          <cell r="Q271" t="str">
            <v>CentralB</v>
          </cell>
          <cell r="R271" t="str">
            <v>CentralB</v>
          </cell>
          <cell r="S271" t="str">
            <v>CentralB</v>
          </cell>
          <cell r="T271" t="str">
            <v>Medium Impact/Probability</v>
          </cell>
          <cell r="U271" t="str">
            <v>Annual review</v>
          </cell>
          <cell r="AC271" t="str">
            <v>X</v>
          </cell>
        </row>
        <row r="272">
          <cell r="B272" t="str">
            <v>Paradigm Housing Group Limited</v>
          </cell>
          <cell r="C272" t="str">
            <v>R</v>
          </cell>
          <cell r="D272" t="str">
            <v>South East</v>
          </cell>
          <cell r="E272" t="str">
            <v>Lynda Smith</v>
          </cell>
          <cell r="F272">
            <v>38650</v>
          </cell>
          <cell r="H272">
            <v>39027</v>
          </cell>
          <cell r="I272">
            <v>39045</v>
          </cell>
          <cell r="J272">
            <v>39049</v>
          </cell>
          <cell r="L272" t="str">
            <v>G1</v>
          </cell>
          <cell r="M272" t="str">
            <v>B</v>
          </cell>
          <cell r="N272" t="str">
            <v>B</v>
          </cell>
          <cell r="O272" t="str">
            <v>B</v>
          </cell>
          <cell r="P272" t="str">
            <v>South EastG1</v>
          </cell>
          <cell r="Q272" t="str">
            <v>South EastB</v>
          </cell>
          <cell r="R272" t="str">
            <v>South EastB</v>
          </cell>
          <cell r="S272" t="str">
            <v>South EastA</v>
          </cell>
          <cell r="T272" t="str">
            <v>High Impact</v>
          </cell>
          <cell r="U272" t="str">
            <v>Annual review</v>
          </cell>
          <cell r="W272" t="str">
            <v>Dev-</v>
          </cell>
          <cell r="AC272" t="str">
            <v>X</v>
          </cell>
        </row>
        <row r="273">
          <cell r="B273" t="str">
            <v>Parkside Housing Group Limited</v>
          </cell>
          <cell r="C273" t="str">
            <v>R</v>
          </cell>
          <cell r="D273" t="str">
            <v>South East</v>
          </cell>
          <cell r="E273" t="str">
            <v>Chris Daly</v>
          </cell>
          <cell r="F273">
            <v>38657</v>
          </cell>
          <cell r="K273">
            <v>2007</v>
          </cell>
          <cell r="L273" t="str">
            <v>G1</v>
          </cell>
          <cell r="M273" t="str">
            <v>B</v>
          </cell>
          <cell r="N273" t="str">
            <v>B</v>
          </cell>
          <cell r="O273" t="str">
            <v>A</v>
          </cell>
          <cell r="P273" t="str">
            <v>South EastG1</v>
          </cell>
          <cell r="Q273" t="str">
            <v>South EastB</v>
          </cell>
          <cell r="R273" t="str">
            <v>South EastB</v>
          </cell>
          <cell r="S273" t="str">
            <v>South EastA</v>
          </cell>
          <cell r="T273" t="str">
            <v>Low Impact/Probability</v>
          </cell>
        </row>
        <row r="274">
          <cell r="B274" t="str">
            <v>Peabody Trust</v>
          </cell>
          <cell r="C274" t="str">
            <v>R</v>
          </cell>
          <cell r="D274" t="str">
            <v>London</v>
          </cell>
          <cell r="E274" t="str">
            <v>Madeline Homer</v>
          </cell>
          <cell r="F274">
            <v>38664</v>
          </cell>
          <cell r="H274">
            <v>39048</v>
          </cell>
          <cell r="I274">
            <v>39070</v>
          </cell>
          <cell r="J274">
            <v>39070</v>
          </cell>
          <cell r="L274" t="str">
            <v>G2</v>
          </cell>
          <cell r="M274" t="str">
            <v>B</v>
          </cell>
          <cell r="N274" t="str">
            <v>B</v>
          </cell>
          <cell r="O274" t="str">
            <v>B</v>
          </cell>
          <cell r="P274" t="str">
            <v>LondonG2</v>
          </cell>
          <cell r="Q274" t="str">
            <v>LondonB</v>
          </cell>
          <cell r="R274" t="str">
            <v>LondonC</v>
          </cell>
          <cell r="S274" t="str">
            <v>LondonB</v>
          </cell>
          <cell r="T274" t="str">
            <v>High Probability</v>
          </cell>
          <cell r="U274" t="str">
            <v>Annual review</v>
          </cell>
          <cell r="V274" t="str">
            <v>Man+</v>
          </cell>
          <cell r="AC274" t="str">
            <v>X</v>
          </cell>
        </row>
        <row r="275">
          <cell r="B275" t="str">
            <v>Peerless Housing Group Limited</v>
          </cell>
          <cell r="C275" t="str">
            <v>R</v>
          </cell>
          <cell r="D275" t="str">
            <v>North</v>
          </cell>
          <cell r="E275" t="str">
            <v>Now part of Accent Group</v>
          </cell>
          <cell r="F275" t="str">
            <v xml:space="preserve">archived </v>
          </cell>
          <cell r="L275" t="str">
            <v>G1</v>
          </cell>
          <cell r="M275" t="str">
            <v>B</v>
          </cell>
          <cell r="N275" t="str">
            <v>B</v>
          </cell>
          <cell r="O275" t="str">
            <v>A</v>
          </cell>
          <cell r="P275" t="str">
            <v>South EastG1</v>
          </cell>
          <cell r="Q275" t="str">
            <v>South EastB</v>
          </cell>
          <cell r="R275" t="str">
            <v>South EastB</v>
          </cell>
          <cell r="S275" t="str">
            <v>South EastA</v>
          </cell>
          <cell r="T275" t="str">
            <v>No Score</v>
          </cell>
        </row>
        <row r="276">
          <cell r="B276" t="str">
            <v>Pennine Housing 2000 Limited</v>
          </cell>
          <cell r="C276" t="str">
            <v>R</v>
          </cell>
          <cell r="D276" t="str">
            <v>North</v>
          </cell>
          <cell r="E276" t="str">
            <v>Now part of Trans-Pennine Housing Ltd</v>
          </cell>
          <cell r="F276" t="str">
            <v xml:space="preserve">archived </v>
          </cell>
          <cell r="L276" t="str">
            <v>C1</v>
          </cell>
          <cell r="M276" t="str">
            <v>A</v>
          </cell>
          <cell r="N276" t="str">
            <v>B</v>
          </cell>
          <cell r="O276" t="str">
            <v>B</v>
          </cell>
          <cell r="P276" t="str">
            <v>NorthC1</v>
          </cell>
          <cell r="Q276" t="str">
            <v>NorthA</v>
          </cell>
          <cell r="R276" t="str">
            <v>NorthB</v>
          </cell>
          <cell r="S276" t="str">
            <v>NorthB</v>
          </cell>
          <cell r="T276" t="str">
            <v>No Score</v>
          </cell>
        </row>
        <row r="277">
          <cell r="B277" t="str">
            <v>Penwith Housing Association Limited</v>
          </cell>
          <cell r="C277" t="str">
            <v>R</v>
          </cell>
          <cell r="D277" t="str">
            <v>South West</v>
          </cell>
          <cell r="E277" t="str">
            <v>Now part of Devon &amp; Cormwall HT</v>
          </cell>
          <cell r="F277" t="str">
            <v>Archived</v>
          </cell>
          <cell r="H277" t="str">
            <v>to be archived</v>
          </cell>
          <cell r="L277" t="str">
            <v>G2</v>
          </cell>
          <cell r="M277" t="str">
            <v>B</v>
          </cell>
          <cell r="N277" t="str">
            <v>B</v>
          </cell>
          <cell r="O277" t="str">
            <v>N/A</v>
          </cell>
          <cell r="P277" t="str">
            <v>South WestG2</v>
          </cell>
          <cell r="Q277" t="str">
            <v>South WestB</v>
          </cell>
          <cell r="R277" t="str">
            <v>South WestB</v>
          </cell>
          <cell r="S277" t="str">
            <v>South WestN/A</v>
          </cell>
          <cell r="T277" t="str">
            <v>Medium Impact/Probability</v>
          </cell>
        </row>
        <row r="278">
          <cell r="B278" t="str">
            <v>People First Housing Association Limited</v>
          </cell>
          <cell r="C278" t="str">
            <v>R</v>
          </cell>
          <cell r="D278" t="str">
            <v>North</v>
          </cell>
          <cell r="E278" t="str">
            <v>Helen Williams</v>
          </cell>
          <cell r="F278">
            <v>38489</v>
          </cell>
          <cell r="K278">
            <v>2007</v>
          </cell>
          <cell r="L278" t="str">
            <v>C1</v>
          </cell>
          <cell r="M278" t="str">
            <v>B</v>
          </cell>
          <cell r="N278" t="str">
            <v>B</v>
          </cell>
          <cell r="O278" t="str">
            <v>N/A</v>
          </cell>
          <cell r="P278" t="str">
            <v>NorthC1</v>
          </cell>
          <cell r="Q278" t="str">
            <v>NorthB</v>
          </cell>
          <cell r="R278" t="str">
            <v>NorthB</v>
          </cell>
          <cell r="S278" t="str">
            <v>NorthN/A</v>
          </cell>
          <cell r="T278" t="str">
            <v>Low Impact/Probability</v>
          </cell>
        </row>
        <row r="279">
          <cell r="B279" t="str">
            <v>Peter Bedford Housing Association Limited</v>
          </cell>
          <cell r="C279" t="str">
            <v>R</v>
          </cell>
          <cell r="D279" t="str">
            <v>London</v>
          </cell>
          <cell r="E279" t="str">
            <v>Alice Spencer</v>
          </cell>
          <cell r="T279" t="str">
            <v>Low Impact/Probability</v>
          </cell>
        </row>
        <row r="280">
          <cell r="B280" t="str">
            <v>Petersfield Housing Association Limited</v>
          </cell>
          <cell r="C280" t="str">
            <v>R</v>
          </cell>
          <cell r="D280" t="str">
            <v>South East</v>
          </cell>
          <cell r="E280" t="str">
            <v>Gillian Prew</v>
          </cell>
          <cell r="T280" t="str">
            <v>Low Impact/Probability</v>
          </cell>
        </row>
        <row r="281">
          <cell r="B281" t="str">
            <v>Phoenix House</v>
          </cell>
          <cell r="C281" t="str">
            <v>R</v>
          </cell>
          <cell r="D281" t="str">
            <v>London</v>
          </cell>
          <cell r="E281" t="str">
            <v>Alice Spencer</v>
          </cell>
          <cell r="F281">
            <v>38392</v>
          </cell>
          <cell r="H281">
            <v>39056</v>
          </cell>
          <cell r="I281">
            <v>39070</v>
          </cell>
          <cell r="J281">
            <v>39070</v>
          </cell>
          <cell r="K281">
            <v>2007</v>
          </cell>
          <cell r="L281" t="str">
            <v>G2</v>
          </cell>
          <cell r="M281" t="str">
            <v>B</v>
          </cell>
          <cell r="N281" t="str">
            <v>B</v>
          </cell>
          <cell r="O281" t="str">
            <v>N/A</v>
          </cell>
          <cell r="P281" t="str">
            <v>LondonC1</v>
          </cell>
          <cell r="Q281" t="str">
            <v>LondonB</v>
          </cell>
          <cell r="R281" t="str">
            <v>LondonB</v>
          </cell>
          <cell r="S281" t="str">
            <v>LondonN/A</v>
          </cell>
          <cell r="T281" t="str">
            <v>Low Impact/Probability</v>
          </cell>
          <cell r="U281" t="str">
            <v>Name change</v>
          </cell>
        </row>
        <row r="282">
          <cell r="B282" t="str">
            <v>Pickering &amp; Ferens Homes</v>
          </cell>
          <cell r="C282" t="str">
            <v>R</v>
          </cell>
          <cell r="D282" t="str">
            <v>North</v>
          </cell>
          <cell r="E282" t="str">
            <v>Francis Freeman</v>
          </cell>
          <cell r="F282">
            <v>38216</v>
          </cell>
          <cell r="G282">
            <v>2006</v>
          </cell>
          <cell r="H282">
            <v>38931</v>
          </cell>
          <cell r="I282">
            <v>38933</v>
          </cell>
          <cell r="J282">
            <v>38937</v>
          </cell>
          <cell r="L282" t="str">
            <v>G1</v>
          </cell>
          <cell r="M282" t="str">
            <v>B</v>
          </cell>
          <cell r="N282" t="str">
            <v>B</v>
          </cell>
          <cell r="O282" t="str">
            <v>N/A</v>
          </cell>
          <cell r="P282" t="str">
            <v>NorthC1</v>
          </cell>
          <cell r="Q282" t="str">
            <v>NorthB</v>
          </cell>
          <cell r="R282" t="str">
            <v>NorthB</v>
          </cell>
          <cell r="S282" t="str">
            <v>NorthN/A</v>
          </cell>
          <cell r="T282" t="str">
            <v>Low Impact/Probability</v>
          </cell>
          <cell r="U282" t="str">
            <v>Low periodic</v>
          </cell>
          <cell r="AC282" t="str">
            <v>X</v>
          </cell>
        </row>
        <row r="283">
          <cell r="B283" t="str">
            <v>Pierhead Housing Association Limited</v>
          </cell>
          <cell r="C283" t="str">
            <v>R</v>
          </cell>
          <cell r="D283" t="str">
            <v>North</v>
          </cell>
          <cell r="E283" t="str">
            <v>Jacquie Battensby</v>
          </cell>
          <cell r="F283">
            <v>38147</v>
          </cell>
          <cell r="G283">
            <v>2006</v>
          </cell>
          <cell r="H283">
            <v>38974</v>
          </cell>
          <cell r="I283">
            <v>38980</v>
          </cell>
          <cell r="J283">
            <v>38986</v>
          </cell>
          <cell r="L283" t="str">
            <v>G1</v>
          </cell>
          <cell r="M283" t="str">
            <v>B</v>
          </cell>
          <cell r="N283" t="str">
            <v>B</v>
          </cell>
          <cell r="O283" t="str">
            <v>B</v>
          </cell>
          <cell r="P283" t="str">
            <v>NorthB</v>
          </cell>
          <cell r="Q283" t="str">
            <v>NorthB</v>
          </cell>
          <cell r="R283" t="str">
            <v>NorthB</v>
          </cell>
          <cell r="S283" t="str">
            <v>NorthB</v>
          </cell>
          <cell r="T283" t="str">
            <v>Low Impact/Probability</v>
          </cell>
          <cell r="U283" t="str">
            <v>Low periodic</v>
          </cell>
          <cell r="AC283" t="str">
            <v>X</v>
          </cell>
        </row>
        <row r="284">
          <cell r="B284" t="str">
            <v>Pilgrim Homes</v>
          </cell>
          <cell r="C284" t="str">
            <v>R</v>
          </cell>
          <cell r="D284" t="str">
            <v>London</v>
          </cell>
          <cell r="E284" t="str">
            <v>Alice Spencer</v>
          </cell>
          <cell r="T284" t="str">
            <v>Low Impact/Probability</v>
          </cell>
        </row>
        <row r="285">
          <cell r="B285" t="str">
            <v>Pine Court Housing Association Limited</v>
          </cell>
          <cell r="C285" t="str">
            <v>R</v>
          </cell>
          <cell r="D285" t="str">
            <v>North</v>
          </cell>
          <cell r="E285" t="str">
            <v>Jacquie Battensby</v>
          </cell>
          <cell r="F285">
            <v>38223</v>
          </cell>
          <cell r="G285">
            <v>2006</v>
          </cell>
          <cell r="H285">
            <v>38952</v>
          </cell>
          <cell r="I285">
            <v>38953</v>
          </cell>
          <cell r="J285">
            <v>38958</v>
          </cell>
          <cell r="L285" t="str">
            <v>G1</v>
          </cell>
          <cell r="M285" t="str">
            <v>B</v>
          </cell>
          <cell r="N285" t="str">
            <v>B</v>
          </cell>
          <cell r="O285" t="str">
            <v>A</v>
          </cell>
          <cell r="P285" t="str">
            <v>NorthB</v>
          </cell>
          <cell r="Q285" t="str">
            <v>NorthB</v>
          </cell>
          <cell r="R285" t="str">
            <v>NorthB</v>
          </cell>
          <cell r="S285" t="str">
            <v>NorthN/A</v>
          </cell>
          <cell r="T285" t="str">
            <v>Low Impact/Probability</v>
          </cell>
          <cell r="U285" t="str">
            <v>Low periodic</v>
          </cell>
          <cell r="AC285" t="str">
            <v>X</v>
          </cell>
        </row>
        <row r="286">
          <cell r="B286" t="str">
            <v>Places for People Group Limited</v>
          </cell>
          <cell r="C286" t="str">
            <v>R</v>
          </cell>
          <cell r="D286" t="str">
            <v>North</v>
          </cell>
          <cell r="E286" t="str">
            <v>Richard Sorensen</v>
          </cell>
          <cell r="F286">
            <v>38650</v>
          </cell>
          <cell r="H286">
            <v>39065</v>
          </cell>
          <cell r="I286">
            <v>39065</v>
          </cell>
          <cell r="J286">
            <v>39070</v>
          </cell>
          <cell r="L286" t="str">
            <v>G1</v>
          </cell>
          <cell r="M286" t="str">
            <v>B</v>
          </cell>
          <cell r="N286" t="str">
            <v>B</v>
          </cell>
          <cell r="O286" t="str">
            <v>B</v>
          </cell>
          <cell r="P286" t="str">
            <v>NorthG1</v>
          </cell>
          <cell r="Q286" t="str">
            <v>NorthB</v>
          </cell>
          <cell r="R286" t="str">
            <v>NorthB</v>
          </cell>
          <cell r="S286" t="str">
            <v>NorthB</v>
          </cell>
          <cell r="T286" t="str">
            <v>High Impact</v>
          </cell>
          <cell r="U286" t="str">
            <v>Annual review</v>
          </cell>
          <cell r="AC286" t="str">
            <v>X</v>
          </cell>
        </row>
        <row r="287">
          <cell r="B287" t="str">
            <v>Plus Housing Group Limited</v>
          </cell>
          <cell r="C287" t="str">
            <v>R</v>
          </cell>
          <cell r="D287" t="str">
            <v>North</v>
          </cell>
          <cell r="E287" t="str">
            <v>Jean Hill</v>
          </cell>
          <cell r="F287">
            <v>38524</v>
          </cell>
          <cell r="H287">
            <v>38909</v>
          </cell>
          <cell r="I287">
            <v>38946</v>
          </cell>
          <cell r="J287">
            <v>38951</v>
          </cell>
          <cell r="L287" t="str">
            <v>G2</v>
          </cell>
          <cell r="M287" t="str">
            <v>B</v>
          </cell>
          <cell r="N287" t="str">
            <v>B</v>
          </cell>
          <cell r="O287" t="str">
            <v>B</v>
          </cell>
          <cell r="P287" t="str">
            <v>NorthC2</v>
          </cell>
          <cell r="Q287" t="str">
            <v>NorthB</v>
          </cell>
          <cell r="R287" t="str">
            <v>NorthB</v>
          </cell>
          <cell r="S287" t="str">
            <v>NorthB</v>
          </cell>
          <cell r="T287" t="str">
            <v>Medium Impact/Probability</v>
          </cell>
          <cell r="U287" t="str">
            <v>Annual review</v>
          </cell>
          <cell r="Z287" t="str">
            <v>Insp a/p</v>
          </cell>
          <cell r="AC287" t="str">
            <v>X</v>
          </cell>
        </row>
        <row r="288">
          <cell r="B288" t="str">
            <v>Poplar HARCA Limited</v>
          </cell>
          <cell r="C288" t="str">
            <v>R</v>
          </cell>
          <cell r="D288" t="str">
            <v>London</v>
          </cell>
          <cell r="E288" t="str">
            <v>Kemi Awolola</v>
          </cell>
          <cell r="F288">
            <v>38664</v>
          </cell>
          <cell r="K288">
            <v>2007</v>
          </cell>
          <cell r="L288" t="str">
            <v>C1</v>
          </cell>
          <cell r="M288" t="str">
            <v>B</v>
          </cell>
          <cell r="N288" t="str">
            <v>B</v>
          </cell>
          <cell r="O288" t="str">
            <v>N/A</v>
          </cell>
          <cell r="P288" t="str">
            <v>LondonC1</v>
          </cell>
          <cell r="Q288" t="str">
            <v>LondonB</v>
          </cell>
          <cell r="R288" t="str">
            <v>LondonB</v>
          </cell>
          <cell r="S288" t="str">
            <v>LondonN/A</v>
          </cell>
          <cell r="T288" t="str">
            <v>Low Impact/Probability</v>
          </cell>
        </row>
        <row r="289">
          <cell r="B289" t="str">
            <v>Portsmouth Housing Association Limited</v>
          </cell>
          <cell r="C289" t="str">
            <v>R</v>
          </cell>
          <cell r="D289" t="str">
            <v>South East</v>
          </cell>
          <cell r="E289" t="str">
            <v>Paul Kershaw</v>
          </cell>
          <cell r="F289">
            <v>38552</v>
          </cell>
          <cell r="H289">
            <v>38925</v>
          </cell>
          <cell r="I289">
            <v>38947</v>
          </cell>
          <cell r="J289">
            <v>38951</v>
          </cell>
          <cell r="L289" t="str">
            <v>G1</v>
          </cell>
          <cell r="M289" t="str">
            <v>B</v>
          </cell>
          <cell r="N289" t="str">
            <v>B</v>
          </cell>
          <cell r="O289" t="str">
            <v>B</v>
          </cell>
          <cell r="P289" t="str">
            <v>South EastC1</v>
          </cell>
          <cell r="Q289" t="str">
            <v>South EastB</v>
          </cell>
          <cell r="R289" t="str">
            <v>South EastB</v>
          </cell>
          <cell r="S289" t="str">
            <v>South EastA</v>
          </cell>
          <cell r="T289" t="str">
            <v>Low Impact/Probability</v>
          </cell>
          <cell r="U289" t="str">
            <v>Downgrade</v>
          </cell>
          <cell r="W289" t="str">
            <v>Dev-</v>
          </cell>
        </row>
        <row r="290">
          <cell r="B290" t="str">
            <v>Presentation Housing Association Limited</v>
          </cell>
          <cell r="C290" t="str">
            <v>R</v>
          </cell>
          <cell r="D290" t="str">
            <v>London</v>
          </cell>
          <cell r="E290" t="str">
            <v>Madeline Homer</v>
          </cell>
          <cell r="F290">
            <v>38434</v>
          </cell>
          <cell r="H290">
            <v>38848</v>
          </cell>
          <cell r="I290">
            <v>38888</v>
          </cell>
          <cell r="J290">
            <v>38895</v>
          </cell>
          <cell r="L290" t="str">
            <v>G2</v>
          </cell>
          <cell r="M290" t="str">
            <v>B</v>
          </cell>
          <cell r="N290" t="str">
            <v>B</v>
          </cell>
          <cell r="O290" t="str">
            <v>B</v>
          </cell>
          <cell r="P290" t="str">
            <v>LondonC2</v>
          </cell>
          <cell r="Q290" t="str">
            <v>LondonB</v>
          </cell>
          <cell r="R290" t="str">
            <v>LondonB</v>
          </cell>
          <cell r="S290" t="str">
            <v>LondonB</v>
          </cell>
          <cell r="T290" t="str">
            <v>Medium Impact/Probability</v>
          </cell>
          <cell r="U290" t="str">
            <v>Annual review</v>
          </cell>
          <cell r="AC290" t="str">
            <v>X+</v>
          </cell>
        </row>
        <row r="291">
          <cell r="B291" t="str">
            <v>Prime Focus Regeneration Group Limited</v>
          </cell>
          <cell r="C291" t="str">
            <v>R</v>
          </cell>
          <cell r="D291" t="str">
            <v>Central</v>
          </cell>
          <cell r="E291" t="str">
            <v>now goes as Midland Heart</v>
          </cell>
          <cell r="F291" t="str">
            <v xml:space="preserve">archived </v>
          </cell>
          <cell r="L291" t="str">
            <v>C2</v>
          </cell>
          <cell r="M291" t="str">
            <v>B</v>
          </cell>
          <cell r="N291" t="str">
            <v>B</v>
          </cell>
          <cell r="O291" t="str">
            <v>B</v>
          </cell>
          <cell r="P291" t="str">
            <v>CentralC2</v>
          </cell>
          <cell r="Q291" t="str">
            <v>CentralB</v>
          </cell>
          <cell r="R291" t="str">
            <v>CentralB</v>
          </cell>
          <cell r="S291" t="str">
            <v>CentralB</v>
          </cell>
          <cell r="T291" t="str">
            <v>No Score</v>
          </cell>
        </row>
        <row r="292">
          <cell r="B292" t="str">
            <v>Progress Housing Group Limited</v>
          </cell>
          <cell r="C292" t="str">
            <v>R</v>
          </cell>
          <cell r="D292" t="str">
            <v>North</v>
          </cell>
          <cell r="E292" t="str">
            <v>Maxine Loftus</v>
          </cell>
          <cell r="F292">
            <v>38420</v>
          </cell>
          <cell r="H292">
            <v>38789</v>
          </cell>
          <cell r="I292">
            <v>38798</v>
          </cell>
          <cell r="J292">
            <v>38804</v>
          </cell>
          <cell r="L292" t="str">
            <v>C2</v>
          </cell>
          <cell r="M292" t="str">
            <v>B</v>
          </cell>
          <cell r="N292" t="str">
            <v>B</v>
          </cell>
          <cell r="O292" t="str">
            <v>B</v>
          </cell>
          <cell r="P292" t="str">
            <v>NorthC2</v>
          </cell>
          <cell r="Q292" t="str">
            <v>NorthB</v>
          </cell>
          <cell r="R292" t="str">
            <v>NorthB</v>
          </cell>
          <cell r="S292" t="str">
            <v>NorthB</v>
          </cell>
          <cell r="T292" t="str">
            <v>Low Impact/Probability</v>
          </cell>
          <cell r="U292" t="str">
            <v>Annual review</v>
          </cell>
          <cell r="AC292" t="str">
            <v>X</v>
          </cell>
        </row>
        <row r="293">
          <cell r="B293" t="str">
            <v>Providence Row Housing Association</v>
          </cell>
          <cell r="C293" t="str">
            <v>R</v>
          </cell>
          <cell r="D293" t="str">
            <v>London</v>
          </cell>
          <cell r="E293" t="str">
            <v>Alice Spencer</v>
          </cell>
          <cell r="F293">
            <v>38392</v>
          </cell>
          <cell r="K293">
            <v>2007</v>
          </cell>
          <cell r="L293" t="str">
            <v>C1</v>
          </cell>
          <cell r="M293" t="str">
            <v>B</v>
          </cell>
          <cell r="N293" t="str">
            <v>B</v>
          </cell>
          <cell r="O293" t="str">
            <v>N/A</v>
          </cell>
          <cell r="P293" t="str">
            <v>LondonC1</v>
          </cell>
          <cell r="Q293" t="str">
            <v>LondonB</v>
          </cell>
          <cell r="R293" t="str">
            <v>LondonB</v>
          </cell>
          <cell r="S293" t="str">
            <v>LondonN/A</v>
          </cell>
          <cell r="T293" t="str">
            <v>Low Impact/Probability</v>
          </cell>
        </row>
        <row r="294">
          <cell r="B294" t="str">
            <v>Quest Housing Association Limited</v>
          </cell>
          <cell r="C294" t="str">
            <v>R</v>
          </cell>
          <cell r="D294" t="str">
            <v>North</v>
          </cell>
          <cell r="E294" t="str">
            <v>ToE to Beech, part of Adactus</v>
          </cell>
          <cell r="F294" t="str">
            <v>To be archived</v>
          </cell>
          <cell r="G294" t="str">
            <v>To be archived</v>
          </cell>
          <cell r="H294">
            <v>38796</v>
          </cell>
          <cell r="I294">
            <v>38803</v>
          </cell>
          <cell r="J294">
            <v>38804</v>
          </cell>
          <cell r="L294" t="str">
            <v>G2</v>
          </cell>
          <cell r="M294" t="str">
            <v>C</v>
          </cell>
          <cell r="N294" t="str">
            <v>D</v>
          </cell>
          <cell r="O294" t="str">
            <v>N/A</v>
          </cell>
          <cell r="P294" t="str">
            <v>NorthB</v>
          </cell>
          <cell r="Q294" t="str">
            <v>NorthC</v>
          </cell>
          <cell r="R294" t="str">
            <v>NorthD</v>
          </cell>
          <cell r="S294" t="str">
            <v>NorthB</v>
          </cell>
          <cell r="T294" t="str">
            <v>High Probability</v>
          </cell>
          <cell r="U294" t="str">
            <v>Supervision</v>
          </cell>
          <cell r="AC294" t="str">
            <v>X</v>
          </cell>
        </row>
        <row r="295">
          <cell r="B295" t="str">
            <v>Radcliffe Housing Society Limited</v>
          </cell>
          <cell r="C295" t="str">
            <v>R</v>
          </cell>
          <cell r="D295" t="str">
            <v>South East</v>
          </cell>
          <cell r="E295" t="str">
            <v>Gillian Prew</v>
          </cell>
          <cell r="T295" t="str">
            <v>Low Impact/Probability</v>
          </cell>
        </row>
        <row r="296">
          <cell r="B296" t="str">
            <v>Radian Group</v>
          </cell>
          <cell r="F296" t="str">
            <v>new name</v>
          </cell>
        </row>
        <row r="297">
          <cell r="B297" t="str">
            <v>Raglan Housing Association Limited</v>
          </cell>
          <cell r="C297" t="str">
            <v>R</v>
          </cell>
          <cell r="D297" t="str">
            <v>South West</v>
          </cell>
          <cell r="E297" t="str">
            <v>Kathy James</v>
          </cell>
          <cell r="F297">
            <v>38580</v>
          </cell>
          <cell r="H297">
            <v>38993</v>
          </cell>
          <cell r="I297">
            <v>39008</v>
          </cell>
          <cell r="J297">
            <v>39014</v>
          </cell>
          <cell r="L297" t="str">
            <v>G1</v>
          </cell>
          <cell r="M297" t="str">
            <v>B</v>
          </cell>
          <cell r="N297" t="str">
            <v>B</v>
          </cell>
          <cell r="O297" t="str">
            <v>B</v>
          </cell>
          <cell r="P297" t="str">
            <v>South WestC1</v>
          </cell>
          <cell r="Q297" t="str">
            <v>South WestB</v>
          </cell>
          <cell r="R297" t="str">
            <v>South WestB</v>
          </cell>
          <cell r="S297" t="str">
            <v>South WestB</v>
          </cell>
          <cell r="T297" t="str">
            <v>Medium Impact/Probability</v>
          </cell>
          <cell r="U297" t="str">
            <v>Annual review</v>
          </cell>
          <cell r="AC297" t="str">
            <v>X</v>
          </cell>
        </row>
        <row r="298">
          <cell r="B298" t="str">
            <v>Railway Housing Association and Benefit Fund</v>
          </cell>
          <cell r="C298" t="str">
            <v>R</v>
          </cell>
          <cell r="D298" t="str">
            <v>North</v>
          </cell>
          <cell r="E298" t="str">
            <v>Jacquie Battensby</v>
          </cell>
          <cell r="F298">
            <v>38496</v>
          </cell>
          <cell r="K298">
            <v>2007</v>
          </cell>
          <cell r="L298" t="str">
            <v>A</v>
          </cell>
          <cell r="M298" t="str">
            <v>B</v>
          </cell>
          <cell r="N298" t="str">
            <v>B</v>
          </cell>
          <cell r="O298" t="str">
            <v>N/A</v>
          </cell>
          <cell r="P298" t="str">
            <v>NorthA</v>
          </cell>
          <cell r="Q298" t="str">
            <v>NorthB</v>
          </cell>
          <cell r="R298" t="str">
            <v>NorthB</v>
          </cell>
          <cell r="S298" t="str">
            <v>NorthN/A</v>
          </cell>
          <cell r="T298" t="str">
            <v>Low Impact/Probability</v>
          </cell>
        </row>
        <row r="299">
          <cell r="B299" t="str">
            <v>Raven Housing Trust Limited</v>
          </cell>
          <cell r="C299" t="str">
            <v>R</v>
          </cell>
          <cell r="D299" t="str">
            <v>South East</v>
          </cell>
          <cell r="E299" t="str">
            <v>Chris Daly</v>
          </cell>
          <cell r="F299">
            <v>38685</v>
          </cell>
          <cell r="H299">
            <v>39055</v>
          </cell>
          <cell r="I299">
            <v>39055</v>
          </cell>
          <cell r="J299">
            <v>39056</v>
          </cell>
          <cell r="L299" t="str">
            <v>G1</v>
          </cell>
          <cell r="M299" t="str">
            <v>B</v>
          </cell>
          <cell r="N299" t="str">
            <v>B</v>
          </cell>
          <cell r="O299" t="str">
            <v>A</v>
          </cell>
          <cell r="P299" t="str">
            <v>South EastG1</v>
          </cell>
          <cell r="Q299" t="str">
            <v>South EastB</v>
          </cell>
          <cell r="R299" t="str">
            <v>South EastB</v>
          </cell>
          <cell r="S299" t="str">
            <v>South EastB</v>
          </cell>
          <cell r="T299" t="str">
            <v>Medium Impact/Probability</v>
          </cell>
          <cell r="U299" t="str">
            <v>Annual review</v>
          </cell>
          <cell r="W299" t="str">
            <v>Dev+</v>
          </cell>
          <cell r="AC299" t="str">
            <v>X</v>
          </cell>
        </row>
        <row r="300">
          <cell r="B300" t="str">
            <v>Redland Housing Association Limited</v>
          </cell>
          <cell r="C300" t="str">
            <v>R</v>
          </cell>
          <cell r="D300" t="str">
            <v>South West</v>
          </cell>
          <cell r="E300" t="str">
            <v>Now part of Somer</v>
          </cell>
          <cell r="F300" t="str">
            <v>Archived</v>
          </cell>
          <cell r="P300" t="str">
            <v>South West</v>
          </cell>
          <cell r="Q300" t="str">
            <v>South West</v>
          </cell>
          <cell r="R300" t="str">
            <v>South West</v>
          </cell>
          <cell r="S300" t="str">
            <v>South West</v>
          </cell>
          <cell r="T300" t="str">
            <v>No Score</v>
          </cell>
        </row>
        <row r="301">
          <cell r="B301" t="str">
            <v>Regenda Limited</v>
          </cell>
          <cell r="C301" t="str">
            <v>R</v>
          </cell>
          <cell r="D301" t="str">
            <v>North</v>
          </cell>
          <cell r="E301" t="str">
            <v>Harold Brown</v>
          </cell>
          <cell r="F301">
            <v>38657</v>
          </cell>
          <cell r="H301">
            <v>38932</v>
          </cell>
          <cell r="I301">
            <v>38937</v>
          </cell>
          <cell r="J301">
            <v>38944</v>
          </cell>
          <cell r="L301" t="str">
            <v>G2</v>
          </cell>
          <cell r="M301" t="str">
            <v>B</v>
          </cell>
          <cell r="N301" t="str">
            <v>B</v>
          </cell>
          <cell r="O301" t="str">
            <v>B</v>
          </cell>
          <cell r="P301" t="str">
            <v>NorthC2</v>
          </cell>
          <cell r="Q301" t="str">
            <v>NorthB</v>
          </cell>
          <cell r="R301" t="str">
            <v>NorthB</v>
          </cell>
          <cell r="S301" t="str">
            <v>NorthB</v>
          </cell>
          <cell r="T301" t="str">
            <v>Medium Impact/Probability</v>
          </cell>
          <cell r="U301" t="str">
            <v>Inspection</v>
          </cell>
          <cell r="Z301" t="str">
            <v>Re-insp</v>
          </cell>
        </row>
        <row r="302">
          <cell r="B302" t="str">
            <v>Retail Trust</v>
          </cell>
          <cell r="C302" t="str">
            <v>R</v>
          </cell>
          <cell r="D302" t="str">
            <v>London</v>
          </cell>
          <cell r="E302" t="str">
            <v>Kemi Awolola</v>
          </cell>
          <cell r="F302">
            <v>38580</v>
          </cell>
          <cell r="H302">
            <v>38946</v>
          </cell>
          <cell r="I302">
            <v>38982</v>
          </cell>
          <cell r="J302">
            <v>38986</v>
          </cell>
          <cell r="L302" t="str">
            <v>G2</v>
          </cell>
          <cell r="M302" t="str">
            <v>C</v>
          </cell>
          <cell r="N302" t="str">
            <v>B</v>
          </cell>
          <cell r="O302" t="str">
            <v>N/A</v>
          </cell>
          <cell r="P302" t="str">
            <v>LondonC2</v>
          </cell>
          <cell r="Q302" t="str">
            <v>LondonC</v>
          </cell>
          <cell r="R302" t="str">
            <v>LondonB</v>
          </cell>
          <cell r="S302" t="str">
            <v>LondonN/A</v>
          </cell>
          <cell r="T302" t="str">
            <v>High Probability</v>
          </cell>
          <cell r="U302" t="str">
            <v>Annual review</v>
          </cell>
          <cell r="AC302" t="str">
            <v>X</v>
          </cell>
        </row>
        <row r="303">
          <cell r="B303" t="str">
            <v>Richmond Fellowship</v>
          </cell>
          <cell r="C303" t="str">
            <v>R</v>
          </cell>
          <cell r="D303" t="str">
            <v>London</v>
          </cell>
          <cell r="E303" t="str">
            <v>Douglas Wynne</v>
          </cell>
          <cell r="F303">
            <v>38434</v>
          </cell>
          <cell r="K303">
            <v>2007</v>
          </cell>
          <cell r="L303" t="str">
            <v>C1</v>
          </cell>
          <cell r="M303" t="str">
            <v>B</v>
          </cell>
          <cell r="N303" t="str">
            <v>B</v>
          </cell>
          <cell r="O303" t="str">
            <v>N/A</v>
          </cell>
          <cell r="P303" t="str">
            <v>LondonC1</v>
          </cell>
          <cell r="Q303" t="str">
            <v>LondonB</v>
          </cell>
          <cell r="R303" t="str">
            <v>LondonB</v>
          </cell>
          <cell r="S303" t="str">
            <v>LondonN/A</v>
          </cell>
          <cell r="T303" t="str">
            <v>Low Impact/Probability</v>
          </cell>
        </row>
        <row r="304">
          <cell r="B304" t="str">
            <v>Richmond Housing Partnership Limited</v>
          </cell>
          <cell r="C304" t="str">
            <v>R</v>
          </cell>
          <cell r="D304" t="str">
            <v>London</v>
          </cell>
          <cell r="E304" t="str">
            <v>Jane Smith (London)</v>
          </cell>
          <cell r="F304" t="str">
            <v>Not published</v>
          </cell>
          <cell r="H304">
            <v>38751</v>
          </cell>
          <cell r="I304">
            <v>38762</v>
          </cell>
          <cell r="J304">
            <v>38769</v>
          </cell>
          <cell r="L304" t="str">
            <v>G1</v>
          </cell>
          <cell r="M304" t="str">
            <v>B</v>
          </cell>
          <cell r="N304" t="str">
            <v>B</v>
          </cell>
          <cell r="O304" t="str">
            <v>N/A</v>
          </cell>
          <cell r="P304" t="str">
            <v>LondonC1</v>
          </cell>
          <cell r="Q304" t="str">
            <v>LondonB</v>
          </cell>
          <cell r="R304" t="str">
            <v>LondonB</v>
          </cell>
          <cell r="S304" t="str">
            <v>LondonN/A</v>
          </cell>
          <cell r="T304" t="str">
            <v>Medium Impact/Probability</v>
          </cell>
          <cell r="U304" t="str">
            <v>Merger/Inspection</v>
          </cell>
          <cell r="Z304" t="str">
            <v>Insp a/p</v>
          </cell>
          <cell r="AA304" t="str">
            <v>ToE</v>
          </cell>
        </row>
        <row r="305">
          <cell r="B305" t="str">
            <v>Richmond-Upon-Thames Churches Housing Trust Ltd</v>
          </cell>
          <cell r="C305" t="str">
            <v>R</v>
          </cell>
          <cell r="D305" t="str">
            <v>London</v>
          </cell>
          <cell r="E305" t="str">
            <v>Jane Smith (London)</v>
          </cell>
          <cell r="F305" t="str">
            <v>Not published</v>
          </cell>
          <cell r="H305">
            <v>38946</v>
          </cell>
          <cell r="I305">
            <v>38985</v>
          </cell>
          <cell r="J305">
            <v>38986</v>
          </cell>
          <cell r="L305" t="str">
            <v>G2</v>
          </cell>
          <cell r="M305" t="str">
            <v>B</v>
          </cell>
          <cell r="N305" t="str">
            <v>B</v>
          </cell>
          <cell r="O305" t="str">
            <v>B</v>
          </cell>
          <cell r="P305" t="str">
            <v>LondonC2</v>
          </cell>
          <cell r="Q305" t="str">
            <v>LondonB</v>
          </cell>
          <cell r="R305" t="str">
            <v>LondonB</v>
          </cell>
          <cell r="S305" t="str">
            <v>LondonB</v>
          </cell>
          <cell r="T305" t="str">
            <v>Low Impact/Probability</v>
          </cell>
          <cell r="U305" t="str">
            <v>Upgrade</v>
          </cell>
          <cell r="W305" t="str">
            <v>Dev+</v>
          </cell>
          <cell r="AB305" t="str">
            <v>X</v>
          </cell>
        </row>
        <row r="306">
          <cell r="B306" t="str">
            <v>Riverhaven Limited</v>
          </cell>
          <cell r="C306" t="str">
            <v>R</v>
          </cell>
          <cell r="D306" t="str">
            <v>London</v>
          </cell>
          <cell r="E306" t="str">
            <v>ToE to Servite</v>
          </cell>
          <cell r="F306" t="str">
            <v>Archived</v>
          </cell>
          <cell r="L306" t="str">
            <v>C1</v>
          </cell>
          <cell r="M306" t="str">
            <v>B</v>
          </cell>
          <cell r="N306" t="str">
            <v>B</v>
          </cell>
          <cell r="O306" t="str">
            <v>C</v>
          </cell>
          <cell r="P306" t="e">
            <v>#N/A</v>
          </cell>
          <cell r="Q306" t="e">
            <v>#N/A</v>
          </cell>
          <cell r="R306" t="e">
            <v>#N/A</v>
          </cell>
          <cell r="S306" t="e">
            <v>#N/A</v>
          </cell>
          <cell r="T306" t="str">
            <v>No Score</v>
          </cell>
        </row>
        <row r="307">
          <cell r="B307" t="str">
            <v>Riverside Group Limited</v>
          </cell>
          <cell r="C307" t="str">
            <v>R</v>
          </cell>
          <cell r="D307" t="str">
            <v>North</v>
          </cell>
          <cell r="E307" t="str">
            <v>Richard Sorensen</v>
          </cell>
          <cell r="F307">
            <v>38559</v>
          </cell>
          <cell r="H307">
            <v>38818</v>
          </cell>
          <cell r="I307">
            <v>38853</v>
          </cell>
          <cell r="J307">
            <v>38860</v>
          </cell>
          <cell r="L307" t="str">
            <v>G1</v>
          </cell>
          <cell r="M307" t="str">
            <v>A</v>
          </cell>
          <cell r="N307" t="str">
            <v>B</v>
          </cell>
          <cell r="O307" t="str">
            <v>B</v>
          </cell>
          <cell r="P307" t="str">
            <v>NorthC1</v>
          </cell>
          <cell r="Q307" t="str">
            <v>NorthA</v>
          </cell>
          <cell r="R307" t="str">
            <v>NorthB</v>
          </cell>
          <cell r="S307" t="str">
            <v>NorthA</v>
          </cell>
          <cell r="T307" t="str">
            <v>High Impact</v>
          </cell>
          <cell r="U307" t="str">
            <v>Merger</v>
          </cell>
          <cell r="W307" t="str">
            <v>Dev-</v>
          </cell>
          <cell r="Y307" t="str">
            <v>X</v>
          </cell>
          <cell r="AB307" t="str">
            <v>X</v>
          </cell>
        </row>
        <row r="308">
          <cell r="B308" t="str">
            <v>Riverside North East Limited</v>
          </cell>
          <cell r="C308" t="str">
            <v>R</v>
          </cell>
          <cell r="D308" t="str">
            <v>North</v>
          </cell>
          <cell r="E308" t="str">
            <v>Now part of Riverside</v>
          </cell>
          <cell r="F308" t="str">
            <v>Archived</v>
          </cell>
          <cell r="G308">
            <v>2006</v>
          </cell>
          <cell r="L308" t="str">
            <v>C2</v>
          </cell>
          <cell r="M308" t="str">
            <v>B</v>
          </cell>
          <cell r="N308" t="str">
            <v>B</v>
          </cell>
          <cell r="O308" t="str">
            <v>B</v>
          </cell>
          <cell r="P308" t="str">
            <v>NorthC2</v>
          </cell>
          <cell r="Q308" t="str">
            <v>NorthB</v>
          </cell>
          <cell r="R308" t="str">
            <v>NorthB</v>
          </cell>
          <cell r="S308" t="str">
            <v>NorthB</v>
          </cell>
          <cell r="T308" t="str">
            <v>No Score</v>
          </cell>
        </row>
        <row r="309">
          <cell r="B309" t="str">
            <v>Riviera Housing Trust Limited</v>
          </cell>
          <cell r="C309" t="str">
            <v>R</v>
          </cell>
          <cell r="D309" t="str">
            <v>South West</v>
          </cell>
          <cell r="E309" t="str">
            <v>Kathy James</v>
          </cell>
          <cell r="F309">
            <v>38706</v>
          </cell>
          <cell r="H309">
            <v>38968</v>
          </cell>
          <cell r="I309">
            <v>38978</v>
          </cell>
          <cell r="J309">
            <v>38979</v>
          </cell>
          <cell r="L309" t="str">
            <v>G2</v>
          </cell>
          <cell r="M309" t="str">
            <v>C</v>
          </cell>
          <cell r="N309" t="str">
            <v>B</v>
          </cell>
          <cell r="O309" t="str">
            <v>N/A</v>
          </cell>
          <cell r="P309" t="str">
            <v>South WestG1</v>
          </cell>
          <cell r="Q309" t="str">
            <v>South WestB</v>
          </cell>
          <cell r="R309" t="str">
            <v>South WestB</v>
          </cell>
          <cell r="S309" t="str">
            <v>South WestN/A</v>
          </cell>
          <cell r="T309" t="str">
            <v>Low Impact/Probability</v>
          </cell>
          <cell r="U309" t="str">
            <v>Downgrade</v>
          </cell>
          <cell r="V309" t="str">
            <v>Via-</v>
          </cell>
          <cell r="W309" t="str">
            <v>Gov-</v>
          </cell>
        </row>
        <row r="310">
          <cell r="B310" t="str">
            <v>Rockingham Forest Housing Association Limited</v>
          </cell>
          <cell r="C310" t="str">
            <v>R</v>
          </cell>
          <cell r="D310" t="str">
            <v>Central</v>
          </cell>
          <cell r="E310" t="str">
            <v>Simon Lett</v>
          </cell>
          <cell r="F310">
            <v>38202</v>
          </cell>
          <cell r="G310">
            <v>2006</v>
          </cell>
          <cell r="H310">
            <v>38919</v>
          </cell>
          <cell r="I310">
            <v>38924</v>
          </cell>
          <cell r="J310">
            <v>38930</v>
          </cell>
          <cell r="L310" t="str">
            <v>G1</v>
          </cell>
          <cell r="M310" t="str">
            <v>B</v>
          </cell>
          <cell r="N310" t="str">
            <v>B</v>
          </cell>
          <cell r="O310" t="str">
            <v>B</v>
          </cell>
          <cell r="P310" t="str">
            <v>CentralB</v>
          </cell>
          <cell r="Q310" t="str">
            <v>CentralB</v>
          </cell>
          <cell r="R310" t="str">
            <v>CentralB</v>
          </cell>
          <cell r="S310" t="str">
            <v>CentralB</v>
          </cell>
          <cell r="T310" t="str">
            <v>Low Impact/Probability</v>
          </cell>
          <cell r="U310" t="str">
            <v>Low periodic</v>
          </cell>
          <cell r="AC310" t="str">
            <v>X</v>
          </cell>
        </row>
        <row r="311">
          <cell r="B311" t="str">
            <v>Rodney Housing Association Limited</v>
          </cell>
          <cell r="C311" t="str">
            <v>R</v>
          </cell>
          <cell r="D311" t="str">
            <v>North</v>
          </cell>
          <cell r="E311" t="str">
            <v>Jacquie Battensby</v>
          </cell>
          <cell r="F311">
            <v>38259</v>
          </cell>
          <cell r="G311">
            <v>2006</v>
          </cell>
          <cell r="H311">
            <v>38978</v>
          </cell>
          <cell r="I311">
            <v>38978</v>
          </cell>
          <cell r="J311">
            <v>38979</v>
          </cell>
          <cell r="L311" t="str">
            <v>G1</v>
          </cell>
          <cell r="M311" t="str">
            <v>B</v>
          </cell>
          <cell r="N311" t="str">
            <v>B</v>
          </cell>
          <cell r="O311" t="str">
            <v>B</v>
          </cell>
          <cell r="P311" t="str">
            <v>NorthB</v>
          </cell>
          <cell r="Q311" t="str">
            <v>NorthB</v>
          </cell>
          <cell r="R311" t="str">
            <v>NorthB</v>
          </cell>
          <cell r="S311" t="str">
            <v>NorthB</v>
          </cell>
          <cell r="T311" t="str">
            <v>Low Impact/Probability</v>
          </cell>
          <cell r="U311" t="str">
            <v>Low periodic</v>
          </cell>
          <cell r="W311" t="str">
            <v>Via+</v>
          </cell>
          <cell r="AC311" t="str">
            <v>X</v>
          </cell>
        </row>
        <row r="312">
          <cell r="B312" t="str">
            <v>Rooftop Housing Group Limited</v>
          </cell>
          <cell r="C312" t="str">
            <v>R</v>
          </cell>
          <cell r="D312" t="str">
            <v>Central</v>
          </cell>
          <cell r="E312" t="str">
            <v>Simon Lett</v>
          </cell>
          <cell r="F312">
            <v>38608</v>
          </cell>
          <cell r="K312">
            <v>2007</v>
          </cell>
          <cell r="L312" t="str">
            <v>C1</v>
          </cell>
          <cell r="M312" t="str">
            <v>B</v>
          </cell>
          <cell r="N312" t="str">
            <v>B</v>
          </cell>
          <cell r="O312" t="str">
            <v>C</v>
          </cell>
          <cell r="P312" t="str">
            <v>CentralC1</v>
          </cell>
          <cell r="Q312" t="str">
            <v>CentralB</v>
          </cell>
          <cell r="R312" t="str">
            <v>CentralB</v>
          </cell>
          <cell r="S312" t="str">
            <v>CentralC</v>
          </cell>
          <cell r="T312" t="str">
            <v>Medium Impact/Probability</v>
          </cell>
        </row>
        <row r="313">
          <cell r="B313" t="str">
            <v>Rosebery Housing Association Limited</v>
          </cell>
          <cell r="C313" t="str">
            <v>R</v>
          </cell>
          <cell r="D313" t="str">
            <v>South East</v>
          </cell>
          <cell r="E313" t="str">
            <v>Paul Kershaw</v>
          </cell>
          <cell r="F313">
            <v>38293</v>
          </cell>
          <cell r="G313">
            <v>2006</v>
          </cell>
          <cell r="H313">
            <v>39050</v>
          </cell>
          <cell r="I313">
            <v>39059</v>
          </cell>
          <cell r="J313">
            <v>39063</v>
          </cell>
          <cell r="L313" t="str">
            <v>G1</v>
          </cell>
          <cell r="M313" t="str">
            <v>B</v>
          </cell>
          <cell r="N313" t="str">
            <v>B</v>
          </cell>
          <cell r="O313" t="str">
            <v>B</v>
          </cell>
          <cell r="P313" t="str">
            <v>South EastC1</v>
          </cell>
          <cell r="Q313" t="str">
            <v>South EastB</v>
          </cell>
          <cell r="R313" t="str">
            <v>South EastB</v>
          </cell>
          <cell r="S313" t="str">
            <v>South EastB</v>
          </cell>
          <cell r="T313" t="str">
            <v>Low Impact/Probability</v>
          </cell>
          <cell r="U313" t="str">
            <v>Low periodic</v>
          </cell>
          <cell r="AC313" t="str">
            <v>X</v>
          </cell>
        </row>
        <row r="314">
          <cell r="B314" t="str">
            <v>Rosebrook Housing Association Limited</v>
          </cell>
          <cell r="C314" t="str">
            <v>R</v>
          </cell>
          <cell r="D314" t="str">
            <v>South East</v>
          </cell>
          <cell r="E314" t="str">
            <v>Mark Rothwell</v>
          </cell>
          <cell r="F314" t="str">
            <v>To be archived</v>
          </cell>
          <cell r="L314" t="str">
            <v>Am</v>
          </cell>
          <cell r="M314" t="str">
            <v>B</v>
          </cell>
          <cell r="N314" t="str">
            <v>B</v>
          </cell>
          <cell r="O314" t="str">
            <v>N/A</v>
          </cell>
          <cell r="P314" t="str">
            <v>South EastAm</v>
          </cell>
          <cell r="Q314" t="str">
            <v>South EastB</v>
          </cell>
          <cell r="R314" t="str">
            <v>South EastB</v>
          </cell>
          <cell r="S314" t="str">
            <v>South EastN/A</v>
          </cell>
          <cell r="T314" t="str">
            <v>Medium Impact/Probability</v>
          </cell>
        </row>
        <row r="315">
          <cell r="B315" t="str">
            <v>Rosemary Simmons Memorial Housing Association Ltd</v>
          </cell>
          <cell r="C315" t="str">
            <v>R</v>
          </cell>
          <cell r="D315" t="str">
            <v>South East</v>
          </cell>
          <cell r="E315" t="str">
            <v>Mark Rothwell</v>
          </cell>
          <cell r="F315">
            <v>38489</v>
          </cell>
          <cell r="H315">
            <v>38832</v>
          </cell>
          <cell r="I315">
            <v>38849</v>
          </cell>
          <cell r="J315">
            <v>38853</v>
          </cell>
          <cell r="L315" t="str">
            <v>G1</v>
          </cell>
          <cell r="M315" t="str">
            <v>B</v>
          </cell>
          <cell r="N315" t="str">
            <v>B</v>
          </cell>
          <cell r="O315" t="str">
            <v>N?A</v>
          </cell>
          <cell r="P315" t="str">
            <v>South EastB</v>
          </cell>
          <cell r="Q315" t="str">
            <v>South EastC</v>
          </cell>
          <cell r="R315" t="str">
            <v>South EastB</v>
          </cell>
          <cell r="S315" t="str">
            <v>South EastC</v>
          </cell>
          <cell r="T315" t="str">
            <v>Low Impact/Probability</v>
          </cell>
          <cell r="U315" t="str">
            <v>Annual review/upgrade</v>
          </cell>
          <cell r="V315" t="str">
            <v>Gov+, Dev+</v>
          </cell>
          <cell r="AC315" t="str">
            <v>X</v>
          </cell>
        </row>
        <row r="316">
          <cell r="B316" t="str">
            <v>Russet Homes Limited</v>
          </cell>
          <cell r="C316" t="str">
            <v>R</v>
          </cell>
          <cell r="D316" t="str">
            <v>South East</v>
          </cell>
          <cell r="E316" t="str">
            <v>Lynda Smith</v>
          </cell>
          <cell r="F316">
            <v>38650</v>
          </cell>
          <cell r="K316">
            <v>2007</v>
          </cell>
          <cell r="L316" t="str">
            <v>G1</v>
          </cell>
          <cell r="M316" t="str">
            <v>B</v>
          </cell>
          <cell r="N316" t="str">
            <v>B</v>
          </cell>
          <cell r="O316" t="str">
            <v>B</v>
          </cell>
          <cell r="P316" t="str">
            <v>South EastG1</v>
          </cell>
          <cell r="Q316" t="str">
            <v>South EastB</v>
          </cell>
          <cell r="R316" t="str">
            <v>South EastB</v>
          </cell>
          <cell r="S316" t="str">
            <v>South EastB</v>
          </cell>
          <cell r="T316" t="str">
            <v>Low Impact/Probability</v>
          </cell>
        </row>
        <row r="317">
          <cell r="B317" t="str">
            <v>Sadeh Lok Housing Group Limited</v>
          </cell>
          <cell r="C317" t="str">
            <v>R</v>
          </cell>
          <cell r="D317" t="str">
            <v>North</v>
          </cell>
          <cell r="E317" t="str">
            <v>Francis Freeman</v>
          </cell>
          <cell r="F317">
            <v>38392</v>
          </cell>
          <cell r="K317">
            <v>2007</v>
          </cell>
          <cell r="L317" t="str">
            <v>C2</v>
          </cell>
          <cell r="M317" t="str">
            <v>B</v>
          </cell>
          <cell r="N317" t="str">
            <v>B</v>
          </cell>
          <cell r="O317" t="str">
            <v>B</v>
          </cell>
          <cell r="P317" t="str">
            <v>NorthC2</v>
          </cell>
          <cell r="Q317" t="str">
            <v>NorthB</v>
          </cell>
          <cell r="R317" t="str">
            <v>NorthB</v>
          </cell>
          <cell r="S317" t="str">
            <v>NorthB</v>
          </cell>
          <cell r="T317" t="str">
            <v>Low Impact/Probability</v>
          </cell>
        </row>
        <row r="318">
          <cell r="B318" t="str">
            <v>Saffron Housing Trust Limited</v>
          </cell>
          <cell r="C318" t="str">
            <v>R</v>
          </cell>
          <cell r="D318" t="str">
            <v>Central</v>
          </cell>
          <cell r="E318" t="str">
            <v>Martin Connor</v>
          </cell>
          <cell r="F318">
            <v>38706</v>
          </cell>
          <cell r="H318">
            <v>39065</v>
          </cell>
          <cell r="I318">
            <v>39066</v>
          </cell>
          <cell r="J318">
            <v>39070</v>
          </cell>
          <cell r="L318" t="str">
            <v>G1</v>
          </cell>
          <cell r="M318" t="str">
            <v>B</v>
          </cell>
          <cell r="N318" t="str">
            <v>B</v>
          </cell>
          <cell r="O318" t="str">
            <v>N/A</v>
          </cell>
          <cell r="P318" t="str">
            <v>CentralG1</v>
          </cell>
          <cell r="Q318" t="str">
            <v>CentralB</v>
          </cell>
          <cell r="R318" t="str">
            <v>CentralB</v>
          </cell>
          <cell r="S318" t="str">
            <v>CentralN/A</v>
          </cell>
          <cell r="T318" t="str">
            <v>Medium Impact/Probability</v>
          </cell>
          <cell r="U318" t="str">
            <v>Annual review</v>
          </cell>
          <cell r="AC318" t="str">
            <v>X</v>
          </cell>
        </row>
        <row r="319">
          <cell r="B319" t="str">
            <v>Salvation Army Housing Association</v>
          </cell>
          <cell r="C319" t="str">
            <v>R</v>
          </cell>
          <cell r="D319" t="str">
            <v>London</v>
          </cell>
          <cell r="E319" t="str">
            <v>Barbara McLellan</v>
          </cell>
          <cell r="F319">
            <v>38441</v>
          </cell>
          <cell r="H319">
            <v>38796</v>
          </cell>
          <cell r="I319">
            <v>38803</v>
          </cell>
          <cell r="J319">
            <v>38804</v>
          </cell>
          <cell r="L319" t="str">
            <v>G2</v>
          </cell>
          <cell r="M319" t="str">
            <v>B</v>
          </cell>
          <cell r="N319" t="str">
            <v>B</v>
          </cell>
          <cell r="O319" t="str">
            <v>B</v>
          </cell>
          <cell r="P319" t="str">
            <v>LondonC1</v>
          </cell>
          <cell r="Q319" t="str">
            <v>LondonB</v>
          </cell>
          <cell r="R319" t="str">
            <v>LondonC</v>
          </cell>
          <cell r="S319" t="str">
            <v>LondonB</v>
          </cell>
          <cell r="T319" t="str">
            <v>High Probability</v>
          </cell>
          <cell r="U319" t="str">
            <v>Annual review</v>
          </cell>
          <cell r="V319" t="str">
            <v>Man+</v>
          </cell>
          <cell r="Z319" t="str">
            <v>Insp a/p</v>
          </cell>
          <cell r="AC319" t="str">
            <v>X</v>
          </cell>
        </row>
        <row r="320">
          <cell r="B320" t="str">
            <v>Sanctuary Housing Association</v>
          </cell>
          <cell r="C320" t="str">
            <v>R</v>
          </cell>
          <cell r="D320" t="str">
            <v>Central</v>
          </cell>
          <cell r="E320" t="str">
            <v>Phillip Ashmore</v>
          </cell>
          <cell r="F320">
            <v>38552</v>
          </cell>
          <cell r="H320">
            <v>38799</v>
          </cell>
          <cell r="I320">
            <v>38800</v>
          </cell>
          <cell r="J320">
            <v>38804</v>
          </cell>
          <cell r="L320" t="str">
            <v>G1</v>
          </cell>
          <cell r="M320" t="str">
            <v>A</v>
          </cell>
          <cell r="N320" t="str">
            <v>B</v>
          </cell>
          <cell r="O320" t="str">
            <v>B</v>
          </cell>
          <cell r="P320" t="str">
            <v>CentralA</v>
          </cell>
          <cell r="Q320" t="str">
            <v>CentralB</v>
          </cell>
          <cell r="R320" t="str">
            <v>CentralB</v>
          </cell>
          <cell r="S320" t="str">
            <v>CentralB</v>
          </cell>
          <cell r="T320" t="str">
            <v>High Impact</v>
          </cell>
          <cell r="U320" t="str">
            <v>Merger/upgrade</v>
          </cell>
          <cell r="W320" t="str">
            <v>Gov+</v>
          </cell>
          <cell r="Y320" t="str">
            <v>X</v>
          </cell>
        </row>
        <row r="321">
          <cell r="B321" t="str">
            <v>Saxon Weald Homes Limited</v>
          </cell>
          <cell r="C321" t="str">
            <v>R</v>
          </cell>
          <cell r="D321" t="str">
            <v>South East</v>
          </cell>
          <cell r="E321" t="str">
            <v>Paul Kershaw</v>
          </cell>
          <cell r="F321">
            <v>38657</v>
          </cell>
          <cell r="K321">
            <v>2007</v>
          </cell>
          <cell r="L321" t="str">
            <v>G1</v>
          </cell>
          <cell r="M321" t="str">
            <v>B</v>
          </cell>
          <cell r="N321" t="str">
            <v>B</v>
          </cell>
          <cell r="O321" t="str">
            <v>A</v>
          </cell>
          <cell r="P321" t="str">
            <v>South EastG1</v>
          </cell>
          <cell r="Q321" t="str">
            <v>South EastB</v>
          </cell>
          <cell r="R321" t="str">
            <v>South EastB</v>
          </cell>
          <cell r="S321" t="str">
            <v>South EastA</v>
          </cell>
          <cell r="T321" t="str">
            <v>Low Impact/Probability</v>
          </cell>
        </row>
        <row r="322">
          <cell r="B322" t="str">
            <v>Sentinel Housing Group Limited</v>
          </cell>
          <cell r="C322" t="str">
            <v>R</v>
          </cell>
          <cell r="D322" t="str">
            <v>South East</v>
          </cell>
          <cell r="E322" t="str">
            <v>Lynda Smith</v>
          </cell>
          <cell r="F322">
            <v>38622</v>
          </cell>
          <cell r="H322">
            <v>38981</v>
          </cell>
          <cell r="I322">
            <v>39013</v>
          </cell>
          <cell r="J322">
            <v>39014</v>
          </cell>
          <cell r="L322" t="str">
            <v>G1</v>
          </cell>
          <cell r="M322" t="str">
            <v>B</v>
          </cell>
          <cell r="N322" t="str">
            <v>B</v>
          </cell>
          <cell r="O322" t="str">
            <v>B</v>
          </cell>
          <cell r="P322" t="str">
            <v>South EastB</v>
          </cell>
          <cell r="Q322" t="str">
            <v>South EastB</v>
          </cell>
          <cell r="R322" t="str">
            <v>South EastB</v>
          </cell>
          <cell r="S322" t="str">
            <v>South EastB</v>
          </cell>
          <cell r="T322" t="str">
            <v>Medium Impact/Probability</v>
          </cell>
          <cell r="U322" t="str">
            <v>Annual review</v>
          </cell>
          <cell r="AC322" t="str">
            <v>X</v>
          </cell>
        </row>
        <row r="323">
          <cell r="B323" t="str">
            <v>Servite Houses</v>
          </cell>
          <cell r="C323" t="str">
            <v>R</v>
          </cell>
          <cell r="D323" t="str">
            <v>London</v>
          </cell>
          <cell r="E323" t="str">
            <v>Kemi Awolola</v>
          </cell>
          <cell r="F323" t="str">
            <v>Not published</v>
          </cell>
          <cell r="H323">
            <v>38747</v>
          </cell>
          <cell r="I323">
            <v>38772</v>
          </cell>
          <cell r="J323">
            <v>38776</v>
          </cell>
          <cell r="L323" t="str">
            <v>G1</v>
          </cell>
          <cell r="M323" t="str">
            <v>B</v>
          </cell>
          <cell r="N323" t="str">
            <v>B</v>
          </cell>
          <cell r="O323" t="str">
            <v>B</v>
          </cell>
          <cell r="P323" t="str">
            <v>LondonC1</v>
          </cell>
          <cell r="Q323" t="str">
            <v>LondonB</v>
          </cell>
          <cell r="R323" t="str">
            <v>LondonB</v>
          </cell>
          <cell r="S323" t="str">
            <v>LondonB</v>
          </cell>
          <cell r="T323" t="str">
            <v>High Impact</v>
          </cell>
          <cell r="U323" t="str">
            <v>Annual review/inspection/merger</v>
          </cell>
          <cell r="Z323" t="str">
            <v>Insp</v>
          </cell>
          <cell r="AA323" t="str">
            <v>ToE</v>
          </cell>
          <cell r="AC323" t="str">
            <v>X+</v>
          </cell>
        </row>
        <row r="324">
          <cell r="B324" t="str">
            <v>Severn Vale Housing Society Limited</v>
          </cell>
          <cell r="C324" t="str">
            <v>R</v>
          </cell>
          <cell r="D324" t="str">
            <v>South West</v>
          </cell>
          <cell r="E324" t="str">
            <v>Ralph Smale</v>
          </cell>
          <cell r="F324">
            <v>38664</v>
          </cell>
          <cell r="K324">
            <v>2007</v>
          </cell>
          <cell r="L324" t="str">
            <v>G1</v>
          </cell>
          <cell r="M324" t="str">
            <v>B</v>
          </cell>
          <cell r="N324" t="str">
            <v>B</v>
          </cell>
          <cell r="O324" t="str">
            <v>A</v>
          </cell>
          <cell r="P324" t="str">
            <v>South WestG1</v>
          </cell>
          <cell r="Q324" t="str">
            <v>South WestB</v>
          </cell>
          <cell r="R324" t="str">
            <v>South WestB</v>
          </cell>
          <cell r="S324" t="str">
            <v>South WestA</v>
          </cell>
          <cell r="T324" t="str">
            <v>Low Impact/Probability</v>
          </cell>
        </row>
        <row r="325">
          <cell r="B325" t="str">
            <v>Severnside Housing</v>
          </cell>
          <cell r="C325" t="str">
            <v>R</v>
          </cell>
          <cell r="D325" t="str">
            <v>Central</v>
          </cell>
          <cell r="E325" t="str">
            <v>Karen Marshall</v>
          </cell>
          <cell r="F325" t="str">
            <v>Not published</v>
          </cell>
          <cell r="H325">
            <v>39048</v>
          </cell>
          <cell r="I325">
            <v>39052</v>
          </cell>
          <cell r="J325">
            <v>39056</v>
          </cell>
          <cell r="L325" t="str">
            <v>G2</v>
          </cell>
          <cell r="M325" t="str">
            <v>C</v>
          </cell>
          <cell r="N325" t="str">
            <v>D</v>
          </cell>
          <cell r="O325" t="str">
            <v>N/A</v>
          </cell>
          <cell r="P325" t="str">
            <v>CentralC1</v>
          </cell>
          <cell r="Q325" t="str">
            <v>CentralB</v>
          </cell>
          <cell r="R325" t="str">
            <v>CentralB</v>
          </cell>
          <cell r="S325" t="str">
            <v>CentralC</v>
          </cell>
          <cell r="T325" t="str">
            <v>High Probability</v>
          </cell>
          <cell r="U325" t="str">
            <v>Supervision/upgrade</v>
          </cell>
          <cell r="V325" t="str">
            <v>Via+, Gov+</v>
          </cell>
          <cell r="X325" t="str">
            <v>In</v>
          </cell>
          <cell r="Z325" t="str">
            <v>Insp</v>
          </cell>
        </row>
        <row r="326">
          <cell r="B326" t="str">
            <v>Shaftesbury Housing Association</v>
          </cell>
          <cell r="C326" t="str">
            <v>R</v>
          </cell>
          <cell r="D326" t="str">
            <v>South East</v>
          </cell>
          <cell r="E326" t="str">
            <v>Mark Rothwell</v>
          </cell>
          <cell r="F326">
            <v>38650</v>
          </cell>
          <cell r="H326">
            <v>38943</v>
          </cell>
          <cell r="I326">
            <v>38946</v>
          </cell>
          <cell r="J326">
            <v>38951</v>
          </cell>
          <cell r="L326" t="str">
            <v>G2</v>
          </cell>
          <cell r="M326" t="str">
            <v>B</v>
          </cell>
          <cell r="N326" t="str">
            <v>C</v>
          </cell>
          <cell r="O326" t="str">
            <v>N/A</v>
          </cell>
          <cell r="P326" t="str">
            <v>South EastG2</v>
          </cell>
          <cell r="Q326" t="str">
            <v>South EastC</v>
          </cell>
          <cell r="R326" t="str">
            <v>South EastD</v>
          </cell>
          <cell r="S326" t="str">
            <v>South EastN/A</v>
          </cell>
          <cell r="T326" t="str">
            <v>High Probability</v>
          </cell>
          <cell r="U326" t="str">
            <v>Supervision</v>
          </cell>
          <cell r="V326" t="str">
            <v>Gov+, Man+</v>
          </cell>
          <cell r="X326" t="str">
            <v>Out</v>
          </cell>
        </row>
        <row r="327">
          <cell r="B327" t="str">
            <v>SHAL Housing Limited</v>
          </cell>
          <cell r="C327" t="str">
            <v>R</v>
          </cell>
          <cell r="D327" t="str">
            <v>South West</v>
          </cell>
          <cell r="E327" t="str">
            <v>Ralph Smale</v>
          </cell>
          <cell r="F327">
            <v>38279</v>
          </cell>
          <cell r="G327">
            <v>2006</v>
          </cell>
          <cell r="H327">
            <v>39003</v>
          </cell>
          <cell r="I327">
            <v>39013</v>
          </cell>
          <cell r="J327">
            <v>39014</v>
          </cell>
          <cell r="L327" t="str">
            <v>G1</v>
          </cell>
          <cell r="M327" t="str">
            <v>B</v>
          </cell>
          <cell r="N327" t="str">
            <v>B</v>
          </cell>
          <cell r="O327" t="str">
            <v>A</v>
          </cell>
          <cell r="P327" t="str">
            <v>South WestB</v>
          </cell>
          <cell r="Q327" t="str">
            <v>South WestB</v>
          </cell>
          <cell r="R327" t="str">
            <v>South WestB</v>
          </cell>
          <cell r="S327" t="str">
            <v>South WestA</v>
          </cell>
          <cell r="T327" t="str">
            <v>Low Impact/Probability</v>
          </cell>
          <cell r="U327" t="str">
            <v>Low periodic</v>
          </cell>
          <cell r="AC327" t="str">
            <v>X</v>
          </cell>
        </row>
        <row r="328">
          <cell r="B328" t="str">
            <v>Shepherds Bush Housing Association Limited</v>
          </cell>
          <cell r="C328" t="str">
            <v>R</v>
          </cell>
          <cell r="D328" t="str">
            <v>London</v>
          </cell>
          <cell r="E328" t="str">
            <v>Alice Spencer</v>
          </cell>
          <cell r="F328">
            <v>38392</v>
          </cell>
          <cell r="H328">
            <v>38908</v>
          </cell>
          <cell r="I328">
            <v>38926</v>
          </cell>
          <cell r="J328">
            <v>38930</v>
          </cell>
          <cell r="K328">
            <v>2007</v>
          </cell>
          <cell r="L328" t="str">
            <v>G2</v>
          </cell>
          <cell r="M328" t="str">
            <v>B</v>
          </cell>
          <cell r="N328" t="str">
            <v>B</v>
          </cell>
          <cell r="O328" t="str">
            <v>B</v>
          </cell>
          <cell r="P328" t="str">
            <v>LondonC1</v>
          </cell>
          <cell r="Q328" t="str">
            <v>LondonB</v>
          </cell>
          <cell r="R328" t="str">
            <v>LondonB</v>
          </cell>
          <cell r="S328" t="str">
            <v>LondonB</v>
          </cell>
          <cell r="T328" t="str">
            <v>Low Impact/Probability</v>
          </cell>
          <cell r="U328" t="str">
            <v>Inspection</v>
          </cell>
          <cell r="Z328" t="str">
            <v>Insp</v>
          </cell>
        </row>
        <row r="329">
          <cell r="B329" t="str">
            <v>Shian Housing Association Limited</v>
          </cell>
          <cell r="C329" t="str">
            <v>R</v>
          </cell>
          <cell r="D329" t="str">
            <v>London</v>
          </cell>
          <cell r="E329" t="str">
            <v>Alice Spencer</v>
          </cell>
          <cell r="F329">
            <v>38238</v>
          </cell>
          <cell r="G329">
            <v>2006</v>
          </cell>
          <cell r="L329" t="str">
            <v>C1</v>
          </cell>
          <cell r="M329" t="str">
            <v>B</v>
          </cell>
          <cell r="N329" t="str">
            <v>B</v>
          </cell>
          <cell r="O329" t="str">
            <v>N/A</v>
          </cell>
          <cell r="P329" t="str">
            <v>LondonC1</v>
          </cell>
          <cell r="Q329" t="str">
            <v>LondonB</v>
          </cell>
          <cell r="R329" t="str">
            <v>LondonB</v>
          </cell>
          <cell r="S329" t="str">
            <v>LondonN/A</v>
          </cell>
          <cell r="T329" t="str">
            <v>Low Impact/Probability</v>
          </cell>
        </row>
        <row r="330">
          <cell r="B330" t="str">
            <v>Shoreline Housing Partnership Limited</v>
          </cell>
          <cell r="C330" t="str">
            <v>R</v>
          </cell>
          <cell r="D330" t="str">
            <v>North</v>
          </cell>
          <cell r="E330" t="str">
            <v>Helen Williams</v>
          </cell>
          <cell r="F330" t="str">
            <v>New</v>
          </cell>
          <cell r="H330">
            <v>38965</v>
          </cell>
          <cell r="I330">
            <v>38966</v>
          </cell>
          <cell r="J330">
            <v>38972</v>
          </cell>
          <cell r="L330" t="str">
            <v>G2</v>
          </cell>
          <cell r="M330" t="str">
            <v>C</v>
          </cell>
          <cell r="N330" t="str">
            <v>B</v>
          </cell>
          <cell r="O330" t="str">
            <v>N/A</v>
          </cell>
          <cell r="T330" t="str">
            <v>High Probability</v>
          </cell>
          <cell r="U330" t="str">
            <v>First publication</v>
          </cell>
        </row>
        <row r="331">
          <cell r="B331" t="str">
            <v>Signpost Housing Group Limited</v>
          </cell>
          <cell r="C331" t="str">
            <v>R</v>
          </cell>
          <cell r="D331" t="str">
            <v>South West</v>
          </cell>
          <cell r="E331" t="str">
            <v>Liz Phillips</v>
          </cell>
          <cell r="F331">
            <v>38510</v>
          </cell>
          <cell r="H331">
            <v>38694</v>
          </cell>
          <cell r="I331">
            <v>38749</v>
          </cell>
          <cell r="J331">
            <v>38755</v>
          </cell>
          <cell r="L331" t="str">
            <v>G2</v>
          </cell>
          <cell r="M331" t="str">
            <v>B</v>
          </cell>
          <cell r="N331" t="str">
            <v>B</v>
          </cell>
          <cell r="O331" t="str">
            <v>A</v>
          </cell>
          <cell r="P331" t="str">
            <v>South WestC1</v>
          </cell>
          <cell r="Q331" t="str">
            <v>South WestB</v>
          </cell>
          <cell r="R331" t="str">
            <v>South WestB</v>
          </cell>
          <cell r="S331" t="str">
            <v>South WestB</v>
          </cell>
          <cell r="T331" t="str">
            <v>Medium Impact/Probability</v>
          </cell>
          <cell r="U331" t="str">
            <v>Upgrade</v>
          </cell>
          <cell r="W331" t="str">
            <v>Dev</v>
          </cell>
        </row>
        <row r="332">
          <cell r="B332" t="str">
            <v>Soha Housing Limited</v>
          </cell>
          <cell r="C332" t="str">
            <v>R</v>
          </cell>
          <cell r="D332" t="str">
            <v>South East</v>
          </cell>
          <cell r="E332" t="str">
            <v>Lynda Smith</v>
          </cell>
          <cell r="F332">
            <v>38454</v>
          </cell>
          <cell r="H332">
            <v>38876</v>
          </cell>
          <cell r="I332">
            <v>38880</v>
          </cell>
          <cell r="J332">
            <v>38881</v>
          </cell>
          <cell r="L332" t="str">
            <v>G1</v>
          </cell>
          <cell r="M332" t="str">
            <v>B</v>
          </cell>
          <cell r="N332" t="str">
            <v>B</v>
          </cell>
          <cell r="O332" t="str">
            <v>A</v>
          </cell>
          <cell r="P332" t="str">
            <v>South EastC1</v>
          </cell>
          <cell r="Q332" t="str">
            <v>South EastB</v>
          </cell>
          <cell r="R332" t="str">
            <v>South EastB</v>
          </cell>
          <cell r="S332" t="str">
            <v>South EastB</v>
          </cell>
          <cell r="T332" t="str">
            <v>Low Impact/Probability</v>
          </cell>
          <cell r="U332" t="str">
            <v>Upgrade</v>
          </cell>
          <cell r="W332" t="str">
            <v>Dev+</v>
          </cell>
        </row>
        <row r="333">
          <cell r="B333" t="str">
            <v>Soho Housing Association Limited</v>
          </cell>
          <cell r="C333" t="str">
            <v>R</v>
          </cell>
          <cell r="D333" t="str">
            <v>London</v>
          </cell>
          <cell r="E333" t="str">
            <v>Alice Spencer</v>
          </cell>
          <cell r="F333">
            <v>38706</v>
          </cell>
          <cell r="H333">
            <v>38769</v>
          </cell>
          <cell r="I333">
            <v>38769</v>
          </cell>
          <cell r="J333">
            <v>38769</v>
          </cell>
          <cell r="L333" t="str">
            <v>G1</v>
          </cell>
          <cell r="M333" t="str">
            <v>B</v>
          </cell>
          <cell r="N333" t="str">
            <v>B</v>
          </cell>
          <cell r="O333" t="str">
            <v>N/A</v>
          </cell>
          <cell r="P333" t="str">
            <v>LondonG1</v>
          </cell>
          <cell r="Q333" t="str">
            <v>LondonB</v>
          </cell>
          <cell r="R333" t="str">
            <v>LondonB</v>
          </cell>
          <cell r="S333" t="str">
            <v>LondonN/A</v>
          </cell>
          <cell r="T333" t="str">
            <v>Low Impact/Probability</v>
          </cell>
        </row>
        <row r="334">
          <cell r="B334" t="str">
            <v>Solon South West Housing Association Limited</v>
          </cell>
          <cell r="C334" t="str">
            <v>R</v>
          </cell>
          <cell r="D334" t="str">
            <v>South West</v>
          </cell>
          <cell r="E334" t="str">
            <v>Ralph Smale</v>
          </cell>
          <cell r="F334">
            <v>38286</v>
          </cell>
          <cell r="G334">
            <v>2006</v>
          </cell>
          <cell r="H334">
            <v>39009</v>
          </cell>
          <cell r="I334">
            <v>39035</v>
          </cell>
          <cell r="J334">
            <v>39042</v>
          </cell>
          <cell r="L334" t="str">
            <v>G1</v>
          </cell>
          <cell r="M334" t="str">
            <v>B</v>
          </cell>
          <cell r="N334" t="str">
            <v>B</v>
          </cell>
          <cell r="O334" t="str">
            <v>B</v>
          </cell>
          <cell r="P334" t="str">
            <v>South WestB</v>
          </cell>
          <cell r="Q334" t="str">
            <v>South WestA</v>
          </cell>
          <cell r="R334" t="str">
            <v>South WestB</v>
          </cell>
          <cell r="S334" t="str">
            <v>South WestA</v>
          </cell>
          <cell r="T334" t="str">
            <v>Low Impact/Probability</v>
          </cell>
          <cell r="U334" t="str">
            <v>Low periodic</v>
          </cell>
          <cell r="W334" t="str">
            <v>Gov-,Dev-</v>
          </cell>
          <cell r="AC334" t="str">
            <v>X</v>
          </cell>
        </row>
        <row r="335">
          <cell r="B335" t="str">
            <v>Solon Wandsworth Housing Association Limited</v>
          </cell>
          <cell r="C335" t="str">
            <v>R</v>
          </cell>
          <cell r="D335" t="str">
            <v>London</v>
          </cell>
          <cell r="E335" t="str">
            <v>Now part of Wandle</v>
          </cell>
          <cell r="F335" t="str">
            <v>Archived</v>
          </cell>
          <cell r="L335" t="str">
            <v>E2</v>
          </cell>
          <cell r="M335" t="str">
            <v>D</v>
          </cell>
          <cell r="N335" t="str">
            <v>D</v>
          </cell>
          <cell r="O335" t="str">
            <v>N/A</v>
          </cell>
          <cell r="P335" t="str">
            <v>LondonE2</v>
          </cell>
          <cell r="Q335" t="str">
            <v>LondonD</v>
          </cell>
          <cell r="R335" t="str">
            <v>LondonD</v>
          </cell>
          <cell r="S335" t="str">
            <v>LondonN/A</v>
          </cell>
          <cell r="T335" t="str">
            <v>High Probability</v>
          </cell>
        </row>
        <row r="336">
          <cell r="B336" t="str">
            <v>Somer Housing Group Limited</v>
          </cell>
          <cell r="C336" t="str">
            <v>R</v>
          </cell>
          <cell r="D336" t="str">
            <v>South West</v>
          </cell>
          <cell r="E336" t="str">
            <v>Kathy James</v>
          </cell>
          <cell r="F336">
            <v>38559</v>
          </cell>
          <cell r="H336">
            <v>38798</v>
          </cell>
          <cell r="I336">
            <v>38952</v>
          </cell>
          <cell r="J336">
            <v>38958</v>
          </cell>
          <cell r="L336" t="str">
            <v>G1</v>
          </cell>
          <cell r="M336" t="str">
            <v>A</v>
          </cell>
          <cell r="N336" t="str">
            <v>A</v>
          </cell>
          <cell r="O336" t="str">
            <v>A</v>
          </cell>
          <cell r="P336" t="str">
            <v>South WestC1</v>
          </cell>
          <cell r="Q336" t="str">
            <v>South WestA</v>
          </cell>
          <cell r="R336" t="str">
            <v>South WestA</v>
          </cell>
          <cell r="S336" t="str">
            <v>South WestA</v>
          </cell>
          <cell r="T336" t="str">
            <v>Medium Impact/Probability</v>
          </cell>
          <cell r="U336" t="str">
            <v>Annual review</v>
          </cell>
          <cell r="AC336" t="str">
            <v>X</v>
          </cell>
        </row>
        <row r="337">
          <cell r="B337" t="str">
            <v>South Liverpool Housing Limited</v>
          </cell>
          <cell r="C337" t="str">
            <v>R</v>
          </cell>
          <cell r="D337" t="str">
            <v>North</v>
          </cell>
          <cell r="E337" t="str">
            <v>Jean Hill</v>
          </cell>
          <cell r="F337">
            <v>38489</v>
          </cell>
          <cell r="H337">
            <v>38939</v>
          </cell>
          <cell r="I337">
            <v>38952</v>
          </cell>
          <cell r="J337">
            <v>38958</v>
          </cell>
          <cell r="L337" t="str">
            <v>G1</v>
          </cell>
          <cell r="M337" t="str">
            <v>B</v>
          </cell>
          <cell r="N337" t="str">
            <v>B</v>
          </cell>
          <cell r="O337" t="str">
            <v>N/A</v>
          </cell>
          <cell r="P337" t="str">
            <v>NorthC2</v>
          </cell>
          <cell r="Q337" t="str">
            <v>NorthC</v>
          </cell>
          <cell r="R337" t="str">
            <v>NorthC</v>
          </cell>
          <cell r="S337" t="str">
            <v>NorthN/A</v>
          </cell>
          <cell r="T337" t="str">
            <v>High Probability</v>
          </cell>
          <cell r="U337" t="str">
            <v>Upgrade/inspection</v>
          </cell>
          <cell r="V337" t="str">
            <v>Man+</v>
          </cell>
          <cell r="Z337" t="str">
            <v>Insp a/p</v>
          </cell>
        </row>
        <row r="338">
          <cell r="B338" t="str">
            <v>South London YMCA</v>
          </cell>
          <cell r="C338" t="str">
            <v>R</v>
          </cell>
          <cell r="D338" t="str">
            <v>London</v>
          </cell>
          <cell r="E338" t="str">
            <v>Alice Spencer</v>
          </cell>
          <cell r="F338">
            <v>38315</v>
          </cell>
          <cell r="G338">
            <v>2006</v>
          </cell>
          <cell r="H338" t="str">
            <v>27/11/056</v>
          </cell>
          <cell r="I338">
            <v>39055</v>
          </cell>
          <cell r="J338">
            <v>39056</v>
          </cell>
          <cell r="L338" t="str">
            <v>G2</v>
          </cell>
          <cell r="M338" t="str">
            <v>B</v>
          </cell>
          <cell r="N338" t="str">
            <v>B</v>
          </cell>
          <cell r="O338" t="str">
            <v>N/A</v>
          </cell>
          <cell r="P338" t="str">
            <v>LondonC1</v>
          </cell>
          <cell r="Q338" t="str">
            <v>LondonB</v>
          </cell>
          <cell r="R338" t="str">
            <v>LondonB</v>
          </cell>
          <cell r="S338" t="str">
            <v>LondonN/A</v>
          </cell>
          <cell r="T338" t="str">
            <v>Low Impact/Probability</v>
          </cell>
          <cell r="U338" t="str">
            <v>Low periodic</v>
          </cell>
          <cell r="AC338" t="str">
            <v>X</v>
          </cell>
        </row>
        <row r="339">
          <cell r="B339" t="str">
            <v>South Shropshire Housing Association Limited</v>
          </cell>
          <cell r="C339" t="str">
            <v>R</v>
          </cell>
          <cell r="D339" t="str">
            <v>Central</v>
          </cell>
          <cell r="E339" t="str">
            <v>Simon Lett</v>
          </cell>
          <cell r="F339">
            <v>38608</v>
          </cell>
          <cell r="K339">
            <v>2007</v>
          </cell>
          <cell r="L339" t="str">
            <v>C1</v>
          </cell>
          <cell r="M339" t="str">
            <v>B</v>
          </cell>
          <cell r="N339" t="str">
            <v>B</v>
          </cell>
          <cell r="O339" t="str">
            <v>B</v>
          </cell>
          <cell r="P339" t="str">
            <v>CentralC1</v>
          </cell>
          <cell r="Q339" t="str">
            <v>CentralB</v>
          </cell>
          <cell r="R339" t="str">
            <v>CentralB</v>
          </cell>
          <cell r="S339" t="str">
            <v>CentralB</v>
          </cell>
          <cell r="T339" t="str">
            <v>Low Impact/Probability</v>
          </cell>
        </row>
        <row r="340">
          <cell r="B340" t="str">
            <v>South Somerset Homes Limited</v>
          </cell>
          <cell r="C340" t="str">
            <v>R</v>
          </cell>
          <cell r="D340" t="str">
            <v>South West</v>
          </cell>
          <cell r="E340" t="str">
            <v>Kathy James</v>
          </cell>
          <cell r="F340" t="str">
            <v>Not published</v>
          </cell>
          <cell r="H340">
            <v>38798</v>
          </cell>
          <cell r="I340">
            <v>38800</v>
          </cell>
          <cell r="J340">
            <v>38804</v>
          </cell>
          <cell r="L340" t="str">
            <v>G1</v>
          </cell>
          <cell r="M340" t="str">
            <v>B</v>
          </cell>
          <cell r="N340" t="str">
            <v>B</v>
          </cell>
          <cell r="O340" t="str">
            <v>A</v>
          </cell>
          <cell r="P340" t="str">
            <v>South WestC1</v>
          </cell>
          <cell r="Q340" t="str">
            <v>South WestB</v>
          </cell>
          <cell r="R340" t="str">
            <v>South WestB</v>
          </cell>
          <cell r="S340" t="str">
            <v>South WestB</v>
          </cell>
          <cell r="T340" t="str">
            <v>Medium Impact/Probability</v>
          </cell>
          <cell r="U340" t="str">
            <v>Annual review</v>
          </cell>
          <cell r="W340" t="str">
            <v>Dev+</v>
          </cell>
          <cell r="AB340" t="str">
            <v>X</v>
          </cell>
          <cell r="AC340" t="str">
            <v>X+</v>
          </cell>
        </row>
        <row r="341">
          <cell r="B341" t="str">
            <v>South Staffordshire Housing Association Limited</v>
          </cell>
          <cell r="C341" t="str">
            <v>R</v>
          </cell>
          <cell r="D341" t="str">
            <v>Central</v>
          </cell>
          <cell r="E341" t="str">
            <v>Simon Lett</v>
          </cell>
          <cell r="F341">
            <v>38685</v>
          </cell>
          <cell r="K341">
            <v>2007</v>
          </cell>
          <cell r="L341" t="str">
            <v>G1</v>
          </cell>
          <cell r="M341" t="str">
            <v>B</v>
          </cell>
          <cell r="N341" t="str">
            <v>B</v>
          </cell>
          <cell r="O341" t="str">
            <v>A</v>
          </cell>
          <cell r="P341" t="str">
            <v>CentralG1</v>
          </cell>
          <cell r="Q341" t="str">
            <v>CentralB</v>
          </cell>
          <cell r="R341" t="str">
            <v>CentralB</v>
          </cell>
          <cell r="S341" t="str">
            <v>CentralA</v>
          </cell>
          <cell r="T341" t="str">
            <v>Low Impact/Probability</v>
          </cell>
        </row>
        <row r="342">
          <cell r="B342" t="str">
            <v>South Western Co-operative Housing Society Limited</v>
          </cell>
          <cell r="C342" t="str">
            <v>R</v>
          </cell>
          <cell r="D342" t="str">
            <v>South West</v>
          </cell>
          <cell r="E342" t="str">
            <v>Ralph Smale</v>
          </cell>
          <cell r="F342">
            <v>38286</v>
          </cell>
          <cell r="G342">
            <v>2006</v>
          </cell>
          <cell r="H342">
            <v>39003</v>
          </cell>
          <cell r="I342">
            <v>39016</v>
          </cell>
          <cell r="J342">
            <v>39021</v>
          </cell>
          <cell r="L342" t="str">
            <v>G1</v>
          </cell>
          <cell r="M342" t="str">
            <v>B</v>
          </cell>
          <cell r="N342" t="str">
            <v>B</v>
          </cell>
          <cell r="O342" t="str">
            <v>N/A</v>
          </cell>
          <cell r="P342" t="str">
            <v>South WestA</v>
          </cell>
          <cell r="Q342" t="str">
            <v>South WestB</v>
          </cell>
          <cell r="R342" t="str">
            <v>South WestB</v>
          </cell>
          <cell r="S342" t="str">
            <v>South WestN/A</v>
          </cell>
          <cell r="T342" t="str">
            <v>Low Impact/Probability</v>
          </cell>
          <cell r="U342" t="str">
            <v>Low periodic</v>
          </cell>
          <cell r="AC342" t="str">
            <v>X</v>
          </cell>
        </row>
        <row r="343">
          <cell r="B343" t="str">
            <v>South Yorkshire Housing Association Limited</v>
          </cell>
          <cell r="C343" t="str">
            <v>R</v>
          </cell>
          <cell r="D343" t="str">
            <v>North</v>
          </cell>
          <cell r="E343" t="str">
            <v>Helen Williams</v>
          </cell>
          <cell r="F343">
            <v>38545</v>
          </cell>
          <cell r="H343">
            <v>38693</v>
          </cell>
          <cell r="I343">
            <v>38742</v>
          </cell>
          <cell r="J343">
            <v>38748</v>
          </cell>
          <cell r="L343" t="str">
            <v>G1</v>
          </cell>
          <cell r="M343" t="str">
            <v>B</v>
          </cell>
          <cell r="N343" t="str">
            <v>B</v>
          </cell>
          <cell r="O343" t="str">
            <v>B</v>
          </cell>
          <cell r="P343" t="str">
            <v>NorthC1</v>
          </cell>
          <cell r="Q343" t="str">
            <v>NorthB</v>
          </cell>
          <cell r="R343" t="str">
            <v>NorthB</v>
          </cell>
          <cell r="S343" t="str">
            <v>NorthB</v>
          </cell>
          <cell r="T343" t="str">
            <v>Low Impact/Probability</v>
          </cell>
          <cell r="U343" t="str">
            <v>No significant event</v>
          </cell>
        </row>
        <row r="344">
          <cell r="B344" t="str">
            <v>Southdown Housing Association Limited</v>
          </cell>
          <cell r="C344" t="str">
            <v>R</v>
          </cell>
          <cell r="D344" t="str">
            <v>South East</v>
          </cell>
          <cell r="E344" t="str">
            <v>Paul Kershaw</v>
          </cell>
          <cell r="F344" t="str">
            <v>New</v>
          </cell>
          <cell r="H344">
            <v>38800</v>
          </cell>
          <cell r="I344">
            <v>38803</v>
          </cell>
          <cell r="J344">
            <v>38804</v>
          </cell>
          <cell r="L344" t="str">
            <v>G1</v>
          </cell>
          <cell r="M344" t="str">
            <v>B</v>
          </cell>
          <cell r="N344" t="str">
            <v>B</v>
          </cell>
          <cell r="O344" t="str">
            <v>N/A</v>
          </cell>
          <cell r="T344" t="str">
            <v>Low Impact/Probability</v>
          </cell>
          <cell r="U344" t="str">
            <v>First publication</v>
          </cell>
        </row>
        <row r="345">
          <cell r="B345" t="str">
            <v>Southern Housing Group Limited</v>
          </cell>
          <cell r="C345" t="str">
            <v>R</v>
          </cell>
          <cell r="D345" t="str">
            <v>London</v>
          </cell>
          <cell r="E345" t="str">
            <v>Madeline Homer</v>
          </cell>
          <cell r="F345">
            <v>38706</v>
          </cell>
          <cell r="H345">
            <v>38936</v>
          </cell>
          <cell r="I345">
            <v>38954</v>
          </cell>
          <cell r="J345">
            <v>38958</v>
          </cell>
          <cell r="L345" t="str">
            <v>G1</v>
          </cell>
          <cell r="M345" t="str">
            <v>B</v>
          </cell>
          <cell r="N345" t="str">
            <v>B</v>
          </cell>
          <cell r="O345" t="str">
            <v>A</v>
          </cell>
          <cell r="P345" t="str">
            <v>LondonC1</v>
          </cell>
          <cell r="Q345" t="str">
            <v>LondonB</v>
          </cell>
          <cell r="R345" t="str">
            <v>LondonB</v>
          </cell>
          <cell r="S345" t="str">
            <v>LondonA</v>
          </cell>
          <cell r="T345" t="str">
            <v>High Impact</v>
          </cell>
          <cell r="U345" t="str">
            <v>Merger</v>
          </cell>
          <cell r="Y345" t="str">
            <v>X</v>
          </cell>
        </row>
        <row r="346">
          <cell r="B346" t="str">
            <v>Sovereign Housing Group Limited</v>
          </cell>
          <cell r="C346" t="str">
            <v>R</v>
          </cell>
          <cell r="D346" t="str">
            <v>South West</v>
          </cell>
          <cell r="E346" t="str">
            <v>Kathy James</v>
          </cell>
          <cell r="F346">
            <v>38650</v>
          </cell>
          <cell r="H346">
            <v>39027</v>
          </cell>
          <cell r="I346">
            <v>39027</v>
          </cell>
          <cell r="J346">
            <v>39028</v>
          </cell>
          <cell r="L346" t="str">
            <v>G1</v>
          </cell>
          <cell r="M346" t="str">
            <v>B</v>
          </cell>
          <cell r="N346" t="str">
            <v>A</v>
          </cell>
          <cell r="O346" t="str">
            <v>A</v>
          </cell>
          <cell r="P346" t="str">
            <v>South WestC1</v>
          </cell>
          <cell r="Q346" t="str">
            <v>South WestB</v>
          </cell>
          <cell r="R346" t="str">
            <v>South WestA</v>
          </cell>
          <cell r="S346" t="str">
            <v>South WestA</v>
          </cell>
          <cell r="T346" t="str">
            <v>High Impact</v>
          </cell>
          <cell r="U346" t="str">
            <v>Annual report</v>
          </cell>
          <cell r="AC346" t="str">
            <v>X</v>
          </cell>
        </row>
        <row r="347">
          <cell r="B347" t="str">
            <v>Space New Living Limited</v>
          </cell>
          <cell r="C347" t="str">
            <v>R</v>
          </cell>
          <cell r="D347" t="str">
            <v>North</v>
          </cell>
          <cell r="E347" t="str">
            <v>Helen Williams</v>
          </cell>
          <cell r="F347">
            <v>38622</v>
          </cell>
          <cell r="H347">
            <v>38894</v>
          </cell>
          <cell r="I347">
            <v>38910</v>
          </cell>
          <cell r="J347">
            <v>38923</v>
          </cell>
          <cell r="L347" t="str">
            <v>G1</v>
          </cell>
          <cell r="M347" t="str">
            <v>B</v>
          </cell>
          <cell r="N347" t="str">
            <v>B</v>
          </cell>
          <cell r="O347" t="str">
            <v>B</v>
          </cell>
          <cell r="P347" t="str">
            <v>NorthC2</v>
          </cell>
          <cell r="Q347" t="str">
            <v>NorthB</v>
          </cell>
          <cell r="R347" t="str">
            <v>NorthB</v>
          </cell>
          <cell r="S347" t="str">
            <v>NorthB</v>
          </cell>
          <cell r="T347" t="str">
            <v>Low Impact/Probability</v>
          </cell>
          <cell r="U347" t="str">
            <v>Inspection</v>
          </cell>
          <cell r="Z347" t="str">
            <v>Insp a/p</v>
          </cell>
        </row>
        <row r="348">
          <cell r="B348" t="str">
            <v>Spinnaker Housing Group Limited</v>
          </cell>
          <cell r="C348" t="str">
            <v>R</v>
          </cell>
          <cell r="D348" t="str">
            <v>South West</v>
          </cell>
          <cell r="E348" t="str">
            <v>Liz Phillips</v>
          </cell>
          <cell r="F348">
            <v>38392</v>
          </cell>
          <cell r="H348">
            <v>38734</v>
          </cell>
          <cell r="I348">
            <v>38741</v>
          </cell>
          <cell r="J348">
            <v>38748</v>
          </cell>
          <cell r="L348" t="str">
            <v>B</v>
          </cell>
          <cell r="M348" t="str">
            <v>B</v>
          </cell>
          <cell r="N348" t="str">
            <v>B</v>
          </cell>
          <cell r="O348" t="str">
            <v>A</v>
          </cell>
          <cell r="P348" t="str">
            <v>South WestA</v>
          </cell>
          <cell r="Q348" t="str">
            <v>South WestB</v>
          </cell>
          <cell r="R348" t="str">
            <v>South WestB</v>
          </cell>
          <cell r="S348" t="str">
            <v>South WestA</v>
          </cell>
          <cell r="T348" t="str">
            <v>High Impact</v>
          </cell>
          <cell r="U348" t="str">
            <v>Annual review</v>
          </cell>
          <cell r="Z348" t="str">
            <v>Insp</v>
          </cell>
          <cell r="AC348" t="str">
            <v>X</v>
          </cell>
        </row>
        <row r="349">
          <cell r="B349" t="str">
            <v>Spitalfields Housing Association Limited</v>
          </cell>
          <cell r="C349" t="str">
            <v>R</v>
          </cell>
          <cell r="D349" t="str">
            <v>London</v>
          </cell>
          <cell r="E349" t="str">
            <v>Alice Spencer</v>
          </cell>
          <cell r="F349">
            <v>38188</v>
          </cell>
          <cell r="G349">
            <v>2006</v>
          </cell>
          <cell r="H349">
            <v>38944</v>
          </cell>
          <cell r="I349">
            <v>38973</v>
          </cell>
          <cell r="J349">
            <v>38979</v>
          </cell>
          <cell r="L349" t="str">
            <v>G1</v>
          </cell>
          <cell r="M349" t="str">
            <v>B</v>
          </cell>
          <cell r="N349" t="str">
            <v>B</v>
          </cell>
          <cell r="O349" t="str">
            <v>C</v>
          </cell>
          <cell r="P349" t="str">
            <v>LondonB</v>
          </cell>
          <cell r="Q349" t="str">
            <v>LondonB</v>
          </cell>
          <cell r="R349" t="str">
            <v>LondonB</v>
          </cell>
          <cell r="S349" t="str">
            <v>LondonB</v>
          </cell>
          <cell r="T349" t="str">
            <v>Low Impact/Probability</v>
          </cell>
          <cell r="U349" t="str">
            <v>Low periodic/downgrade</v>
          </cell>
          <cell r="V349" t="str">
            <v>Dev-</v>
          </cell>
          <cell r="AB349" t="str">
            <v>X</v>
          </cell>
          <cell r="AC349" t="str">
            <v>X</v>
          </cell>
        </row>
        <row r="350">
          <cell r="B350" t="str">
            <v>Springboard Housing Association Limited</v>
          </cell>
          <cell r="C350" t="str">
            <v>R</v>
          </cell>
          <cell r="D350" t="str">
            <v>London</v>
          </cell>
          <cell r="E350" t="str">
            <v>Now part of Genesis</v>
          </cell>
          <cell r="F350" t="str">
            <v>Archived</v>
          </cell>
          <cell r="P350" t="str">
            <v>London</v>
          </cell>
          <cell r="Q350" t="str">
            <v>London</v>
          </cell>
          <cell r="R350" t="str">
            <v>London</v>
          </cell>
          <cell r="S350" t="str">
            <v>London</v>
          </cell>
          <cell r="T350" t="str">
            <v>No Score</v>
          </cell>
        </row>
        <row r="351">
          <cell r="B351" t="str">
            <v>St Annes Community Services</v>
          </cell>
          <cell r="C351" t="str">
            <v>R</v>
          </cell>
          <cell r="D351" t="str">
            <v>North</v>
          </cell>
          <cell r="E351" t="str">
            <v>Jacquie Battensby</v>
          </cell>
          <cell r="F351">
            <v>38209</v>
          </cell>
          <cell r="G351">
            <v>2006</v>
          </cell>
          <cell r="H351">
            <v>38937</v>
          </cell>
          <cell r="I351">
            <v>38940</v>
          </cell>
          <cell r="J351">
            <v>38944</v>
          </cell>
          <cell r="L351" t="str">
            <v>G1</v>
          </cell>
          <cell r="M351" t="str">
            <v>B</v>
          </cell>
          <cell r="N351" t="str">
            <v>B</v>
          </cell>
          <cell r="O351" t="str">
            <v>N/A</v>
          </cell>
          <cell r="P351" t="str">
            <v>NorthB</v>
          </cell>
          <cell r="Q351" t="str">
            <v>NorthB</v>
          </cell>
          <cell r="R351" t="str">
            <v>NorthB</v>
          </cell>
          <cell r="S351" t="str">
            <v>NorthN/A</v>
          </cell>
          <cell r="T351" t="str">
            <v>Low Impact/Probability</v>
          </cell>
          <cell r="U351" t="str">
            <v>Low periodic</v>
          </cell>
          <cell r="AC351" t="str">
            <v>X</v>
          </cell>
        </row>
        <row r="352">
          <cell r="B352" t="str">
            <v>St Basil's</v>
          </cell>
          <cell r="C352" t="str">
            <v>R</v>
          </cell>
          <cell r="D352" t="str">
            <v>Central</v>
          </cell>
          <cell r="E352" t="str">
            <v>Simon Lett</v>
          </cell>
          <cell r="F352">
            <v>38246</v>
          </cell>
          <cell r="G352">
            <v>2006</v>
          </cell>
          <cell r="H352">
            <v>38951</v>
          </cell>
          <cell r="I352">
            <v>38985</v>
          </cell>
          <cell r="J352">
            <v>38986</v>
          </cell>
          <cell r="L352" t="str">
            <v>C1</v>
          </cell>
          <cell r="M352" t="str">
            <v>B</v>
          </cell>
          <cell r="N352" t="str">
            <v>B</v>
          </cell>
          <cell r="O352" t="str">
            <v>A</v>
          </cell>
          <cell r="P352" t="str">
            <v>CentralC1</v>
          </cell>
          <cell r="Q352" t="str">
            <v>CentralB</v>
          </cell>
          <cell r="R352" t="str">
            <v>CentralB</v>
          </cell>
          <cell r="S352" t="str">
            <v>CentralA</v>
          </cell>
          <cell r="T352" t="str">
            <v>Low Impact/Probability</v>
          </cell>
          <cell r="U352" t="str">
            <v>Low periodic</v>
          </cell>
          <cell r="AB352" t="str">
            <v>X</v>
          </cell>
          <cell r="AC352" t="str">
            <v>X</v>
          </cell>
        </row>
        <row r="353">
          <cell r="B353" t="str">
            <v>St Christopher's Fellowship</v>
          </cell>
          <cell r="C353" t="str">
            <v>R</v>
          </cell>
          <cell r="D353" t="str">
            <v>London</v>
          </cell>
          <cell r="E353" t="str">
            <v>Jane Smith (London)</v>
          </cell>
          <cell r="T353" t="str">
            <v>Medium Impact/Probability</v>
          </cell>
        </row>
        <row r="354">
          <cell r="B354" t="str">
            <v>St Martin of Tours Housing Association Limited</v>
          </cell>
          <cell r="C354" t="str">
            <v>R</v>
          </cell>
          <cell r="D354" t="str">
            <v>London</v>
          </cell>
          <cell r="E354" t="str">
            <v>Alice Spencer</v>
          </cell>
          <cell r="T354" t="str">
            <v>Low Impact/Probability</v>
          </cell>
        </row>
        <row r="355">
          <cell r="B355" t="str">
            <v>St Matthew Housing</v>
          </cell>
          <cell r="C355" t="str">
            <v>R</v>
          </cell>
          <cell r="D355" t="str">
            <v>Central</v>
          </cell>
          <cell r="E355" t="str">
            <v>Simon Lett</v>
          </cell>
          <cell r="F355">
            <v>38293</v>
          </cell>
          <cell r="G355">
            <v>2006</v>
          </cell>
          <cell r="H355">
            <v>39016</v>
          </cell>
          <cell r="I355">
            <v>39031</v>
          </cell>
          <cell r="J355">
            <v>39035</v>
          </cell>
          <cell r="L355" t="str">
            <v>G2</v>
          </cell>
          <cell r="M355" t="str">
            <v>B</v>
          </cell>
          <cell r="N355" t="str">
            <v>B</v>
          </cell>
          <cell r="O355" t="str">
            <v>A</v>
          </cell>
          <cell r="P355" t="str">
            <v>CentralC1</v>
          </cell>
          <cell r="Q355" t="str">
            <v>CentralB</v>
          </cell>
          <cell r="R355" t="str">
            <v>CentralB</v>
          </cell>
          <cell r="S355" t="str">
            <v>CentralC</v>
          </cell>
          <cell r="T355" t="str">
            <v>Low Impact/Probability</v>
          </cell>
          <cell r="U355" t="str">
            <v>Low periodic</v>
          </cell>
          <cell r="V355" t="str">
            <v>Dev+</v>
          </cell>
          <cell r="AC355" t="str">
            <v>X</v>
          </cell>
        </row>
        <row r="356">
          <cell r="B356" t="str">
            <v>St Mungo Community Housing Association Limited</v>
          </cell>
          <cell r="C356" t="str">
            <v>R</v>
          </cell>
          <cell r="D356" t="str">
            <v>London</v>
          </cell>
          <cell r="E356" t="str">
            <v>Alice Spencer</v>
          </cell>
          <cell r="F356">
            <v>38441</v>
          </cell>
          <cell r="H356">
            <v>38828</v>
          </cell>
          <cell r="I356">
            <v>38884</v>
          </cell>
          <cell r="J356">
            <v>38888</v>
          </cell>
          <cell r="K356">
            <v>2007</v>
          </cell>
          <cell r="L356" t="str">
            <v>G2</v>
          </cell>
          <cell r="M356" t="str">
            <v>B</v>
          </cell>
          <cell r="N356" t="str">
            <v>B</v>
          </cell>
          <cell r="O356" t="str">
            <v>A</v>
          </cell>
          <cell r="P356" t="str">
            <v>LondonC1</v>
          </cell>
          <cell r="Q356" t="str">
            <v>LondonB</v>
          </cell>
          <cell r="R356" t="str">
            <v>LondonB</v>
          </cell>
          <cell r="S356" t="str">
            <v>LondonA</v>
          </cell>
          <cell r="T356" t="str">
            <v>Low Impact/Probability</v>
          </cell>
          <cell r="U356" t="str">
            <v>Inspection</v>
          </cell>
          <cell r="Z356" t="str">
            <v>Insp</v>
          </cell>
        </row>
        <row r="357">
          <cell r="B357" t="str">
            <v>St Vincent's Housing Association Limited</v>
          </cell>
          <cell r="C357" t="str">
            <v>R</v>
          </cell>
          <cell r="D357" t="str">
            <v>North</v>
          </cell>
          <cell r="E357" t="str">
            <v>Francis Freeman</v>
          </cell>
          <cell r="F357">
            <v>38692</v>
          </cell>
          <cell r="G357">
            <v>2006</v>
          </cell>
          <cell r="L357" t="str">
            <v>G1</v>
          </cell>
          <cell r="M357" t="str">
            <v>B</v>
          </cell>
          <cell r="N357" t="str">
            <v>B</v>
          </cell>
          <cell r="O357" t="str">
            <v>B</v>
          </cell>
          <cell r="P357" t="str">
            <v>NorthG1</v>
          </cell>
          <cell r="Q357" t="str">
            <v>NorthB</v>
          </cell>
          <cell r="R357" t="str">
            <v>NorthB</v>
          </cell>
          <cell r="S357" t="str">
            <v>NorthB</v>
          </cell>
          <cell r="T357" t="str">
            <v>Low Impact/Probability</v>
          </cell>
        </row>
        <row r="358">
          <cell r="B358" t="str">
            <v>Stafford &amp; Rural Homes Limited</v>
          </cell>
          <cell r="C358" t="e">
            <v>#N/A</v>
          </cell>
          <cell r="D358" t="e">
            <v>#N/A</v>
          </cell>
          <cell r="E358" t="e">
            <v>#N/A</v>
          </cell>
          <cell r="T358" t="str">
            <v>No Score</v>
          </cell>
        </row>
        <row r="359">
          <cell r="B359" t="str">
            <v>Staffordshire Housing Association Limited</v>
          </cell>
          <cell r="C359" t="str">
            <v>R</v>
          </cell>
          <cell r="D359" t="str">
            <v>Central</v>
          </cell>
          <cell r="E359" t="str">
            <v>Amanda  Welsh</v>
          </cell>
          <cell r="F359">
            <v>38441</v>
          </cell>
          <cell r="K359">
            <v>2007</v>
          </cell>
          <cell r="L359" t="str">
            <v>B</v>
          </cell>
          <cell r="M359" t="str">
            <v>B</v>
          </cell>
          <cell r="N359" t="str">
            <v>B</v>
          </cell>
          <cell r="O359" t="str">
            <v>B</v>
          </cell>
          <cell r="P359" t="str">
            <v>CentralB</v>
          </cell>
          <cell r="Q359" t="str">
            <v>CentralB</v>
          </cell>
          <cell r="R359" t="str">
            <v>CentralB</v>
          </cell>
          <cell r="S359" t="str">
            <v>CentralB</v>
          </cell>
          <cell r="T359" t="str">
            <v>Low Impact/Probability</v>
          </cell>
        </row>
        <row r="360">
          <cell r="B360" t="str">
            <v>Stoke-on-Trent Housing Society Limited</v>
          </cell>
          <cell r="C360" t="str">
            <v>R</v>
          </cell>
          <cell r="D360" t="str">
            <v>Central</v>
          </cell>
          <cell r="E360" t="str">
            <v>Simon Lett</v>
          </cell>
          <cell r="F360">
            <v>38420</v>
          </cell>
          <cell r="K360">
            <v>2007</v>
          </cell>
          <cell r="L360" t="str">
            <v>B</v>
          </cell>
          <cell r="M360" t="str">
            <v>B</v>
          </cell>
          <cell r="N360" t="str">
            <v>B</v>
          </cell>
          <cell r="O360" t="str">
            <v>N/A</v>
          </cell>
          <cell r="P360" t="str">
            <v>CentralB</v>
          </cell>
          <cell r="Q360" t="str">
            <v>CentralB</v>
          </cell>
          <cell r="R360" t="str">
            <v>CentralB</v>
          </cell>
          <cell r="S360" t="str">
            <v>CentralN/A</v>
          </cell>
          <cell r="T360" t="str">
            <v>Low Impact/Probability</v>
          </cell>
        </row>
        <row r="361">
          <cell r="B361" t="str">
            <v>Suffolk Housing Society Limited</v>
          </cell>
          <cell r="C361" t="str">
            <v>R</v>
          </cell>
          <cell r="D361" t="str">
            <v>Central</v>
          </cell>
          <cell r="E361" t="str">
            <v>Simon Lett</v>
          </cell>
          <cell r="F361">
            <v>38251</v>
          </cell>
          <cell r="G361">
            <v>2006</v>
          </cell>
          <cell r="H361">
            <v>38945</v>
          </cell>
          <cell r="I361">
            <v>38968</v>
          </cell>
          <cell r="J361">
            <v>38972</v>
          </cell>
          <cell r="L361" t="str">
            <v>G1</v>
          </cell>
          <cell r="M361" t="str">
            <v>B</v>
          </cell>
          <cell r="N361" t="str">
            <v>B</v>
          </cell>
          <cell r="O361" t="str">
            <v>A</v>
          </cell>
          <cell r="P361" t="str">
            <v>CentralB</v>
          </cell>
          <cell r="Q361" t="str">
            <v>CentralB</v>
          </cell>
          <cell r="R361" t="str">
            <v>CentralB</v>
          </cell>
          <cell r="S361" t="str">
            <v>CentralB</v>
          </cell>
          <cell r="T361" t="str">
            <v>Low Impact/Probability</v>
          </cell>
          <cell r="U361" t="str">
            <v>Low periodic</v>
          </cell>
        </row>
        <row r="362">
          <cell r="B362" t="str">
            <v>Sunderland Housing Company Limited</v>
          </cell>
          <cell r="C362" t="str">
            <v>R</v>
          </cell>
          <cell r="D362" t="str">
            <v>North</v>
          </cell>
          <cell r="E362" t="str">
            <v>John Mchale</v>
          </cell>
          <cell r="F362">
            <v>38545</v>
          </cell>
          <cell r="H362">
            <v>38744</v>
          </cell>
          <cell r="I362">
            <v>38758</v>
          </cell>
          <cell r="J362">
            <v>38762</v>
          </cell>
          <cell r="L362" t="str">
            <v>C1</v>
          </cell>
          <cell r="M362" t="str">
            <v>B</v>
          </cell>
          <cell r="N362" t="str">
            <v>B</v>
          </cell>
          <cell r="O362" t="str">
            <v>B</v>
          </cell>
          <cell r="P362" t="str">
            <v>NorthC1</v>
          </cell>
          <cell r="Q362" t="str">
            <v>NorthB</v>
          </cell>
          <cell r="R362" t="str">
            <v>NorthB</v>
          </cell>
          <cell r="S362" t="str">
            <v>NorthA</v>
          </cell>
          <cell r="T362" t="str">
            <v>High Impact</v>
          </cell>
          <cell r="U362" t="str">
            <v>Inspection</v>
          </cell>
          <cell r="V362" t="str">
            <v>Dev -</v>
          </cell>
          <cell r="Z362" t="str">
            <v>Insp</v>
          </cell>
          <cell r="AB362" t="str">
            <v>X</v>
          </cell>
        </row>
        <row r="363">
          <cell r="B363" t="str">
            <v>Surrey Community Development Trust</v>
          </cell>
          <cell r="C363" t="str">
            <v>R</v>
          </cell>
          <cell r="D363" t="str">
            <v>South East</v>
          </cell>
          <cell r="E363" t="str">
            <v>Lynda Smith</v>
          </cell>
          <cell r="F363">
            <v>38315</v>
          </cell>
          <cell r="G363">
            <v>2006</v>
          </cell>
          <cell r="H363">
            <v>39049</v>
          </cell>
          <cell r="I363">
            <v>39051</v>
          </cell>
          <cell r="J363">
            <v>39056</v>
          </cell>
          <cell r="L363" t="str">
            <v>G1</v>
          </cell>
          <cell r="M363" t="str">
            <v>B</v>
          </cell>
          <cell r="N363" t="str">
            <v>B</v>
          </cell>
          <cell r="O363" t="str">
            <v>N/A</v>
          </cell>
          <cell r="P363" t="str">
            <v>South EastC1</v>
          </cell>
          <cell r="Q363" t="str">
            <v>South EastB</v>
          </cell>
          <cell r="R363" t="str">
            <v>South EastB</v>
          </cell>
          <cell r="S363" t="str">
            <v>South EastN/A</v>
          </cell>
          <cell r="T363" t="str">
            <v>Low Impact/Probability</v>
          </cell>
          <cell r="U363" t="str">
            <v>Low periodic</v>
          </cell>
          <cell r="AC363" t="str">
            <v>X</v>
          </cell>
        </row>
        <row r="364">
          <cell r="B364" t="str">
            <v>Sussex Housing &amp; Care</v>
          </cell>
          <cell r="C364" t="str">
            <v>R</v>
          </cell>
          <cell r="D364" t="str">
            <v>South East</v>
          </cell>
          <cell r="E364" t="str">
            <v>Chris Daly</v>
          </cell>
          <cell r="F364">
            <v>38315</v>
          </cell>
          <cell r="G364">
            <v>2006</v>
          </cell>
          <cell r="H364">
            <v>39027</v>
          </cell>
          <cell r="I364">
            <v>39045</v>
          </cell>
          <cell r="J364">
            <v>39049</v>
          </cell>
          <cell r="L364" t="str">
            <v>G1</v>
          </cell>
          <cell r="M364" t="str">
            <v>B</v>
          </cell>
          <cell r="N364" t="str">
            <v>B</v>
          </cell>
          <cell r="O364" t="str">
            <v>N/A</v>
          </cell>
          <cell r="P364" t="str">
            <v>South EastB</v>
          </cell>
          <cell r="Q364" t="str">
            <v>South EastB</v>
          </cell>
          <cell r="R364" t="str">
            <v>South EastB</v>
          </cell>
          <cell r="S364" t="str">
            <v>South EastN/A</v>
          </cell>
          <cell r="T364" t="str">
            <v>Low Impact/Probability</v>
          </cell>
          <cell r="U364" t="str">
            <v>Low periodic</v>
          </cell>
          <cell r="AC364" t="str">
            <v>X</v>
          </cell>
        </row>
        <row r="365">
          <cell r="B365" t="str">
            <v>Sutton Housing Society Limited</v>
          </cell>
          <cell r="C365" t="str">
            <v>R</v>
          </cell>
          <cell r="D365" t="str">
            <v>London</v>
          </cell>
          <cell r="E365" t="str">
            <v>Alice Spencer</v>
          </cell>
          <cell r="F365">
            <v>38420</v>
          </cell>
          <cell r="K365">
            <v>2007</v>
          </cell>
          <cell r="L365" t="str">
            <v>B</v>
          </cell>
          <cell r="M365" t="str">
            <v>B</v>
          </cell>
          <cell r="N365" t="str">
            <v>B</v>
          </cell>
          <cell r="O365" t="str">
            <v>N/A</v>
          </cell>
          <cell r="P365" t="str">
            <v>LondonB</v>
          </cell>
          <cell r="Q365" t="str">
            <v>LondonB</v>
          </cell>
          <cell r="R365" t="str">
            <v>LondonB</v>
          </cell>
          <cell r="S365" t="str">
            <v>LondonN/A</v>
          </cell>
          <cell r="T365" t="str">
            <v>Low Impact/Probability</v>
          </cell>
        </row>
        <row r="366">
          <cell r="B366" t="str">
            <v>Swan Housing Association Limited</v>
          </cell>
          <cell r="C366" t="str">
            <v>R</v>
          </cell>
          <cell r="D366" t="str">
            <v>Central</v>
          </cell>
          <cell r="E366" t="str">
            <v>Margaret Richardson</v>
          </cell>
          <cell r="F366">
            <v>38622</v>
          </cell>
          <cell r="H366">
            <v>38967</v>
          </cell>
          <cell r="I366">
            <v>38974</v>
          </cell>
          <cell r="J366">
            <v>38979</v>
          </cell>
          <cell r="L366" t="str">
            <v>G1</v>
          </cell>
          <cell r="M366" t="str">
            <v>B</v>
          </cell>
          <cell r="N366" t="str">
            <v>B</v>
          </cell>
          <cell r="O366" t="str">
            <v>A</v>
          </cell>
          <cell r="P366" t="str">
            <v>CentralC1</v>
          </cell>
          <cell r="Q366" t="str">
            <v>CentralB</v>
          </cell>
          <cell r="R366" t="str">
            <v>CentralB</v>
          </cell>
          <cell r="S366" t="str">
            <v>CentralA</v>
          </cell>
          <cell r="T366" t="str">
            <v>High Impact</v>
          </cell>
          <cell r="U366" t="str">
            <v>Annual review</v>
          </cell>
          <cell r="Y366" t="str">
            <v>X</v>
          </cell>
          <cell r="AC366" t="str">
            <v>X</v>
          </cell>
        </row>
        <row r="367">
          <cell r="B367" t="str">
            <v>Synergy Housing Group Limited</v>
          </cell>
          <cell r="C367" t="str">
            <v>R</v>
          </cell>
          <cell r="D367" t="str">
            <v>South West</v>
          </cell>
          <cell r="E367" t="str">
            <v>Liz Phillips</v>
          </cell>
          <cell r="F367">
            <v>38657</v>
          </cell>
          <cell r="H367">
            <v>38903</v>
          </cell>
          <cell r="I367">
            <v>38918</v>
          </cell>
          <cell r="J367">
            <v>38923</v>
          </cell>
          <cell r="L367" t="str">
            <v>G1</v>
          </cell>
          <cell r="M367" t="str">
            <v>B</v>
          </cell>
          <cell r="N367" t="str">
            <v>B</v>
          </cell>
          <cell r="O367" t="str">
            <v>A</v>
          </cell>
          <cell r="P367" t="str">
            <v>South WestG1</v>
          </cell>
          <cell r="Q367" t="str">
            <v>South WestB</v>
          </cell>
          <cell r="R367" t="str">
            <v>South WestB</v>
          </cell>
          <cell r="S367" t="str">
            <v>South WestA</v>
          </cell>
          <cell r="T367" t="str">
            <v>Medium Impact/Probability</v>
          </cell>
          <cell r="U367" t="str">
            <v>Merger</v>
          </cell>
          <cell r="Y367" t="str">
            <v>X</v>
          </cell>
        </row>
        <row r="368">
          <cell r="B368" t="str">
            <v>Tamar Housing Society Limited</v>
          </cell>
          <cell r="C368" t="str">
            <v>R</v>
          </cell>
          <cell r="D368" t="str">
            <v>South West</v>
          </cell>
          <cell r="E368" t="str">
            <v>Ralph Smale</v>
          </cell>
          <cell r="F368">
            <v>38321</v>
          </cell>
          <cell r="G368">
            <v>2006</v>
          </cell>
          <cell r="H368">
            <v>39048</v>
          </cell>
          <cell r="I368">
            <v>39058</v>
          </cell>
          <cell r="J368">
            <v>39063</v>
          </cell>
          <cell r="L368" t="str">
            <v>G1</v>
          </cell>
          <cell r="M368" t="str">
            <v>B</v>
          </cell>
          <cell r="N368" t="str">
            <v>B</v>
          </cell>
          <cell r="O368" t="str">
            <v>N/A</v>
          </cell>
          <cell r="P368" t="str">
            <v>South WestC1</v>
          </cell>
          <cell r="Q368" t="str">
            <v>South WestB</v>
          </cell>
          <cell r="R368" t="str">
            <v>South WestB</v>
          </cell>
          <cell r="S368" t="str">
            <v>South WestN/A</v>
          </cell>
          <cell r="T368" t="str">
            <v>Low Impact/Probability</v>
          </cell>
          <cell r="U368" t="str">
            <v>Low periodic</v>
          </cell>
          <cell r="AC368" t="str">
            <v>X</v>
          </cell>
        </row>
        <row r="369">
          <cell r="B369" t="str">
            <v>Teachers' Housing Association Limited</v>
          </cell>
          <cell r="C369" t="str">
            <v>R</v>
          </cell>
          <cell r="D369" t="str">
            <v>London</v>
          </cell>
          <cell r="E369" t="str">
            <v>Douglas Wynne</v>
          </cell>
          <cell r="F369">
            <v>38251</v>
          </cell>
          <cell r="G369">
            <v>2006</v>
          </cell>
          <cell r="H369">
            <v>38792</v>
          </cell>
          <cell r="I369">
            <v>38814</v>
          </cell>
          <cell r="J369">
            <v>38818</v>
          </cell>
          <cell r="L369" t="str">
            <v>G1</v>
          </cell>
          <cell r="M369" t="str">
            <v>B</v>
          </cell>
          <cell r="N369" t="str">
            <v>B</v>
          </cell>
          <cell r="O369" t="str">
            <v>N/A</v>
          </cell>
          <cell r="P369" t="str">
            <v>LondonC1</v>
          </cell>
          <cell r="Q369" t="str">
            <v>LondonB</v>
          </cell>
          <cell r="R369" t="str">
            <v>LondonB</v>
          </cell>
          <cell r="S369" t="str">
            <v>LondonN/A</v>
          </cell>
          <cell r="T369" t="str">
            <v>Medium Impact/Probability</v>
          </cell>
          <cell r="U369" t="str">
            <v>Low periodic</v>
          </cell>
          <cell r="AC369" t="str">
            <v>X</v>
          </cell>
        </row>
        <row r="370">
          <cell r="B370" t="str">
            <v>Tees Valley Housing Group Limited</v>
          </cell>
          <cell r="C370" t="str">
            <v>R</v>
          </cell>
          <cell r="D370" t="str">
            <v>North</v>
          </cell>
          <cell r="E370" t="str">
            <v>Maxine Loftus</v>
          </cell>
          <cell r="F370">
            <v>38706</v>
          </cell>
          <cell r="H370">
            <v>39064</v>
          </cell>
          <cell r="I370">
            <v>39069</v>
          </cell>
          <cell r="J370">
            <v>39070</v>
          </cell>
          <cell r="L370" t="str">
            <v>G1</v>
          </cell>
          <cell r="M370" t="str">
            <v>B</v>
          </cell>
          <cell r="N370" t="str">
            <v>A</v>
          </cell>
          <cell r="O370" t="str">
            <v>B</v>
          </cell>
          <cell r="P370" t="str">
            <v>NorthG1</v>
          </cell>
          <cell r="Q370" t="str">
            <v>NorthB</v>
          </cell>
          <cell r="R370" t="str">
            <v>NorthA</v>
          </cell>
          <cell r="S370" t="str">
            <v>NorthB</v>
          </cell>
          <cell r="T370" t="str">
            <v>Medium Impact/Probability</v>
          </cell>
          <cell r="U370" t="str">
            <v>Annual review</v>
          </cell>
          <cell r="AC370" t="str">
            <v>X</v>
          </cell>
        </row>
        <row r="371">
          <cell r="B371" t="str">
            <v>Teign Housing</v>
          </cell>
          <cell r="C371" t="str">
            <v>R</v>
          </cell>
          <cell r="D371" t="str">
            <v>South West</v>
          </cell>
          <cell r="E371" t="str">
            <v>Kathy James</v>
          </cell>
          <cell r="F371">
            <v>38538</v>
          </cell>
          <cell r="H371">
            <v>39002</v>
          </cell>
          <cell r="I371">
            <v>39036</v>
          </cell>
          <cell r="J371">
            <v>39042</v>
          </cell>
          <cell r="L371" t="str">
            <v>Am</v>
          </cell>
          <cell r="M371" t="str">
            <v>D</v>
          </cell>
          <cell r="N371" t="str">
            <v>D</v>
          </cell>
          <cell r="O371" t="str">
            <v>N/A</v>
          </cell>
          <cell r="P371" t="str">
            <v>South WestD2</v>
          </cell>
          <cell r="Q371" t="str">
            <v>South WestD</v>
          </cell>
          <cell r="R371" t="str">
            <v>South WestD</v>
          </cell>
          <cell r="S371" t="str">
            <v>South WestN/A</v>
          </cell>
          <cell r="T371" t="str">
            <v>High Probability</v>
          </cell>
          <cell r="U371" t="str">
            <v>Supervision</v>
          </cell>
          <cell r="AC371" t="str">
            <v>X</v>
          </cell>
        </row>
        <row r="372">
          <cell r="B372" t="str">
            <v>Testway Housing Limited</v>
          </cell>
          <cell r="C372" t="str">
            <v>R</v>
          </cell>
          <cell r="D372" t="str">
            <v>South West</v>
          </cell>
          <cell r="E372" t="str">
            <v>Now part of Aster</v>
          </cell>
          <cell r="F372" t="str">
            <v>Archived</v>
          </cell>
          <cell r="L372" t="str">
            <v>C1</v>
          </cell>
          <cell r="M372" t="str">
            <v>B</v>
          </cell>
          <cell r="N372" t="str">
            <v>B</v>
          </cell>
          <cell r="O372" t="str">
            <v>B</v>
          </cell>
          <cell r="P372" t="str">
            <v>South WestC1</v>
          </cell>
          <cell r="Q372" t="str">
            <v>South WestB</v>
          </cell>
          <cell r="R372" t="str">
            <v>South WestB</v>
          </cell>
          <cell r="S372" t="str">
            <v>South WestB</v>
          </cell>
          <cell r="T372" t="str">
            <v>No Score</v>
          </cell>
        </row>
        <row r="373">
          <cell r="B373" t="str">
            <v>Thames Housing Association Limited</v>
          </cell>
          <cell r="C373" t="str">
            <v>R</v>
          </cell>
          <cell r="D373" t="str">
            <v>London</v>
          </cell>
          <cell r="E373" t="str">
            <v>Alice Spencer</v>
          </cell>
          <cell r="F373">
            <v>38392</v>
          </cell>
          <cell r="H373">
            <v>39064</v>
          </cell>
          <cell r="I373">
            <v>39065</v>
          </cell>
          <cell r="J373">
            <v>39070</v>
          </cell>
          <cell r="K373">
            <v>2007</v>
          </cell>
          <cell r="L373" t="str">
            <v>C1</v>
          </cell>
          <cell r="M373" t="str">
            <v>B</v>
          </cell>
          <cell r="N373" t="str">
            <v>B</v>
          </cell>
          <cell r="O373" t="str">
            <v>N/A</v>
          </cell>
          <cell r="P373" t="str">
            <v>LondonC1</v>
          </cell>
          <cell r="Q373" t="str">
            <v>LondonB</v>
          </cell>
          <cell r="R373" t="str">
            <v>LondonB</v>
          </cell>
          <cell r="S373" t="str">
            <v>LondonN/A</v>
          </cell>
          <cell r="T373" t="str">
            <v>Low Impact/Probability</v>
          </cell>
          <cell r="U373" t="str">
            <v>Low periodic</v>
          </cell>
        </row>
        <row r="374">
          <cell r="B374" t="str">
            <v>Thames Valley Housing Association Limited</v>
          </cell>
          <cell r="C374" t="str">
            <v>R</v>
          </cell>
          <cell r="D374" t="str">
            <v>South East</v>
          </cell>
          <cell r="E374" t="str">
            <v>Chris Daly</v>
          </cell>
          <cell r="F374">
            <v>38608</v>
          </cell>
          <cell r="H374">
            <v>38982</v>
          </cell>
          <cell r="I374">
            <v>38982</v>
          </cell>
          <cell r="J374">
            <v>38986</v>
          </cell>
          <cell r="L374" t="str">
            <v>G1</v>
          </cell>
          <cell r="M374" t="str">
            <v>B</v>
          </cell>
          <cell r="N374" t="str">
            <v>B</v>
          </cell>
          <cell r="O374" t="str">
            <v>A</v>
          </cell>
          <cell r="P374" t="str">
            <v>South EastB</v>
          </cell>
          <cell r="Q374" t="str">
            <v>South EastB</v>
          </cell>
          <cell r="R374" t="str">
            <v>South EastB</v>
          </cell>
          <cell r="S374" t="str">
            <v>South EastA</v>
          </cell>
          <cell r="T374" t="str">
            <v>High Impact</v>
          </cell>
          <cell r="U374" t="str">
            <v>Annual review</v>
          </cell>
          <cell r="AC374" t="str">
            <v>X</v>
          </cell>
        </row>
        <row r="375">
          <cell r="B375" t="str">
            <v>Three Rivers Housing Association Limited</v>
          </cell>
          <cell r="C375" t="str">
            <v>R</v>
          </cell>
          <cell r="D375" t="str">
            <v>North</v>
          </cell>
          <cell r="E375" t="str">
            <v>Maxine Loftus</v>
          </cell>
          <cell r="F375">
            <v>38706</v>
          </cell>
          <cell r="L375" t="str">
            <v>G1</v>
          </cell>
          <cell r="M375" t="str">
            <v>B</v>
          </cell>
          <cell r="N375" t="str">
            <v>B</v>
          </cell>
          <cell r="O375" t="str">
            <v>B</v>
          </cell>
          <cell r="P375" t="str">
            <v>NorthG1</v>
          </cell>
          <cell r="Q375" t="str">
            <v>NorthB</v>
          </cell>
          <cell r="R375" t="str">
            <v>NorthB</v>
          </cell>
          <cell r="S375" t="str">
            <v>NorthB</v>
          </cell>
          <cell r="T375" t="str">
            <v>Low Impact/Probability</v>
          </cell>
        </row>
        <row r="376">
          <cell r="B376" t="str">
            <v>Three Valleys Housing Limited</v>
          </cell>
          <cell r="C376" t="str">
            <v>R</v>
          </cell>
          <cell r="D376" t="str">
            <v>Central</v>
          </cell>
          <cell r="E376" t="str">
            <v>Karen Marshall</v>
          </cell>
          <cell r="F376">
            <v>38587</v>
          </cell>
          <cell r="H376">
            <v>38845</v>
          </cell>
          <cell r="I376">
            <v>38861</v>
          </cell>
          <cell r="J376">
            <v>38867</v>
          </cell>
          <cell r="L376" t="str">
            <v>R</v>
          </cell>
          <cell r="M376" t="str">
            <v>D</v>
          </cell>
          <cell r="N376" t="str">
            <v>C</v>
          </cell>
          <cell r="O376" t="str">
            <v>N/A</v>
          </cell>
          <cell r="P376" t="str">
            <v>CentralC1</v>
          </cell>
          <cell r="Q376" t="str">
            <v>CentralB</v>
          </cell>
          <cell r="R376" t="str">
            <v>CentralB</v>
          </cell>
          <cell r="S376" t="str">
            <v>CentralN/A</v>
          </cell>
          <cell r="T376" t="str">
            <v>Low Impact/Probability</v>
          </cell>
          <cell r="U376" t="str">
            <v>Downgrade</v>
          </cell>
          <cell r="V376" t="str">
            <v>Via/Gov</v>
          </cell>
          <cell r="X376" t="str">
            <v>In</v>
          </cell>
        </row>
        <row r="377">
          <cell r="B377" t="str">
            <v>Threshold Housing Limited</v>
          </cell>
          <cell r="C377" t="str">
            <v>R</v>
          </cell>
          <cell r="D377" t="str">
            <v>London</v>
          </cell>
          <cell r="E377" t="str">
            <v>Barbara McLellan</v>
          </cell>
          <cell r="F377">
            <v>38392</v>
          </cell>
          <cell r="H377">
            <v>38756</v>
          </cell>
          <cell r="I377">
            <v>38768</v>
          </cell>
          <cell r="J377">
            <v>38769</v>
          </cell>
          <cell r="L377" t="str">
            <v>Am</v>
          </cell>
          <cell r="M377" t="str">
            <v>B</v>
          </cell>
          <cell r="N377" t="str">
            <v>B</v>
          </cell>
          <cell r="O377" t="str">
            <v>B</v>
          </cell>
          <cell r="P377" t="str">
            <v>LondonD1</v>
          </cell>
          <cell r="Q377" t="str">
            <v>LondonB</v>
          </cell>
          <cell r="R377" t="str">
            <v>LondonB</v>
          </cell>
          <cell r="S377" t="str">
            <v>LondonA</v>
          </cell>
          <cell r="T377" t="str">
            <v>Medium Impact/Probability</v>
          </cell>
          <cell r="U377" t="str">
            <v>Annual review</v>
          </cell>
          <cell r="W377" t="str">
            <v>Dev-</v>
          </cell>
          <cell r="AB377" t="str">
            <v>X</v>
          </cell>
        </row>
        <row r="378">
          <cell r="B378" t="str">
            <v>Tower Hamlets Community Housing Limited</v>
          </cell>
          <cell r="C378" t="str">
            <v>R</v>
          </cell>
          <cell r="D378" t="str">
            <v>London</v>
          </cell>
          <cell r="E378" t="str">
            <v>Alice Spencer</v>
          </cell>
          <cell r="F378">
            <v>38195</v>
          </cell>
          <cell r="G378">
            <v>2006</v>
          </cell>
          <cell r="H378">
            <v>38995</v>
          </cell>
          <cell r="I378">
            <v>39017</v>
          </cell>
          <cell r="J378">
            <v>39021</v>
          </cell>
          <cell r="L378" t="str">
            <v>G1</v>
          </cell>
          <cell r="M378" t="str">
            <v>B</v>
          </cell>
          <cell r="N378" t="str">
            <v>B</v>
          </cell>
          <cell r="O378" t="str">
            <v>A</v>
          </cell>
          <cell r="P378" t="str">
            <v>LondonC1</v>
          </cell>
          <cell r="Q378" t="str">
            <v>LondonB</v>
          </cell>
          <cell r="R378" t="str">
            <v>LondonB</v>
          </cell>
          <cell r="S378" t="str">
            <v>LondonA</v>
          </cell>
          <cell r="T378" t="str">
            <v>Low Impact/Probability</v>
          </cell>
          <cell r="U378" t="str">
            <v>Low periodic</v>
          </cell>
          <cell r="AC378" t="str">
            <v>X</v>
          </cell>
        </row>
        <row r="379">
          <cell r="B379" t="str">
            <v>Town and Country Housing Group</v>
          </cell>
          <cell r="C379" t="str">
            <v>R</v>
          </cell>
          <cell r="D379" t="str">
            <v>South East</v>
          </cell>
          <cell r="E379" t="str">
            <v>Chris Daly</v>
          </cell>
          <cell r="F379">
            <v>38636</v>
          </cell>
          <cell r="H379">
            <v>39020</v>
          </cell>
          <cell r="I379">
            <v>39020</v>
          </cell>
          <cell r="J379">
            <v>39021</v>
          </cell>
          <cell r="L379" t="str">
            <v>G1</v>
          </cell>
          <cell r="M379" t="str">
            <v>B</v>
          </cell>
          <cell r="N379" t="str">
            <v>B</v>
          </cell>
          <cell r="O379" t="str">
            <v>B</v>
          </cell>
          <cell r="P379" t="str">
            <v>South EastC1</v>
          </cell>
          <cell r="Q379" t="str">
            <v>South EastB</v>
          </cell>
          <cell r="R379" t="str">
            <v>South EastB</v>
          </cell>
          <cell r="S379" t="str">
            <v>South EastA</v>
          </cell>
          <cell r="T379" t="str">
            <v>Medium Impact/Probability</v>
          </cell>
          <cell r="U379" t="str">
            <v>Annual review</v>
          </cell>
          <cell r="W379" t="str">
            <v>Dev-</v>
          </cell>
          <cell r="AC379" t="str">
            <v>X</v>
          </cell>
        </row>
        <row r="380">
          <cell r="B380" t="str">
            <v>Toynbee Housing Association Limited</v>
          </cell>
          <cell r="C380" t="str">
            <v>R</v>
          </cell>
          <cell r="D380" t="str">
            <v>London</v>
          </cell>
          <cell r="E380" t="str">
            <v>Madeline Homer</v>
          </cell>
          <cell r="F380" t="str">
            <v>Not published</v>
          </cell>
          <cell r="H380">
            <v>38863</v>
          </cell>
          <cell r="I380">
            <v>38894</v>
          </cell>
          <cell r="J380">
            <v>38895</v>
          </cell>
          <cell r="L380" t="str">
            <v>G2</v>
          </cell>
          <cell r="M380" t="str">
            <v>B</v>
          </cell>
          <cell r="N380" t="str">
            <v>B</v>
          </cell>
          <cell r="O380" t="str">
            <v>B</v>
          </cell>
          <cell r="P380" t="str">
            <v>LondonC1</v>
          </cell>
          <cell r="Q380" t="str">
            <v>LondonB</v>
          </cell>
          <cell r="R380" t="str">
            <v>LondonB</v>
          </cell>
          <cell r="S380" t="str">
            <v>LondonB</v>
          </cell>
          <cell r="T380" t="str">
            <v>High Probability</v>
          </cell>
          <cell r="U380" t="str">
            <v>Inspection</v>
          </cell>
          <cell r="W380" t="str">
            <v>Via-</v>
          </cell>
          <cell r="Z380" t="str">
            <v>Insp</v>
          </cell>
          <cell r="AC380" t="str">
            <v>X+</v>
          </cell>
        </row>
        <row r="381">
          <cell r="B381" t="str">
            <v>Trafford Housing Trust Limited</v>
          </cell>
          <cell r="C381" t="str">
            <v>R</v>
          </cell>
          <cell r="D381" t="str">
            <v>North</v>
          </cell>
          <cell r="E381">
            <v>0</v>
          </cell>
          <cell r="T381" t="str">
            <v>High Probability</v>
          </cell>
        </row>
        <row r="382">
          <cell r="B382" t="str">
            <v>Trans-Pennine Housing Limited</v>
          </cell>
          <cell r="C382" t="str">
            <v>R</v>
          </cell>
          <cell r="D382" t="str">
            <v>North</v>
          </cell>
          <cell r="E382" t="str">
            <v>Francis Freeman</v>
          </cell>
          <cell r="H382">
            <v>38846</v>
          </cell>
          <cell r="I382">
            <v>38877</v>
          </cell>
          <cell r="J382">
            <v>38881</v>
          </cell>
          <cell r="L382" t="str">
            <v>G1</v>
          </cell>
          <cell r="M382" t="str">
            <v>B</v>
          </cell>
          <cell r="N382" t="str">
            <v>B</v>
          </cell>
          <cell r="O382" t="str">
            <v>A</v>
          </cell>
          <cell r="T382" t="str">
            <v>Medium Impact/Probability</v>
          </cell>
          <cell r="U382" t="str">
            <v>Name Change/New Reg</v>
          </cell>
          <cell r="AA382" t="str">
            <v>X</v>
          </cell>
        </row>
        <row r="383">
          <cell r="B383" t="str">
            <v>Trent &amp; Dove Housing Limited</v>
          </cell>
          <cell r="C383" t="str">
            <v>R</v>
          </cell>
          <cell r="D383" t="str">
            <v>Central</v>
          </cell>
          <cell r="E383" t="str">
            <v>Simon Lett</v>
          </cell>
          <cell r="F383">
            <v>38671</v>
          </cell>
          <cell r="K383">
            <v>2007</v>
          </cell>
          <cell r="L383" t="str">
            <v>G2</v>
          </cell>
          <cell r="M383" t="str">
            <v>B</v>
          </cell>
          <cell r="N383" t="str">
            <v>B</v>
          </cell>
          <cell r="O383" t="str">
            <v>B</v>
          </cell>
          <cell r="P383" t="str">
            <v>CentralG2</v>
          </cell>
          <cell r="Q383" t="str">
            <v>CentralB</v>
          </cell>
          <cell r="R383" t="str">
            <v>CentralB</v>
          </cell>
          <cell r="S383" t="str">
            <v>CentralB</v>
          </cell>
          <cell r="T383" t="str">
            <v>Low Impact/Probability</v>
          </cell>
        </row>
        <row r="384">
          <cell r="B384" t="str">
            <v>Trident Housing Association Limited</v>
          </cell>
          <cell r="C384" t="str">
            <v>R</v>
          </cell>
          <cell r="D384" t="str">
            <v>Central</v>
          </cell>
          <cell r="E384" t="str">
            <v>Simon Lett</v>
          </cell>
          <cell r="F384">
            <v>38622</v>
          </cell>
          <cell r="K384">
            <v>2007</v>
          </cell>
          <cell r="L384" t="str">
            <v>C1</v>
          </cell>
          <cell r="M384" t="str">
            <v>B</v>
          </cell>
          <cell r="N384" t="str">
            <v>B</v>
          </cell>
          <cell r="O384" t="str">
            <v>B</v>
          </cell>
          <cell r="P384" t="str">
            <v>CentralC1</v>
          </cell>
          <cell r="Q384" t="str">
            <v>CentralB</v>
          </cell>
          <cell r="R384" t="str">
            <v>CentralB</v>
          </cell>
          <cell r="S384" t="str">
            <v>CentralB</v>
          </cell>
          <cell r="T384" t="str">
            <v>Low Impact/Probability</v>
          </cell>
        </row>
        <row r="385">
          <cell r="B385" t="str">
            <v>Tung Sing Housing Association Limited</v>
          </cell>
          <cell r="C385" t="str">
            <v>R</v>
          </cell>
          <cell r="D385" t="str">
            <v>North</v>
          </cell>
          <cell r="E385" t="str">
            <v>Harold Brown</v>
          </cell>
          <cell r="F385">
            <v>38392</v>
          </cell>
          <cell r="H385">
            <v>38818</v>
          </cell>
          <cell r="I385">
            <v>38828</v>
          </cell>
          <cell r="J385">
            <v>38832</v>
          </cell>
          <cell r="L385" t="str">
            <v>G1</v>
          </cell>
          <cell r="M385" t="str">
            <v>C</v>
          </cell>
          <cell r="N385" t="str">
            <v>B</v>
          </cell>
          <cell r="O385" t="str">
            <v>N/A</v>
          </cell>
          <cell r="P385" t="str">
            <v>NorthC1</v>
          </cell>
          <cell r="Q385" t="str">
            <v>NorthD</v>
          </cell>
          <cell r="R385" t="str">
            <v>NorthB</v>
          </cell>
          <cell r="S385" t="str">
            <v>NorthB</v>
          </cell>
          <cell r="T385" t="str">
            <v>High Probability</v>
          </cell>
          <cell r="U385" t="str">
            <v>Supervision</v>
          </cell>
          <cell r="V385" t="str">
            <v>Gov+</v>
          </cell>
          <cell r="X385" t="str">
            <v>Out</v>
          </cell>
          <cell r="AC385" t="str">
            <v>X+</v>
          </cell>
        </row>
        <row r="386">
          <cell r="B386" t="str">
            <v>Tuntum Housing Association Limited</v>
          </cell>
          <cell r="C386" t="str">
            <v>R</v>
          </cell>
          <cell r="D386" t="str">
            <v>Central</v>
          </cell>
          <cell r="E386" t="str">
            <v>Martin Connor</v>
          </cell>
          <cell r="F386">
            <v>38517</v>
          </cell>
          <cell r="H386">
            <v>38720</v>
          </cell>
          <cell r="I386">
            <v>38792</v>
          </cell>
          <cell r="J386">
            <v>38797</v>
          </cell>
          <cell r="L386" t="str">
            <v>G1</v>
          </cell>
          <cell r="M386" t="str">
            <v>B</v>
          </cell>
          <cell r="N386" t="str">
            <v>C</v>
          </cell>
          <cell r="O386" t="str">
            <v>B</v>
          </cell>
          <cell r="P386" t="str">
            <v>CentralC1</v>
          </cell>
          <cell r="Q386" t="str">
            <v>CentralD</v>
          </cell>
          <cell r="R386" t="str">
            <v>CentralC</v>
          </cell>
          <cell r="S386" t="str">
            <v>CentralB</v>
          </cell>
          <cell r="T386" t="str">
            <v>High Probability</v>
          </cell>
          <cell r="U386" t="str">
            <v>Supervision</v>
          </cell>
          <cell r="V386" t="str">
            <v>Gov+</v>
          </cell>
          <cell r="X386" t="str">
            <v>Out</v>
          </cell>
        </row>
        <row r="387">
          <cell r="B387" t="str">
            <v>Turning Point</v>
          </cell>
          <cell r="C387" t="str">
            <v>R</v>
          </cell>
          <cell r="D387" t="str">
            <v>London</v>
          </cell>
          <cell r="E387" t="str">
            <v>Barbara McLellan</v>
          </cell>
          <cell r="F387">
            <v>38510</v>
          </cell>
          <cell r="H387">
            <v>38974</v>
          </cell>
          <cell r="I387">
            <v>38996</v>
          </cell>
          <cell r="J387">
            <v>39000</v>
          </cell>
          <cell r="L387" t="str">
            <v>G1</v>
          </cell>
          <cell r="M387" t="str">
            <v>B</v>
          </cell>
          <cell r="N387" t="str">
            <v>B</v>
          </cell>
          <cell r="O387" t="str">
            <v>N/A</v>
          </cell>
          <cell r="P387" t="str">
            <v>LondonC2</v>
          </cell>
          <cell r="Q387" t="str">
            <v>LondonB</v>
          </cell>
          <cell r="R387" t="str">
            <v>LondonB</v>
          </cell>
          <cell r="S387" t="str">
            <v>LondonN/A</v>
          </cell>
          <cell r="T387" t="str">
            <v>Medium Impact/Probability</v>
          </cell>
          <cell r="U387" t="str">
            <v>Annual review</v>
          </cell>
          <cell r="W387" t="str">
            <v>Via+</v>
          </cell>
          <cell r="AC387" t="str">
            <v>X</v>
          </cell>
        </row>
        <row r="388">
          <cell r="B388" t="str">
            <v>Twin Valley Homes Limited</v>
          </cell>
          <cell r="C388" t="str">
            <v>R</v>
          </cell>
          <cell r="D388" t="str">
            <v>North</v>
          </cell>
          <cell r="E388" t="str">
            <v>Harold Brown</v>
          </cell>
          <cell r="F388">
            <v>38392</v>
          </cell>
          <cell r="H388">
            <v>38706</v>
          </cell>
          <cell r="I388">
            <v>38727</v>
          </cell>
          <cell r="J388">
            <v>38727</v>
          </cell>
          <cell r="L388" t="str">
            <v>C1</v>
          </cell>
          <cell r="M388" t="str">
            <v>B</v>
          </cell>
          <cell r="N388" t="str">
            <v>B</v>
          </cell>
          <cell r="O388" t="str">
            <v>A</v>
          </cell>
          <cell r="P388" t="str">
            <v>NorthC1</v>
          </cell>
          <cell r="Q388" t="str">
            <v>NorthB</v>
          </cell>
          <cell r="R388" t="str">
            <v>NorthB</v>
          </cell>
          <cell r="S388" t="str">
            <v>NorthN/A</v>
          </cell>
          <cell r="T388" t="str">
            <v>Medium Impact/Probability</v>
          </cell>
          <cell r="U388" t="str">
            <v>Annual review</v>
          </cell>
        </row>
        <row r="389">
          <cell r="B389" t="str">
            <v>Two Castles Housing Association Limited</v>
          </cell>
          <cell r="C389" t="str">
            <v>R</v>
          </cell>
          <cell r="D389" t="str">
            <v>North</v>
          </cell>
          <cell r="E389" t="str">
            <v>Jacquie Battensby</v>
          </cell>
          <cell r="F389">
            <v>38238</v>
          </cell>
          <cell r="G389">
            <v>2006</v>
          </cell>
          <cell r="H389">
            <v>38966</v>
          </cell>
          <cell r="I389">
            <v>38968</v>
          </cell>
          <cell r="J389">
            <v>38972</v>
          </cell>
          <cell r="L389" t="str">
            <v>G1</v>
          </cell>
          <cell r="M389" t="str">
            <v>B</v>
          </cell>
          <cell r="N389" t="str">
            <v>B</v>
          </cell>
          <cell r="O389" t="str">
            <v>B</v>
          </cell>
          <cell r="P389" t="str">
            <v>NorthC1</v>
          </cell>
          <cell r="Q389" t="str">
            <v>NorthB</v>
          </cell>
          <cell r="R389" t="str">
            <v>NorthB</v>
          </cell>
          <cell r="S389" t="str">
            <v>NorthA</v>
          </cell>
          <cell r="T389" t="str">
            <v>Low Impact/Probability</v>
          </cell>
          <cell r="U389" t="str">
            <v>Low periodic</v>
          </cell>
          <cell r="AC389" t="str">
            <v>X</v>
          </cell>
        </row>
        <row r="390">
          <cell r="B390" t="str">
            <v>Two Saints Limited</v>
          </cell>
          <cell r="C390" t="str">
            <v>R</v>
          </cell>
          <cell r="D390" t="str">
            <v>South East</v>
          </cell>
          <cell r="E390" t="str">
            <v>Mark Rothwell</v>
          </cell>
          <cell r="F390">
            <v>38706</v>
          </cell>
          <cell r="K390">
            <v>2007</v>
          </cell>
          <cell r="L390" t="str">
            <v>G1</v>
          </cell>
          <cell r="M390" t="str">
            <v>B</v>
          </cell>
          <cell r="N390" t="str">
            <v>B</v>
          </cell>
          <cell r="O390" t="str">
            <v>N/A</v>
          </cell>
          <cell r="P390" t="str">
            <v>South EastG1</v>
          </cell>
          <cell r="Q390" t="str">
            <v>South EastB</v>
          </cell>
          <cell r="R390" t="str">
            <v>South EastB</v>
          </cell>
          <cell r="S390" t="str">
            <v>South EastN/A</v>
          </cell>
          <cell r="T390" t="str">
            <v>Low Impact/Probability</v>
          </cell>
        </row>
        <row r="391">
          <cell r="B391" t="str">
            <v>Twynham Housing Association Limited</v>
          </cell>
          <cell r="C391" t="str">
            <v>R</v>
          </cell>
          <cell r="D391" t="str">
            <v>South West</v>
          </cell>
          <cell r="E391" t="str">
            <v>Now part of Sovereign</v>
          </cell>
          <cell r="F391" t="str">
            <v>Archived</v>
          </cell>
          <cell r="L391" t="str">
            <v>C2</v>
          </cell>
          <cell r="M391" t="str">
            <v>D</v>
          </cell>
          <cell r="N391" t="str">
            <v>D</v>
          </cell>
          <cell r="O391" t="str">
            <v>N/A</v>
          </cell>
          <cell r="P391" t="str">
            <v>South WestC2</v>
          </cell>
          <cell r="Q391" t="str">
            <v>South WestD</v>
          </cell>
          <cell r="R391" t="str">
            <v>South WestD</v>
          </cell>
          <cell r="S391" t="str">
            <v>South WestN/A</v>
          </cell>
          <cell r="T391" t="str">
            <v>No Score</v>
          </cell>
        </row>
        <row r="392">
          <cell r="B392" t="str">
            <v>Ujima Housing Association Limited</v>
          </cell>
          <cell r="C392" t="str">
            <v>R</v>
          </cell>
          <cell r="D392" t="str">
            <v>London</v>
          </cell>
          <cell r="E392" t="str">
            <v>Kemi Awolola</v>
          </cell>
          <cell r="F392">
            <v>38441</v>
          </cell>
          <cell r="H392">
            <v>38791</v>
          </cell>
          <cell r="I392">
            <v>38799</v>
          </cell>
          <cell r="J392">
            <v>38804</v>
          </cell>
          <cell r="L392" t="str">
            <v>G1</v>
          </cell>
          <cell r="M392" t="str">
            <v>B</v>
          </cell>
          <cell r="N392" t="str">
            <v>B</v>
          </cell>
          <cell r="O392" t="str">
            <v>B</v>
          </cell>
          <cell r="P392" t="str">
            <v>LondonC2</v>
          </cell>
          <cell r="Q392" t="str">
            <v>LondonB</v>
          </cell>
          <cell r="R392" t="str">
            <v>LondonB</v>
          </cell>
          <cell r="S392" t="str">
            <v>LondonB</v>
          </cell>
          <cell r="T392" t="str">
            <v>Medium Impact/Probability</v>
          </cell>
          <cell r="U392" t="str">
            <v>Annual review</v>
          </cell>
          <cell r="W392" t="str">
            <v>Via+</v>
          </cell>
          <cell r="AC392" t="str">
            <v>X</v>
          </cell>
        </row>
        <row r="393">
          <cell r="B393" t="str">
            <v>United Churches Housing Assoc. (Birmingham) Ltd</v>
          </cell>
          <cell r="C393" t="str">
            <v>R</v>
          </cell>
          <cell r="D393" t="str">
            <v>Central</v>
          </cell>
          <cell r="E393" t="str">
            <v>Simon Lett</v>
          </cell>
          <cell r="F393">
            <v>38399</v>
          </cell>
          <cell r="K393">
            <v>2007</v>
          </cell>
          <cell r="L393" t="str">
            <v>C2</v>
          </cell>
          <cell r="M393" t="str">
            <v>B</v>
          </cell>
          <cell r="N393" t="str">
            <v>B</v>
          </cell>
          <cell r="O393" t="str">
            <v>N/A</v>
          </cell>
          <cell r="P393" t="str">
            <v>CentralC2</v>
          </cell>
          <cell r="Q393" t="str">
            <v>CentralB</v>
          </cell>
          <cell r="R393" t="str">
            <v>CentralB</v>
          </cell>
          <cell r="S393" t="str">
            <v>CentralN/A</v>
          </cell>
          <cell r="T393" t="str">
            <v>Low Impact/Probability</v>
          </cell>
        </row>
        <row r="394">
          <cell r="B394" t="str">
            <v>United Housing Association Limited</v>
          </cell>
          <cell r="C394" t="str">
            <v>R</v>
          </cell>
          <cell r="D394" t="str">
            <v>South West</v>
          </cell>
          <cell r="E394" t="str">
            <v>Kathy James</v>
          </cell>
          <cell r="F394">
            <v>38517</v>
          </cell>
          <cell r="H394">
            <v>39020</v>
          </cell>
          <cell r="I394">
            <v>39027</v>
          </cell>
          <cell r="J394">
            <v>39028</v>
          </cell>
          <cell r="L394" t="str">
            <v>G2</v>
          </cell>
          <cell r="M394" t="str">
            <v>B</v>
          </cell>
          <cell r="N394" t="str">
            <v>C</v>
          </cell>
          <cell r="O394" t="str">
            <v>A</v>
          </cell>
          <cell r="P394" t="str">
            <v>South WestD1</v>
          </cell>
          <cell r="Q394" t="str">
            <v>South WestD</v>
          </cell>
          <cell r="R394" t="str">
            <v>South WestD</v>
          </cell>
          <cell r="S394" t="str">
            <v>South WestN/A</v>
          </cell>
          <cell r="T394" t="str">
            <v>High Probability</v>
          </cell>
          <cell r="U394" t="str">
            <v>Supervision</v>
          </cell>
          <cell r="V394" t="str">
            <v>Via+ Gov+ Man+ Dev</v>
          </cell>
        </row>
        <row r="395">
          <cell r="B395" t="str">
            <v>Unity Housing Association Limited</v>
          </cell>
          <cell r="C395" t="str">
            <v>R</v>
          </cell>
          <cell r="D395" t="str">
            <v>North</v>
          </cell>
          <cell r="E395" t="str">
            <v>Francis Freeman</v>
          </cell>
          <cell r="F395">
            <v>38315</v>
          </cell>
          <cell r="G395">
            <v>2006</v>
          </cell>
          <cell r="H395">
            <v>39021</v>
          </cell>
          <cell r="I395">
            <v>39036</v>
          </cell>
          <cell r="J395">
            <v>39042</v>
          </cell>
          <cell r="L395" t="str">
            <v>G2</v>
          </cell>
          <cell r="M395" t="str">
            <v>B</v>
          </cell>
          <cell r="N395" t="str">
            <v>B</v>
          </cell>
          <cell r="O395" t="str">
            <v>B</v>
          </cell>
          <cell r="P395" t="str">
            <v>NorthC2</v>
          </cell>
          <cell r="Q395" t="str">
            <v>NorthB</v>
          </cell>
          <cell r="R395" t="str">
            <v>NorthB</v>
          </cell>
          <cell r="S395" t="str">
            <v>NorthB</v>
          </cell>
          <cell r="T395" t="str">
            <v>Medium Impact/Probability</v>
          </cell>
          <cell r="U395" t="str">
            <v>Low periodic</v>
          </cell>
          <cell r="AC395" t="str">
            <v>X</v>
          </cell>
        </row>
        <row r="396">
          <cell r="B396" t="str">
            <v>Vale Housing Association Limited</v>
          </cell>
          <cell r="C396" t="str">
            <v>R</v>
          </cell>
          <cell r="D396" t="str">
            <v>South East</v>
          </cell>
          <cell r="E396" t="str">
            <v>Lynda Smith</v>
          </cell>
          <cell r="F396">
            <v>38279</v>
          </cell>
          <cell r="G396">
            <v>2006</v>
          </cell>
          <cell r="H396">
            <v>39016</v>
          </cell>
          <cell r="I396">
            <v>39021</v>
          </cell>
          <cell r="J396">
            <v>39028</v>
          </cell>
          <cell r="L396" t="str">
            <v>G1</v>
          </cell>
          <cell r="M396" t="str">
            <v>B</v>
          </cell>
          <cell r="N396" t="str">
            <v>B</v>
          </cell>
          <cell r="O396" t="str">
            <v>A</v>
          </cell>
          <cell r="P396" t="str">
            <v>South EastC1</v>
          </cell>
          <cell r="Q396" t="str">
            <v>South EastB</v>
          </cell>
          <cell r="R396" t="str">
            <v>South EastB</v>
          </cell>
          <cell r="S396" t="str">
            <v>South EastA</v>
          </cell>
          <cell r="T396" t="str">
            <v>Low Impact/Probability</v>
          </cell>
          <cell r="U396" t="str">
            <v>Low periodic</v>
          </cell>
        </row>
        <row r="397">
          <cell r="B397" t="str">
            <v>Vectis Housing Association Limited</v>
          </cell>
          <cell r="C397" t="str">
            <v>R</v>
          </cell>
          <cell r="D397" t="str">
            <v>South East</v>
          </cell>
          <cell r="E397" t="str">
            <v>Gillian Prew</v>
          </cell>
          <cell r="T397" t="str">
            <v>Low Impact/Probability</v>
          </cell>
        </row>
        <row r="398">
          <cell r="B398" t="str">
            <v>Venture Housing Association Limited</v>
          </cell>
          <cell r="C398" t="str">
            <v>R</v>
          </cell>
          <cell r="D398" t="str">
            <v>North</v>
          </cell>
          <cell r="E398" t="str">
            <v>Jacquie Battensby</v>
          </cell>
          <cell r="F398">
            <v>38706</v>
          </cell>
          <cell r="K398">
            <v>2007</v>
          </cell>
          <cell r="L398" t="str">
            <v>G2</v>
          </cell>
          <cell r="M398" t="str">
            <v>B</v>
          </cell>
          <cell r="N398" t="str">
            <v>B</v>
          </cell>
          <cell r="O398" t="str">
            <v>B</v>
          </cell>
          <cell r="P398" t="str">
            <v>NorthG2</v>
          </cell>
          <cell r="Q398" t="str">
            <v>NorthB</v>
          </cell>
          <cell r="R398" t="str">
            <v>NorthB</v>
          </cell>
          <cell r="S398" t="str">
            <v>NorthB</v>
          </cell>
          <cell r="T398" t="str">
            <v>Low Impact/Probability</v>
          </cell>
        </row>
        <row r="399">
          <cell r="B399" t="str">
            <v>Vicinity Housing Group</v>
          </cell>
          <cell r="C399" t="str">
            <v>R</v>
          </cell>
          <cell r="D399" t="str">
            <v>North</v>
          </cell>
          <cell r="E399" t="str">
            <v>Jean Hill</v>
          </cell>
          <cell r="F399">
            <v>38657</v>
          </cell>
          <cell r="H399">
            <v>39041</v>
          </cell>
          <cell r="I399">
            <v>39048</v>
          </cell>
          <cell r="J399">
            <v>39049</v>
          </cell>
          <cell r="L399" t="str">
            <v>G2</v>
          </cell>
          <cell r="M399" t="str">
            <v>B</v>
          </cell>
          <cell r="N399" t="str">
            <v>B</v>
          </cell>
          <cell r="O399" t="str">
            <v>B</v>
          </cell>
          <cell r="P399" t="str">
            <v>NorthC1</v>
          </cell>
          <cell r="Q399" t="str">
            <v>NorthB</v>
          </cell>
          <cell r="R399" t="str">
            <v>NorthB</v>
          </cell>
          <cell r="S399" t="str">
            <v>NorthB</v>
          </cell>
          <cell r="T399" t="str">
            <v>High Probability</v>
          </cell>
          <cell r="U399" t="str">
            <v>Annual review</v>
          </cell>
          <cell r="W399" t="str">
            <v>Via-</v>
          </cell>
          <cell r="AC399" t="str">
            <v>X</v>
          </cell>
        </row>
        <row r="400">
          <cell r="B400" t="str">
            <v>Villages Housing Association Limited</v>
          </cell>
          <cell r="C400" t="str">
            <v>R</v>
          </cell>
          <cell r="D400" t="str">
            <v>North</v>
          </cell>
          <cell r="E400" t="str">
            <v>Jacquie Battensby</v>
          </cell>
          <cell r="F400">
            <v>38664</v>
          </cell>
          <cell r="H400">
            <v>38937</v>
          </cell>
          <cell r="I400">
            <v>38950</v>
          </cell>
          <cell r="J400">
            <v>38951</v>
          </cell>
          <cell r="L400" t="str">
            <v>G2</v>
          </cell>
          <cell r="M400" t="str">
            <v>C</v>
          </cell>
          <cell r="N400" t="str">
            <v>C</v>
          </cell>
          <cell r="O400" t="str">
            <v>B</v>
          </cell>
          <cell r="P400" t="str">
            <v>NorthG2</v>
          </cell>
          <cell r="Q400" t="str">
            <v>NorthB</v>
          </cell>
          <cell r="R400" t="str">
            <v>NorthB</v>
          </cell>
          <cell r="S400" t="str">
            <v>NorthB</v>
          </cell>
          <cell r="T400" t="str">
            <v>Low Impact/Probability</v>
          </cell>
          <cell r="U400" t="str">
            <v>Inspection/Downgrade</v>
          </cell>
          <cell r="V400" t="str">
            <v>Gov, Man -</v>
          </cell>
          <cell r="Z400" t="str">
            <v>Insp</v>
          </cell>
        </row>
        <row r="401">
          <cell r="B401" t="str">
            <v>Wakefield &amp; District Housing Ltd</v>
          </cell>
          <cell r="C401" t="str">
            <v>R</v>
          </cell>
          <cell r="D401" t="str">
            <v>North</v>
          </cell>
          <cell r="E401" t="str">
            <v>Maxine Loftus</v>
          </cell>
          <cell r="F401" t="str">
            <v>New</v>
          </cell>
          <cell r="H401">
            <v>38860</v>
          </cell>
          <cell r="I401">
            <v>38877</v>
          </cell>
          <cell r="J401">
            <v>38881</v>
          </cell>
          <cell r="L401" t="str">
            <v>G1</v>
          </cell>
          <cell r="M401" t="str">
            <v>B</v>
          </cell>
          <cell r="N401" t="str">
            <v>B</v>
          </cell>
          <cell r="O401" t="str">
            <v>N/A</v>
          </cell>
          <cell r="T401" t="str">
            <v>High Probability</v>
          </cell>
          <cell r="U401" t="str">
            <v>First publication</v>
          </cell>
        </row>
        <row r="402">
          <cell r="B402" t="str">
            <v>Walbrook Housing Association Limited</v>
          </cell>
          <cell r="C402" t="str">
            <v>R</v>
          </cell>
          <cell r="D402" t="str">
            <v>Central</v>
          </cell>
          <cell r="E402" t="str">
            <v>Martin Connor</v>
          </cell>
          <cell r="F402">
            <v>38489</v>
          </cell>
          <cell r="H402">
            <v>38854</v>
          </cell>
          <cell r="I402">
            <v>38860</v>
          </cell>
          <cell r="J402">
            <v>38867</v>
          </cell>
          <cell r="L402" t="str">
            <v>G1</v>
          </cell>
          <cell r="M402" t="str">
            <v>B</v>
          </cell>
          <cell r="N402" t="str">
            <v>B</v>
          </cell>
          <cell r="O402" t="str">
            <v>N/A</v>
          </cell>
          <cell r="P402" t="str">
            <v>CentralB</v>
          </cell>
          <cell r="Q402" t="str">
            <v>CentralC</v>
          </cell>
          <cell r="R402" t="str">
            <v>CentralB</v>
          </cell>
          <cell r="S402" t="str">
            <v>CentralN/A</v>
          </cell>
          <cell r="T402" t="str">
            <v>Medium Impact/Probability</v>
          </cell>
          <cell r="U402" t="str">
            <v>Annual review/upgrade</v>
          </cell>
          <cell r="V402" t="str">
            <v>Gov+</v>
          </cell>
          <cell r="AC402" t="str">
            <v>X</v>
          </cell>
        </row>
        <row r="403">
          <cell r="B403" t="str">
            <v>Walsall Housing Trust Limited</v>
          </cell>
          <cell r="C403" t="str">
            <v>R</v>
          </cell>
          <cell r="D403" t="str">
            <v>Central</v>
          </cell>
          <cell r="E403" t="str">
            <v>Helen Lane</v>
          </cell>
          <cell r="F403">
            <v>38426</v>
          </cell>
          <cell r="H403">
            <v>38918</v>
          </cell>
          <cell r="I403">
            <v>38924</v>
          </cell>
          <cell r="J403">
            <v>38930</v>
          </cell>
          <cell r="L403" t="str">
            <v>G1</v>
          </cell>
          <cell r="M403" t="str">
            <v>B</v>
          </cell>
          <cell r="N403" t="str">
            <v>B</v>
          </cell>
          <cell r="O403" t="str">
            <v>N/A</v>
          </cell>
          <cell r="P403" t="str">
            <v>CentralC2</v>
          </cell>
          <cell r="Q403" t="str">
            <v>CentralB</v>
          </cell>
          <cell r="R403" t="str">
            <v>CentralB</v>
          </cell>
          <cell r="S403" t="str">
            <v>CentralN/A</v>
          </cell>
          <cell r="T403" t="str">
            <v>High Probability</v>
          </cell>
          <cell r="U403" t="str">
            <v>Inspection</v>
          </cell>
          <cell r="W403" t="str">
            <v>Via#</v>
          </cell>
          <cell r="Z403" t="str">
            <v>Insp</v>
          </cell>
        </row>
        <row r="404">
          <cell r="B404" t="str">
            <v>Walterton and Elgin Community Homes Limited</v>
          </cell>
          <cell r="C404" t="str">
            <v>R</v>
          </cell>
          <cell r="D404" t="str">
            <v>London</v>
          </cell>
          <cell r="E404" t="str">
            <v>Douglas Wynne</v>
          </cell>
          <cell r="F404">
            <v>38685</v>
          </cell>
          <cell r="L404" t="str">
            <v>G2</v>
          </cell>
          <cell r="M404" t="str">
            <v>B</v>
          </cell>
          <cell r="N404" t="str">
            <v>B</v>
          </cell>
          <cell r="O404" t="str">
            <v>A</v>
          </cell>
          <cell r="P404" t="str">
            <v>LondonG2</v>
          </cell>
          <cell r="Q404" t="str">
            <v>LondonB</v>
          </cell>
          <cell r="R404" t="str">
            <v>LondonB</v>
          </cell>
          <cell r="S404" t="str">
            <v>LondonA</v>
          </cell>
          <cell r="T404" t="str">
            <v>Medium Impact/Probability</v>
          </cell>
        </row>
        <row r="405">
          <cell r="B405" t="str">
            <v>Waltham Forest Housing Association Limited</v>
          </cell>
          <cell r="C405" t="str">
            <v>R</v>
          </cell>
          <cell r="D405" t="str">
            <v>London</v>
          </cell>
          <cell r="E405" t="str">
            <v>Jane Smith (London)</v>
          </cell>
          <cell r="F405" t="str">
            <v>Not published</v>
          </cell>
          <cell r="H405">
            <v>38762</v>
          </cell>
          <cell r="I405">
            <v>38798</v>
          </cell>
          <cell r="J405">
            <v>38804</v>
          </cell>
          <cell r="L405" t="str">
            <v>G2</v>
          </cell>
          <cell r="M405" t="str">
            <v>B</v>
          </cell>
          <cell r="N405" t="str">
            <v>B</v>
          </cell>
          <cell r="O405" t="str">
            <v>B</v>
          </cell>
          <cell r="P405" t="str">
            <v>LondonC2</v>
          </cell>
          <cell r="Q405" t="str">
            <v>LondonC</v>
          </cell>
          <cell r="R405" t="str">
            <v>LondonB</v>
          </cell>
          <cell r="S405" t="str">
            <v>LondonC</v>
          </cell>
          <cell r="T405" t="str">
            <v>High Probability</v>
          </cell>
          <cell r="U405" t="str">
            <v>Annual review/upgrade</v>
          </cell>
          <cell r="V405" t="str">
            <v>Man+ Dev +</v>
          </cell>
          <cell r="AB405" t="str">
            <v>X</v>
          </cell>
        </row>
        <row r="406">
          <cell r="B406" t="str">
            <v>Wandle Housing Association Limited</v>
          </cell>
          <cell r="C406" t="str">
            <v>R</v>
          </cell>
          <cell r="D406" t="str">
            <v>London</v>
          </cell>
          <cell r="E406" t="str">
            <v>Barbara McLellan</v>
          </cell>
          <cell r="F406">
            <v>38587</v>
          </cell>
          <cell r="H406">
            <v>38993</v>
          </cell>
          <cell r="I406">
            <v>39017</v>
          </cell>
          <cell r="J406">
            <v>39021</v>
          </cell>
          <cell r="L406" t="str">
            <v>G1</v>
          </cell>
          <cell r="M406" t="str">
            <v>B</v>
          </cell>
          <cell r="N406" t="str">
            <v>B</v>
          </cell>
          <cell r="O406" t="str">
            <v>B</v>
          </cell>
          <cell r="P406" t="str">
            <v>LondonC1</v>
          </cell>
          <cell r="Q406" t="str">
            <v>LondonB</v>
          </cell>
          <cell r="R406" t="str">
            <v>LondonB</v>
          </cell>
          <cell r="S406" t="str">
            <v>LondonA</v>
          </cell>
          <cell r="T406" t="str">
            <v>Medium Impact/Probability</v>
          </cell>
          <cell r="U406" t="str">
            <v>Annual review</v>
          </cell>
          <cell r="W406" t="str">
            <v>Dev-</v>
          </cell>
          <cell r="AC406" t="str">
            <v>X</v>
          </cell>
        </row>
        <row r="407">
          <cell r="B407" t="str">
            <v>Warrington Housing Association Limited</v>
          </cell>
          <cell r="C407" t="str">
            <v>R</v>
          </cell>
          <cell r="D407" t="str">
            <v>North</v>
          </cell>
          <cell r="E407" t="str">
            <v>Jacquie Battensby</v>
          </cell>
          <cell r="F407">
            <v>38286</v>
          </cell>
          <cell r="G407">
            <v>2006</v>
          </cell>
          <cell r="H407">
            <v>39016</v>
          </cell>
          <cell r="I407">
            <v>39016</v>
          </cell>
          <cell r="J407">
            <v>39021</v>
          </cell>
          <cell r="L407" t="str">
            <v>G1</v>
          </cell>
          <cell r="M407" t="str">
            <v>B</v>
          </cell>
          <cell r="N407" t="str">
            <v>B</v>
          </cell>
          <cell r="O407" t="str">
            <v>A</v>
          </cell>
          <cell r="P407" t="str">
            <v>NorthB</v>
          </cell>
          <cell r="Q407" t="str">
            <v>NorthB</v>
          </cell>
          <cell r="R407" t="str">
            <v>NorthB</v>
          </cell>
          <cell r="S407" t="str">
            <v>NorthA</v>
          </cell>
          <cell r="T407" t="str">
            <v>Low Impact/Probability</v>
          </cell>
          <cell r="U407" t="str">
            <v>Low periodic</v>
          </cell>
          <cell r="AC407" t="str">
            <v>X</v>
          </cell>
        </row>
        <row r="408">
          <cell r="B408" t="str">
            <v>Warwickshire Rural Housing Association Limited</v>
          </cell>
          <cell r="C408" t="str">
            <v>R</v>
          </cell>
          <cell r="D408" t="str">
            <v>Central</v>
          </cell>
          <cell r="E408" t="str">
            <v>Simon Lett</v>
          </cell>
          <cell r="F408">
            <v>38139</v>
          </cell>
          <cell r="G408">
            <v>2006</v>
          </cell>
          <cell r="H408">
            <v>38894</v>
          </cell>
          <cell r="I408">
            <v>38894</v>
          </cell>
          <cell r="J408">
            <v>38895</v>
          </cell>
          <cell r="L408" t="str">
            <v>G1</v>
          </cell>
          <cell r="M408" t="str">
            <v>B</v>
          </cell>
          <cell r="N408" t="str">
            <v>B</v>
          </cell>
          <cell r="O408" t="str">
            <v>N/A</v>
          </cell>
          <cell r="P408" t="str">
            <v>CentralC1</v>
          </cell>
          <cell r="Q408" t="str">
            <v>CentralB</v>
          </cell>
          <cell r="R408" t="str">
            <v>CentralB</v>
          </cell>
          <cell r="S408" t="str">
            <v>CentralN/A</v>
          </cell>
          <cell r="T408" t="str">
            <v>Low Impact/Probability</v>
          </cell>
          <cell r="U408" t="str">
            <v>Low periodic</v>
          </cell>
          <cell r="AC408" t="str">
            <v>X</v>
          </cell>
        </row>
        <row r="409">
          <cell r="B409" t="str">
            <v>Waterloo Housing Association Limited</v>
          </cell>
          <cell r="C409" t="str">
            <v>R</v>
          </cell>
          <cell r="D409" t="str">
            <v>Central</v>
          </cell>
          <cell r="E409" t="str">
            <v>Phillip Ashmore</v>
          </cell>
          <cell r="F409">
            <v>38622</v>
          </cell>
          <cell r="H409">
            <v>38979</v>
          </cell>
          <cell r="I409">
            <v>38979</v>
          </cell>
          <cell r="J409">
            <v>38986</v>
          </cell>
          <cell r="L409" t="str">
            <v>C1</v>
          </cell>
          <cell r="M409" t="str">
            <v>A</v>
          </cell>
          <cell r="N409" t="str">
            <v>A</v>
          </cell>
          <cell r="O409" t="str">
            <v>A</v>
          </cell>
          <cell r="P409" t="str">
            <v>CentralC1</v>
          </cell>
          <cell r="Q409" t="str">
            <v>CentralA</v>
          </cell>
          <cell r="R409" t="str">
            <v>CentralA</v>
          </cell>
          <cell r="S409" t="str">
            <v>CentralA</v>
          </cell>
          <cell r="T409" t="str">
            <v>Medium Impact/Probability</v>
          </cell>
          <cell r="U409" t="str">
            <v>Annual review</v>
          </cell>
          <cell r="AC409" t="str">
            <v>X</v>
          </cell>
        </row>
        <row r="410">
          <cell r="B410" t="str">
            <v>WATMOS Community Homes</v>
          </cell>
          <cell r="C410" t="str">
            <v>R</v>
          </cell>
          <cell r="D410" t="str">
            <v>Central</v>
          </cell>
          <cell r="E410" t="str">
            <v>Helen Lane</v>
          </cell>
          <cell r="F410">
            <v>38678</v>
          </cell>
          <cell r="H410">
            <v>39031</v>
          </cell>
          <cell r="I410">
            <v>39035</v>
          </cell>
          <cell r="J410">
            <v>39042</v>
          </cell>
          <cell r="L410" t="str">
            <v>G1</v>
          </cell>
          <cell r="M410" t="str">
            <v>B</v>
          </cell>
          <cell r="N410" t="str">
            <v>B</v>
          </cell>
          <cell r="O410" t="str">
            <v>N/A</v>
          </cell>
          <cell r="P410" t="str">
            <v>CentralG1</v>
          </cell>
          <cell r="Q410" t="str">
            <v>CentralB</v>
          </cell>
          <cell r="R410" t="str">
            <v>CentralB</v>
          </cell>
          <cell r="S410" t="str">
            <v>CentralN/A</v>
          </cell>
          <cell r="T410" t="str">
            <v>Medium Impact/Probability</v>
          </cell>
          <cell r="U410" t="str">
            <v>Annual review</v>
          </cell>
          <cell r="AC410" t="str">
            <v>X</v>
          </cell>
        </row>
        <row r="411">
          <cell r="B411" t="str">
            <v>Weaver Vale Housing Trust Limited</v>
          </cell>
          <cell r="C411" t="str">
            <v>R</v>
          </cell>
          <cell r="D411" t="str">
            <v>North</v>
          </cell>
          <cell r="E411" t="str">
            <v>Jean Hill</v>
          </cell>
          <cell r="F411">
            <v>38671</v>
          </cell>
          <cell r="H411">
            <v>38828</v>
          </cell>
          <cell r="I411">
            <v>38852</v>
          </cell>
          <cell r="J411">
            <v>38853</v>
          </cell>
          <cell r="L411" t="str">
            <v>G2</v>
          </cell>
          <cell r="M411" t="str">
            <v>C</v>
          </cell>
          <cell r="N411" t="str">
            <v>C</v>
          </cell>
          <cell r="O411" t="str">
            <v>N/A</v>
          </cell>
          <cell r="P411" t="str">
            <v>NorthG2</v>
          </cell>
          <cell r="Q411" t="str">
            <v>NorthD</v>
          </cell>
          <cell r="R411" t="str">
            <v>NorthD</v>
          </cell>
          <cell r="S411" t="str">
            <v>NorthN/A</v>
          </cell>
          <cell r="T411" t="str">
            <v>High Probability</v>
          </cell>
          <cell r="U411" t="str">
            <v>Supervision/Inspection</v>
          </cell>
          <cell r="X411" t="str">
            <v>Out</v>
          </cell>
          <cell r="Z411" t="str">
            <v>Insp</v>
          </cell>
        </row>
        <row r="412">
          <cell r="B412" t="str">
            <v>Welwyn Garden City Housing Association Limited</v>
          </cell>
          <cell r="C412" t="str">
            <v>R</v>
          </cell>
          <cell r="D412" t="str">
            <v>Central</v>
          </cell>
          <cell r="E412" t="str">
            <v>Simon Lett</v>
          </cell>
          <cell r="F412">
            <v>38587</v>
          </cell>
          <cell r="K412">
            <v>2007</v>
          </cell>
          <cell r="L412" t="str">
            <v>C1</v>
          </cell>
          <cell r="M412" t="str">
            <v>B</v>
          </cell>
          <cell r="N412" t="str">
            <v>B</v>
          </cell>
          <cell r="O412" t="str">
            <v>B</v>
          </cell>
          <cell r="P412" t="str">
            <v>CentralC1</v>
          </cell>
          <cell r="Q412" t="str">
            <v>CentralB</v>
          </cell>
          <cell r="R412" t="str">
            <v>CentralB</v>
          </cell>
          <cell r="S412" t="str">
            <v>CentralB</v>
          </cell>
          <cell r="T412" t="str">
            <v>Low Impact/Probability</v>
          </cell>
        </row>
        <row r="413">
          <cell r="B413" t="str">
            <v>Wessex Housing Partnership Ltd</v>
          </cell>
          <cell r="C413" t="str">
            <v>R</v>
          </cell>
          <cell r="D413" t="str">
            <v>South East</v>
          </cell>
          <cell r="E413" t="str">
            <v>Mark Rothwell</v>
          </cell>
          <cell r="F413" t="str">
            <v>New name</v>
          </cell>
          <cell r="H413">
            <v>38939</v>
          </cell>
          <cell r="I413">
            <v>38946</v>
          </cell>
          <cell r="J413">
            <v>38951</v>
          </cell>
          <cell r="L413" t="str">
            <v>G1</v>
          </cell>
          <cell r="M413" t="str">
            <v>B</v>
          </cell>
          <cell r="N413" t="str">
            <v>B</v>
          </cell>
          <cell r="O413" t="str">
            <v>B</v>
          </cell>
          <cell r="P413" t="e">
            <v>#N/A</v>
          </cell>
          <cell r="Q413" t="e">
            <v>#N/A</v>
          </cell>
          <cell r="R413" t="e">
            <v>#N/A</v>
          </cell>
          <cell r="S413" t="e">
            <v>#N/A</v>
          </cell>
          <cell r="T413" t="str">
            <v>Low Impact/Probability</v>
          </cell>
          <cell r="U413" t="str">
            <v>Merger</v>
          </cell>
          <cell r="Y413" t="str">
            <v>X</v>
          </cell>
        </row>
        <row r="414">
          <cell r="B414" t="str">
            <v>West Devon Homes Limited</v>
          </cell>
          <cell r="C414" t="str">
            <v>R</v>
          </cell>
          <cell r="D414" t="str">
            <v>South West</v>
          </cell>
          <cell r="E414" t="str">
            <v>Ralph Smale</v>
          </cell>
          <cell r="F414">
            <v>38426</v>
          </cell>
          <cell r="H414">
            <v>38793</v>
          </cell>
          <cell r="I414">
            <v>38862</v>
          </cell>
          <cell r="J414">
            <v>38867</v>
          </cell>
          <cell r="L414" t="str">
            <v>G1</v>
          </cell>
          <cell r="M414" t="str">
            <v>B</v>
          </cell>
          <cell r="N414" t="str">
            <v>B</v>
          </cell>
          <cell r="O414" t="str">
            <v>A</v>
          </cell>
          <cell r="P414" t="str">
            <v>South WestC1</v>
          </cell>
          <cell r="Q414" t="str">
            <v>South WestB</v>
          </cell>
          <cell r="R414" t="str">
            <v>South WestC</v>
          </cell>
          <cell r="S414" t="str">
            <v>South WestB</v>
          </cell>
          <cell r="T414" t="str">
            <v>Medium Impact/Probability</v>
          </cell>
          <cell r="U414" t="str">
            <v>Annual review</v>
          </cell>
          <cell r="V414" t="str">
            <v>Man+/Dev -</v>
          </cell>
          <cell r="AC414" t="str">
            <v>X</v>
          </cell>
        </row>
        <row r="415">
          <cell r="B415" t="str">
            <v>West Kent Housing Association</v>
          </cell>
          <cell r="C415" t="str">
            <v>R</v>
          </cell>
          <cell r="D415" t="str">
            <v>South East</v>
          </cell>
          <cell r="E415" t="str">
            <v>Lynda Smith</v>
          </cell>
          <cell r="F415">
            <v>38650</v>
          </cell>
          <cell r="H415">
            <v>38909</v>
          </cell>
          <cell r="I415">
            <v>38919</v>
          </cell>
          <cell r="J415">
            <v>38923</v>
          </cell>
          <cell r="L415" t="str">
            <v>G1</v>
          </cell>
          <cell r="M415" t="str">
            <v>B</v>
          </cell>
          <cell r="N415" t="str">
            <v>A</v>
          </cell>
          <cell r="O415" t="str">
            <v>B</v>
          </cell>
          <cell r="P415" t="str">
            <v>South EastG1</v>
          </cell>
          <cell r="Q415" t="str">
            <v>South EastB</v>
          </cell>
          <cell r="R415" t="str">
            <v>South EastA</v>
          </cell>
          <cell r="S415" t="str">
            <v>South EastA</v>
          </cell>
          <cell r="T415" t="str">
            <v>Low Impact/Probability</v>
          </cell>
          <cell r="U415" t="str">
            <v>Inspection</v>
          </cell>
          <cell r="V415" t="str">
            <v>Dev-</v>
          </cell>
          <cell r="Z415" t="str">
            <v>Insp</v>
          </cell>
          <cell r="AB415" t="str">
            <v>X</v>
          </cell>
        </row>
        <row r="416">
          <cell r="B416" t="str">
            <v>West London YMCA</v>
          </cell>
          <cell r="C416" t="str">
            <v>R</v>
          </cell>
          <cell r="D416" t="str">
            <v>London</v>
          </cell>
          <cell r="E416" t="str">
            <v>Alice Spencer</v>
          </cell>
          <cell r="F416">
            <v>38238</v>
          </cell>
          <cell r="G416">
            <v>2006</v>
          </cell>
          <cell r="H416">
            <v>39035</v>
          </cell>
          <cell r="I416">
            <v>39048</v>
          </cell>
          <cell r="J416">
            <v>39049</v>
          </cell>
          <cell r="L416" t="str">
            <v>G1</v>
          </cell>
          <cell r="M416" t="str">
            <v>B</v>
          </cell>
          <cell r="N416" t="str">
            <v>B</v>
          </cell>
          <cell r="O416" t="str">
            <v>A</v>
          </cell>
          <cell r="P416" t="str">
            <v>LondonC1</v>
          </cell>
          <cell r="Q416" t="str">
            <v>LondonB</v>
          </cell>
          <cell r="R416" t="str">
            <v>LondonB</v>
          </cell>
          <cell r="S416" t="str">
            <v>LondonA</v>
          </cell>
          <cell r="T416" t="str">
            <v>Low Impact/Probability</v>
          </cell>
          <cell r="U416" t="str">
            <v>Low periodic</v>
          </cell>
          <cell r="AC416" t="str">
            <v>X</v>
          </cell>
        </row>
        <row r="417">
          <cell r="B417" t="str">
            <v>West Mercia Housing Group Limited</v>
          </cell>
          <cell r="C417" t="str">
            <v>R</v>
          </cell>
          <cell r="D417" t="str">
            <v>Central</v>
          </cell>
          <cell r="E417" t="str">
            <v>Phillip Ashmore</v>
          </cell>
          <cell r="F417">
            <v>38622</v>
          </cell>
          <cell r="H417">
            <v>38981</v>
          </cell>
          <cell r="I417">
            <v>38982</v>
          </cell>
          <cell r="J417">
            <v>38986</v>
          </cell>
          <cell r="L417" t="str">
            <v>G1</v>
          </cell>
          <cell r="M417" t="str">
            <v>A</v>
          </cell>
          <cell r="N417" t="str">
            <v>B</v>
          </cell>
          <cell r="O417" t="str">
            <v>A</v>
          </cell>
          <cell r="P417" t="str">
            <v>CentralC1</v>
          </cell>
          <cell r="Q417" t="str">
            <v>CentralA</v>
          </cell>
          <cell r="R417" t="str">
            <v>CentralB</v>
          </cell>
          <cell r="S417" t="str">
            <v>CentralA</v>
          </cell>
          <cell r="T417" t="str">
            <v>Medium Impact/Probability</v>
          </cell>
          <cell r="U417" t="str">
            <v>Annual review</v>
          </cell>
          <cell r="AC417" t="str">
            <v>X</v>
          </cell>
        </row>
        <row r="418">
          <cell r="B418" t="str">
            <v>West Wiltshire Housing Society Limited</v>
          </cell>
          <cell r="C418" t="str">
            <v>R</v>
          </cell>
          <cell r="D418" t="str">
            <v>South West</v>
          </cell>
          <cell r="E418" t="str">
            <v>Ralph Smale</v>
          </cell>
          <cell r="F418">
            <v>38454</v>
          </cell>
          <cell r="K418">
            <v>2007</v>
          </cell>
          <cell r="L418" t="str">
            <v>C1</v>
          </cell>
          <cell r="M418" t="str">
            <v>B</v>
          </cell>
          <cell r="N418" t="str">
            <v>B</v>
          </cell>
          <cell r="O418" t="str">
            <v>B</v>
          </cell>
          <cell r="P418" t="str">
            <v>South WestC1</v>
          </cell>
          <cell r="Q418" t="str">
            <v>South WestB</v>
          </cell>
          <cell r="R418" t="str">
            <v>South WestB</v>
          </cell>
          <cell r="S418" t="str">
            <v>South WestB</v>
          </cell>
          <cell r="T418" t="str">
            <v>Low Impact/Probability</v>
          </cell>
        </row>
        <row r="419">
          <cell r="B419" t="str">
            <v>Westcountry Housing Association Limited</v>
          </cell>
          <cell r="C419" t="str">
            <v>R</v>
          </cell>
          <cell r="D419" t="str">
            <v>South West</v>
          </cell>
          <cell r="E419" t="str">
            <v>Kathy James</v>
          </cell>
          <cell r="F419">
            <v>38286</v>
          </cell>
          <cell r="G419">
            <v>2006</v>
          </cell>
          <cell r="H419">
            <v>39002</v>
          </cell>
          <cell r="I419">
            <v>39034</v>
          </cell>
          <cell r="J419">
            <v>39035</v>
          </cell>
          <cell r="L419" t="str">
            <v>G1</v>
          </cell>
          <cell r="M419" t="str">
            <v>B</v>
          </cell>
          <cell r="N419" t="str">
            <v>B</v>
          </cell>
          <cell r="O419" t="str">
            <v>A</v>
          </cell>
          <cell r="P419" t="e">
            <v>#N/A</v>
          </cell>
          <cell r="Q419" t="e">
            <v>#N/A</v>
          </cell>
          <cell r="R419" t="e">
            <v>#N/A</v>
          </cell>
          <cell r="S419" t="e">
            <v>#N/A</v>
          </cell>
          <cell r="T419" t="str">
            <v>Low Impact/Probability</v>
          </cell>
          <cell r="U419" t="str">
            <v>Low periodic</v>
          </cell>
          <cell r="AC419" t="str">
            <v>X</v>
          </cell>
        </row>
        <row r="420">
          <cell r="B420" t="str">
            <v>Westfield Housing Association Limited</v>
          </cell>
          <cell r="C420" t="str">
            <v>R</v>
          </cell>
          <cell r="D420" t="str">
            <v>North</v>
          </cell>
          <cell r="E420" t="str">
            <v>Jacquie Battensby</v>
          </cell>
          <cell r="F420">
            <v>38231</v>
          </cell>
          <cell r="G420">
            <v>2006</v>
          </cell>
          <cell r="H420">
            <v>38965</v>
          </cell>
          <cell r="I420">
            <v>38965</v>
          </cell>
          <cell r="J420">
            <v>38972</v>
          </cell>
          <cell r="L420" t="str">
            <v>G1</v>
          </cell>
          <cell r="M420" t="str">
            <v>B</v>
          </cell>
          <cell r="N420" t="str">
            <v>B</v>
          </cell>
          <cell r="O420" t="str">
            <v>B</v>
          </cell>
          <cell r="P420" t="str">
            <v>NorthA</v>
          </cell>
          <cell r="Q420" t="str">
            <v>NorthB</v>
          </cell>
          <cell r="R420" t="str">
            <v>NorthA</v>
          </cell>
          <cell r="S420" t="str">
            <v>NorthB</v>
          </cell>
          <cell r="T420" t="str">
            <v>Low Impact/Probability</v>
          </cell>
          <cell r="U420" t="str">
            <v>Low periodic</v>
          </cell>
          <cell r="W420" t="str">
            <v>Man-</v>
          </cell>
          <cell r="AC420" t="str">
            <v>X</v>
          </cell>
        </row>
        <row r="421">
          <cell r="B421" t="str">
            <v>Westlea Housing Association Limited</v>
          </cell>
          <cell r="C421" t="str">
            <v>R</v>
          </cell>
          <cell r="D421" t="str">
            <v>South West</v>
          </cell>
          <cell r="E421" t="str">
            <v>Ralph Smale</v>
          </cell>
          <cell r="F421">
            <v>38336</v>
          </cell>
          <cell r="G421">
            <v>2006</v>
          </cell>
          <cell r="H421">
            <v>39066</v>
          </cell>
          <cell r="L421" t="str">
            <v>C1</v>
          </cell>
          <cell r="M421" t="str">
            <v>B</v>
          </cell>
          <cell r="N421" t="str">
            <v>B</v>
          </cell>
          <cell r="O421" t="str">
            <v>A</v>
          </cell>
          <cell r="P421" t="e">
            <v>#N/A</v>
          </cell>
          <cell r="Q421" t="e">
            <v>#N/A</v>
          </cell>
          <cell r="R421" t="e">
            <v>#N/A</v>
          </cell>
          <cell r="S421" t="e">
            <v>#N/A</v>
          </cell>
          <cell r="T421" t="str">
            <v>Low Impact/Probability</v>
          </cell>
          <cell r="U421" t="str">
            <v>Low periodic</v>
          </cell>
          <cell r="AC421" t="str">
            <v>X</v>
          </cell>
        </row>
        <row r="422">
          <cell r="B422" t="str">
            <v>Westway Housing Association Limited</v>
          </cell>
          <cell r="C422" t="str">
            <v>R</v>
          </cell>
          <cell r="D422" t="str">
            <v>London</v>
          </cell>
          <cell r="E422" t="str">
            <v>Jane Smith (London)</v>
          </cell>
          <cell r="F422">
            <v>38664</v>
          </cell>
          <cell r="H422">
            <v>39064</v>
          </cell>
          <cell r="L422" t="str">
            <v>G1</v>
          </cell>
          <cell r="M422" t="str">
            <v>B</v>
          </cell>
          <cell r="N422" t="str">
            <v>B</v>
          </cell>
          <cell r="O422" t="str">
            <v>N/A</v>
          </cell>
          <cell r="P422" t="str">
            <v>LondonG1</v>
          </cell>
          <cell r="Q422" t="str">
            <v>LondonB</v>
          </cell>
          <cell r="R422" t="str">
            <v>LondonB</v>
          </cell>
          <cell r="S422" t="str">
            <v>LondonN/A</v>
          </cell>
          <cell r="T422" t="str">
            <v>Low Impact/Probability</v>
          </cell>
          <cell r="U422" t="str">
            <v>Annual review</v>
          </cell>
          <cell r="AC422" t="str">
            <v>X</v>
          </cell>
        </row>
        <row r="423">
          <cell r="B423" t="str">
            <v>Weymouth &amp; Portland Housing Limited</v>
          </cell>
          <cell r="C423" t="str">
            <v>R</v>
          </cell>
          <cell r="D423" t="str">
            <v>South West</v>
          </cell>
          <cell r="E423" t="str">
            <v>Now part of Synergy Group</v>
          </cell>
          <cell r="F423" t="str">
            <v xml:space="preserve">archived </v>
          </cell>
          <cell r="G423">
            <v>2006</v>
          </cell>
          <cell r="L423" t="str">
            <v>C1</v>
          </cell>
          <cell r="M423" t="str">
            <v>B</v>
          </cell>
          <cell r="N423" t="str">
            <v>B</v>
          </cell>
          <cell r="O423" t="str">
            <v>A</v>
          </cell>
          <cell r="P423" t="e">
            <v>#N/A</v>
          </cell>
          <cell r="Q423" t="e">
            <v>#N/A</v>
          </cell>
          <cell r="R423" t="e">
            <v>#N/A</v>
          </cell>
          <cell r="S423" t="e">
            <v>#N/A</v>
          </cell>
          <cell r="T423" t="str">
            <v>No Score</v>
          </cell>
        </row>
        <row r="424">
          <cell r="B424" t="str">
            <v>Whitefriars Housing Group Ltd</v>
          </cell>
          <cell r="C424" t="e">
            <v>#N/A</v>
          </cell>
          <cell r="D424" t="e">
            <v>#N/A</v>
          </cell>
          <cell r="E424" t="e">
            <v>#N/A</v>
          </cell>
          <cell r="F424">
            <v>38482</v>
          </cell>
          <cell r="H424">
            <v>38919</v>
          </cell>
          <cell r="I424">
            <v>38932</v>
          </cell>
          <cell r="J424">
            <v>38937</v>
          </cell>
          <cell r="L424" t="str">
            <v>G2</v>
          </cell>
          <cell r="M424" t="str">
            <v>B</v>
          </cell>
          <cell r="N424" t="str">
            <v>B</v>
          </cell>
          <cell r="O424" t="str">
            <v>N/A</v>
          </cell>
          <cell r="U424" t="str">
            <v>Annual review/restructure</v>
          </cell>
          <cell r="Y424" t="str">
            <v>X</v>
          </cell>
          <cell r="AC424" t="str">
            <v>X</v>
          </cell>
        </row>
        <row r="425">
          <cell r="B425" t="str">
            <v>Whitefriars Services Limited</v>
          </cell>
          <cell r="C425" t="str">
            <v>R</v>
          </cell>
          <cell r="D425" t="str">
            <v>Central</v>
          </cell>
          <cell r="E425" t="str">
            <v>Phillip Ashmore</v>
          </cell>
          <cell r="F425">
            <v>38482</v>
          </cell>
          <cell r="H425">
            <v>38919</v>
          </cell>
          <cell r="I425">
            <v>38932</v>
          </cell>
          <cell r="J425">
            <v>38937</v>
          </cell>
          <cell r="L425" t="str">
            <v>G2</v>
          </cell>
          <cell r="M425" t="str">
            <v>B</v>
          </cell>
          <cell r="N425" t="str">
            <v>B</v>
          </cell>
          <cell r="O425" t="str">
            <v>N/A</v>
          </cell>
          <cell r="P425" t="str">
            <v>CentralC2</v>
          </cell>
          <cell r="Q425" t="str">
            <v>CentralB</v>
          </cell>
          <cell r="R425" t="str">
            <v>CentralB</v>
          </cell>
          <cell r="S425" t="str">
            <v>CentralN/A</v>
          </cell>
          <cell r="T425" t="str">
            <v>Medium Impact/Probability</v>
          </cell>
          <cell r="U425" t="str">
            <v>Annual review/restructure</v>
          </cell>
          <cell r="Y425" t="str">
            <v>X</v>
          </cell>
          <cell r="AC425" t="str">
            <v>X</v>
          </cell>
        </row>
        <row r="426">
          <cell r="B426" t="str">
            <v>William Sutton Housing Association Limited</v>
          </cell>
          <cell r="C426" t="str">
            <v>R</v>
          </cell>
          <cell r="D426" t="str">
            <v>London</v>
          </cell>
          <cell r="E426" t="str">
            <v>Madeline Homer</v>
          </cell>
          <cell r="F426">
            <v>38434</v>
          </cell>
          <cell r="H426">
            <v>38884</v>
          </cell>
          <cell r="I426">
            <v>38911</v>
          </cell>
          <cell r="J426">
            <v>38916</v>
          </cell>
          <cell r="L426" t="str">
            <v>G2</v>
          </cell>
          <cell r="M426" t="str">
            <v>B</v>
          </cell>
          <cell r="N426" t="str">
            <v>B</v>
          </cell>
          <cell r="O426" t="str">
            <v>B</v>
          </cell>
          <cell r="P426" t="str">
            <v>LondonC1</v>
          </cell>
          <cell r="Q426" t="str">
            <v>LondonB</v>
          </cell>
          <cell r="R426" t="str">
            <v>LondonB</v>
          </cell>
          <cell r="S426" t="str">
            <v>LondonB</v>
          </cell>
          <cell r="T426" t="str">
            <v>High Impact</v>
          </cell>
          <cell r="U426" t="str">
            <v>Annual review</v>
          </cell>
          <cell r="AC426" t="str">
            <v>X+</v>
          </cell>
        </row>
        <row r="427">
          <cell r="B427" t="str">
            <v>Willow Park Housing Trust Limited</v>
          </cell>
          <cell r="C427" t="str">
            <v>R</v>
          </cell>
          <cell r="D427" t="str">
            <v>North</v>
          </cell>
          <cell r="E427" t="str">
            <v>Jean Hill</v>
          </cell>
          <cell r="F427">
            <v>38664</v>
          </cell>
          <cell r="H427">
            <v>38925</v>
          </cell>
          <cell r="I427">
            <v>38940</v>
          </cell>
          <cell r="J427">
            <v>38944</v>
          </cell>
          <cell r="L427" t="str">
            <v>G1</v>
          </cell>
          <cell r="M427" t="str">
            <v>B</v>
          </cell>
          <cell r="N427" t="str">
            <v>B</v>
          </cell>
          <cell r="O427" t="str">
            <v>A</v>
          </cell>
          <cell r="P427" t="str">
            <v>NorthG1</v>
          </cell>
          <cell r="Q427" t="str">
            <v>NorthB</v>
          </cell>
          <cell r="R427" t="str">
            <v>NorthB</v>
          </cell>
          <cell r="S427" t="str">
            <v>NorthA</v>
          </cell>
          <cell r="T427" t="str">
            <v>Medium Impact/Probability</v>
          </cell>
          <cell r="U427" t="str">
            <v>Inspection</v>
          </cell>
          <cell r="Z427" t="str">
            <v>Insp a/p</v>
          </cell>
        </row>
        <row r="428">
          <cell r="B428" t="str">
            <v>Windmill Housing Association Limited</v>
          </cell>
          <cell r="C428" t="str">
            <v>R</v>
          </cell>
          <cell r="D428" t="str">
            <v>North</v>
          </cell>
          <cell r="E428" t="str">
            <v>Jacquie Battensby</v>
          </cell>
          <cell r="F428">
            <v>38392</v>
          </cell>
          <cell r="H428">
            <v>38898</v>
          </cell>
          <cell r="I428">
            <v>38903</v>
          </cell>
          <cell r="J428">
            <v>38909</v>
          </cell>
          <cell r="K428">
            <v>2007</v>
          </cell>
          <cell r="L428" t="str">
            <v>B</v>
          </cell>
          <cell r="M428" t="str">
            <v>B</v>
          </cell>
          <cell r="N428" t="str">
            <v>B</v>
          </cell>
          <cell r="O428" t="str">
            <v>B</v>
          </cell>
          <cell r="P428" t="str">
            <v>NorthB</v>
          </cell>
          <cell r="Q428" t="str">
            <v>NorthB</v>
          </cell>
          <cell r="R428" t="str">
            <v>NorthB</v>
          </cell>
          <cell r="S428" t="str">
            <v>NorthC</v>
          </cell>
          <cell r="T428" t="str">
            <v>Low Impact/Probability</v>
          </cell>
          <cell r="U428" t="str">
            <v>Upgrade</v>
          </cell>
          <cell r="V428" t="str">
            <v>Dev+</v>
          </cell>
          <cell r="AB428" t="str">
            <v>X</v>
          </cell>
        </row>
        <row r="429">
          <cell r="B429" t="str">
            <v>Wirral Methodist Housing Association Limited</v>
          </cell>
          <cell r="C429" t="str">
            <v>R</v>
          </cell>
          <cell r="D429" t="str">
            <v>North</v>
          </cell>
          <cell r="E429" t="str">
            <v>Jacquie Battensby</v>
          </cell>
          <cell r="F429">
            <v>38664</v>
          </cell>
          <cell r="K429">
            <v>2007</v>
          </cell>
          <cell r="L429" t="str">
            <v>B</v>
          </cell>
          <cell r="M429" t="str">
            <v>B</v>
          </cell>
          <cell r="N429" t="str">
            <v>B</v>
          </cell>
          <cell r="O429" t="str">
            <v>B</v>
          </cell>
          <cell r="P429" t="str">
            <v>NorthB</v>
          </cell>
          <cell r="Q429" t="str">
            <v>NorthB</v>
          </cell>
          <cell r="R429" t="str">
            <v>NorthB</v>
          </cell>
          <cell r="S429" t="str">
            <v>NorthB</v>
          </cell>
          <cell r="T429" t="str">
            <v>Low Impact/Probability</v>
          </cell>
        </row>
        <row r="430">
          <cell r="B430" t="str">
            <v>Wirral Partnership Homes Limited</v>
          </cell>
          <cell r="C430" t="str">
            <v>R</v>
          </cell>
          <cell r="D430" t="str">
            <v>North</v>
          </cell>
          <cell r="E430" t="str">
            <v>Nick Berish</v>
          </cell>
          <cell r="F430" t="str">
            <v>New</v>
          </cell>
          <cell r="H430">
            <v>38938</v>
          </cell>
          <cell r="I430">
            <v>38950</v>
          </cell>
          <cell r="J430">
            <v>38951</v>
          </cell>
          <cell r="L430" t="str">
            <v>G2</v>
          </cell>
          <cell r="M430" t="str">
            <v>B</v>
          </cell>
          <cell r="N430" t="str">
            <v>B</v>
          </cell>
          <cell r="O430" t="str">
            <v>N/A</v>
          </cell>
          <cell r="T430" t="str">
            <v>High Probability</v>
          </cell>
          <cell r="U430" t="str">
            <v>First publication</v>
          </cell>
        </row>
        <row r="431">
          <cell r="B431" t="str">
            <v>Womens Pioneer Housing Limited</v>
          </cell>
          <cell r="C431" t="str">
            <v>R</v>
          </cell>
          <cell r="D431" t="str">
            <v>London</v>
          </cell>
          <cell r="E431" t="str">
            <v>Alice Spencer</v>
          </cell>
          <cell r="F431">
            <v>38392</v>
          </cell>
          <cell r="K431">
            <v>2007</v>
          </cell>
          <cell r="L431" t="str">
            <v>B</v>
          </cell>
          <cell r="M431" t="str">
            <v>B</v>
          </cell>
          <cell r="N431" t="str">
            <v>B</v>
          </cell>
          <cell r="O431" t="str">
            <v>B</v>
          </cell>
          <cell r="P431" t="str">
            <v>LondonB</v>
          </cell>
          <cell r="Q431" t="str">
            <v>LondonB</v>
          </cell>
          <cell r="R431" t="str">
            <v>LondonB</v>
          </cell>
          <cell r="S431" t="str">
            <v>LondonB</v>
          </cell>
          <cell r="T431" t="str">
            <v>Low Impact/Probability</v>
          </cell>
        </row>
        <row r="432">
          <cell r="B432" t="str">
            <v>Worcester Community Housing Limited</v>
          </cell>
          <cell r="C432" t="str">
            <v>R</v>
          </cell>
          <cell r="D432" t="str">
            <v>Central</v>
          </cell>
          <cell r="E432" t="str">
            <v>Helen Lane</v>
          </cell>
          <cell r="F432">
            <v>38454</v>
          </cell>
          <cell r="H432">
            <v>38849</v>
          </cell>
          <cell r="I432">
            <v>38849</v>
          </cell>
          <cell r="J432">
            <v>38853</v>
          </cell>
          <cell r="L432" t="str">
            <v>G1</v>
          </cell>
          <cell r="M432" t="str">
            <v>B</v>
          </cell>
          <cell r="N432" t="str">
            <v>B</v>
          </cell>
          <cell r="O432" t="str">
            <v>N/A</v>
          </cell>
          <cell r="P432" t="str">
            <v>CentralC1</v>
          </cell>
          <cell r="Q432" t="str">
            <v>CentralB</v>
          </cell>
          <cell r="R432" t="str">
            <v>CentralB</v>
          </cell>
          <cell r="S432" t="str">
            <v>CentralN/A</v>
          </cell>
          <cell r="T432" t="str">
            <v>Medium Impact/Probability</v>
          </cell>
          <cell r="U432" t="str">
            <v>Annual review</v>
          </cell>
          <cell r="AC432" t="str">
            <v>X</v>
          </cell>
        </row>
        <row r="433">
          <cell r="B433" t="str">
            <v>Worthing Homes Limited</v>
          </cell>
          <cell r="C433" t="str">
            <v>R</v>
          </cell>
          <cell r="D433" t="str">
            <v>South East</v>
          </cell>
          <cell r="E433" t="str">
            <v>Chris Daly</v>
          </cell>
          <cell r="F433">
            <v>38293</v>
          </cell>
          <cell r="G433">
            <v>2006</v>
          </cell>
          <cell r="H433">
            <v>39049</v>
          </cell>
          <cell r="I433">
            <v>39051</v>
          </cell>
          <cell r="J433">
            <v>39056</v>
          </cell>
          <cell r="L433" t="str">
            <v>G1</v>
          </cell>
          <cell r="M433" t="str">
            <v>B</v>
          </cell>
          <cell r="N433" t="str">
            <v>B</v>
          </cell>
          <cell r="O433" t="str">
            <v>A</v>
          </cell>
          <cell r="P433" t="str">
            <v>South EastC1</v>
          </cell>
          <cell r="Q433" t="str">
            <v>South EastB</v>
          </cell>
          <cell r="R433" t="str">
            <v>South EastB</v>
          </cell>
          <cell r="S433" t="str">
            <v>South EastA</v>
          </cell>
          <cell r="T433" t="str">
            <v>Low Impact/Probability</v>
          </cell>
          <cell r="U433" t="str">
            <v>Low periodic</v>
          </cell>
          <cell r="W433" t="str">
            <v>Dev-</v>
          </cell>
          <cell r="AC433" t="str">
            <v>X</v>
          </cell>
        </row>
        <row r="434">
          <cell r="B434" t="str">
            <v>Wrekin Housing Group Limited</v>
          </cell>
          <cell r="C434" t="str">
            <v>R</v>
          </cell>
          <cell r="D434" t="str">
            <v>Central</v>
          </cell>
          <cell r="E434" t="str">
            <v>Helen Lane</v>
          </cell>
          <cell r="F434">
            <v>38608</v>
          </cell>
          <cell r="H434">
            <v>38945</v>
          </cell>
          <cell r="I434">
            <v>38972</v>
          </cell>
          <cell r="J434">
            <v>38979</v>
          </cell>
          <cell r="L434" t="str">
            <v>G2</v>
          </cell>
          <cell r="M434" t="str">
            <v>B</v>
          </cell>
          <cell r="N434" t="str">
            <v>B</v>
          </cell>
          <cell r="O434" t="str">
            <v>N/A</v>
          </cell>
          <cell r="P434" t="str">
            <v>CentralC2</v>
          </cell>
          <cell r="Q434" t="str">
            <v>CentralB</v>
          </cell>
          <cell r="R434" t="str">
            <v>CentralB</v>
          </cell>
          <cell r="S434" t="str">
            <v>CentralA</v>
          </cell>
          <cell r="T434" t="str">
            <v>Medium Impact/Probability</v>
          </cell>
          <cell r="U434" t="str">
            <v>Annual review</v>
          </cell>
          <cell r="AB434" t="str">
            <v>X</v>
          </cell>
          <cell r="AC434" t="str">
            <v>X</v>
          </cell>
        </row>
        <row r="435">
          <cell r="B435" t="str">
            <v>Wulvern Housing Limited</v>
          </cell>
          <cell r="C435" t="str">
            <v>R</v>
          </cell>
          <cell r="D435" t="str">
            <v>North</v>
          </cell>
          <cell r="E435" t="str">
            <v>Harold Brown</v>
          </cell>
          <cell r="F435">
            <v>38545</v>
          </cell>
          <cell r="H435">
            <v>38789</v>
          </cell>
          <cell r="I435">
            <v>38803</v>
          </cell>
          <cell r="J435">
            <v>38804</v>
          </cell>
          <cell r="L435" t="str">
            <v>G2</v>
          </cell>
          <cell r="M435" t="str">
            <v>B</v>
          </cell>
          <cell r="N435" t="str">
            <v>B</v>
          </cell>
          <cell r="O435" t="str">
            <v>N/A</v>
          </cell>
          <cell r="P435" t="str">
            <v>NorthC1</v>
          </cell>
          <cell r="Q435" t="str">
            <v>NorthB</v>
          </cell>
          <cell r="R435" t="str">
            <v>NorthB</v>
          </cell>
          <cell r="S435" t="str">
            <v>NorthN/A</v>
          </cell>
          <cell r="T435" t="str">
            <v>Medium Impact/Probability</v>
          </cell>
          <cell r="U435" t="str">
            <v>Inspection</v>
          </cell>
          <cell r="W435" t="str">
            <v>Via-</v>
          </cell>
          <cell r="Z435" t="str">
            <v>Insp a/p</v>
          </cell>
        </row>
        <row r="436">
          <cell r="B436" t="str">
            <v>Wyedean Housing Association Limited</v>
          </cell>
          <cell r="C436" t="str">
            <v>R</v>
          </cell>
          <cell r="D436" t="str">
            <v>South West</v>
          </cell>
          <cell r="E436" t="str">
            <v>Ralph Smale</v>
          </cell>
          <cell r="F436">
            <v>38279</v>
          </cell>
          <cell r="G436">
            <v>2006</v>
          </cell>
          <cell r="H436">
            <v>39003</v>
          </cell>
          <cell r="I436">
            <v>39035</v>
          </cell>
          <cell r="J436">
            <v>39042</v>
          </cell>
          <cell r="L436" t="str">
            <v>G1</v>
          </cell>
          <cell r="M436" t="str">
            <v>B</v>
          </cell>
          <cell r="N436" t="str">
            <v>B</v>
          </cell>
          <cell r="O436" t="str">
            <v>A</v>
          </cell>
          <cell r="P436" t="e">
            <v>#N/A</v>
          </cell>
          <cell r="Q436" t="e">
            <v>#N/A</v>
          </cell>
          <cell r="R436" t="e">
            <v>#N/A</v>
          </cell>
          <cell r="S436" t="e">
            <v>#N/A</v>
          </cell>
          <cell r="T436" t="str">
            <v>Low Impact/Probability</v>
          </cell>
          <cell r="U436" t="str">
            <v>Low periodic</v>
          </cell>
          <cell r="AC436" t="str">
            <v>X</v>
          </cell>
        </row>
        <row r="437">
          <cell r="B437" t="str">
            <v>Wyre Housing Association Limited</v>
          </cell>
          <cell r="C437" t="str">
            <v>R</v>
          </cell>
          <cell r="D437" t="str">
            <v>North</v>
          </cell>
          <cell r="E437" t="str">
            <v>Now part of Regenda</v>
          </cell>
          <cell r="F437" t="str">
            <v>Archived</v>
          </cell>
          <cell r="P437" t="str">
            <v>North</v>
          </cell>
          <cell r="Q437" t="str">
            <v>North</v>
          </cell>
          <cell r="R437" t="str">
            <v>North</v>
          </cell>
          <cell r="S437" t="str">
            <v>North</v>
          </cell>
          <cell r="T437" t="str">
            <v>No Score</v>
          </cell>
        </row>
        <row r="438">
          <cell r="B438" t="str">
            <v>York Housing Association Limited</v>
          </cell>
          <cell r="C438" t="str">
            <v>R</v>
          </cell>
          <cell r="D438" t="str">
            <v>North</v>
          </cell>
          <cell r="E438" t="str">
            <v>Jacquie Battensby</v>
          </cell>
          <cell r="F438">
            <v>38246</v>
          </cell>
          <cell r="G438">
            <v>2006</v>
          </cell>
          <cell r="H438">
            <v>39044</v>
          </cell>
          <cell r="I438">
            <v>39045</v>
          </cell>
          <cell r="J438">
            <v>39049</v>
          </cell>
          <cell r="L438" t="str">
            <v>G1</v>
          </cell>
          <cell r="M438" t="str">
            <v>B</v>
          </cell>
          <cell r="N438" t="str">
            <v>B</v>
          </cell>
          <cell r="O438" t="str">
            <v>A</v>
          </cell>
          <cell r="P438" t="str">
            <v>NorthB</v>
          </cell>
          <cell r="Q438" t="str">
            <v>NorthB</v>
          </cell>
          <cell r="R438" t="str">
            <v>NorthB</v>
          </cell>
          <cell r="S438" t="str">
            <v>NorthB</v>
          </cell>
          <cell r="T438" t="str">
            <v>Low Impact/Probability</v>
          </cell>
          <cell r="U438" t="str">
            <v>Inspection</v>
          </cell>
          <cell r="AC438" t="str">
            <v>X</v>
          </cell>
        </row>
        <row r="439">
          <cell r="B439" t="str">
            <v>Yorkshire Coast Homes Limited</v>
          </cell>
          <cell r="C439" t="str">
            <v>R</v>
          </cell>
          <cell r="D439" t="str">
            <v>North</v>
          </cell>
          <cell r="E439" t="str">
            <v>Maxine Loftus</v>
          </cell>
          <cell r="F439">
            <v>38482</v>
          </cell>
          <cell r="H439">
            <v>38828</v>
          </cell>
          <cell r="I439">
            <v>38832</v>
          </cell>
          <cell r="J439">
            <v>38846</v>
          </cell>
          <cell r="L439" t="str">
            <v>G2</v>
          </cell>
          <cell r="M439" t="str">
            <v>B</v>
          </cell>
          <cell r="N439" t="str">
            <v>B</v>
          </cell>
          <cell r="O439" t="str">
            <v>N/A</v>
          </cell>
          <cell r="P439" t="str">
            <v>NorthC1</v>
          </cell>
          <cell r="Q439" t="str">
            <v>NorthB</v>
          </cell>
          <cell r="R439" t="str">
            <v>NorthB</v>
          </cell>
          <cell r="S439" t="str">
            <v>NorthN/A</v>
          </cell>
          <cell r="T439" t="str">
            <v>Medium Impact/Probability</v>
          </cell>
          <cell r="U439" t="str">
            <v>Annual review</v>
          </cell>
          <cell r="W439" t="str">
            <v>Via-</v>
          </cell>
          <cell r="AC439" t="str">
            <v>X</v>
          </cell>
        </row>
        <row r="440">
          <cell r="B440" t="str">
            <v>Yorkshire Housing Limited</v>
          </cell>
          <cell r="C440" t="str">
            <v>R</v>
          </cell>
          <cell r="D440" t="str">
            <v>North</v>
          </cell>
          <cell r="E440" t="str">
            <v>Helen Williams</v>
          </cell>
          <cell r="F440">
            <v>38552</v>
          </cell>
          <cell r="H440">
            <v>38943</v>
          </cell>
          <cell r="I440">
            <v>38961</v>
          </cell>
          <cell r="J440">
            <v>38965</v>
          </cell>
          <cell r="L440" t="str">
            <v>G2</v>
          </cell>
          <cell r="M440" t="str">
            <v>B</v>
          </cell>
          <cell r="N440" t="str">
            <v>B</v>
          </cell>
          <cell r="O440" t="str">
            <v>B</v>
          </cell>
          <cell r="P440" t="str">
            <v>NorthC2</v>
          </cell>
          <cell r="Q440" t="str">
            <v>NorthB</v>
          </cell>
          <cell r="R440" t="str">
            <v>NorthB</v>
          </cell>
          <cell r="S440" t="str">
            <v>NorthB</v>
          </cell>
          <cell r="T440" t="str">
            <v>High Impact</v>
          </cell>
          <cell r="U440" t="str">
            <v>Downgrade</v>
          </cell>
          <cell r="W440" t="str">
            <v>Via-</v>
          </cell>
          <cell r="Z440" t="str">
            <v>Insp</v>
          </cell>
          <cell r="AA440" t="str">
            <v>X</v>
          </cell>
        </row>
        <row r="441">
          <cell r="B441" t="e">
            <v>#N/A</v>
          </cell>
          <cell r="C441" t="e">
            <v>#N/A</v>
          </cell>
          <cell r="D441" t="e">
            <v>#N/A</v>
          </cell>
          <cell r="E441" t="str">
            <v>Now part of Connect HA</v>
          </cell>
          <cell r="F441" t="str">
            <v>Archived</v>
          </cell>
          <cell r="H441" t="str">
            <v>Archived</v>
          </cell>
          <cell r="L441" t="str">
            <v>C2</v>
          </cell>
          <cell r="M441" t="str">
            <v>C</v>
          </cell>
          <cell r="N441" t="str">
            <v>D</v>
          </cell>
          <cell r="O441" t="str">
            <v>N/A</v>
          </cell>
          <cell r="P441" t="str">
            <v>NorthC2</v>
          </cell>
          <cell r="Q441" t="str">
            <v>NorthC</v>
          </cell>
          <cell r="R441" t="str">
            <v>NorthD</v>
          </cell>
          <cell r="S441" t="str">
            <v>NorthN/A</v>
          </cell>
          <cell r="T441" t="str">
            <v>No Score</v>
          </cell>
          <cell r="U441" t="str">
            <v>Supervision</v>
          </cell>
        </row>
        <row r="442">
          <cell r="B442" t="str">
            <v>Tamil Community</v>
          </cell>
          <cell r="C442" t="e">
            <v>#N/A</v>
          </cell>
          <cell r="D442" t="e">
            <v>#N/A</v>
          </cell>
          <cell r="E442" t="str">
            <v>Become RASA Dec</v>
          </cell>
          <cell r="F442">
            <v>38434</v>
          </cell>
          <cell r="H442">
            <v>38791</v>
          </cell>
          <cell r="I442">
            <v>38798</v>
          </cell>
          <cell r="J442">
            <v>38804</v>
          </cell>
          <cell r="L442" t="str">
            <v>G1</v>
          </cell>
          <cell r="M442" t="str">
            <v>B</v>
          </cell>
          <cell r="N442" t="str">
            <v>B</v>
          </cell>
          <cell r="O442" t="str">
            <v>N/A</v>
          </cell>
          <cell r="P442" t="str">
            <v>LondonD2</v>
          </cell>
          <cell r="Q442" t="str">
            <v>LondonC</v>
          </cell>
          <cell r="R442" t="str">
            <v>LondonB</v>
          </cell>
          <cell r="S442" t="str">
            <v>LondonN/A</v>
          </cell>
          <cell r="T442" t="str">
            <v>No Score</v>
          </cell>
          <cell r="U442" t="str">
            <v>Upgrade</v>
          </cell>
          <cell r="V442" t="str">
            <v>Via/Gov +</v>
          </cell>
          <cell r="AC442" t="str">
            <v>X</v>
          </cell>
        </row>
        <row r="443">
          <cell r="B443" t="e">
            <v>#N/A</v>
          </cell>
          <cell r="C443" t="e">
            <v>#N/A</v>
          </cell>
          <cell r="D443" t="e">
            <v>#N/A</v>
          </cell>
          <cell r="E443" t="str">
            <v>Now part of Community HA</v>
          </cell>
          <cell r="F443" t="str">
            <v>archived</v>
          </cell>
          <cell r="L443" t="str">
            <v>E2</v>
          </cell>
          <cell r="M443" t="str">
            <v>C</v>
          </cell>
          <cell r="N443" t="str">
            <v>C</v>
          </cell>
          <cell r="O443" t="str">
            <v>N/A</v>
          </cell>
          <cell r="P443" t="str">
            <v>LondonE2</v>
          </cell>
          <cell r="Q443" t="str">
            <v>LondonC</v>
          </cell>
          <cell r="R443" t="str">
            <v>LondonC</v>
          </cell>
          <cell r="S443" t="str">
            <v>LondonN/A</v>
          </cell>
          <cell r="T443" t="str">
            <v>No Score</v>
          </cell>
          <cell r="U443" t="str">
            <v>Supervision</v>
          </cell>
        </row>
        <row r="444">
          <cell r="B444" t="str">
            <v>New World</v>
          </cell>
          <cell r="C444" t="e">
            <v>#N/A</v>
          </cell>
          <cell r="D444" t="str">
            <v>London</v>
          </cell>
          <cell r="E444" t="str">
            <v>Become RASA Dec</v>
          </cell>
          <cell r="F444">
            <v>38392</v>
          </cell>
          <cell r="K444">
            <v>2007</v>
          </cell>
          <cell r="L444" t="str">
            <v>C1</v>
          </cell>
          <cell r="M444" t="str">
            <v>B</v>
          </cell>
          <cell r="N444" t="str">
            <v>B</v>
          </cell>
          <cell r="O444" t="str">
            <v>N/A</v>
          </cell>
          <cell r="P444" t="str">
            <v>LondonC1</v>
          </cell>
          <cell r="Q444" t="str">
            <v>LondonB</v>
          </cell>
          <cell r="R444" t="str">
            <v>LondonB</v>
          </cell>
          <cell r="S444" t="str">
            <v>LondonN/A</v>
          </cell>
          <cell r="T444" t="str">
            <v>No Score</v>
          </cell>
        </row>
        <row r="445">
          <cell r="B445" t="e">
            <v>#N/A</v>
          </cell>
          <cell r="C445" t="e">
            <v>#N/A</v>
          </cell>
          <cell r="D445" t="e">
            <v>#N/A</v>
          </cell>
          <cell r="E445" t="e">
            <v>#N/A</v>
          </cell>
          <cell r="F445">
            <v>38657</v>
          </cell>
          <cell r="L445" t="str">
            <v>G1</v>
          </cell>
          <cell r="M445" t="str">
            <v>B</v>
          </cell>
          <cell r="N445" t="str">
            <v>B</v>
          </cell>
          <cell r="O445" t="str">
            <v>B</v>
          </cell>
          <cell r="P445" t="str">
            <v>South EastG1</v>
          </cell>
          <cell r="Q445" t="str">
            <v>South EastB</v>
          </cell>
          <cell r="R445" t="str">
            <v>South EastB</v>
          </cell>
          <cell r="S445" t="str">
            <v>South EastB</v>
          </cell>
          <cell r="T445" t="str">
            <v>No Score</v>
          </cell>
        </row>
        <row r="446">
          <cell r="B446" t="e">
            <v>#N/A</v>
          </cell>
          <cell r="C446" t="e">
            <v>#N/A</v>
          </cell>
          <cell r="D446" t="e">
            <v>#N/A</v>
          </cell>
          <cell r="E446" t="str">
            <v>Now part of A2 Group</v>
          </cell>
          <cell r="F446" t="str">
            <v>Archived</v>
          </cell>
          <cell r="P446" t="e">
            <v>#N/A</v>
          </cell>
          <cell r="Q446" t="e">
            <v>#N/A</v>
          </cell>
          <cell r="R446" t="e">
            <v>#N/A</v>
          </cell>
          <cell r="S446" t="e">
            <v>#N/A</v>
          </cell>
          <cell r="T446" t="str">
            <v>No Score</v>
          </cell>
        </row>
      </sheetData>
      <sheetData sheetId="5"/>
      <sheetData sheetId="6"/>
      <sheetData sheetId="7"/>
      <sheetData sheetId="8"/>
      <sheetData sheetId="9"/>
      <sheetData sheetId="10"/>
      <sheetData sheetId="11"/>
      <sheetData sheetId="12"/>
      <sheetData sheetId="13">
        <row r="1">
          <cell r="A1" t="str">
            <v>HA/Group name</v>
          </cell>
          <cell r="B1" t="str">
            <v>Field</v>
          </cell>
          <cell r="C1" t="str">
            <v>QA rating</v>
          </cell>
        </row>
        <row r="2">
          <cell r="A2" t="str">
            <v>A2 Housing Group Limited</v>
          </cell>
          <cell r="B2" t="str">
            <v>South East</v>
          </cell>
          <cell r="C2" t="str">
            <v>C</v>
          </cell>
          <cell r="D2" t="str">
            <v>South EastC</v>
          </cell>
          <cell r="E2" t="str">
            <v xml:space="preserve"> </v>
          </cell>
        </row>
        <row r="3">
          <cell r="A3" t="str">
            <v>Abbeyfield Kent Society</v>
          </cell>
          <cell r="B3" t="str">
            <v>South East</v>
          </cell>
          <cell r="C3" t="str">
            <v>B</v>
          </cell>
          <cell r="D3" t="str">
            <v>South EastB</v>
          </cell>
          <cell r="E3" t="str">
            <v xml:space="preserve"> </v>
          </cell>
        </row>
        <row r="4">
          <cell r="A4" t="str">
            <v>Abbeyfield Society</v>
          </cell>
          <cell r="B4" t="str">
            <v>Central</v>
          </cell>
          <cell r="C4" t="str">
            <v>B</v>
          </cell>
          <cell r="D4" t="str">
            <v>CentralB</v>
          </cell>
          <cell r="E4" t="str">
            <v xml:space="preserve"> </v>
          </cell>
        </row>
        <row r="5">
          <cell r="A5" t="str">
            <v>Ability Housing Association</v>
          </cell>
          <cell r="B5" t="str">
            <v>South East</v>
          </cell>
          <cell r="D5" t="str">
            <v>South East</v>
          </cell>
          <cell r="E5">
            <v>2006</v>
          </cell>
        </row>
        <row r="6">
          <cell r="A6" t="str">
            <v>Accent Group Limited</v>
          </cell>
          <cell r="B6" t="str">
            <v>North</v>
          </cell>
          <cell r="C6" t="str">
            <v>B</v>
          </cell>
          <cell r="D6" t="str">
            <v>NorthB</v>
          </cell>
          <cell r="E6" t="str">
            <v xml:space="preserve"> </v>
          </cell>
        </row>
        <row r="7">
          <cell r="A7" t="str">
            <v>Accord Housing Association Limited</v>
          </cell>
          <cell r="B7" t="str">
            <v>Central</v>
          </cell>
          <cell r="C7" t="str">
            <v>B</v>
          </cell>
          <cell r="D7" t="str">
            <v>CentralB</v>
          </cell>
          <cell r="E7" t="str">
            <v xml:space="preserve"> </v>
          </cell>
        </row>
        <row r="8">
          <cell r="A8" t="str">
            <v>Acis Group Limited</v>
          </cell>
          <cell r="B8" t="str">
            <v>Central</v>
          </cell>
          <cell r="C8" t="str">
            <v>A</v>
          </cell>
          <cell r="D8" t="str">
            <v>CentralA</v>
          </cell>
          <cell r="E8" t="str">
            <v xml:space="preserve"> </v>
          </cell>
        </row>
        <row r="9">
          <cell r="A9" t="str">
            <v>Acton Housing Association Limited</v>
          </cell>
          <cell r="B9" t="str">
            <v>London</v>
          </cell>
          <cell r="D9" t="str">
            <v>London</v>
          </cell>
          <cell r="E9" t="str">
            <v xml:space="preserve"> </v>
          </cell>
        </row>
        <row r="10">
          <cell r="A10" t="str">
            <v>Adactus Housing Group Limited</v>
          </cell>
          <cell r="B10" t="str">
            <v>North</v>
          </cell>
          <cell r="C10" t="str">
            <v>C</v>
          </cell>
          <cell r="D10" t="str">
            <v>NorthC</v>
          </cell>
          <cell r="E10" t="str">
            <v xml:space="preserve"> </v>
          </cell>
        </row>
        <row r="11">
          <cell r="A11" t="str">
            <v>Adullam Homes Housing Association Limited</v>
          </cell>
          <cell r="B11" t="str">
            <v>Central</v>
          </cell>
          <cell r="C11" t="str">
            <v>A</v>
          </cell>
          <cell r="D11" t="str">
            <v>CentralA</v>
          </cell>
          <cell r="E11" t="str">
            <v xml:space="preserve"> </v>
          </cell>
        </row>
        <row r="12">
          <cell r="A12" t="str">
            <v>Advance Housing and Support Limited</v>
          </cell>
          <cell r="B12" t="str">
            <v>South East</v>
          </cell>
          <cell r="C12" t="str">
            <v>B</v>
          </cell>
          <cell r="D12" t="str">
            <v>South EastB</v>
          </cell>
          <cell r="E12" t="str">
            <v xml:space="preserve"> </v>
          </cell>
        </row>
        <row r="13">
          <cell r="A13" t="str">
            <v>Affinity Homes Group Limited</v>
          </cell>
          <cell r="B13" t="e">
            <v>#N/A</v>
          </cell>
          <cell r="D13" t="e">
            <v>#N/A</v>
          </cell>
          <cell r="E13" t="e">
            <v>#N/A</v>
          </cell>
        </row>
        <row r="14">
          <cell r="A14" t="str">
            <v>Affinity Sutton Group</v>
          </cell>
          <cell r="B14" t="str">
            <v>London</v>
          </cell>
          <cell r="C14" t="str">
            <v>B</v>
          </cell>
        </row>
        <row r="15">
          <cell r="A15" t="str">
            <v>Agudas Israel Housing Association</v>
          </cell>
          <cell r="B15" t="str">
            <v>London</v>
          </cell>
          <cell r="C15" t="str">
            <v>B</v>
          </cell>
        </row>
        <row r="16">
          <cell r="A16" t="str">
            <v>AKSA Housing Association Limited</v>
          </cell>
          <cell r="B16" t="str">
            <v>North</v>
          </cell>
          <cell r="D16" t="str">
            <v>North</v>
          </cell>
          <cell r="E16" t="str">
            <v xml:space="preserve"> </v>
          </cell>
        </row>
        <row r="17">
          <cell r="A17" t="str">
            <v>Aldwyck Housing Association Limited</v>
          </cell>
          <cell r="B17" t="str">
            <v>Central</v>
          </cell>
          <cell r="C17" t="str">
            <v>B</v>
          </cell>
          <cell r="D17" t="str">
            <v>CentralB</v>
          </cell>
          <cell r="E17" t="str">
            <v xml:space="preserve"> </v>
          </cell>
        </row>
        <row r="18">
          <cell r="A18" t="str">
            <v>Amber Valley Housing Limited</v>
          </cell>
          <cell r="B18" t="str">
            <v>Central</v>
          </cell>
          <cell r="D18" t="str">
            <v>Central</v>
          </cell>
          <cell r="E18" t="str">
            <v xml:space="preserve"> </v>
          </cell>
        </row>
        <row r="19">
          <cell r="A19" t="str">
            <v>Amicus Group Limited</v>
          </cell>
          <cell r="B19" t="str">
            <v>South East</v>
          </cell>
          <cell r="D19" t="str">
            <v>South East</v>
          </cell>
          <cell r="E19" t="str">
            <v xml:space="preserve"> </v>
          </cell>
        </row>
        <row r="20">
          <cell r="A20" t="str">
            <v>AmicusHorizon Group Limited</v>
          </cell>
          <cell r="B20" t="str">
            <v>South East</v>
          </cell>
          <cell r="C20" t="str">
            <v>B</v>
          </cell>
          <cell r="D20" t="str">
            <v>South EastB</v>
          </cell>
          <cell r="E20" t="str">
            <v xml:space="preserve"> </v>
          </cell>
        </row>
        <row r="21">
          <cell r="A21" t="str">
            <v>Anchor Trust</v>
          </cell>
          <cell r="B21" t="str">
            <v>South East</v>
          </cell>
          <cell r="C21" t="str">
            <v>B</v>
          </cell>
          <cell r="D21" t="str">
            <v>South EastB</v>
          </cell>
          <cell r="E21" t="str">
            <v xml:space="preserve"> </v>
          </cell>
        </row>
        <row r="22">
          <cell r="A22" t="str">
            <v>Aragon Housing Association Limited</v>
          </cell>
          <cell r="B22" t="str">
            <v>Central</v>
          </cell>
          <cell r="C22" t="str">
            <v>A</v>
          </cell>
          <cell r="D22" t="str">
            <v>CentralA</v>
          </cell>
          <cell r="E22" t="str">
            <v xml:space="preserve"> </v>
          </cell>
        </row>
        <row r="23">
          <cell r="A23" t="str">
            <v>Arawak Walton Housing Association Limited</v>
          </cell>
          <cell r="B23" t="str">
            <v>North</v>
          </cell>
          <cell r="D23" t="str">
            <v>North</v>
          </cell>
          <cell r="E23">
            <v>2006</v>
          </cell>
        </row>
        <row r="24">
          <cell r="A24" t="str">
            <v>Arcadia Housing Limited</v>
          </cell>
          <cell r="B24" t="str">
            <v>South West</v>
          </cell>
          <cell r="C24" t="str">
            <v>B</v>
          </cell>
          <cell r="D24" t="str">
            <v>South WestB</v>
          </cell>
          <cell r="E24" t="str">
            <v xml:space="preserve"> </v>
          </cell>
        </row>
        <row r="25">
          <cell r="A25" t="str">
            <v>Arches Housing Limited</v>
          </cell>
          <cell r="B25" t="str">
            <v>North</v>
          </cell>
          <cell r="D25" t="str">
            <v>North</v>
          </cell>
          <cell r="E25">
            <v>2006</v>
          </cell>
        </row>
        <row r="26">
          <cell r="A26" t="str">
            <v>Arcon Housing Association Limited</v>
          </cell>
          <cell r="B26" t="str">
            <v>North</v>
          </cell>
          <cell r="D26" t="str">
            <v>North</v>
          </cell>
          <cell r="E26">
            <v>2006</v>
          </cell>
        </row>
        <row r="27">
          <cell r="A27" t="str">
            <v>Arena Housing Association Limited</v>
          </cell>
          <cell r="B27" t="str">
            <v>North</v>
          </cell>
          <cell r="C27" t="str">
            <v>C</v>
          </cell>
          <cell r="D27" t="str">
            <v>NorthC</v>
          </cell>
          <cell r="E27" t="str">
            <v xml:space="preserve"> </v>
          </cell>
        </row>
        <row r="28">
          <cell r="A28" t="str">
            <v>Arhag Housing Association Limited</v>
          </cell>
          <cell r="B28" t="str">
            <v>London</v>
          </cell>
          <cell r="D28" t="str">
            <v>London</v>
          </cell>
          <cell r="E28">
            <v>2006</v>
          </cell>
        </row>
        <row r="29">
          <cell r="A29" t="str">
            <v>Ashiana Housing Association</v>
          </cell>
          <cell r="B29" t="str">
            <v>North</v>
          </cell>
          <cell r="D29" t="str">
            <v>North</v>
          </cell>
          <cell r="E29" t="str">
            <v xml:space="preserve"> </v>
          </cell>
        </row>
        <row r="30">
          <cell r="A30" t="str">
            <v>Ashton Pioneer Homes Limited</v>
          </cell>
          <cell r="B30" t="str">
            <v>North</v>
          </cell>
          <cell r="D30" t="str">
            <v>North</v>
          </cell>
          <cell r="E30">
            <v>2006</v>
          </cell>
        </row>
        <row r="31">
          <cell r="A31" t="str">
            <v>Aspire Housing Limited</v>
          </cell>
          <cell r="B31" t="str">
            <v>Central</v>
          </cell>
          <cell r="D31" t="str">
            <v>Central</v>
          </cell>
          <cell r="E31" t="str">
            <v xml:space="preserve"> </v>
          </cell>
        </row>
        <row r="32">
          <cell r="A32" t="str">
            <v>ASRA Greater London Housing Association Limited</v>
          </cell>
          <cell r="B32" t="str">
            <v>Central</v>
          </cell>
          <cell r="D32" t="str">
            <v>Central</v>
          </cell>
          <cell r="E32" t="str">
            <v>Archived</v>
          </cell>
        </row>
        <row r="33">
          <cell r="A33" t="str">
            <v>ASRA Midlands Housing Association Limited</v>
          </cell>
          <cell r="B33" t="str">
            <v>Central</v>
          </cell>
          <cell r="D33" t="str">
            <v>Central</v>
          </cell>
          <cell r="E33" t="str">
            <v>Archived</v>
          </cell>
        </row>
        <row r="34">
          <cell r="A34" t="str">
            <v>Aster Group Limited</v>
          </cell>
          <cell r="B34" t="str">
            <v>South West</v>
          </cell>
          <cell r="C34" t="str">
            <v>C</v>
          </cell>
          <cell r="D34" t="str">
            <v>South WestC</v>
          </cell>
          <cell r="E34" t="str">
            <v xml:space="preserve"> </v>
          </cell>
        </row>
        <row r="35">
          <cell r="A35" t="str">
            <v>Axiom Housing Association Limited</v>
          </cell>
          <cell r="B35" t="str">
            <v>Central</v>
          </cell>
          <cell r="D35" t="str">
            <v>Central</v>
          </cell>
          <cell r="E35">
            <v>2006</v>
          </cell>
        </row>
        <row r="36">
          <cell r="A36" t="str">
            <v>Bedfordshire Pilgrims Housing Association Limited</v>
          </cell>
          <cell r="B36" t="str">
            <v>Central</v>
          </cell>
          <cell r="C36" t="str">
            <v>A</v>
          </cell>
          <cell r="D36" t="str">
            <v>CentralA</v>
          </cell>
          <cell r="E36" t="str">
            <v xml:space="preserve"> </v>
          </cell>
        </row>
        <row r="37">
          <cell r="A37" t="str">
            <v>Beechdale Community Housing Association Limited</v>
          </cell>
          <cell r="B37" t="str">
            <v>Central</v>
          </cell>
          <cell r="D37" t="str">
            <v>Central</v>
          </cell>
          <cell r="E37" t="str">
            <v xml:space="preserve"> </v>
          </cell>
        </row>
        <row r="38">
          <cell r="A38" t="str">
            <v>Belgrave Neighbourhood Co-op Housing Assoc Ltd</v>
          </cell>
          <cell r="B38" t="str">
            <v>Central</v>
          </cell>
          <cell r="D38" t="str">
            <v>Central</v>
          </cell>
          <cell r="E38" t="str">
            <v xml:space="preserve"> </v>
          </cell>
        </row>
        <row r="39">
          <cell r="A39" t="str">
            <v xml:space="preserve">Empowering People Inspiring Communities Ltd </v>
          </cell>
          <cell r="B39" t="e">
            <v>#N/A</v>
          </cell>
          <cell r="D39" t="e">
            <v>#N/A</v>
          </cell>
          <cell r="E39" t="e">
            <v>#N/A</v>
          </cell>
        </row>
        <row r="40">
          <cell r="A40" t="str">
            <v>Beth Johnson Housing Association Limited</v>
          </cell>
          <cell r="B40" t="str">
            <v>Central</v>
          </cell>
          <cell r="D40" t="str">
            <v>Central</v>
          </cell>
          <cell r="E40" t="str">
            <v>Archived</v>
          </cell>
        </row>
        <row r="41">
          <cell r="A41" t="str">
            <v>Bethnal Green and Victoria Park Housing Assoc Ltd</v>
          </cell>
          <cell r="B41" t="str">
            <v>London</v>
          </cell>
          <cell r="C41" t="str">
            <v>C</v>
          </cell>
          <cell r="D41" t="str">
            <v>LondonC</v>
          </cell>
          <cell r="E41" t="str">
            <v xml:space="preserve"> </v>
          </cell>
        </row>
        <row r="42">
          <cell r="A42" t="str">
            <v>Black Country Housing &amp; Community Services Grp Ltd</v>
          </cell>
          <cell r="B42" t="str">
            <v>Central</v>
          </cell>
          <cell r="C42" t="str">
            <v>A</v>
          </cell>
          <cell r="D42" t="str">
            <v>CentralA</v>
          </cell>
          <cell r="E42" t="str">
            <v xml:space="preserve"> </v>
          </cell>
        </row>
        <row r="43">
          <cell r="A43" t="str">
            <v>Black Roof Community Housing Association Limited</v>
          </cell>
          <cell r="B43" t="str">
            <v>London</v>
          </cell>
          <cell r="D43" t="str">
            <v>London</v>
          </cell>
          <cell r="E43" t="str">
            <v xml:space="preserve"> </v>
          </cell>
        </row>
        <row r="44">
          <cell r="A44" t="str">
            <v>Boston Mayflower Limited</v>
          </cell>
          <cell r="B44" t="str">
            <v>Central</v>
          </cell>
          <cell r="D44" t="str">
            <v>Central</v>
          </cell>
          <cell r="E44">
            <v>2006</v>
          </cell>
        </row>
        <row r="45">
          <cell r="A45" t="str">
            <v>Bourne Housing Society Limited</v>
          </cell>
          <cell r="B45" t="str">
            <v>London</v>
          </cell>
          <cell r="D45" t="str">
            <v>London</v>
          </cell>
          <cell r="E45" t="str">
            <v xml:space="preserve"> </v>
          </cell>
        </row>
        <row r="46">
          <cell r="A46" t="str">
            <v>Bournemouth Churches Housing Association Limited</v>
          </cell>
          <cell r="B46" t="str">
            <v>South West</v>
          </cell>
          <cell r="D46" t="str">
            <v>South West</v>
          </cell>
          <cell r="E46">
            <v>2006</v>
          </cell>
        </row>
        <row r="47">
          <cell r="A47" t="str">
            <v>Bournville Village Trust</v>
          </cell>
          <cell r="B47" t="str">
            <v>Central</v>
          </cell>
          <cell r="D47" t="str">
            <v>Central</v>
          </cell>
          <cell r="E47">
            <v>2006</v>
          </cell>
        </row>
        <row r="48">
          <cell r="A48" t="str">
            <v>Bournville Works Housing Society Limited</v>
          </cell>
          <cell r="B48" t="str">
            <v>Central</v>
          </cell>
          <cell r="D48" t="str">
            <v>Central</v>
          </cell>
          <cell r="E48" t="str">
            <v xml:space="preserve"> </v>
          </cell>
        </row>
        <row r="49">
          <cell r="A49" t="str">
            <v>Bradford Community Housing Trust Limited</v>
          </cell>
          <cell r="B49" t="str">
            <v>North</v>
          </cell>
          <cell r="C49" t="str">
            <v>B</v>
          </cell>
          <cell r="D49" t="str">
            <v>NorthB</v>
          </cell>
          <cell r="E49" t="str">
            <v xml:space="preserve"> </v>
          </cell>
        </row>
        <row r="50">
          <cell r="A50" t="str">
            <v>Brighton Housing Trust</v>
          </cell>
          <cell r="B50" t="str">
            <v>South East</v>
          </cell>
          <cell r="D50" t="str">
            <v>South East</v>
          </cell>
          <cell r="E50" t="str">
            <v xml:space="preserve"> </v>
          </cell>
        </row>
        <row r="51">
          <cell r="A51" t="str">
            <v>Brighton YMCA</v>
          </cell>
          <cell r="B51" t="str">
            <v>South East</v>
          </cell>
          <cell r="D51" t="str">
            <v>South East</v>
          </cell>
          <cell r="E51">
            <v>2006</v>
          </cell>
        </row>
        <row r="52">
          <cell r="A52" t="str">
            <v>Broadacres Housing Association Limited</v>
          </cell>
          <cell r="B52" t="str">
            <v>North</v>
          </cell>
          <cell r="D52" t="str">
            <v>North</v>
          </cell>
          <cell r="E52">
            <v>2006</v>
          </cell>
        </row>
        <row r="53">
          <cell r="A53" t="str">
            <v>Broadening Choices for Older People</v>
          </cell>
          <cell r="B53" t="str">
            <v>Central</v>
          </cell>
          <cell r="D53" t="str">
            <v>Central</v>
          </cell>
          <cell r="E53">
            <v>2006</v>
          </cell>
        </row>
        <row r="54">
          <cell r="A54" t="str">
            <v>Broadland Housing Association Limited</v>
          </cell>
          <cell r="B54" t="str">
            <v>Central</v>
          </cell>
          <cell r="D54" t="str">
            <v>Central</v>
          </cell>
          <cell r="E54" t="str">
            <v xml:space="preserve"> </v>
          </cell>
        </row>
        <row r="55">
          <cell r="A55" t="str">
            <v>Bromford Carinthia Housing Association Limited</v>
          </cell>
          <cell r="B55" t="str">
            <v>Central</v>
          </cell>
          <cell r="D55" t="str">
            <v>Central</v>
          </cell>
          <cell r="E55" t="str">
            <v xml:space="preserve"> </v>
          </cell>
        </row>
        <row r="56">
          <cell r="A56" t="str">
            <v>Bromford Housing Group Limited</v>
          </cell>
          <cell r="B56" t="str">
            <v>Central</v>
          </cell>
          <cell r="C56" t="str">
            <v>A</v>
          </cell>
          <cell r="D56" t="str">
            <v>CentralA</v>
          </cell>
          <cell r="E56" t="str">
            <v xml:space="preserve"> </v>
          </cell>
        </row>
        <row r="57">
          <cell r="A57" t="str">
            <v>Bromsgrove District Housing Trust Limited</v>
          </cell>
          <cell r="B57" t="str">
            <v>Central</v>
          </cell>
          <cell r="C57" t="str">
            <v>B</v>
          </cell>
          <cell r="D57" t="str">
            <v>CentralB</v>
          </cell>
          <cell r="E57" t="str">
            <v xml:space="preserve"> </v>
          </cell>
        </row>
        <row r="58">
          <cell r="A58" t="str">
            <v>Broxbourne Housing Association Limited</v>
          </cell>
          <cell r="B58" t="str">
            <v>Central</v>
          </cell>
          <cell r="C58" t="str">
            <v>B</v>
          </cell>
          <cell r="D58" t="str">
            <v>CentralB</v>
          </cell>
          <cell r="E58" t="str">
            <v xml:space="preserve"> </v>
          </cell>
        </row>
        <row r="59">
          <cell r="A59" t="str">
            <v>Brunel and Family Housing Association Limited</v>
          </cell>
          <cell r="B59" t="str">
            <v>North</v>
          </cell>
          <cell r="D59" t="str">
            <v>North</v>
          </cell>
          <cell r="E59" t="str">
            <v>Archived</v>
          </cell>
        </row>
        <row r="60">
          <cell r="A60" t="str">
            <v>Brunelcare</v>
          </cell>
          <cell r="B60" t="str">
            <v>South West</v>
          </cell>
          <cell r="C60" t="str">
            <v>B</v>
          </cell>
          <cell r="D60" t="str">
            <v>South WestB</v>
          </cell>
          <cell r="E60" t="str">
            <v xml:space="preserve"> </v>
          </cell>
        </row>
        <row r="61">
          <cell r="A61" t="str">
            <v>Buckinghamshire Housing Association Limited</v>
          </cell>
          <cell r="B61" t="str">
            <v>South East</v>
          </cell>
          <cell r="D61" t="str">
            <v>South East</v>
          </cell>
          <cell r="E61">
            <v>2006</v>
          </cell>
        </row>
        <row r="62">
          <cell r="A62" t="str">
            <v>Caldmore Area Housing Association Limited</v>
          </cell>
          <cell r="B62" t="str">
            <v>Central</v>
          </cell>
          <cell r="C62" t="str">
            <v xml:space="preserve"> C</v>
          </cell>
          <cell r="D62" t="str">
            <v>Central C</v>
          </cell>
          <cell r="E62" t="str">
            <v xml:space="preserve"> </v>
          </cell>
        </row>
        <row r="63">
          <cell r="A63" t="str">
            <v>Calico Housing Limited</v>
          </cell>
          <cell r="B63" t="str">
            <v>North</v>
          </cell>
          <cell r="C63" t="str">
            <v>B</v>
          </cell>
          <cell r="D63" t="str">
            <v>NorthB</v>
          </cell>
          <cell r="E63" t="str">
            <v xml:space="preserve"> </v>
          </cell>
        </row>
        <row r="64">
          <cell r="A64" t="str">
            <v>Cambridge Housing Society Limited</v>
          </cell>
          <cell r="B64" t="str">
            <v>Central</v>
          </cell>
          <cell r="C64" t="str">
            <v>A</v>
          </cell>
          <cell r="D64" t="str">
            <v>CentralA</v>
          </cell>
          <cell r="E64" t="str">
            <v xml:space="preserve"> </v>
          </cell>
        </row>
        <row r="65">
          <cell r="A65" t="str">
            <v>Cara Irish Housing Association</v>
          </cell>
          <cell r="B65" t="str">
            <v>London</v>
          </cell>
          <cell r="C65" t="str">
            <v>B</v>
          </cell>
          <cell r="D65" t="str">
            <v>LondonB</v>
          </cell>
          <cell r="E65" t="str">
            <v xml:space="preserve"> </v>
          </cell>
        </row>
        <row r="66">
          <cell r="A66" t="str">
            <v>Carr-Gomm Society Limited</v>
          </cell>
          <cell r="B66" t="e">
            <v>#N/A</v>
          </cell>
          <cell r="C66" t="str">
            <v>C</v>
          </cell>
          <cell r="D66" t="e">
            <v>#N/A</v>
          </cell>
          <cell r="E66" t="e">
            <v>#N/A</v>
          </cell>
        </row>
        <row r="67">
          <cell r="A67" t="str">
            <v>Castle Vale Community Housing Association Ltd</v>
          </cell>
          <cell r="B67" t="str">
            <v>Central</v>
          </cell>
          <cell r="D67" t="str">
            <v>Central</v>
          </cell>
          <cell r="E67">
            <v>2006</v>
          </cell>
        </row>
        <row r="68">
          <cell r="A68" t="str">
            <v>Catalyst Housing Group Limited</v>
          </cell>
          <cell r="B68" t="str">
            <v>London</v>
          </cell>
          <cell r="C68" t="str">
            <v>C</v>
          </cell>
          <cell r="D68" t="str">
            <v>LondonC</v>
          </cell>
          <cell r="E68" t="str">
            <v xml:space="preserve"> </v>
          </cell>
        </row>
        <row r="69">
          <cell r="A69" t="str">
            <v>Central Borders Housing Group</v>
          </cell>
          <cell r="B69" t="str">
            <v>Central</v>
          </cell>
          <cell r="C69" t="str">
            <v>B</v>
          </cell>
        </row>
        <row r="70">
          <cell r="A70" t="str">
            <v>Central and Cecil Housing Trust</v>
          </cell>
          <cell r="B70" t="str">
            <v>London</v>
          </cell>
          <cell r="C70" t="str">
            <v>B</v>
          </cell>
          <cell r="D70" t="str">
            <v>LondonB</v>
          </cell>
          <cell r="E70">
            <v>2006</v>
          </cell>
        </row>
        <row r="71">
          <cell r="A71" t="str">
            <v>Centrepoint</v>
          </cell>
          <cell r="B71" t="str">
            <v>London</v>
          </cell>
          <cell r="C71" t="str">
            <v>A</v>
          </cell>
          <cell r="D71" t="str">
            <v>LondonA</v>
          </cell>
          <cell r="E71" t="str">
            <v xml:space="preserve"> </v>
          </cell>
        </row>
        <row r="72">
          <cell r="A72" t="str">
            <v>Charter Community Housing Limited</v>
          </cell>
          <cell r="B72" t="str">
            <v>South East</v>
          </cell>
          <cell r="D72" t="str">
            <v>South East</v>
          </cell>
          <cell r="E72" t="str">
            <v xml:space="preserve"> </v>
          </cell>
        </row>
        <row r="73">
          <cell r="A73" t="str">
            <v>Chelmer Housing Partnership Limited</v>
          </cell>
          <cell r="B73" t="str">
            <v>Central</v>
          </cell>
          <cell r="D73" t="str">
            <v>Central</v>
          </cell>
          <cell r="E73" t="str">
            <v xml:space="preserve"> </v>
          </cell>
        </row>
        <row r="74">
          <cell r="A74" t="str">
            <v>Cherwell Housing Trust</v>
          </cell>
          <cell r="B74" t="str">
            <v>London</v>
          </cell>
          <cell r="D74" t="str">
            <v>London</v>
          </cell>
          <cell r="E74" t="str">
            <v xml:space="preserve"> </v>
          </cell>
        </row>
        <row r="75">
          <cell r="A75" t="str">
            <v>Chester &amp; District Housing Trust Limited</v>
          </cell>
          <cell r="B75" t="str">
            <v>North</v>
          </cell>
          <cell r="C75" t="str">
            <v>B</v>
          </cell>
          <cell r="D75" t="str">
            <v>NorthB</v>
          </cell>
          <cell r="E75" t="str">
            <v xml:space="preserve"> </v>
          </cell>
        </row>
        <row r="76">
          <cell r="A76" t="str">
            <v>Chevin Housing Association Limited</v>
          </cell>
          <cell r="B76" t="str">
            <v>North</v>
          </cell>
          <cell r="C76" t="str">
            <v>A</v>
          </cell>
          <cell r="D76" t="str">
            <v>NorthA</v>
          </cell>
          <cell r="E76" t="str">
            <v xml:space="preserve"> </v>
          </cell>
        </row>
        <row r="77">
          <cell r="A77" t="str">
            <v>Cheviot Housing Association Limited</v>
          </cell>
          <cell r="B77" t="str">
            <v>North</v>
          </cell>
          <cell r="C77" t="str">
            <v>B</v>
          </cell>
          <cell r="D77" t="str">
            <v>NorthB</v>
          </cell>
          <cell r="E77">
            <v>2006</v>
          </cell>
        </row>
        <row r="78">
          <cell r="A78" t="str">
            <v>Christian Action (Enfield) Housing Assoc Ltd</v>
          </cell>
          <cell r="B78" t="str">
            <v>London</v>
          </cell>
          <cell r="C78" t="str">
            <v>A</v>
          </cell>
          <cell r="D78" t="str">
            <v>LondonA</v>
          </cell>
          <cell r="E78">
            <v>2006</v>
          </cell>
        </row>
        <row r="79">
          <cell r="A79" t="str">
            <v>Christian Alliance Housing Association Limited</v>
          </cell>
          <cell r="B79" t="str">
            <v>London</v>
          </cell>
          <cell r="C79" t="str">
            <v>C</v>
          </cell>
          <cell r="D79" t="str">
            <v>LondonC</v>
          </cell>
          <cell r="E79">
            <v>2006</v>
          </cell>
        </row>
        <row r="80">
          <cell r="A80" t="str">
            <v>Circle Anglia Limited</v>
          </cell>
          <cell r="B80" t="str">
            <v>London</v>
          </cell>
          <cell r="C80" t="str">
            <v>D</v>
          </cell>
          <cell r="D80" t="str">
            <v>LondonD</v>
          </cell>
          <cell r="E80" t="str">
            <v xml:space="preserve"> </v>
          </cell>
        </row>
        <row r="81">
          <cell r="A81" t="str">
            <v>Clays Lane Housing Co-operative Limited</v>
          </cell>
          <cell r="B81" t="str">
            <v>London</v>
          </cell>
          <cell r="D81" t="str">
            <v>London</v>
          </cell>
          <cell r="E81" t="str">
            <v xml:space="preserve"> </v>
          </cell>
        </row>
        <row r="82">
          <cell r="A82" t="str">
            <v>Coast and Country Housing Limited</v>
          </cell>
          <cell r="B82" t="str">
            <v>North</v>
          </cell>
          <cell r="C82" t="str">
            <v>B</v>
          </cell>
          <cell r="D82" t="str">
            <v>NorthB</v>
          </cell>
          <cell r="E82" t="str">
            <v xml:space="preserve"> </v>
          </cell>
        </row>
        <row r="83">
          <cell r="A83" t="str">
            <v>Coastline Housing Limited</v>
          </cell>
          <cell r="B83" t="str">
            <v>South West</v>
          </cell>
          <cell r="D83" t="str">
            <v>South West</v>
          </cell>
          <cell r="E83" t="str">
            <v xml:space="preserve"> </v>
          </cell>
        </row>
        <row r="84">
          <cell r="A84" t="str">
            <v>Colchester Quaker Housing Association Limited</v>
          </cell>
          <cell r="B84" t="str">
            <v>Central</v>
          </cell>
          <cell r="D84" t="str">
            <v>Central</v>
          </cell>
          <cell r="E84" t="str">
            <v xml:space="preserve"> </v>
          </cell>
        </row>
        <row r="85">
          <cell r="A85" t="str">
            <v>Colne Housing Society Limited</v>
          </cell>
          <cell r="B85" t="str">
            <v>Central</v>
          </cell>
          <cell r="C85" t="str">
            <v>B</v>
          </cell>
          <cell r="D85" t="str">
            <v>CentralB</v>
          </cell>
          <cell r="E85" t="str">
            <v xml:space="preserve"> </v>
          </cell>
        </row>
        <row r="86">
          <cell r="A86" t="str">
            <v>Community Gateway Association Limited</v>
          </cell>
          <cell r="B86" t="str">
            <v>North</v>
          </cell>
          <cell r="C86" t="str">
            <v>B</v>
          </cell>
          <cell r="D86" t="str">
            <v>NorthB</v>
          </cell>
          <cell r="E86" t="str">
            <v xml:space="preserve"> </v>
          </cell>
        </row>
        <row r="87">
          <cell r="A87" t="str">
            <v>Community Housing Association Limited</v>
          </cell>
          <cell r="B87" t="str">
            <v>London</v>
          </cell>
          <cell r="C87" t="str">
            <v>B</v>
          </cell>
          <cell r="D87" t="str">
            <v>LondonB</v>
          </cell>
          <cell r="E87" t="str">
            <v xml:space="preserve"> </v>
          </cell>
        </row>
        <row r="88">
          <cell r="A88" t="str">
            <v>Community Housing Group Limited</v>
          </cell>
          <cell r="B88" t="str">
            <v>Central</v>
          </cell>
          <cell r="C88" t="str">
            <v>C</v>
          </cell>
          <cell r="D88" t="str">
            <v>CentralC</v>
          </cell>
          <cell r="E88" t="str">
            <v xml:space="preserve"> </v>
          </cell>
        </row>
        <row r="89">
          <cell r="A89" t="str">
            <v>Connect Housing Association Limited</v>
          </cell>
          <cell r="B89" t="str">
            <v>North</v>
          </cell>
          <cell r="C89" t="str">
            <v>A</v>
          </cell>
          <cell r="D89" t="str">
            <v>NorthA</v>
          </cell>
          <cell r="E89">
            <v>2006</v>
          </cell>
        </row>
        <row r="90">
          <cell r="A90" t="str">
            <v>Contour Housing Limited</v>
          </cell>
          <cell r="B90" t="str">
            <v>North</v>
          </cell>
          <cell r="D90" t="str">
            <v>North</v>
          </cell>
          <cell r="E90" t="str">
            <v xml:space="preserve"> </v>
          </cell>
        </row>
        <row r="91">
          <cell r="A91" t="str">
            <v>Co-op Homes (South) Limited</v>
          </cell>
          <cell r="B91" t="str">
            <v>London</v>
          </cell>
          <cell r="D91" t="str">
            <v>London</v>
          </cell>
          <cell r="E91" t="str">
            <v xml:space="preserve"> </v>
          </cell>
        </row>
        <row r="92">
          <cell r="A92" t="str">
            <v>Co-operative Development Society Limited</v>
          </cell>
          <cell r="B92" t="str">
            <v>London</v>
          </cell>
          <cell r="D92" t="str">
            <v>London</v>
          </cell>
          <cell r="E92" t="str">
            <v xml:space="preserve"> </v>
          </cell>
        </row>
        <row r="93">
          <cell r="A93" t="str">
            <v>Cosmopolitan Housing Group Limited</v>
          </cell>
          <cell r="B93" t="str">
            <v>North</v>
          </cell>
          <cell r="D93" t="str">
            <v>North</v>
          </cell>
          <cell r="E93">
            <v>2006</v>
          </cell>
        </row>
        <row r="94">
          <cell r="A94" t="str">
            <v>Cotman Housing Association Limited</v>
          </cell>
          <cell r="B94" t="str">
            <v>Central</v>
          </cell>
          <cell r="C94" t="str">
            <v>C</v>
          </cell>
          <cell r="D94" t="str">
            <v>CentralC</v>
          </cell>
          <cell r="E94" t="str">
            <v xml:space="preserve"> </v>
          </cell>
        </row>
        <row r="95">
          <cell r="A95" t="str">
            <v>Cottsway Housing Association Limited</v>
          </cell>
          <cell r="B95" t="str">
            <v>South East</v>
          </cell>
          <cell r="C95" t="str">
            <v>A</v>
          </cell>
          <cell r="D95" t="str">
            <v>South EastA</v>
          </cell>
          <cell r="E95">
            <v>2006</v>
          </cell>
        </row>
        <row r="96">
          <cell r="A96" t="str">
            <v>Crosby Housing Association Limited</v>
          </cell>
          <cell r="B96" t="str">
            <v>North</v>
          </cell>
          <cell r="D96" t="str">
            <v>North</v>
          </cell>
          <cell r="E96" t="str">
            <v xml:space="preserve"> </v>
          </cell>
        </row>
        <row r="97">
          <cell r="A97" t="str">
            <v>Cross Keys Homes Limited</v>
          </cell>
          <cell r="B97" t="str">
            <v>Central</v>
          </cell>
          <cell r="C97" t="str">
            <v>A</v>
          </cell>
          <cell r="D97" t="str">
            <v>CentralA</v>
          </cell>
          <cell r="E97" t="str">
            <v xml:space="preserve"> </v>
          </cell>
        </row>
        <row r="98">
          <cell r="A98" t="str">
            <v>Crown Housing Association Limited</v>
          </cell>
          <cell r="B98" t="str">
            <v>London</v>
          </cell>
          <cell r="D98" t="str">
            <v>London</v>
          </cell>
          <cell r="E98" t="str">
            <v xml:space="preserve"> </v>
          </cell>
        </row>
        <row r="99">
          <cell r="A99" t="str">
            <v>Croydon Churches Housing Association Limited</v>
          </cell>
          <cell r="B99" t="str">
            <v>London</v>
          </cell>
          <cell r="D99" t="str">
            <v>London</v>
          </cell>
          <cell r="E99" t="str">
            <v xml:space="preserve"> </v>
          </cell>
        </row>
        <row r="100">
          <cell r="A100" t="str">
            <v>Croydon Peoples Housing Association Limited</v>
          </cell>
          <cell r="B100" t="str">
            <v>London</v>
          </cell>
          <cell r="C100" t="str">
            <v>A</v>
          </cell>
          <cell r="D100" t="str">
            <v>LondonA</v>
          </cell>
          <cell r="E100" t="str">
            <v xml:space="preserve"> </v>
          </cell>
        </row>
        <row r="101">
          <cell r="A101" t="str">
            <v>Dales Housing Limited</v>
          </cell>
          <cell r="B101" t="str">
            <v>Central</v>
          </cell>
          <cell r="C101" t="str">
            <v>C</v>
          </cell>
          <cell r="D101" t="str">
            <v>CentralC</v>
          </cell>
          <cell r="E101" t="str">
            <v xml:space="preserve"> </v>
          </cell>
        </row>
        <row r="102">
          <cell r="A102" t="str">
            <v>Dane Housing (Congleton) Limited</v>
          </cell>
          <cell r="B102" t="str">
            <v>North</v>
          </cell>
          <cell r="C102" t="str">
            <v>B</v>
          </cell>
          <cell r="D102" t="str">
            <v>NorthB</v>
          </cell>
          <cell r="E102">
            <v>2006</v>
          </cell>
        </row>
        <row r="103">
          <cell r="A103" t="str">
            <v>Derwent Housing Association Limited</v>
          </cell>
          <cell r="B103" t="str">
            <v>Central</v>
          </cell>
          <cell r="C103" t="str">
            <v>A</v>
          </cell>
          <cell r="D103" t="str">
            <v>CentralA</v>
          </cell>
          <cell r="E103" t="str">
            <v xml:space="preserve"> </v>
          </cell>
        </row>
        <row r="104">
          <cell r="A104" t="str">
            <v>Devon and Cornwall Housing Trust</v>
          </cell>
          <cell r="B104" t="str">
            <v>South West</v>
          </cell>
          <cell r="D104" t="str">
            <v>South West</v>
          </cell>
          <cell r="E104" t="str">
            <v xml:space="preserve"> </v>
          </cell>
        </row>
        <row r="105">
          <cell r="A105" t="str">
            <v>Devon Community Housing Society Limited</v>
          </cell>
          <cell r="B105" t="str">
            <v>South West</v>
          </cell>
          <cell r="D105" t="str">
            <v>South West</v>
          </cell>
          <cell r="E105">
            <v>2006</v>
          </cell>
        </row>
        <row r="106">
          <cell r="A106" t="str">
            <v>Dominion Housing Group Limited</v>
          </cell>
          <cell r="B106" t="str">
            <v>London</v>
          </cell>
          <cell r="C106" t="str">
            <v>B</v>
          </cell>
          <cell r="D106" t="str">
            <v>LondonB</v>
          </cell>
          <cell r="E106" t="str">
            <v xml:space="preserve"> </v>
          </cell>
        </row>
        <row r="107">
          <cell r="A107" t="str">
            <v>Drum Housing Association Limited</v>
          </cell>
          <cell r="B107" t="str">
            <v>South East</v>
          </cell>
          <cell r="D107" t="str">
            <v>South East</v>
          </cell>
          <cell r="E107" t="str">
            <v xml:space="preserve"> </v>
          </cell>
        </row>
        <row r="108">
          <cell r="A108" t="str">
            <v>Durham Aged Mineworkers' Homes Association</v>
          </cell>
          <cell r="B108" t="str">
            <v>North</v>
          </cell>
          <cell r="C108" t="str">
            <v>B</v>
          </cell>
          <cell r="D108" t="str">
            <v>NorthB</v>
          </cell>
          <cell r="E108">
            <v>2006</v>
          </cell>
        </row>
        <row r="109">
          <cell r="A109" t="str">
            <v>East End Homes Limited</v>
          </cell>
          <cell r="B109" t="str">
            <v>London</v>
          </cell>
          <cell r="C109" t="str">
            <v>C</v>
          </cell>
          <cell r="D109" t="str">
            <v>LondonC</v>
          </cell>
          <cell r="E109" t="str">
            <v xml:space="preserve"> </v>
          </cell>
        </row>
        <row r="110">
          <cell r="A110" t="str">
            <v>East Midlands Housing Association Limited</v>
          </cell>
          <cell r="B110" t="str">
            <v>Central</v>
          </cell>
          <cell r="C110" t="str">
            <v>B</v>
          </cell>
          <cell r="D110" t="str">
            <v>CentralB</v>
          </cell>
          <cell r="E110" t="str">
            <v xml:space="preserve"> </v>
          </cell>
        </row>
        <row r="111">
          <cell r="A111" t="str">
            <v>East Thames Group Limited</v>
          </cell>
          <cell r="B111" t="str">
            <v>London</v>
          </cell>
          <cell r="C111" t="str">
            <v>C</v>
          </cell>
          <cell r="D111" t="str">
            <v>LondonC</v>
          </cell>
          <cell r="E111" t="str">
            <v xml:space="preserve"> </v>
          </cell>
        </row>
        <row r="112">
          <cell r="A112" t="str">
            <v>Eastern Shires Housing Association Limited</v>
          </cell>
          <cell r="B112" t="str">
            <v>Central</v>
          </cell>
          <cell r="C112" t="str">
            <v>A</v>
          </cell>
          <cell r="D112" t="str">
            <v>CentralA</v>
          </cell>
          <cell r="E112" t="str">
            <v xml:space="preserve"> </v>
          </cell>
        </row>
        <row r="113">
          <cell r="A113" t="str">
            <v>Eastlands Homes Partnership Limited</v>
          </cell>
          <cell r="B113" t="str">
            <v>North</v>
          </cell>
          <cell r="C113" t="str">
            <v>A</v>
          </cell>
          <cell r="D113" t="str">
            <v>NorthA</v>
          </cell>
          <cell r="E113" t="str">
            <v xml:space="preserve"> </v>
          </cell>
        </row>
        <row r="114">
          <cell r="A114" t="str">
            <v>Eden Housing Association Limited</v>
          </cell>
          <cell r="B114" t="str">
            <v>North</v>
          </cell>
          <cell r="C114" t="str">
            <v>B</v>
          </cell>
          <cell r="D114" t="str">
            <v>NorthB</v>
          </cell>
          <cell r="E114">
            <v>2006</v>
          </cell>
        </row>
        <row r="115">
          <cell r="A115" t="str">
            <v>Ekaya Housing Association Limited</v>
          </cell>
          <cell r="B115" t="str">
            <v>London</v>
          </cell>
          <cell r="D115" t="str">
            <v>London</v>
          </cell>
          <cell r="E115" t="str">
            <v xml:space="preserve"> </v>
          </cell>
        </row>
        <row r="116">
          <cell r="A116" t="str">
            <v>Eldonian Community Based Housing Association Ltd</v>
          </cell>
          <cell r="B116" t="str">
            <v>North</v>
          </cell>
          <cell r="D116" t="str">
            <v>North</v>
          </cell>
          <cell r="E116" t="str">
            <v xml:space="preserve"> </v>
          </cell>
        </row>
        <row r="117">
          <cell r="A117" t="str">
            <v>Elim Housing Association Limited</v>
          </cell>
          <cell r="B117" t="str">
            <v>South West</v>
          </cell>
          <cell r="D117" t="str">
            <v>South West</v>
          </cell>
          <cell r="E117" t="str">
            <v xml:space="preserve"> </v>
          </cell>
        </row>
        <row r="118">
          <cell r="A118" t="str">
            <v>Elmbridge Housing Trust Limited</v>
          </cell>
          <cell r="B118" t="str">
            <v>South East</v>
          </cell>
          <cell r="D118" t="str">
            <v>South East</v>
          </cell>
          <cell r="E118" t="str">
            <v xml:space="preserve"> </v>
          </cell>
        </row>
        <row r="119">
          <cell r="A119" t="str">
            <v>Endeavour Housing Association Limited</v>
          </cell>
          <cell r="B119" t="str">
            <v>North</v>
          </cell>
          <cell r="D119" t="str">
            <v>North</v>
          </cell>
          <cell r="E119">
            <v>2006</v>
          </cell>
        </row>
        <row r="120">
          <cell r="A120" t="str">
            <v>English Churches Housing Group Limited</v>
          </cell>
          <cell r="B120" t="str">
            <v>Central</v>
          </cell>
          <cell r="D120" t="str">
            <v>Central</v>
          </cell>
          <cell r="E120" t="str">
            <v xml:space="preserve"> </v>
          </cell>
        </row>
        <row r="121">
          <cell r="A121" t="str">
            <v>English Rural Housing Association Limited</v>
          </cell>
          <cell r="B121" t="str">
            <v>South East</v>
          </cell>
          <cell r="C121" t="str">
            <v>C</v>
          </cell>
          <cell r="D121" t="str">
            <v>South EastC</v>
          </cell>
          <cell r="E121">
            <v>2006</v>
          </cell>
        </row>
        <row r="122">
          <cell r="A122" t="str">
            <v>ENHAM</v>
          </cell>
          <cell r="B122" t="str">
            <v>South East</v>
          </cell>
          <cell r="D122" t="str">
            <v>South East</v>
          </cell>
          <cell r="E122" t="str">
            <v xml:space="preserve"> </v>
          </cell>
        </row>
        <row r="123">
          <cell r="A123" t="str">
            <v>Enterprise 5 Housing Association Limited</v>
          </cell>
          <cell r="B123" t="str">
            <v>North</v>
          </cell>
          <cell r="D123" t="str">
            <v>North</v>
          </cell>
          <cell r="E123" t="str">
            <v xml:space="preserve"> </v>
          </cell>
        </row>
        <row r="124">
          <cell r="A124" t="str">
            <v>Equity Housing Group Limited</v>
          </cell>
          <cell r="B124" t="str">
            <v>North</v>
          </cell>
          <cell r="C124" t="str">
            <v>B</v>
          </cell>
          <cell r="D124" t="str">
            <v>NorthB</v>
          </cell>
          <cell r="E124" t="str">
            <v xml:space="preserve"> </v>
          </cell>
        </row>
        <row r="125">
          <cell r="A125" t="str">
            <v>Erimus Housing Limited</v>
          </cell>
          <cell r="B125" t="str">
            <v>North</v>
          </cell>
          <cell r="C125" t="str">
            <v>B</v>
          </cell>
          <cell r="D125" t="str">
            <v>NorthB</v>
          </cell>
          <cell r="E125" t="str">
            <v xml:space="preserve"> </v>
          </cell>
        </row>
        <row r="126">
          <cell r="A126" t="str">
            <v>Estuary Housing Association Limited</v>
          </cell>
          <cell r="B126" t="str">
            <v>Central</v>
          </cell>
          <cell r="C126" t="str">
            <v>B</v>
          </cell>
          <cell r="D126" t="str">
            <v>CentralB</v>
          </cell>
          <cell r="E126" t="str">
            <v xml:space="preserve"> </v>
          </cell>
        </row>
        <row r="127">
          <cell r="A127" t="str">
            <v>Exeter Housing Society Limited</v>
          </cell>
          <cell r="B127" t="str">
            <v>South West</v>
          </cell>
          <cell r="D127" t="str">
            <v>South West</v>
          </cell>
          <cell r="E127">
            <v>2006</v>
          </cell>
        </row>
        <row r="128">
          <cell r="A128" t="str">
            <v>Family First Limited</v>
          </cell>
          <cell r="B128" t="str">
            <v>Central</v>
          </cell>
          <cell r="D128" t="str">
            <v>Central</v>
          </cell>
          <cell r="E128" t="str">
            <v xml:space="preserve"> </v>
          </cell>
        </row>
        <row r="129">
          <cell r="A129" t="str">
            <v>Family HA (Birkenhead &amp; Wirral) Limited</v>
          </cell>
          <cell r="B129" t="str">
            <v>North</v>
          </cell>
          <cell r="D129" t="str">
            <v>North</v>
          </cell>
          <cell r="E129">
            <v>2006</v>
          </cell>
        </row>
        <row r="130">
          <cell r="A130" t="str">
            <v>Family Housing Association (Birmingham) Ltd</v>
          </cell>
          <cell r="B130" t="str">
            <v>Central</v>
          </cell>
          <cell r="D130" t="str">
            <v>Central</v>
          </cell>
          <cell r="E130" t="str">
            <v xml:space="preserve"> </v>
          </cell>
        </row>
        <row r="131">
          <cell r="A131" t="str">
            <v>Family Housing Association Limited</v>
          </cell>
          <cell r="B131" t="str">
            <v>London</v>
          </cell>
          <cell r="D131" t="str">
            <v>London</v>
          </cell>
          <cell r="E131" t="str">
            <v xml:space="preserve"> </v>
          </cell>
        </row>
        <row r="132">
          <cell r="A132" t="str">
            <v>Family Mosaic Housing</v>
          </cell>
          <cell r="B132" t="str">
            <v>London</v>
          </cell>
          <cell r="C132" t="str">
            <v>C</v>
          </cell>
          <cell r="D132" t="str">
            <v>LondonC</v>
          </cell>
          <cell r="E132" t="str">
            <v xml:space="preserve"> </v>
          </cell>
        </row>
        <row r="133">
          <cell r="A133" t="str">
            <v>FCH Housing and Care</v>
          </cell>
          <cell r="B133" t="str">
            <v>Central</v>
          </cell>
          <cell r="D133" t="str">
            <v>Central</v>
          </cell>
          <cell r="E133" t="str">
            <v xml:space="preserve"> </v>
          </cell>
        </row>
        <row r="134">
          <cell r="A134" t="str">
            <v>Festival Housing Limited</v>
          </cell>
          <cell r="B134" t="str">
            <v>Central</v>
          </cell>
          <cell r="C134" t="str">
            <v>C</v>
          </cell>
          <cell r="D134" t="str">
            <v>CentralC</v>
          </cell>
          <cell r="E134" t="str">
            <v xml:space="preserve"> </v>
          </cell>
        </row>
        <row r="135">
          <cell r="A135" t="str">
            <v>First Wessex Housing Group Limited</v>
          </cell>
          <cell r="B135" t="str">
            <v>South East</v>
          </cell>
          <cell r="C135" t="str">
            <v>B</v>
          </cell>
          <cell r="D135" t="str">
            <v>South EastB</v>
          </cell>
          <cell r="E135" t="str">
            <v xml:space="preserve"> </v>
          </cell>
        </row>
        <row r="136">
          <cell r="A136" t="str">
            <v>Flagship Housing Group Limited</v>
          </cell>
          <cell r="B136" t="str">
            <v>Central</v>
          </cell>
          <cell r="C136" t="str">
            <v>A</v>
          </cell>
          <cell r="D136" t="str">
            <v>CentralA</v>
          </cell>
          <cell r="E136" t="str">
            <v xml:space="preserve"> </v>
          </cell>
        </row>
        <row r="137">
          <cell r="A137" t="str">
            <v>Forest of Dean Housing</v>
          </cell>
          <cell r="B137" t="str">
            <v>South West</v>
          </cell>
          <cell r="D137" t="str">
            <v>South West</v>
          </cell>
          <cell r="E137" t="str">
            <v xml:space="preserve"> </v>
          </cell>
        </row>
        <row r="138">
          <cell r="A138" t="str">
            <v>Fosseway Housing Association Limited</v>
          </cell>
          <cell r="B138" t="str">
            <v>Central</v>
          </cell>
          <cell r="D138" t="str">
            <v>Central</v>
          </cell>
          <cell r="E138" t="str">
            <v xml:space="preserve"> </v>
          </cell>
        </row>
        <row r="139">
          <cell r="A139" t="str">
            <v>Foundation Housing Association Limited</v>
          </cell>
          <cell r="B139" t="str">
            <v>Central</v>
          </cell>
          <cell r="D139" t="str">
            <v>Central</v>
          </cell>
          <cell r="E139" t="str">
            <v xml:space="preserve"> </v>
          </cell>
        </row>
        <row r="140">
          <cell r="A140" t="str">
            <v>Framework Housing Association</v>
          </cell>
          <cell r="B140" t="str">
            <v>Central</v>
          </cell>
          <cell r="C140" t="str">
            <v>B</v>
          </cell>
          <cell r="D140" t="str">
            <v>CentralB</v>
          </cell>
          <cell r="E140" t="str">
            <v xml:space="preserve"> </v>
          </cell>
        </row>
        <row r="141">
          <cell r="A141" t="str">
            <v>Franklands Village Housing Association Limited</v>
          </cell>
          <cell r="B141" t="str">
            <v>South East</v>
          </cell>
          <cell r="C141" t="str">
            <v>C</v>
          </cell>
          <cell r="D141" t="str">
            <v>South EastC</v>
          </cell>
          <cell r="E141">
            <v>2006</v>
          </cell>
        </row>
        <row r="142">
          <cell r="A142" t="str">
            <v>Freebridge Community Housing Limited</v>
          </cell>
          <cell r="B142" t="str">
            <v>Central</v>
          </cell>
          <cell r="C142" t="str">
            <v>B</v>
          </cell>
          <cell r="D142" t="str">
            <v>CentralB</v>
          </cell>
          <cell r="E142" t="str">
            <v xml:space="preserve"> </v>
          </cell>
        </row>
        <row r="143">
          <cell r="A143" t="str">
            <v>Futures Housing Group</v>
          </cell>
          <cell r="B143" t="str">
            <v>Central</v>
          </cell>
          <cell r="C143" t="str">
            <v>A</v>
          </cell>
        </row>
        <row r="144">
          <cell r="A144" t="str">
            <v>Gallions Housing Association Limited</v>
          </cell>
          <cell r="B144" t="str">
            <v>London</v>
          </cell>
          <cell r="D144" t="str">
            <v>London</v>
          </cell>
          <cell r="E144" t="str">
            <v xml:space="preserve"> </v>
          </cell>
        </row>
        <row r="145">
          <cell r="A145" t="str">
            <v>Genesis Housing Group Limited</v>
          </cell>
          <cell r="B145" t="str">
            <v>London</v>
          </cell>
          <cell r="C145" t="str">
            <v>C</v>
          </cell>
          <cell r="D145" t="str">
            <v>LondonC</v>
          </cell>
          <cell r="E145" t="str">
            <v xml:space="preserve"> </v>
          </cell>
        </row>
        <row r="146">
          <cell r="A146" t="str">
            <v>Gloucestershire Housing Association Limited</v>
          </cell>
          <cell r="B146" t="str">
            <v>South West</v>
          </cell>
          <cell r="C146" t="str">
            <v>B</v>
          </cell>
          <cell r="D146" t="str">
            <v>South WestB</v>
          </cell>
          <cell r="E146" t="str">
            <v xml:space="preserve"> </v>
          </cell>
        </row>
        <row r="147">
          <cell r="A147" t="str">
            <v>Granta Housing Society Limited</v>
          </cell>
          <cell r="B147" t="str">
            <v>London</v>
          </cell>
          <cell r="D147" t="str">
            <v>London</v>
          </cell>
          <cell r="E147" t="str">
            <v xml:space="preserve"> </v>
          </cell>
        </row>
        <row r="148">
          <cell r="A148" t="str">
            <v>Gravesend Churches Housing Association Limited</v>
          </cell>
          <cell r="B148" t="str">
            <v>South East</v>
          </cell>
          <cell r="C148" t="str">
            <v>D</v>
          </cell>
          <cell r="D148" t="str">
            <v>South EastD</v>
          </cell>
          <cell r="E148">
            <v>2006</v>
          </cell>
        </row>
        <row r="149">
          <cell r="A149" t="str">
            <v>Great Places Housing</v>
          </cell>
          <cell r="B149" t="str">
            <v>North</v>
          </cell>
          <cell r="C149" t="str">
            <v>C</v>
          </cell>
          <cell r="D149" t="str">
            <v>NorthC</v>
          </cell>
          <cell r="E149" t="str">
            <v xml:space="preserve"> </v>
          </cell>
        </row>
        <row r="150">
          <cell r="A150" t="str">
            <v>Greenoak Housing Association Limited</v>
          </cell>
          <cell r="B150" t="str">
            <v>South East</v>
          </cell>
          <cell r="D150" t="str">
            <v>South East</v>
          </cell>
          <cell r="E150" t="str">
            <v xml:space="preserve"> </v>
          </cell>
        </row>
        <row r="151">
          <cell r="A151" t="str">
            <v>Guinness Trust</v>
          </cell>
          <cell r="B151" t="str">
            <v>London</v>
          </cell>
          <cell r="C151" t="str">
            <v>A</v>
          </cell>
          <cell r="D151" t="str">
            <v>LondonA</v>
          </cell>
          <cell r="E151" t="str">
            <v xml:space="preserve"> </v>
          </cell>
        </row>
        <row r="152">
          <cell r="A152" t="str">
            <v>Habinteg Housing Association Limited</v>
          </cell>
          <cell r="B152" t="str">
            <v>London</v>
          </cell>
          <cell r="D152" t="str">
            <v>London</v>
          </cell>
          <cell r="E152">
            <v>2006</v>
          </cell>
        </row>
        <row r="153">
          <cell r="A153" t="str">
            <v>Haig Homes</v>
          </cell>
          <cell r="B153" t="str">
            <v>London</v>
          </cell>
          <cell r="C153" t="str">
            <v>B</v>
          </cell>
          <cell r="D153" t="str">
            <v>LondonB</v>
          </cell>
          <cell r="E153" t="str">
            <v xml:space="preserve"> </v>
          </cell>
        </row>
        <row r="154">
          <cell r="A154" t="str">
            <v>Halton Housing Trust Limited</v>
          </cell>
          <cell r="B154" t="str">
            <v>North</v>
          </cell>
          <cell r="C154" t="str">
            <v>B</v>
          </cell>
          <cell r="D154" t="str">
            <v>NorthB</v>
          </cell>
          <cell r="E154" t="str">
            <v xml:space="preserve"> </v>
          </cell>
        </row>
        <row r="155">
          <cell r="A155" t="str">
            <v>Hanover Housing Association</v>
          </cell>
          <cell r="B155" t="str">
            <v>South East</v>
          </cell>
          <cell r="C155" t="str">
            <v>B</v>
          </cell>
          <cell r="D155" t="str">
            <v>South EastB</v>
          </cell>
          <cell r="E155" t="str">
            <v xml:space="preserve"> </v>
          </cell>
        </row>
        <row r="156">
          <cell r="A156" t="str">
            <v>Harden Housing Association (Midlands) (2005) Ltd</v>
          </cell>
          <cell r="B156" t="e">
            <v>#N/A</v>
          </cell>
          <cell r="D156" t="e">
            <v>#N/A</v>
          </cell>
          <cell r="E156" t="e">
            <v>#N/A</v>
          </cell>
        </row>
        <row r="157">
          <cell r="A157" t="str">
            <v>Harvest Housing Group Limited</v>
          </cell>
          <cell r="B157" t="str">
            <v>North</v>
          </cell>
          <cell r="C157" t="str">
            <v>C</v>
          </cell>
          <cell r="D157" t="str">
            <v>NorthC</v>
          </cell>
          <cell r="E157" t="str">
            <v xml:space="preserve"> </v>
          </cell>
        </row>
        <row r="158">
          <cell r="A158" t="str">
            <v>Hastoe Housing Association Limited</v>
          </cell>
          <cell r="B158" t="str">
            <v>South East</v>
          </cell>
          <cell r="C158" t="str">
            <v>B</v>
          </cell>
          <cell r="D158" t="str">
            <v>South EastB</v>
          </cell>
          <cell r="E158" t="str">
            <v xml:space="preserve"> </v>
          </cell>
        </row>
        <row r="159">
          <cell r="A159" t="str">
            <v>Havebury Housing Partnership</v>
          </cell>
          <cell r="B159" t="str">
            <v>Central</v>
          </cell>
          <cell r="D159" t="str">
            <v>Central</v>
          </cell>
          <cell r="E159" t="str">
            <v xml:space="preserve"> </v>
          </cell>
        </row>
        <row r="160">
          <cell r="A160" t="str">
            <v>Headrow Housing Group Limited</v>
          </cell>
          <cell r="B160" t="str">
            <v>North</v>
          </cell>
          <cell r="D160" t="str">
            <v>North</v>
          </cell>
          <cell r="E160">
            <v>2006</v>
          </cell>
        </row>
        <row r="161">
          <cell r="A161" t="str">
            <v>Heantun Housing Association Limited</v>
          </cell>
          <cell r="B161" t="str">
            <v>Central</v>
          </cell>
          <cell r="D161" t="str">
            <v>Central</v>
          </cell>
          <cell r="E161">
            <v>2006</v>
          </cell>
        </row>
        <row r="162">
          <cell r="A162" t="str">
            <v>Heart of England Housing Group Limited</v>
          </cell>
          <cell r="B162" t="str">
            <v>Central</v>
          </cell>
          <cell r="C162" t="str">
            <v>B</v>
          </cell>
          <cell r="D162" t="str">
            <v>CentralB</v>
          </cell>
          <cell r="E162" t="str">
            <v xml:space="preserve"> </v>
          </cell>
        </row>
        <row r="163">
          <cell r="A163" t="str">
            <v>Helena Housing Limited</v>
          </cell>
          <cell r="B163" t="str">
            <v>North</v>
          </cell>
          <cell r="C163" t="str">
            <v>B</v>
          </cell>
          <cell r="D163" t="str">
            <v>NorthB</v>
          </cell>
          <cell r="E163" t="str">
            <v xml:space="preserve"> </v>
          </cell>
        </row>
        <row r="164">
          <cell r="A164" t="str">
            <v>Herefordshire Housing Limited</v>
          </cell>
          <cell r="B164" t="str">
            <v>Central</v>
          </cell>
          <cell r="C164" t="str">
            <v>A</v>
          </cell>
          <cell r="D164" t="str">
            <v>CentralA</v>
          </cell>
          <cell r="E164" t="str">
            <v xml:space="preserve"> </v>
          </cell>
        </row>
        <row r="165">
          <cell r="A165" t="str">
            <v>Hereward Housing Association Limited</v>
          </cell>
          <cell r="B165" t="str">
            <v>Central</v>
          </cell>
          <cell r="D165" t="str">
            <v>Central</v>
          </cell>
          <cell r="E165" t="str">
            <v xml:space="preserve"> </v>
          </cell>
        </row>
        <row r="166">
          <cell r="A166" t="str">
            <v>Hexagon Housing Association Limited</v>
          </cell>
          <cell r="B166" t="str">
            <v>London</v>
          </cell>
          <cell r="C166" t="str">
            <v>B</v>
          </cell>
          <cell r="D166" t="str">
            <v>LondonB</v>
          </cell>
          <cell r="E166">
            <v>2006</v>
          </cell>
        </row>
        <row r="167">
          <cell r="A167" t="str">
            <v>Hightown Praetorian &amp; Churches HA Limited</v>
          </cell>
          <cell r="B167" t="str">
            <v>Central</v>
          </cell>
          <cell r="C167" t="str">
            <v>B</v>
          </cell>
          <cell r="D167" t="str">
            <v>CentralB</v>
          </cell>
          <cell r="E167">
            <v>2006</v>
          </cell>
        </row>
        <row r="168">
          <cell r="A168" t="str">
            <v>Home Group Limited</v>
          </cell>
          <cell r="B168" t="str">
            <v>North</v>
          </cell>
          <cell r="C168" t="str">
            <v>A</v>
          </cell>
          <cell r="D168" t="str">
            <v>NorthA</v>
          </cell>
          <cell r="E168" t="str">
            <v xml:space="preserve"> </v>
          </cell>
        </row>
        <row r="169">
          <cell r="A169" t="str">
            <v>Homezone Housing Limited</v>
          </cell>
          <cell r="B169" t="str">
            <v>Central</v>
          </cell>
          <cell r="D169" t="str">
            <v>Central</v>
          </cell>
          <cell r="E169">
            <v>2006</v>
          </cell>
        </row>
        <row r="170">
          <cell r="A170" t="str">
            <v>Hornsey Housing Trust Limited</v>
          </cell>
          <cell r="B170" t="str">
            <v>London</v>
          </cell>
          <cell r="C170" t="str">
            <v>B</v>
          </cell>
          <cell r="D170" t="str">
            <v>LondonB</v>
          </cell>
          <cell r="E170">
            <v>2006</v>
          </cell>
        </row>
        <row r="171">
          <cell r="A171" t="str">
            <v>Housing 21</v>
          </cell>
          <cell r="B171" t="str">
            <v>South East</v>
          </cell>
          <cell r="C171" t="str">
            <v>B</v>
          </cell>
          <cell r="D171" t="str">
            <v>South EastB</v>
          </cell>
          <cell r="E171" t="str">
            <v xml:space="preserve"> </v>
          </cell>
        </row>
        <row r="172">
          <cell r="A172" t="str">
            <v>Housing For Women</v>
          </cell>
          <cell r="B172" t="str">
            <v>London</v>
          </cell>
          <cell r="D172" t="str">
            <v>London</v>
          </cell>
          <cell r="E172">
            <v>2006</v>
          </cell>
        </row>
        <row r="173">
          <cell r="A173" t="str">
            <v>Housing Hartlepool Limited</v>
          </cell>
          <cell r="B173" t="str">
            <v>North</v>
          </cell>
          <cell r="D173" t="str">
            <v>North</v>
          </cell>
          <cell r="E173" t="str">
            <v xml:space="preserve"> </v>
          </cell>
        </row>
        <row r="174">
          <cell r="A174" t="str">
            <v>Housing Solutions Limited</v>
          </cell>
          <cell r="B174" t="str">
            <v>South East</v>
          </cell>
          <cell r="C174" t="str">
            <v>A</v>
          </cell>
          <cell r="D174" t="str">
            <v>South EastA</v>
          </cell>
          <cell r="E174" t="str">
            <v xml:space="preserve"> </v>
          </cell>
        </row>
        <row r="175">
          <cell r="A175" t="str">
            <v>Howard Cottage Housing Association</v>
          </cell>
          <cell r="B175" t="str">
            <v>Central</v>
          </cell>
          <cell r="D175" t="str">
            <v>Central</v>
          </cell>
          <cell r="E175">
            <v>2006</v>
          </cell>
        </row>
        <row r="176">
          <cell r="A176" t="str">
            <v>Hull Churches Housing Association Limited</v>
          </cell>
          <cell r="B176" t="str">
            <v>North</v>
          </cell>
          <cell r="D176" t="str">
            <v>North</v>
          </cell>
          <cell r="E176">
            <v>2006</v>
          </cell>
        </row>
        <row r="177">
          <cell r="A177" t="str">
            <v>Humphrey Booth Housing Charity</v>
          </cell>
          <cell r="B177" t="str">
            <v>North</v>
          </cell>
          <cell r="C177" t="str">
            <v>A</v>
          </cell>
          <cell r="D177" t="str">
            <v>NorthA</v>
          </cell>
          <cell r="E177" t="str">
            <v xml:space="preserve"> </v>
          </cell>
        </row>
        <row r="178">
          <cell r="A178" t="str">
            <v>Hundred Houses Society Limited</v>
          </cell>
          <cell r="B178" t="str">
            <v>Central</v>
          </cell>
          <cell r="D178" t="str">
            <v>Central</v>
          </cell>
          <cell r="E178">
            <v>2006</v>
          </cell>
        </row>
        <row r="179">
          <cell r="A179" t="str">
            <v>HVHS Housing Group</v>
          </cell>
          <cell r="B179" t="str">
            <v>South East</v>
          </cell>
          <cell r="D179" t="str">
            <v>South East</v>
          </cell>
          <cell r="E179" t="str">
            <v xml:space="preserve"> </v>
          </cell>
        </row>
        <row r="180">
          <cell r="A180" t="str">
            <v>Hyde Housing Association Limited</v>
          </cell>
          <cell r="B180" t="str">
            <v>London</v>
          </cell>
          <cell r="D180" t="str">
            <v>London</v>
          </cell>
          <cell r="E180" t="str">
            <v xml:space="preserve"> </v>
          </cell>
        </row>
        <row r="181">
          <cell r="A181" t="str">
            <v>Impact Housing Association Limited</v>
          </cell>
          <cell r="B181" t="str">
            <v>North</v>
          </cell>
          <cell r="C181" t="str">
            <v>A</v>
          </cell>
          <cell r="D181" t="str">
            <v>NorthA</v>
          </cell>
          <cell r="E181">
            <v>2006</v>
          </cell>
        </row>
        <row r="182">
          <cell r="A182" t="str">
            <v>Industrial Dwellings Society (1885) Ltd</v>
          </cell>
          <cell r="B182" t="str">
            <v>London</v>
          </cell>
          <cell r="D182" t="str">
            <v>London</v>
          </cell>
          <cell r="E182">
            <v>2006</v>
          </cell>
        </row>
        <row r="183">
          <cell r="A183" t="str">
            <v>Innisfree Housing Association Limited</v>
          </cell>
          <cell r="B183" t="str">
            <v>London</v>
          </cell>
          <cell r="D183" t="str">
            <v>London</v>
          </cell>
          <cell r="E183">
            <v>2006</v>
          </cell>
        </row>
        <row r="184">
          <cell r="A184" t="str">
            <v>Inquilab Housing Association Limited</v>
          </cell>
          <cell r="B184" t="str">
            <v>London</v>
          </cell>
          <cell r="D184" t="str">
            <v>London</v>
          </cell>
          <cell r="E184">
            <v>2006</v>
          </cell>
        </row>
        <row r="185">
          <cell r="A185" t="str">
            <v>Irish Centre Housing Limited</v>
          </cell>
          <cell r="B185" t="str">
            <v>London</v>
          </cell>
          <cell r="C185" t="str">
            <v>B</v>
          </cell>
          <cell r="D185" t="str">
            <v>LondonB</v>
          </cell>
          <cell r="E185" t="str">
            <v xml:space="preserve"> </v>
          </cell>
        </row>
        <row r="186">
          <cell r="A186" t="str">
            <v>Irwell Valley Housing Association Limited</v>
          </cell>
          <cell r="B186" t="str">
            <v>North</v>
          </cell>
          <cell r="C186" t="str">
            <v>A</v>
          </cell>
          <cell r="D186" t="str">
            <v>NorthA</v>
          </cell>
          <cell r="E186" t="str">
            <v xml:space="preserve"> </v>
          </cell>
        </row>
        <row r="187">
          <cell r="A187" t="str">
            <v>Isle of Wight Housing Association Limited</v>
          </cell>
          <cell r="B187" t="str">
            <v>London</v>
          </cell>
          <cell r="D187" t="str">
            <v>London</v>
          </cell>
          <cell r="E187" t="str">
            <v xml:space="preserve"> </v>
          </cell>
        </row>
        <row r="188">
          <cell r="A188" t="str">
            <v>Islington and Shoreditch Housing Association Ltd</v>
          </cell>
          <cell r="B188" t="str">
            <v>London</v>
          </cell>
          <cell r="C188" t="str">
            <v>D</v>
          </cell>
          <cell r="D188" t="str">
            <v>LondonD</v>
          </cell>
          <cell r="E188" t="str">
            <v xml:space="preserve"> </v>
          </cell>
        </row>
        <row r="189">
          <cell r="A189" t="str">
            <v>Isos Housing Limited</v>
          </cell>
          <cell r="B189" t="str">
            <v>North</v>
          </cell>
          <cell r="C189" t="str">
            <v>C</v>
          </cell>
          <cell r="D189" t="str">
            <v>NorthC</v>
          </cell>
          <cell r="E189" t="str">
            <v xml:space="preserve"> </v>
          </cell>
        </row>
        <row r="190">
          <cell r="A190" t="str">
            <v>James Butcher Housing Association Limited</v>
          </cell>
          <cell r="B190" t="str">
            <v>London</v>
          </cell>
          <cell r="D190" t="str">
            <v>London</v>
          </cell>
          <cell r="E190" t="str">
            <v xml:space="preserve"> </v>
          </cell>
        </row>
        <row r="191">
          <cell r="A191" t="str">
            <v>Jephson Homes Housing Association Limited</v>
          </cell>
          <cell r="B191" t="str">
            <v>Central</v>
          </cell>
          <cell r="C191" t="str">
            <v>A</v>
          </cell>
          <cell r="D191" t="str">
            <v>CentralA</v>
          </cell>
          <cell r="E191" t="str">
            <v xml:space="preserve"> </v>
          </cell>
        </row>
        <row r="192">
          <cell r="A192" t="str">
            <v>Jewish Community Housing Association Limited</v>
          </cell>
          <cell r="B192" t="str">
            <v>London</v>
          </cell>
          <cell r="D192" t="str">
            <v>London</v>
          </cell>
          <cell r="E192" t="str">
            <v xml:space="preserve"> </v>
          </cell>
        </row>
        <row r="193">
          <cell r="A193" t="str">
            <v>John Grooms Housing Association</v>
          </cell>
          <cell r="B193" t="str">
            <v>London</v>
          </cell>
          <cell r="C193" t="str">
            <v>B</v>
          </cell>
          <cell r="D193" t="str">
            <v>LondonB</v>
          </cell>
          <cell r="E193" t="str">
            <v xml:space="preserve"> </v>
          </cell>
        </row>
        <row r="194">
          <cell r="A194" t="str">
            <v>'Johnnie' Johnson Housing Trust Limited</v>
          </cell>
          <cell r="B194" t="str">
            <v>North</v>
          </cell>
          <cell r="D194" t="str">
            <v>North</v>
          </cell>
          <cell r="E194">
            <v>2006</v>
          </cell>
        </row>
        <row r="195">
          <cell r="A195" t="str">
            <v>Joseph Rowntree Housing Trust</v>
          </cell>
          <cell r="B195" t="str">
            <v>North</v>
          </cell>
          <cell r="C195" t="str">
            <v>B</v>
          </cell>
          <cell r="D195" t="str">
            <v>NorthB</v>
          </cell>
          <cell r="E195" t="str">
            <v xml:space="preserve"> </v>
          </cell>
        </row>
        <row r="196">
          <cell r="A196" t="str">
            <v>Kelsey Housing Association Limited</v>
          </cell>
          <cell r="B196" t="str">
            <v>London</v>
          </cell>
          <cell r="D196" t="str">
            <v>London</v>
          </cell>
          <cell r="E196">
            <v>2006</v>
          </cell>
        </row>
        <row r="197">
          <cell r="A197" t="str">
            <v>Kemble Housing Limited</v>
          </cell>
          <cell r="B197" t="e">
            <v>#N/A</v>
          </cell>
          <cell r="D197" t="e">
            <v>#N/A</v>
          </cell>
          <cell r="E197" t="e">
            <v>#N/A</v>
          </cell>
        </row>
        <row r="198">
          <cell r="A198" t="str">
            <v>Keniston Housing Association Limited</v>
          </cell>
          <cell r="B198" t="str">
            <v>London</v>
          </cell>
          <cell r="D198" t="str">
            <v>London</v>
          </cell>
          <cell r="E198">
            <v>2006</v>
          </cell>
        </row>
        <row r="199">
          <cell r="A199" t="str">
            <v>Keynote Housing Group Limited</v>
          </cell>
          <cell r="B199" t="str">
            <v>Central</v>
          </cell>
          <cell r="D199" t="str">
            <v>Central</v>
          </cell>
          <cell r="E199" t="str">
            <v xml:space="preserve"> </v>
          </cell>
        </row>
        <row r="200">
          <cell r="A200" t="str">
            <v>King Street Housing Society Limited</v>
          </cell>
          <cell r="B200" t="str">
            <v>Central</v>
          </cell>
          <cell r="D200" t="str">
            <v>Central</v>
          </cell>
          <cell r="E200">
            <v>2006</v>
          </cell>
        </row>
        <row r="201">
          <cell r="A201" t="str">
            <v>Kingfisher Housing Association Limited</v>
          </cell>
          <cell r="B201" t="str">
            <v>South East</v>
          </cell>
          <cell r="D201" t="str">
            <v>South East</v>
          </cell>
          <cell r="E201">
            <v>2006</v>
          </cell>
        </row>
        <row r="202">
          <cell r="A202" t="str">
            <v>Kingston and Wimbledon YMCA</v>
          </cell>
          <cell r="B202" t="str">
            <v>London</v>
          </cell>
          <cell r="D202" t="str">
            <v>London</v>
          </cell>
          <cell r="E202">
            <v>2006</v>
          </cell>
        </row>
        <row r="203">
          <cell r="A203" t="str">
            <v>Kingston upon Thames Churches HA Limited</v>
          </cell>
          <cell r="B203" t="str">
            <v>London</v>
          </cell>
          <cell r="D203" t="str">
            <v>London</v>
          </cell>
          <cell r="E203" t="str">
            <v xml:space="preserve"> </v>
          </cell>
        </row>
        <row r="204">
          <cell r="A204" t="str">
            <v>Knowsley Housing Trust</v>
          </cell>
          <cell r="B204" t="str">
            <v>North</v>
          </cell>
          <cell r="D204" t="str">
            <v>North</v>
          </cell>
          <cell r="E204" t="str">
            <v xml:space="preserve"> </v>
          </cell>
        </row>
        <row r="205">
          <cell r="A205" t="str">
            <v>L &amp; Q Beaver Limited</v>
          </cell>
          <cell r="B205" t="str">
            <v>London</v>
          </cell>
          <cell r="D205" t="str">
            <v>London</v>
          </cell>
          <cell r="E205" t="str">
            <v xml:space="preserve"> </v>
          </cell>
        </row>
        <row r="206">
          <cell r="A206" t="str">
            <v>Labo Housing Association Limited</v>
          </cell>
          <cell r="B206" t="str">
            <v>London</v>
          </cell>
          <cell r="C206" t="str">
            <v>C</v>
          </cell>
          <cell r="D206" t="str">
            <v>LondonC</v>
          </cell>
          <cell r="E206">
            <v>2006</v>
          </cell>
        </row>
        <row r="207">
          <cell r="A207" t="str">
            <v>Lambeth &amp; Southwark Housing Association Limited</v>
          </cell>
          <cell r="B207" t="str">
            <v>London</v>
          </cell>
          <cell r="D207" t="str">
            <v>London</v>
          </cell>
          <cell r="E207" t="str">
            <v xml:space="preserve"> </v>
          </cell>
        </row>
        <row r="208">
          <cell r="A208" t="str">
            <v>Langley House Trust</v>
          </cell>
          <cell r="B208" t="str">
            <v>South West</v>
          </cell>
          <cell r="C208" t="str">
            <v>A</v>
          </cell>
          <cell r="D208" t="str">
            <v>South WestA</v>
          </cell>
          <cell r="E208" t="str">
            <v xml:space="preserve"> </v>
          </cell>
        </row>
        <row r="209">
          <cell r="A209" t="str">
            <v>Lee Housing Association Limited</v>
          </cell>
          <cell r="B209" t="str">
            <v>London</v>
          </cell>
          <cell r="C209" t="str">
            <v>B</v>
          </cell>
          <cell r="D209" t="str">
            <v>LondonB</v>
          </cell>
          <cell r="E209" t="str">
            <v xml:space="preserve"> </v>
          </cell>
        </row>
        <row r="210">
          <cell r="A210" t="str">
            <v>Leeds and Yorkshire Housing Association Ltd</v>
          </cell>
          <cell r="B210" t="str">
            <v>North</v>
          </cell>
          <cell r="C210" t="str">
            <v>A</v>
          </cell>
          <cell r="D210" t="str">
            <v>NorthA</v>
          </cell>
          <cell r="E210" t="str">
            <v xml:space="preserve"> </v>
          </cell>
        </row>
        <row r="211">
          <cell r="A211" t="str">
            <v>Leeds Federated Housing Association Limited</v>
          </cell>
          <cell r="B211" t="str">
            <v>North</v>
          </cell>
          <cell r="D211" t="str">
            <v>North</v>
          </cell>
          <cell r="E211" t="str">
            <v xml:space="preserve"> </v>
          </cell>
        </row>
        <row r="212">
          <cell r="A212" t="str">
            <v>Leeds Jewish Housing Association Limited</v>
          </cell>
          <cell r="B212" t="str">
            <v>North</v>
          </cell>
          <cell r="C212" t="str">
            <v>B</v>
          </cell>
          <cell r="D212" t="str">
            <v>NorthB</v>
          </cell>
          <cell r="E212">
            <v>2006</v>
          </cell>
        </row>
        <row r="213">
          <cell r="A213" t="str">
            <v>Leicester Newarke Housing Association Limited</v>
          </cell>
          <cell r="B213" t="str">
            <v>Central</v>
          </cell>
          <cell r="D213" t="str">
            <v>Central</v>
          </cell>
          <cell r="E213" t="str">
            <v xml:space="preserve"> </v>
          </cell>
        </row>
        <row r="214">
          <cell r="A214" t="str">
            <v>LHA-ASRA Group</v>
          </cell>
          <cell r="B214" t="str">
            <v>Central</v>
          </cell>
          <cell r="D214" t="str">
            <v>Central</v>
          </cell>
          <cell r="E214" t="str">
            <v xml:space="preserve"> </v>
          </cell>
        </row>
        <row r="215">
          <cell r="A215" t="str">
            <v>LHT Group Limited</v>
          </cell>
          <cell r="B215" t="e">
            <v>#N/A</v>
          </cell>
          <cell r="D215" t="e">
            <v>#N/A</v>
          </cell>
          <cell r="E215" t="e">
            <v>#N/A</v>
          </cell>
        </row>
        <row r="216">
          <cell r="A216" t="str">
            <v>Lincolnshire Rural Housing Association Limited</v>
          </cell>
          <cell r="B216" t="str">
            <v>Central</v>
          </cell>
          <cell r="D216" t="str">
            <v>Central</v>
          </cell>
          <cell r="E216">
            <v>2006</v>
          </cell>
        </row>
        <row r="217">
          <cell r="A217" t="str">
            <v>Local Space Limited</v>
          </cell>
          <cell r="B217" t="str">
            <v>London</v>
          </cell>
          <cell r="C217" t="str">
            <v>C</v>
          </cell>
          <cell r="D217" t="str">
            <v>LondonC</v>
          </cell>
          <cell r="E217" t="str">
            <v xml:space="preserve"> </v>
          </cell>
        </row>
        <row r="218">
          <cell r="A218" t="str">
            <v>London &amp; Quadrant Housing Trust</v>
          </cell>
          <cell r="B218" t="str">
            <v>London</v>
          </cell>
          <cell r="C218" t="str">
            <v>A</v>
          </cell>
          <cell r="D218" t="str">
            <v>LondonA</v>
          </cell>
          <cell r="E218" t="str">
            <v xml:space="preserve"> </v>
          </cell>
        </row>
        <row r="219">
          <cell r="A219" t="str">
            <v>Longhurst Group Limited</v>
          </cell>
          <cell r="B219" t="str">
            <v>Central</v>
          </cell>
          <cell r="C219" t="str">
            <v>B</v>
          </cell>
          <cell r="D219" t="str">
            <v>CentralB</v>
          </cell>
          <cell r="E219" t="str">
            <v xml:space="preserve"> </v>
          </cell>
        </row>
        <row r="220">
          <cell r="A220" t="str">
            <v>Look Ahead Housing and Care Limited</v>
          </cell>
          <cell r="B220" t="str">
            <v>London</v>
          </cell>
          <cell r="D220" t="str">
            <v>London</v>
          </cell>
          <cell r="E220">
            <v>2006</v>
          </cell>
        </row>
        <row r="221">
          <cell r="A221" t="str">
            <v>Luminus Group Limited</v>
          </cell>
          <cell r="B221" t="str">
            <v>Central</v>
          </cell>
          <cell r="C221" t="str">
            <v>B</v>
          </cell>
          <cell r="D221" t="str">
            <v>CentralB</v>
          </cell>
          <cell r="E221" t="str">
            <v xml:space="preserve"> </v>
          </cell>
        </row>
        <row r="222">
          <cell r="A222" t="str">
            <v>Luton Community Housing Limited</v>
          </cell>
          <cell r="B222" t="str">
            <v>Central</v>
          </cell>
          <cell r="D222" t="str">
            <v>Central</v>
          </cell>
          <cell r="E222" t="str">
            <v xml:space="preserve"> </v>
          </cell>
        </row>
        <row r="223">
          <cell r="A223" t="str">
            <v>Magna Housing Group Limited</v>
          </cell>
          <cell r="B223" t="str">
            <v>South West</v>
          </cell>
          <cell r="C223" t="str">
            <v>C</v>
          </cell>
          <cell r="D223" t="str">
            <v>South WestC</v>
          </cell>
          <cell r="E223" t="str">
            <v xml:space="preserve"> </v>
          </cell>
        </row>
        <row r="224">
          <cell r="A224" t="str">
            <v>Maidstone Housing Trust Limited</v>
          </cell>
          <cell r="B224" t="str">
            <v>South East</v>
          </cell>
          <cell r="C224" t="str">
            <v>D</v>
          </cell>
          <cell r="D224" t="str">
            <v>South EastD</v>
          </cell>
          <cell r="E224" t="str">
            <v xml:space="preserve"> </v>
          </cell>
        </row>
        <row r="225">
          <cell r="A225" t="str">
            <v>Manchester Methodist Housing Association Limited</v>
          </cell>
          <cell r="B225" t="str">
            <v>North</v>
          </cell>
          <cell r="D225" t="str">
            <v>North</v>
          </cell>
          <cell r="E225" t="str">
            <v xml:space="preserve"> </v>
          </cell>
        </row>
        <row r="226">
          <cell r="A226" t="str">
            <v>Manningham Housing Association Limited</v>
          </cell>
          <cell r="B226" t="str">
            <v>North</v>
          </cell>
          <cell r="D226" t="str">
            <v>North</v>
          </cell>
          <cell r="E226" t="str">
            <v xml:space="preserve"> </v>
          </cell>
        </row>
        <row r="227">
          <cell r="A227" t="str">
            <v>Martlet Homes Limited</v>
          </cell>
          <cell r="B227" t="str">
            <v>South East</v>
          </cell>
          <cell r="D227" t="str">
            <v>South East</v>
          </cell>
          <cell r="E227">
            <v>2006</v>
          </cell>
        </row>
        <row r="228">
          <cell r="A228" t="str">
            <v>Mendip Housing Limited</v>
          </cell>
          <cell r="B228" t="str">
            <v>South West</v>
          </cell>
          <cell r="D228" t="str">
            <v>South West</v>
          </cell>
          <cell r="E228" t="str">
            <v xml:space="preserve"> </v>
          </cell>
        </row>
        <row r="229">
          <cell r="A229" t="str">
            <v>Mercian Housing Association Limited</v>
          </cell>
          <cell r="B229" t="str">
            <v>Central</v>
          </cell>
          <cell r="C229" t="str">
            <v>B</v>
          </cell>
          <cell r="D229" t="str">
            <v>CentralB</v>
          </cell>
          <cell r="E229" t="str">
            <v xml:space="preserve"> </v>
          </cell>
        </row>
        <row r="230">
          <cell r="A230" t="str">
            <v>Metropolitan Housing Trust Limited</v>
          </cell>
          <cell r="B230" t="str">
            <v>London</v>
          </cell>
          <cell r="C230" t="str">
            <v>B</v>
          </cell>
          <cell r="D230" t="str">
            <v>LondonB</v>
          </cell>
          <cell r="E230" t="str">
            <v xml:space="preserve"> </v>
          </cell>
        </row>
        <row r="231">
          <cell r="A231" t="str">
            <v>MHA Care Group</v>
          </cell>
          <cell r="B231" t="str">
            <v>Central</v>
          </cell>
          <cell r="D231" t="str">
            <v>Central</v>
          </cell>
          <cell r="E231">
            <v>2006</v>
          </cell>
        </row>
        <row r="232">
          <cell r="A232" t="str">
            <v>Midland Heart</v>
          </cell>
          <cell r="B232" t="str">
            <v>Central</v>
          </cell>
          <cell r="C232" t="str">
            <v>B</v>
          </cell>
          <cell r="D232" t="str">
            <v>CentralB</v>
          </cell>
          <cell r="E232" t="str">
            <v xml:space="preserve"> </v>
          </cell>
        </row>
        <row r="233">
          <cell r="A233" t="str">
            <v>Midsummer Housing Association Limited</v>
          </cell>
          <cell r="B233" t="str">
            <v>London</v>
          </cell>
          <cell r="D233" t="str">
            <v>London</v>
          </cell>
          <cell r="E233" t="str">
            <v xml:space="preserve"> </v>
          </cell>
        </row>
        <row r="234">
          <cell r="A234" t="str">
            <v>Milecastle Housing Limited</v>
          </cell>
          <cell r="B234" t="str">
            <v>North</v>
          </cell>
          <cell r="D234" t="str">
            <v>North</v>
          </cell>
          <cell r="E234" t="str">
            <v xml:space="preserve"> </v>
          </cell>
        </row>
        <row r="235">
          <cell r="A235" t="str">
            <v>Minster General Housing Association Limited</v>
          </cell>
          <cell r="B235" t="str">
            <v>Central</v>
          </cell>
          <cell r="D235" t="str">
            <v>Central</v>
          </cell>
          <cell r="E235" t="str">
            <v xml:space="preserve"> </v>
          </cell>
        </row>
        <row r="236">
          <cell r="A236" t="str">
            <v>Moat Housing Group Limited</v>
          </cell>
          <cell r="B236" t="str">
            <v>South East</v>
          </cell>
          <cell r="C236" t="str">
            <v>C</v>
          </cell>
          <cell r="D236" t="str">
            <v>South EastC</v>
          </cell>
          <cell r="E236" t="str">
            <v xml:space="preserve"> </v>
          </cell>
        </row>
        <row r="237">
          <cell r="A237" t="str">
            <v>Moorlands Housing</v>
          </cell>
          <cell r="B237" t="str">
            <v>Central</v>
          </cell>
          <cell r="D237" t="str">
            <v>Central</v>
          </cell>
          <cell r="E237" t="str">
            <v xml:space="preserve"> </v>
          </cell>
        </row>
        <row r="238">
          <cell r="A238" t="str">
            <v>Mosaic Housing Association</v>
          </cell>
          <cell r="B238" t="str">
            <v>London</v>
          </cell>
          <cell r="D238" t="str">
            <v>London</v>
          </cell>
          <cell r="E238" t="str">
            <v xml:space="preserve"> </v>
          </cell>
        </row>
        <row r="239">
          <cell r="A239" t="str">
            <v>Moseley &amp; District Churches Housing Assoc Ltd</v>
          </cell>
          <cell r="B239" t="str">
            <v>Central</v>
          </cell>
          <cell r="C239" t="str">
            <v>A</v>
          </cell>
          <cell r="D239" t="str">
            <v>CentralA</v>
          </cell>
          <cell r="E239" t="str">
            <v xml:space="preserve"> </v>
          </cell>
        </row>
        <row r="240">
          <cell r="A240" t="str">
            <v>Mosscare Housing Limited</v>
          </cell>
          <cell r="B240" t="str">
            <v>North</v>
          </cell>
          <cell r="C240" t="str">
            <v>C</v>
          </cell>
          <cell r="D240" t="str">
            <v>NorthC</v>
          </cell>
          <cell r="E240">
            <v>2006</v>
          </cell>
        </row>
        <row r="241">
          <cell r="A241" t="str">
            <v>Mount Green Housing Association Limited</v>
          </cell>
          <cell r="B241" t="str">
            <v>South East</v>
          </cell>
          <cell r="D241" t="str">
            <v>South East</v>
          </cell>
          <cell r="E241" t="str">
            <v xml:space="preserve"> </v>
          </cell>
        </row>
        <row r="242">
          <cell r="A242" t="str">
            <v>Muir Group Housing Association Limited</v>
          </cell>
          <cell r="B242" t="str">
            <v>North</v>
          </cell>
          <cell r="C242" t="str">
            <v>B</v>
          </cell>
          <cell r="D242" t="str">
            <v>NorthB</v>
          </cell>
          <cell r="E242">
            <v>2006</v>
          </cell>
        </row>
        <row r="243">
          <cell r="A243" t="str">
            <v>Nacro Community Enterprises Limited</v>
          </cell>
          <cell r="B243" t="str">
            <v>London</v>
          </cell>
          <cell r="C243" t="str">
            <v>B</v>
          </cell>
          <cell r="D243" t="str">
            <v>LondonB</v>
          </cell>
          <cell r="E243" t="str">
            <v xml:space="preserve"> </v>
          </cell>
        </row>
        <row r="244">
          <cell r="A244" t="str">
            <v>National Council of YMCAs (Incorporated)</v>
          </cell>
          <cell r="B244" t="str">
            <v>Central</v>
          </cell>
          <cell r="C244" t="str">
            <v>C</v>
          </cell>
          <cell r="D244" t="str">
            <v>CentralC</v>
          </cell>
          <cell r="E244" t="str">
            <v xml:space="preserve"> </v>
          </cell>
        </row>
        <row r="245">
          <cell r="A245" t="str">
            <v>Nehemiah HA (Church of God of Prophecy) Ltd</v>
          </cell>
          <cell r="B245" t="str">
            <v>Central</v>
          </cell>
          <cell r="C245" t="str">
            <v>B</v>
          </cell>
          <cell r="D245" t="str">
            <v>CentralB</v>
          </cell>
          <cell r="E245" t="str">
            <v xml:space="preserve"> </v>
          </cell>
        </row>
        <row r="246">
          <cell r="A246" t="str">
            <v>Nene Housing Society Limited</v>
          </cell>
          <cell r="B246" t="str">
            <v>North</v>
          </cell>
          <cell r="D246" t="str">
            <v>North</v>
          </cell>
          <cell r="E246" t="str">
            <v xml:space="preserve"> </v>
          </cell>
        </row>
        <row r="247">
          <cell r="A247" t="str">
            <v>Network Housing Group Limited</v>
          </cell>
          <cell r="B247" t="str">
            <v>London</v>
          </cell>
          <cell r="C247" t="str">
            <v>C</v>
          </cell>
          <cell r="D247" t="str">
            <v>LondonC</v>
          </cell>
          <cell r="E247" t="str">
            <v xml:space="preserve"> </v>
          </cell>
        </row>
        <row r="248">
          <cell r="A248" t="str">
            <v>New Charter Housing Trust Limited</v>
          </cell>
          <cell r="B248" t="str">
            <v>North</v>
          </cell>
          <cell r="C248" t="str">
            <v>B</v>
          </cell>
          <cell r="D248" t="str">
            <v>NorthB</v>
          </cell>
          <cell r="E248" t="str">
            <v xml:space="preserve"> </v>
          </cell>
        </row>
        <row r="249">
          <cell r="A249" t="str">
            <v>New Dimensions Group Limited</v>
          </cell>
          <cell r="B249" t="str">
            <v>South East</v>
          </cell>
          <cell r="C249" t="str">
            <v>A</v>
          </cell>
          <cell r="D249" t="str">
            <v>South EastA</v>
          </cell>
          <cell r="E249" t="str">
            <v xml:space="preserve"> </v>
          </cell>
        </row>
        <row r="250">
          <cell r="A250" t="str">
            <v>New Fylde Housing Limited</v>
          </cell>
          <cell r="B250" t="str">
            <v>North</v>
          </cell>
          <cell r="C250" t="str">
            <v>B</v>
          </cell>
          <cell r="D250" t="str">
            <v>NorthB</v>
          </cell>
          <cell r="E250" t="str">
            <v xml:space="preserve"> </v>
          </cell>
        </row>
        <row r="251">
          <cell r="A251" t="str">
            <v>New Linx Housing Trust</v>
          </cell>
          <cell r="B251" t="str">
            <v>Central</v>
          </cell>
          <cell r="D251" t="str">
            <v>Central</v>
          </cell>
          <cell r="E251" t="str">
            <v xml:space="preserve"> </v>
          </cell>
        </row>
        <row r="252">
          <cell r="A252" t="str">
            <v>Newlon Housing Trust</v>
          </cell>
          <cell r="B252" t="str">
            <v>London</v>
          </cell>
          <cell r="C252" t="str">
            <v>B</v>
          </cell>
          <cell r="D252" t="str">
            <v>LondonB</v>
          </cell>
          <cell r="E252" t="str">
            <v xml:space="preserve"> </v>
          </cell>
        </row>
        <row r="253">
          <cell r="A253" t="str">
            <v>Nexus (Midlands) Housing Association (2005) Limite</v>
          </cell>
          <cell r="B253" t="e">
            <v>#N/A</v>
          </cell>
          <cell r="D253" t="e">
            <v>#N/A</v>
          </cell>
          <cell r="E253" t="e">
            <v>#N/A</v>
          </cell>
        </row>
        <row r="254">
          <cell r="A254" t="str">
            <v>Nomad Housing Group Limited</v>
          </cell>
          <cell r="B254" t="str">
            <v>North</v>
          </cell>
          <cell r="D254" t="str">
            <v>North</v>
          </cell>
          <cell r="E254" t="str">
            <v xml:space="preserve"> </v>
          </cell>
        </row>
        <row r="255">
          <cell r="A255" t="str">
            <v>North Devon Homes Limited</v>
          </cell>
          <cell r="B255" t="str">
            <v>South West</v>
          </cell>
          <cell r="C255" t="str">
            <v>B</v>
          </cell>
          <cell r="D255" t="str">
            <v>South WestB</v>
          </cell>
          <cell r="E255" t="str">
            <v xml:space="preserve"> </v>
          </cell>
        </row>
        <row r="256">
          <cell r="A256" t="str">
            <v>North Hertfordshire Homes Limited</v>
          </cell>
          <cell r="B256" t="str">
            <v>Central</v>
          </cell>
          <cell r="C256" t="str">
            <v>A</v>
          </cell>
          <cell r="D256" t="str">
            <v>CentralA</v>
          </cell>
          <cell r="E256" t="str">
            <v xml:space="preserve"> </v>
          </cell>
        </row>
        <row r="257">
          <cell r="A257" t="str">
            <v>North London Muslim Housing Association Limited</v>
          </cell>
          <cell r="B257" t="str">
            <v>London</v>
          </cell>
          <cell r="D257" t="str">
            <v>London</v>
          </cell>
          <cell r="E257">
            <v>2006</v>
          </cell>
        </row>
        <row r="258">
          <cell r="A258" t="str">
            <v>North Norfolk Housing Trust</v>
          </cell>
          <cell r="B258" t="str">
            <v>Central</v>
          </cell>
          <cell r="C258" t="str">
            <v>A</v>
          </cell>
          <cell r="D258" t="str">
            <v>CentralA</v>
          </cell>
          <cell r="E258" t="str">
            <v xml:space="preserve"> </v>
          </cell>
        </row>
        <row r="259">
          <cell r="A259" t="str">
            <v>North Somerset Housing Limited</v>
          </cell>
          <cell r="B259" t="str">
            <v>South West</v>
          </cell>
          <cell r="C259" t="str">
            <v>C</v>
          </cell>
          <cell r="D259" t="str">
            <v>South WestC</v>
          </cell>
          <cell r="E259" t="str">
            <v xml:space="preserve"> </v>
          </cell>
        </row>
        <row r="260">
          <cell r="A260" t="str">
            <v>North Star Housing Group</v>
          </cell>
          <cell r="B260" t="str">
            <v>North</v>
          </cell>
          <cell r="C260" t="str">
            <v>C</v>
          </cell>
          <cell r="D260" t="str">
            <v>NorthC</v>
          </cell>
          <cell r="E260" t="str">
            <v xml:space="preserve"> </v>
          </cell>
        </row>
        <row r="261">
          <cell r="A261" t="str">
            <v>Northamptonshire Rural Housing Association Limited</v>
          </cell>
          <cell r="B261" t="str">
            <v>Central</v>
          </cell>
          <cell r="D261" t="str">
            <v>Central</v>
          </cell>
          <cell r="E261" t="str">
            <v xml:space="preserve"> </v>
          </cell>
        </row>
        <row r="262">
          <cell r="A262" t="str">
            <v>Northern Counties Housing Association Limited</v>
          </cell>
          <cell r="B262" t="str">
            <v>North</v>
          </cell>
          <cell r="D262" t="str">
            <v>North</v>
          </cell>
          <cell r="E262" t="str">
            <v xml:space="preserve"> </v>
          </cell>
        </row>
        <row r="263">
          <cell r="A263" t="str">
            <v>Norwich Housing Society Limited</v>
          </cell>
          <cell r="B263" t="str">
            <v>Central</v>
          </cell>
          <cell r="D263" t="str">
            <v>Central</v>
          </cell>
          <cell r="E263" t="str">
            <v xml:space="preserve"> </v>
          </cell>
        </row>
        <row r="264">
          <cell r="A264" t="str">
            <v>Notting Hill Housing Trust</v>
          </cell>
          <cell r="B264" t="str">
            <v>London</v>
          </cell>
          <cell r="C264" t="str">
            <v>B</v>
          </cell>
          <cell r="D264" t="str">
            <v>LondonB</v>
          </cell>
          <cell r="E264" t="str">
            <v xml:space="preserve"> </v>
          </cell>
        </row>
        <row r="265">
          <cell r="A265" t="str">
            <v>Nottingham Community Housing Association Ltd</v>
          </cell>
          <cell r="B265" t="str">
            <v>Central</v>
          </cell>
          <cell r="D265" t="str">
            <v>Central</v>
          </cell>
          <cell r="E265">
            <v>2006</v>
          </cell>
        </row>
        <row r="266">
          <cell r="A266" t="str">
            <v>Novas-Ouvertures Group Limited</v>
          </cell>
          <cell r="B266" t="str">
            <v>North</v>
          </cell>
          <cell r="C266" t="str">
            <v>A</v>
          </cell>
          <cell r="D266" t="str">
            <v>NorthA</v>
          </cell>
          <cell r="E266" t="str">
            <v xml:space="preserve"> </v>
          </cell>
        </row>
        <row r="267">
          <cell r="A267" t="str">
            <v>Ocean Housing Group Limited</v>
          </cell>
          <cell r="B267" t="str">
            <v>South West</v>
          </cell>
          <cell r="C267" t="str">
            <v>B</v>
          </cell>
          <cell r="D267" t="str">
            <v>South WestB</v>
          </cell>
          <cell r="E267" t="str">
            <v xml:space="preserve"> </v>
          </cell>
        </row>
        <row r="268">
          <cell r="A268" t="str">
            <v>Octavia Housing and Care</v>
          </cell>
          <cell r="B268" t="str">
            <v>London</v>
          </cell>
          <cell r="C268" t="str">
            <v>A</v>
          </cell>
          <cell r="D268" t="str">
            <v>LondonA</v>
          </cell>
          <cell r="E268" t="str">
            <v xml:space="preserve"> </v>
          </cell>
        </row>
        <row r="269">
          <cell r="A269" t="str">
            <v>OneGroup</v>
          </cell>
          <cell r="B269" t="str">
            <v>London</v>
          </cell>
        </row>
        <row r="270">
          <cell r="A270" t="str">
            <v>Optima Community Association</v>
          </cell>
          <cell r="B270" t="str">
            <v>Central</v>
          </cell>
          <cell r="C270" t="str">
            <v>A</v>
          </cell>
          <cell r="D270" t="str">
            <v>CentralA</v>
          </cell>
          <cell r="E270" t="str">
            <v xml:space="preserve"> </v>
          </cell>
        </row>
        <row r="271">
          <cell r="A271" t="str">
            <v>Orbit Housing Group Limited</v>
          </cell>
          <cell r="B271" t="str">
            <v>Central</v>
          </cell>
          <cell r="D271" t="str">
            <v>Central</v>
          </cell>
          <cell r="E271" t="str">
            <v xml:space="preserve"> </v>
          </cell>
        </row>
        <row r="272">
          <cell r="A272" t="str">
            <v>Oriel Housing Limited</v>
          </cell>
          <cell r="B272" t="str">
            <v>South East</v>
          </cell>
          <cell r="D272" t="str">
            <v>South East</v>
          </cell>
          <cell r="E272">
            <v>2006</v>
          </cell>
        </row>
        <row r="273">
          <cell r="A273" t="str">
            <v>Origin Housing Group Limited</v>
          </cell>
          <cell r="B273" t="str">
            <v>London</v>
          </cell>
          <cell r="D273" t="str">
            <v>London</v>
          </cell>
          <cell r="E273" t="str">
            <v xml:space="preserve"> </v>
          </cell>
        </row>
        <row r="274">
          <cell r="A274" t="str">
            <v>Orwell Housing Association Limited</v>
          </cell>
          <cell r="B274" t="str">
            <v>Central</v>
          </cell>
          <cell r="C274" t="str">
            <v>B</v>
          </cell>
          <cell r="D274" t="str">
            <v>CentralB</v>
          </cell>
          <cell r="E274">
            <v>2006</v>
          </cell>
        </row>
      </sheetData>
      <sheetData sheetId="14"/>
      <sheetData sheetId="15"/>
      <sheetData sheetId="16"/>
      <sheetData sheetId="17"/>
      <sheetData sheetId="18"/>
      <sheetData sheetId="1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ic_Summary"/>
      <sheetName val="SELECT"/>
      <sheetName val="Score_Dist."/>
      <sheetName val="ADRO_Charts"/>
      <sheetName val="ADRO_Summary"/>
      <sheetName val="Sector_Summary"/>
      <sheetName val="Master_List"/>
      <sheetName val="Master_List (Assurance)"/>
      <sheetName val="FFR2016 data and ratios"/>
      <sheetName val="FFR2016 Data"/>
      <sheetName val="QS quarterly data and ratios"/>
      <sheetName val="QS_Data"/>
      <sheetName val="QS annual data and ratios"/>
      <sheetName val="FVA2016 Data &amp; Ratios"/>
      <sheetName val="FVA2016"/>
      <sheetName val="Cornerstone_Data"/>
      <sheetName val="FFR covenant data"/>
      <sheetName val="Model control"/>
      <sheetName val="Score_Lookups"/>
      <sheetName val="FVA_Type"/>
      <sheetName val="FFR2015_Surplus"/>
      <sheetName val="Judements"/>
      <sheetName val="Units"/>
    </sheetNames>
    <sheetDataSet>
      <sheetData sheetId="0" refreshError="1"/>
      <sheetData sheetId="1">
        <row r="3">
          <cell r="O3" t="str">
            <v>4825</v>
          </cell>
        </row>
      </sheetData>
      <sheetData sheetId="2" refreshError="1"/>
      <sheetData sheetId="3" refreshError="1"/>
      <sheetData sheetId="4">
        <row r="9">
          <cell r="BC9" t="str">
            <v>David Taylor-Smith</v>
          </cell>
        </row>
        <row r="10">
          <cell r="BC10" t="str">
            <v>Karen Doran</v>
          </cell>
        </row>
        <row r="11">
          <cell r="BC11" t="str">
            <v>Kelsey Walker</v>
          </cell>
        </row>
        <row r="12">
          <cell r="BC12" t="str">
            <v>Maxine Loftus</v>
          </cell>
        </row>
        <row r="13">
          <cell r="BC13" t="str">
            <v>Roger DeLaMare</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B27">
            <v>1</v>
          </cell>
          <cell r="C27">
            <v>1</v>
          </cell>
          <cell r="D27">
            <v>1</v>
          </cell>
          <cell r="E27">
            <v>1</v>
          </cell>
          <cell r="F27">
            <v>1</v>
          </cell>
          <cell r="G27">
            <v>1</v>
          </cell>
          <cell r="H27">
            <v>1</v>
          </cell>
          <cell r="I27">
            <v>1</v>
          </cell>
          <cell r="J27">
            <v>1</v>
          </cell>
          <cell r="K27">
            <v>5</v>
          </cell>
          <cell r="L27">
            <v>1</v>
          </cell>
          <cell r="M27">
            <v>1</v>
          </cell>
          <cell r="N27">
            <v>1</v>
          </cell>
          <cell r="O27">
            <v>1</v>
          </cell>
          <cell r="P27">
            <v>5</v>
          </cell>
          <cell r="Q27">
            <v>1</v>
          </cell>
          <cell r="R27">
            <v>1</v>
          </cell>
          <cell r="S27">
            <v>1</v>
          </cell>
          <cell r="T27">
            <v>1</v>
          </cell>
          <cell r="U27">
            <v>1</v>
          </cell>
          <cell r="V27">
            <v>3</v>
          </cell>
          <cell r="W27">
            <v>1</v>
          </cell>
        </row>
        <row r="28">
          <cell r="B28">
            <v>2</v>
          </cell>
          <cell r="C28">
            <v>2</v>
          </cell>
          <cell r="D28">
            <v>2</v>
          </cell>
          <cell r="E28">
            <v>2</v>
          </cell>
          <cell r="F28">
            <v>2</v>
          </cell>
          <cell r="G28">
            <v>2</v>
          </cell>
          <cell r="H28">
            <v>3</v>
          </cell>
          <cell r="I28">
            <v>3</v>
          </cell>
          <cell r="J28">
            <v>2</v>
          </cell>
          <cell r="K28">
            <v>0</v>
          </cell>
          <cell r="L28">
            <v>2</v>
          </cell>
          <cell r="M28">
            <v>2</v>
          </cell>
          <cell r="N28">
            <v>2</v>
          </cell>
          <cell r="O28">
            <v>2</v>
          </cell>
          <cell r="P28">
            <v>5</v>
          </cell>
          <cell r="Q28">
            <v>2</v>
          </cell>
          <cell r="R28">
            <v>2</v>
          </cell>
          <cell r="S28">
            <v>2</v>
          </cell>
          <cell r="T28">
            <v>2</v>
          </cell>
          <cell r="U28">
            <v>2</v>
          </cell>
          <cell r="V28">
            <v>5</v>
          </cell>
          <cell r="W28">
            <v>2</v>
          </cell>
        </row>
        <row r="29">
          <cell r="B29">
            <v>3</v>
          </cell>
          <cell r="C29">
            <v>3</v>
          </cell>
          <cell r="D29">
            <v>3</v>
          </cell>
          <cell r="E29">
            <v>3</v>
          </cell>
          <cell r="F29">
            <v>3</v>
          </cell>
          <cell r="G29">
            <v>3</v>
          </cell>
          <cell r="H29">
            <v>5</v>
          </cell>
          <cell r="I29">
            <v>5</v>
          </cell>
          <cell r="J29">
            <v>3</v>
          </cell>
          <cell r="K29">
            <v>0</v>
          </cell>
          <cell r="L29">
            <v>3</v>
          </cell>
          <cell r="M29">
            <v>3</v>
          </cell>
          <cell r="N29">
            <v>3</v>
          </cell>
          <cell r="O29">
            <v>3</v>
          </cell>
          <cell r="P29">
            <v>5</v>
          </cell>
          <cell r="Q29">
            <v>3</v>
          </cell>
          <cell r="R29">
            <v>3</v>
          </cell>
          <cell r="S29">
            <v>3</v>
          </cell>
          <cell r="T29">
            <v>3</v>
          </cell>
          <cell r="U29">
            <v>3</v>
          </cell>
          <cell r="V29">
            <v>5</v>
          </cell>
          <cell r="W29">
            <v>4</v>
          </cell>
        </row>
        <row r="30">
          <cell r="B30">
            <v>4</v>
          </cell>
          <cell r="C30">
            <v>4</v>
          </cell>
          <cell r="D30">
            <v>4</v>
          </cell>
          <cell r="E30">
            <v>4</v>
          </cell>
          <cell r="F30">
            <v>4</v>
          </cell>
          <cell r="G30">
            <v>4</v>
          </cell>
          <cell r="H30">
            <v>5</v>
          </cell>
          <cell r="I30">
            <v>5</v>
          </cell>
          <cell r="J30">
            <v>4</v>
          </cell>
          <cell r="K30">
            <v>0</v>
          </cell>
          <cell r="L30">
            <v>4</v>
          </cell>
          <cell r="M30">
            <v>4</v>
          </cell>
          <cell r="N30">
            <v>4</v>
          </cell>
          <cell r="O30">
            <v>4</v>
          </cell>
          <cell r="P30">
            <v>0</v>
          </cell>
          <cell r="Q30">
            <v>4</v>
          </cell>
          <cell r="R30">
            <v>4</v>
          </cell>
          <cell r="S30">
            <v>4</v>
          </cell>
          <cell r="T30">
            <v>4</v>
          </cell>
          <cell r="U30">
            <v>4</v>
          </cell>
          <cell r="V30">
            <v>0</v>
          </cell>
          <cell r="W30">
            <v>5</v>
          </cell>
        </row>
        <row r="31">
          <cell r="B31">
            <v>5</v>
          </cell>
          <cell r="C31">
            <v>5</v>
          </cell>
          <cell r="D31">
            <v>5</v>
          </cell>
          <cell r="E31">
            <v>5</v>
          </cell>
          <cell r="F31">
            <v>5</v>
          </cell>
          <cell r="G31">
            <v>5</v>
          </cell>
          <cell r="H31">
            <v>0</v>
          </cell>
          <cell r="I31">
            <v>0</v>
          </cell>
          <cell r="J31">
            <v>5</v>
          </cell>
          <cell r="K31">
            <v>0</v>
          </cell>
          <cell r="L31">
            <v>5</v>
          </cell>
          <cell r="M31">
            <v>5</v>
          </cell>
          <cell r="N31">
            <v>5</v>
          </cell>
          <cell r="O31">
            <v>5</v>
          </cell>
          <cell r="P31">
            <v>0</v>
          </cell>
          <cell r="Q31">
            <v>5</v>
          </cell>
          <cell r="R31">
            <v>5</v>
          </cell>
          <cell r="S31">
            <v>5</v>
          </cell>
          <cell r="T31">
            <v>5</v>
          </cell>
          <cell r="U31">
            <v>5</v>
          </cell>
          <cell r="V31">
            <v>0</v>
          </cell>
          <cell r="W31">
            <v>3</v>
          </cell>
        </row>
      </sheetData>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CLG scen analysis"/>
      <sheetName val="Outputs"/>
      <sheetName val="Statement pivot"/>
      <sheetName val="Assumptions pivot"/>
      <sheetName val="2 Statements - 30 Year Data"/>
      <sheetName val="4 Assumptions - 30 Year Data"/>
      <sheetName val="5 Compliance"/>
      <sheetName val="6 Group Structure"/>
      <sheetName val="Compliance pivot"/>
      <sheetName val="Analysis assumpts"/>
      <sheetName val="Analysis pivot"/>
      <sheetName val="Key Assumptions"/>
      <sheetName val="Allocations"/>
      <sheetName val="Grant to income"/>
      <sheetName val="Key ratios"/>
      <sheetName val="FCF analysis"/>
      <sheetName val="Sheet1"/>
      <sheetName val="Sheet2"/>
      <sheetName val="Sheet3"/>
      <sheetName val="dvmt for ahp"/>
      <sheetName val="Sheet4"/>
      <sheetName val="Sheet5"/>
      <sheetName val="Sheet6"/>
      <sheetName val="FFR 2016 Data &amp; Statements 3 02"/>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
      <sheetName val="Detailed Output"/>
      <sheetName val="FFR Calculations"/>
      <sheetName val="FVA Calculations"/>
      <sheetName val="Peergroup Information"/>
      <sheetName val="Index"/>
      <sheetName val="Data allocations rec"/>
      <sheetName val="FVA Average Calcs 2017"/>
      <sheetName val="FFR Average Calcs 2017"/>
      <sheetName val="FVA Average Calcs 2016"/>
      <sheetName val="FFR Average Calcs 2016"/>
      <sheetName val="FVA Average Calcs 2015"/>
      <sheetName val="FFR Average Calcs 2015"/>
      <sheetName val="RP Attributes"/>
      <sheetName val="Change Control"/>
      <sheetName val="Sheet2"/>
      <sheetName val="To do"/>
    </sheetNames>
    <sheetDataSet>
      <sheetData sheetId="0">
        <row r="5">
          <cell r="P5" t="str">
            <v>All</v>
          </cell>
        </row>
        <row r="6">
          <cell r="P6" t="str">
            <v>All</v>
          </cell>
        </row>
        <row r="7">
          <cell r="P7" t="str">
            <v>-</v>
          </cell>
        </row>
        <row r="8">
          <cell r="P8" t="str">
            <v>-</v>
          </cell>
        </row>
        <row r="9">
          <cell r="P9" t="str">
            <v>All</v>
          </cell>
        </row>
        <row r="10">
          <cell r="P10" t="str">
            <v>-</v>
          </cell>
        </row>
        <row r="11">
          <cell r="P11" t="str">
            <v>-</v>
          </cell>
        </row>
        <row r="13">
          <cell r="P13" t="str">
            <v>All</v>
          </cell>
          <cell r="Q13" t="str">
            <v>All</v>
          </cell>
        </row>
        <row r="14">
          <cell r="P14" t="str">
            <v>-</v>
          </cell>
          <cell r="Q14" t="str">
            <v>-</v>
          </cell>
        </row>
        <row r="15">
          <cell r="P15" t="str">
            <v>-</v>
          </cell>
          <cell r="Q15" t="str">
            <v>-</v>
          </cell>
        </row>
      </sheetData>
      <sheetData sheetId="1">
        <row r="16">
          <cell r="Q16" t="str">
            <v>Description</v>
          </cell>
          <cell r="R16" t="str">
            <v>Field</v>
          </cell>
          <cell r="S16" t="str">
            <v>Text</v>
          </cell>
        </row>
        <row r="17">
          <cell r="Q17" t="str">
            <v>[Select Measure]</v>
          </cell>
          <cell r="S17" t="str">
            <v>[Select Measure]</v>
          </cell>
        </row>
        <row r="18">
          <cell r="Q18" t="str">
            <v>Operating Margin (all Units, EBITDA MRI basis)</v>
          </cell>
          <cell r="R18" t="str">
            <v>Op_Margin_All</v>
          </cell>
          <cell r="S18" t="str">
            <v>Overall operating margin, calculated on an EBITDA MRI basis. Measure of the extent to which the provider controls costs and generates a surplus on the assets in their current use</v>
          </cell>
        </row>
        <row r="19">
          <cell r="Q19" t="str">
            <v>Operating Margin (SHL Units, EBITDA MRI basis)</v>
          </cell>
          <cell r="R19" t="str">
            <v>Op_Margin_SHL</v>
          </cell>
          <cell r="S19" t="str">
            <v>Operating margin on SHL units, calculated on an EBITDA MRI basis. Measure of the extent to which the provider controls costs and generates a surplus on the SHL assets in their current use. Note that result will differ from margin shown in Stability Check tool due to different treatment of Support and Other social housing lines - see guidance for more info.</v>
          </cell>
        </row>
        <row r="20">
          <cell r="Q20" t="str">
            <v>Operating Margin (Other social housing activities)</v>
          </cell>
          <cell r="R20" t="str">
            <v>Op_Margin_Other</v>
          </cell>
          <cell r="S20" t="str">
            <v>Operating margin on Other social housing activity. Measure of the extent to which the provider controls costs and generates a surplus from Other social housing activities</v>
          </cell>
        </row>
        <row r="21">
          <cell r="Q21" t="str">
            <v>Operating Margin (Non-social housing)</v>
          </cell>
          <cell r="R21" t="str">
            <v>Op_Margin_NonSoc</v>
          </cell>
          <cell r="S21" t="str">
            <v>Operating margin on Non-social housing activity. Measure of the extent to which the provider controls costs and generates a surplus from Non-social housing activities</v>
          </cell>
        </row>
        <row r="22">
          <cell r="Q22" t="str">
            <v>Operating Margin (Shared Ownership 1st tranche)</v>
          </cell>
          <cell r="R22" t="str">
            <v>Op_Margin_1stTranche</v>
          </cell>
          <cell r="S22" t="str">
            <v>Operating margin on Shared Ownership 1st Tranche sales. Measure of the extent to which the provider controls costs and generates a surplus from Shared Ownership 1st Tranche sales</v>
          </cell>
        </row>
        <row r="23">
          <cell r="Q23" t="str">
            <v>Operating Margin (Outright sales)</v>
          </cell>
          <cell r="R23" t="str">
            <v>Op_Margin_Sales</v>
          </cell>
          <cell r="S23" t="str">
            <v>Operating margin on Outright sales. Measure of the extent to which the provider controls costs and generates a surplus from Outright sales</v>
          </cell>
        </row>
        <row r="24">
          <cell r="Q24" t="str">
            <v>Operating Margin (Development Services)</v>
          </cell>
          <cell r="R24" t="str">
            <v>Op_Margin_Dev_Services</v>
          </cell>
          <cell r="S24" t="str">
            <v>Operating margin on Development Services. Measure of the extent to which the provider controls costs and generates a surplus from Development Services</v>
          </cell>
        </row>
        <row r="25">
          <cell r="Q25" t="str">
            <v>Operating Margin (Community/ Neighbourhood Services)</v>
          </cell>
          <cell r="R25" t="str">
            <v>Op_Margin_Comm_Inv</v>
          </cell>
          <cell r="S25" t="str">
            <v>Operating margin on Community/ Neighbourhood services. Measure of the extent to which the provider controls costs and generates a surplus from Community/ Neighbourhood services</v>
          </cell>
        </row>
        <row r="154">
          <cell r="Q154" t="str">
            <v>Costs Per Unit</v>
          </cell>
          <cell r="R154" t="str">
            <v>All</v>
          </cell>
          <cell r="S154" t="str">
            <v>Total Operating Cost per Unit</v>
          </cell>
          <cell r="T154" t="str">
            <v>Total Operating Cost as % of Turnover</v>
          </cell>
          <cell r="U154" t="str">
            <v>Change in Total Operating Cost per Unit</v>
          </cell>
          <cell r="V154" t="str">
            <v>Overall operating cost per unit. Comparison to the peergroup demonstrates whether they are an outlier (either high / low), and how this changes over time. For example, for providers with a target to reduce costs to peer average their costs would be expected to converge towards the median</v>
          </cell>
          <cell r="W154" t="str">
            <v>Operating costs as a percentage of turnover. Shows the proportion of turnover generated the provider spends on operating costs</v>
          </cell>
          <cell r="X154" t="str">
            <v>Change in costs year-to-year. Note that changes in a small value can lead to large percentage changes</v>
          </cell>
        </row>
        <row r="155">
          <cell r="Q155" t="str">
            <v>Costs Per SHL Unit - Headline Social Housing Expenditure</v>
          </cell>
          <cell r="R155" t="str">
            <v>Headline_Soc_Cost</v>
          </cell>
          <cell r="S155" t="str">
            <v>SHL expenditure per unit (adjusted for depc, impairment, bad debts)</v>
          </cell>
          <cell r="T155" t="str">
            <v>Headline SHL Expenditure as % of Social Housing income</v>
          </cell>
          <cell r="U155" t="str">
            <v>Change in SHL expenditure per unit</v>
          </cell>
          <cell r="V155" t="str">
            <v>Costs per SHL unit over time. Costs have been adjusted to removed depreciation, impairment and bad debts and include capitalised major repairs</v>
          </cell>
          <cell r="W155" t="str">
            <v>Total SHL operating costs as a percentage of Social Housing income (SHL income, including income from Support services, Other social housing, Community and Development Services. Adjusted for grant). The proportion of the income received from Social Housing units which is spent on running them.</v>
          </cell>
          <cell r="X155" t="str">
            <v>Change in costs year-to-year. Note that changes in a small value can lead to large percentage changes</v>
          </cell>
        </row>
        <row r="156">
          <cell r="Q156" t="str">
            <v>Costs Per SHL Unit - Management (Exc Service Charges)</v>
          </cell>
          <cell r="R156" t="str">
            <v>Man</v>
          </cell>
          <cell r="S156" t="str">
            <v>Management cost per SHL unit (exc Service Charges)</v>
          </cell>
          <cell r="T156" t="str">
            <v>Management costs (exc service charges) as % of Social Housing income</v>
          </cell>
          <cell r="U156" t="str">
            <v>Change in Management cost (exc service charges) per SHL unit (£k)</v>
          </cell>
          <cell r="V156" t="str">
            <v>Management costs (exc service charges) per SHL unit over time.</v>
          </cell>
          <cell r="W156" t="str">
            <v>Total SHL management costs (exc service charges) as a percentage of Social Housing income (SHL income, including income from Support services, Other social housing, Community and Development Services. Adjusted for grant). The proportion of the income received from Social Housing units which is spent on running them (management line).</v>
          </cell>
          <cell r="X156" t="str">
            <v>Change in costs year-to-year. Note that changes in a small value can lead to large percentage changes</v>
          </cell>
        </row>
        <row r="157">
          <cell r="Q157" t="str">
            <v>Costs Per SHL Unit -  Maintenance</v>
          </cell>
          <cell r="R157" t="str">
            <v>Maint</v>
          </cell>
          <cell r="S157" t="str">
            <v>Maintenance cost per SHL unit</v>
          </cell>
          <cell r="T157" t="str">
            <v>Maintenance costs as % of Social Housing income</v>
          </cell>
          <cell r="U157" t="str">
            <v>Change in Maintenance cost per SHL unit (£k)</v>
          </cell>
          <cell r="V157" t="str">
            <v>Maintenance costs per SHL unit over time.</v>
          </cell>
          <cell r="W157" t="str">
            <v>Total SHL maintenance costs as a percentage of Social Housing income (SHL income, including income from Support services, Other social housing, Community and Development Services. Adjusted for grant). The proportion of the income received from Social Housing units which is spent on running them (maintenance line).</v>
          </cell>
          <cell r="X157" t="str">
            <v>Change in costs year-to-year. Note that changes in a small value can lead to large percentage changes</v>
          </cell>
        </row>
        <row r="158">
          <cell r="Q158" t="str">
            <v>Costs Per SHL Unit - Major Repairs</v>
          </cell>
          <cell r="R158" t="str">
            <v>MajRep</v>
          </cell>
          <cell r="S158" t="str">
            <v>Major Repairs cost per SHL unit</v>
          </cell>
          <cell r="T158" t="str">
            <v>Major Repairs costs as % of Social Housing income</v>
          </cell>
          <cell r="U158" t="str">
            <v>Change in Major Repairs cost per SHL unit (£k)</v>
          </cell>
          <cell r="V158" t="str">
            <v>Major repairs costs per SHL unit over time. Note that the repairs cycle would be expected to show variation in the short-term, as works are typically undertaken on a rolling basis</v>
          </cell>
          <cell r="W158" t="str">
            <v>Total SHL major repairs costs as a percentage of Social Housing income (SHL income, including income from Support services, Other social housing, Community and Development Services. Adjusted for grant). The proportion of the income received from Social Housing units which is spent on running them (major repairs line).</v>
          </cell>
          <cell r="X158" t="str">
            <v>Change in costs year-to-year. Note that changes in a small value can lead to large percentage changes</v>
          </cell>
        </row>
        <row r="159">
          <cell r="Q159" t="str">
            <v>Costs Per SHL Unit - Service Costs</v>
          </cell>
          <cell r="R159" t="str">
            <v>Serv</v>
          </cell>
          <cell r="S159" t="str">
            <v>Service cost per SHL unit</v>
          </cell>
          <cell r="T159" t="str">
            <v>Service costs as % of Social Housing income</v>
          </cell>
          <cell r="U159" t="str">
            <v>Change in Service cost per SHL unit (£k)</v>
          </cell>
          <cell r="V159" t="str">
            <v>Service costs per SHL unit over time. Note that the service costs will not apply to every unit, and the majority of the cost would be expected to be recovered through service charges</v>
          </cell>
          <cell r="W159" t="str">
            <v>Total SHL service costs as a percentage of Social Housing income (SHL income, including income from Support services, Other social housing, Community and Development Services. Adjusted for grant). The proportion of the income received from Social Housing units which is spent on running them (service costs line).</v>
          </cell>
          <cell r="X159" t="str">
            <v>Change in costs year-to-year. Note that changes in a small value can lead to large percentage changes</v>
          </cell>
        </row>
        <row r="160">
          <cell r="Q160" t="str">
            <v>Costs Per SHL Unit - Lease and Other Lettings Costs</v>
          </cell>
          <cell r="R160" t="str">
            <v>LeaseOther</v>
          </cell>
          <cell r="S160" t="str">
            <v>Lease &amp; Other cost per SHL unit</v>
          </cell>
          <cell r="T160" t="str">
            <v>Lease &amp; Other costs as % of Social Housing income</v>
          </cell>
          <cell r="U160" t="str">
            <v>Change in Lease &amp; Other cost per SHL unit (£k)</v>
          </cell>
          <cell r="V160" t="str">
            <v>Combination of Lease and Other Lettings costs per SHL unit over time.</v>
          </cell>
          <cell r="W160" t="str">
            <v>Total SHL Lease and Other Lettings costs as a percentage of Social Housing income (SHL income, including income from Support services, Other social housing, Community and Development Services. Adjusted for grant). The proportion of the income received from Social Housing units which is spent on running them (Lease and Other Lettings lines).</v>
          </cell>
          <cell r="X160" t="str">
            <v>Change in costs year-to-year. Note that changes in a small value can lead to large percentage changes</v>
          </cell>
        </row>
        <row r="161">
          <cell r="Q161" t="str">
            <v>Costs per SHL unit - Non-Letting Costs</v>
          </cell>
          <cell r="R161" t="str">
            <v>NonLetting</v>
          </cell>
          <cell r="S161" t="str">
            <v>Non-Letting social housing costs per SHL unit</v>
          </cell>
          <cell r="T161" t="str">
            <v>Non-Letting costs as % of Social Housing income</v>
          </cell>
          <cell r="U161" t="str">
            <v>Change in Non-Letting cost per SHL unit (£k)</v>
          </cell>
          <cell r="V161" t="str">
            <v>Non-Lettings costs per SHL unit over time. Expenditure on social housing activity which is not lettings, support services, development services, community/ neighbourhood services, or sales. Note that prior to FVA17, this line included Development and Community Service costs (borken out separately thereafter)</v>
          </cell>
          <cell r="W161" t="str">
            <v>Non-lettings costs as a percentage of Social Housing income (SHL income, including income from Support services, Other social housing, Community and Development Services. Adjusted for grant). The proportion of the income received from Social Housing units which is spent on social housing activity which is not lettings, support services, or sales</v>
          </cell>
          <cell r="X161" t="str">
            <v>Change in costs year-to-year. Note that changes in a small value can lead to large percentage changes</v>
          </cell>
        </row>
        <row r="162">
          <cell r="Q162" t="str">
            <v>Costs Per SHL unit - Support Costs</v>
          </cell>
          <cell r="R162" t="str">
            <v>Support</v>
          </cell>
          <cell r="S162" t="str">
            <v>Support cost per SHL unit</v>
          </cell>
          <cell r="T162" t="str">
            <v>Support costs as % of Social Housing income</v>
          </cell>
          <cell r="U162" t="str">
            <v>Change in Support cost per SHL unit (£k)</v>
          </cell>
          <cell r="V162" t="str">
            <v>Support costs per SHL unit over time. Note that Support costs will not apply to every unit</v>
          </cell>
          <cell r="W162" t="str">
            <v>Total SHL Support costs as a percentage of Social Housing income (SHL income, including income from Support services, Other social housing, Community and Development Services. Adjusted for grant). The proportion of the income received from Social Housing units which is spent on running them (support costs line).</v>
          </cell>
          <cell r="X162" t="str">
            <v>Change in costs year-to-year. Note that changes in a small value can lead to large percentage changes</v>
          </cell>
        </row>
        <row r="163">
          <cell r="Q163" t="str">
            <v>Costs Per SHL unit - Development service costs</v>
          </cell>
          <cell r="R163" t="str">
            <v>Dev_Services</v>
          </cell>
          <cell r="S163" t="str">
            <v>Development service costs per unit</v>
          </cell>
          <cell r="T163" t="str">
            <v>Development service costs as % of Social Housing income</v>
          </cell>
          <cell r="U163" t="str">
            <v>Change in Development Service cost per SHL unit (£k)</v>
          </cell>
          <cell r="V163" t="str">
            <v>Development service costs per SHL unit over time.</v>
          </cell>
          <cell r="W163" t="str">
            <v>Total SHL Development service costs as a percentage of Social Housing income (SHL income, including income from Support services, Other social housing, Community and Development Services. Adjusted for grant). The proportion of the income received from Social Housing units which is spent on running them (development service costs line).</v>
          </cell>
          <cell r="X163" t="str">
            <v>Change in costs year-to-year. Note that changes in a small value can lead to large percentage changes</v>
          </cell>
        </row>
        <row r="164">
          <cell r="Q164" t="str">
            <v>Costs Per SHL unit - Community/ Neighbourhood service costs</v>
          </cell>
          <cell r="R164" t="str">
            <v>Comm_Inv</v>
          </cell>
          <cell r="S164" t="str">
            <v>Community/ Neighbourhood service costs per unit</v>
          </cell>
          <cell r="T164" t="str">
            <v>Community/ Neighbourhood service costs as % of Social Housing income</v>
          </cell>
          <cell r="U164" t="str">
            <v>Change in Community/ Nieghbourhood Service cost per SHL unit (£k)</v>
          </cell>
          <cell r="V164" t="str">
            <v>Community/ nieghbourhood service costs per SHL unit over time.</v>
          </cell>
          <cell r="W164" t="str">
            <v>Total SHL Community/ Nieghbourhood service costs as a percentage of Social Housing income (SHL income, including income from Support services, Other social housing, Community and Development Services. Adjusted for grant). The proportion of the income received from Social Housing units which is spent on running them (community/ neighbourhood service costs line).</v>
          </cell>
          <cell r="X164" t="str">
            <v>Change in costs year-to-year. Note that changes in a small value can lead to large percentage changes</v>
          </cell>
        </row>
        <row r="231">
          <cell r="D231" t="str">
            <v>Management</v>
          </cell>
          <cell r="E231" t="str">
            <v>Man</v>
          </cell>
        </row>
        <row r="232">
          <cell r="D232" t="str">
            <v>Service charge</v>
          </cell>
          <cell r="E232" t="str">
            <v>Serv</v>
          </cell>
        </row>
        <row r="233">
          <cell r="D233" t="str">
            <v>Routine maintenance</v>
          </cell>
          <cell r="E233" t="str">
            <v>Routine_Maint</v>
          </cell>
        </row>
        <row r="234">
          <cell r="D234" t="str">
            <v>Planned maintenance</v>
          </cell>
          <cell r="E234" t="str">
            <v>Planned_Maint</v>
          </cell>
        </row>
        <row r="235">
          <cell r="D235" t="str">
            <v>Major repairs</v>
          </cell>
          <cell r="E235" t="str">
            <v>Maj_Repair</v>
          </cell>
        </row>
        <row r="236">
          <cell r="D236" t="str">
            <v>Other</v>
          </cell>
          <cell r="E236" t="str">
            <v>Other</v>
          </cell>
        </row>
      </sheetData>
      <sheetData sheetId="2" refreshError="1"/>
      <sheetData sheetId="3" refreshError="1"/>
      <sheetData sheetId="4" refreshError="1"/>
      <sheetData sheetId="5">
        <row r="4">
          <cell r="B4" t="str">
            <v>GL4511</v>
          </cell>
          <cell r="C4" t="str">
            <v>GL4511</v>
          </cell>
          <cell r="D4" t="str">
            <v>GL4511</v>
          </cell>
        </row>
        <row r="5">
          <cell r="B5" t="str">
            <v>L4511</v>
          </cell>
          <cell r="C5" t="str">
            <v>L4511</v>
          </cell>
          <cell r="D5" t="str">
            <v>L4511</v>
          </cell>
        </row>
        <row r="10">
          <cell r="C10">
            <v>5</v>
          </cell>
        </row>
        <row r="11">
          <cell r="G11">
            <v>10</v>
          </cell>
          <cell r="H11">
            <v>11</v>
          </cell>
          <cell r="I11">
            <v>12</v>
          </cell>
          <cell r="J11">
            <v>13</v>
          </cell>
          <cell r="K11">
            <v>14</v>
          </cell>
        </row>
        <row r="15">
          <cell r="C15">
            <v>4</v>
          </cell>
        </row>
        <row r="16">
          <cell r="E16">
            <v>9</v>
          </cell>
          <cell r="F16">
            <v>10</v>
          </cell>
          <cell r="G16">
            <v>11</v>
          </cell>
          <cell r="H16">
            <v>12</v>
          </cell>
          <cell r="I16">
            <v>13</v>
          </cell>
          <cell r="J16">
            <v>14</v>
          </cell>
        </row>
        <row r="20">
          <cell r="C20">
            <v>4</v>
          </cell>
        </row>
        <row r="21">
          <cell r="D21">
            <v>7</v>
          </cell>
          <cell r="E21">
            <v>8</v>
          </cell>
          <cell r="F21">
            <v>9</v>
          </cell>
          <cell r="G21">
            <v>10</v>
          </cell>
          <cell r="H21">
            <v>11</v>
          </cell>
          <cell r="I21">
            <v>12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Front Sheet"/>
      <sheetName val="VFM Metrics "/>
      <sheetName val="B Stmt of comp income"/>
      <sheetName val="C Stmt of financial position"/>
      <sheetName val="D Social Housing Lettings (SHL)"/>
      <sheetName val="E Notes 1"/>
      <sheetName val="F Notes 2"/>
      <sheetName val="Validations"/>
      <sheetName val="Qry_FRONT"/>
      <sheetName val="Accounts Checks"/>
      <sheetName val="Benchmark Threshold"/>
      <sheetName val="Update_Log"/>
      <sheetName val="Change Control"/>
      <sheetName val="Sheet1"/>
      <sheetName val="Temp"/>
    </sheetNames>
    <sheetDataSet>
      <sheetData sheetId="0">
        <row r="4">
          <cell r="B4"/>
        </row>
        <row r="6">
          <cell r="B6" t="e">
            <v>#REF!</v>
          </cell>
        </row>
        <row r="7">
          <cell r="B7" t="str">
            <v/>
          </cell>
          <cell r="D7" t="e">
            <v>#REF!</v>
          </cell>
        </row>
        <row r="16">
          <cell r="H16">
            <v>1</v>
          </cell>
        </row>
        <row r="17">
          <cell r="H17" t="str">
            <v>£000's</v>
          </cell>
        </row>
      </sheetData>
      <sheetData sheetId="1"/>
      <sheetData sheetId="2"/>
      <sheetData sheetId="3"/>
      <sheetData sheetId="4"/>
      <sheetData sheetId="5"/>
      <sheetData sheetId="6">
        <row r="3">
          <cell r="D3" t="e">
            <v>#REF!</v>
          </cell>
        </row>
      </sheetData>
      <sheetData sheetId="7"/>
      <sheetData sheetId="8"/>
      <sheetData sheetId="9"/>
      <sheetData sheetId="10"/>
      <sheetData sheetId="11"/>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row r="1">
          <cell r="A1">
            <v>1965</v>
          </cell>
          <cell r="B1">
            <v>196501</v>
          </cell>
          <cell r="J1">
            <v>36158</v>
          </cell>
        </row>
        <row r="2">
          <cell r="A2">
            <v>1966</v>
          </cell>
          <cell r="B2">
            <v>196502</v>
          </cell>
          <cell r="J2">
            <v>36159</v>
          </cell>
        </row>
        <row r="3">
          <cell r="A3">
            <v>1967</v>
          </cell>
          <cell r="B3">
            <v>196503</v>
          </cell>
          <cell r="J3">
            <v>36160</v>
          </cell>
        </row>
        <row r="4">
          <cell r="A4">
            <v>1968</v>
          </cell>
          <cell r="B4">
            <v>196504</v>
          </cell>
          <cell r="J4">
            <v>36161</v>
          </cell>
        </row>
        <row r="5">
          <cell r="A5">
            <v>1969</v>
          </cell>
          <cell r="B5">
            <v>196601</v>
          </cell>
          <cell r="J5">
            <v>36164</v>
          </cell>
        </row>
        <row r="6">
          <cell r="A6">
            <v>1970</v>
          </cell>
          <cell r="B6">
            <v>196602</v>
          </cell>
          <cell r="J6">
            <v>36165</v>
          </cell>
        </row>
        <row r="7">
          <cell r="A7">
            <v>1971</v>
          </cell>
          <cell r="B7">
            <v>196603</v>
          </cell>
          <cell r="J7">
            <v>36166</v>
          </cell>
        </row>
        <row r="8">
          <cell r="A8">
            <v>1972</v>
          </cell>
          <cell r="B8">
            <v>196604</v>
          </cell>
          <cell r="J8">
            <v>36167</v>
          </cell>
        </row>
        <row r="9">
          <cell r="A9">
            <v>1973</v>
          </cell>
          <cell r="B9">
            <v>196701</v>
          </cell>
          <cell r="J9">
            <v>36168</v>
          </cell>
        </row>
        <row r="10">
          <cell r="A10">
            <v>1974</v>
          </cell>
          <cell r="B10">
            <v>196702</v>
          </cell>
          <cell r="J10">
            <v>36171</v>
          </cell>
        </row>
        <row r="11">
          <cell r="A11">
            <v>1975</v>
          </cell>
          <cell r="B11">
            <v>196703</v>
          </cell>
          <cell r="J11">
            <v>36172</v>
          </cell>
        </row>
        <row r="12">
          <cell r="A12">
            <v>1976</v>
          </cell>
          <cell r="B12">
            <v>196704</v>
          </cell>
          <cell r="J12">
            <v>36173</v>
          </cell>
        </row>
        <row r="13">
          <cell r="A13">
            <v>1977</v>
          </cell>
          <cell r="B13">
            <v>196801</v>
          </cell>
          <cell r="J13">
            <v>36174</v>
          </cell>
        </row>
        <row r="14">
          <cell r="A14">
            <v>1978</v>
          </cell>
          <cell r="B14">
            <v>196802</v>
          </cell>
          <cell r="J14">
            <v>36175</v>
          </cell>
        </row>
        <row r="15">
          <cell r="A15">
            <v>1979</v>
          </cell>
          <cell r="B15">
            <v>196803</v>
          </cell>
          <cell r="J15">
            <v>36178</v>
          </cell>
        </row>
        <row r="16">
          <cell r="A16">
            <v>1980</v>
          </cell>
          <cell r="B16">
            <v>196804</v>
          </cell>
          <cell r="J16">
            <v>36179</v>
          </cell>
        </row>
        <row r="17">
          <cell r="A17">
            <v>1981</v>
          </cell>
          <cell r="B17">
            <v>196901</v>
          </cell>
          <cell r="J17">
            <v>36180</v>
          </cell>
        </row>
        <row r="18">
          <cell r="A18">
            <v>1982</v>
          </cell>
          <cell r="B18">
            <v>196902</v>
          </cell>
          <cell r="J18">
            <v>36181</v>
          </cell>
        </row>
        <row r="19">
          <cell r="A19">
            <v>1983</v>
          </cell>
          <cell r="B19">
            <v>196903</v>
          </cell>
          <cell r="J19">
            <v>36182</v>
          </cell>
        </row>
        <row r="20">
          <cell r="A20">
            <v>1984</v>
          </cell>
          <cell r="B20">
            <v>196904</v>
          </cell>
          <cell r="J20">
            <v>36185</v>
          </cell>
        </row>
        <row r="21">
          <cell r="A21">
            <v>1985</v>
          </cell>
          <cell r="B21">
            <v>197001</v>
          </cell>
          <cell r="J21">
            <v>36186</v>
          </cell>
        </row>
        <row r="22">
          <cell r="A22">
            <v>1986</v>
          </cell>
          <cell r="B22">
            <v>197002</v>
          </cell>
          <cell r="J22">
            <v>36187</v>
          </cell>
        </row>
        <row r="23">
          <cell r="A23">
            <v>1987</v>
          </cell>
          <cell r="B23">
            <v>197003</v>
          </cell>
          <cell r="J23">
            <v>36188</v>
          </cell>
        </row>
        <row r="24">
          <cell r="A24">
            <v>1988</v>
          </cell>
          <cell r="B24">
            <v>197004</v>
          </cell>
          <cell r="J24">
            <v>36189</v>
          </cell>
        </row>
        <row r="25">
          <cell r="A25">
            <v>1989</v>
          </cell>
          <cell r="B25">
            <v>197101</v>
          </cell>
          <cell r="F25">
            <v>39083</v>
          </cell>
          <cell r="J25">
            <v>36192</v>
          </cell>
        </row>
        <row r="26">
          <cell r="A26">
            <v>1990</v>
          </cell>
          <cell r="B26">
            <v>197102</v>
          </cell>
          <cell r="F26">
            <v>39114</v>
          </cell>
          <cell r="J26">
            <v>36193</v>
          </cell>
        </row>
        <row r="27">
          <cell r="A27">
            <v>1991</v>
          </cell>
          <cell r="B27">
            <v>197103</v>
          </cell>
          <cell r="F27">
            <v>39142</v>
          </cell>
          <cell r="J27">
            <v>36194</v>
          </cell>
        </row>
        <row r="28">
          <cell r="A28">
            <v>1992</v>
          </cell>
          <cell r="B28">
            <v>197104</v>
          </cell>
          <cell r="F28">
            <v>39173</v>
          </cell>
          <cell r="J28">
            <v>36195</v>
          </cell>
        </row>
        <row r="29">
          <cell r="A29">
            <v>1993</v>
          </cell>
          <cell r="B29">
            <v>197201</v>
          </cell>
          <cell r="F29">
            <v>39203</v>
          </cell>
          <cell r="J29">
            <v>36196</v>
          </cell>
        </row>
        <row r="30">
          <cell r="A30">
            <v>1994</v>
          </cell>
          <cell r="B30">
            <v>197202</v>
          </cell>
          <cell r="F30">
            <v>39234</v>
          </cell>
          <cell r="J30">
            <v>36199</v>
          </cell>
        </row>
        <row r="31">
          <cell r="A31">
            <v>1995</v>
          </cell>
          <cell r="B31">
            <v>197203</v>
          </cell>
          <cell r="F31">
            <v>39264</v>
          </cell>
          <cell r="J31">
            <v>36200</v>
          </cell>
        </row>
        <row r="32">
          <cell r="A32">
            <v>1996</v>
          </cell>
          <cell r="B32">
            <v>197204</v>
          </cell>
          <cell r="F32">
            <v>39295</v>
          </cell>
          <cell r="J32">
            <v>36201</v>
          </cell>
        </row>
        <row r="33">
          <cell r="A33">
            <v>1997</v>
          </cell>
          <cell r="B33">
            <v>197301</v>
          </cell>
          <cell r="F33">
            <v>39326</v>
          </cell>
          <cell r="J33">
            <v>36202</v>
          </cell>
        </row>
        <row r="34">
          <cell r="A34">
            <v>1998</v>
          </cell>
          <cell r="B34">
            <v>197302</v>
          </cell>
          <cell r="F34">
            <v>39356</v>
          </cell>
          <cell r="J34">
            <v>36203</v>
          </cell>
        </row>
        <row r="35">
          <cell r="A35">
            <v>1999</v>
          </cell>
          <cell r="B35">
            <v>197303</v>
          </cell>
          <cell r="F35">
            <v>39387</v>
          </cell>
          <cell r="J35">
            <v>36206</v>
          </cell>
        </row>
        <row r="36">
          <cell r="A36">
            <v>2000</v>
          </cell>
          <cell r="B36">
            <v>197304</v>
          </cell>
          <cell r="F36">
            <v>39417</v>
          </cell>
          <cell r="J36">
            <v>36207</v>
          </cell>
        </row>
        <row r="37">
          <cell r="A37">
            <v>2001</v>
          </cell>
          <cell r="B37">
            <v>197401</v>
          </cell>
          <cell r="F37">
            <v>39448</v>
          </cell>
          <cell r="J37">
            <v>36208</v>
          </cell>
        </row>
        <row r="38">
          <cell r="A38">
            <v>2002</v>
          </cell>
          <cell r="B38">
            <v>197402</v>
          </cell>
          <cell r="F38">
            <v>39479</v>
          </cell>
          <cell r="J38">
            <v>36209</v>
          </cell>
        </row>
        <row r="39">
          <cell r="A39">
            <v>2003</v>
          </cell>
          <cell r="B39">
            <v>197403</v>
          </cell>
          <cell r="F39">
            <v>39508</v>
          </cell>
          <cell r="J39">
            <v>36210</v>
          </cell>
        </row>
        <row r="40">
          <cell r="A40">
            <v>2004</v>
          </cell>
          <cell r="B40">
            <v>197404</v>
          </cell>
          <cell r="F40">
            <v>39539</v>
          </cell>
          <cell r="J40">
            <v>36213</v>
          </cell>
        </row>
        <row r="41">
          <cell r="A41">
            <v>2005</v>
          </cell>
          <cell r="B41">
            <v>197501</v>
          </cell>
          <cell r="F41">
            <v>39569</v>
          </cell>
          <cell r="J41">
            <v>36214</v>
          </cell>
        </row>
        <row r="42">
          <cell r="A42">
            <v>2006</v>
          </cell>
          <cell r="B42">
            <v>197502</v>
          </cell>
          <cell r="F42">
            <v>39600</v>
          </cell>
          <cell r="J42">
            <v>36215</v>
          </cell>
        </row>
        <row r="43">
          <cell r="A43">
            <v>2007</v>
          </cell>
          <cell r="B43">
            <v>197503</v>
          </cell>
          <cell r="F43">
            <v>39630</v>
          </cell>
          <cell r="J43">
            <v>36216</v>
          </cell>
        </row>
        <row r="44">
          <cell r="A44">
            <v>2008</v>
          </cell>
          <cell r="B44">
            <v>197504</v>
          </cell>
          <cell r="F44">
            <v>39661</v>
          </cell>
          <cell r="J44">
            <v>36217</v>
          </cell>
        </row>
        <row r="45">
          <cell r="A45">
            <v>2009</v>
          </cell>
          <cell r="B45">
            <v>197601</v>
          </cell>
          <cell r="F45">
            <v>39692</v>
          </cell>
          <cell r="J45">
            <v>36220</v>
          </cell>
        </row>
        <row r="46">
          <cell r="A46">
            <v>2010</v>
          </cell>
          <cell r="B46">
            <v>197602</v>
          </cell>
          <cell r="F46">
            <v>39722</v>
          </cell>
          <cell r="J46">
            <v>36221</v>
          </cell>
        </row>
        <row r="47">
          <cell r="A47">
            <v>2011</v>
          </cell>
          <cell r="B47">
            <v>197603</v>
          </cell>
          <cell r="F47">
            <v>39753</v>
          </cell>
          <cell r="J47">
            <v>36222</v>
          </cell>
        </row>
        <row r="48">
          <cell r="A48">
            <v>2012</v>
          </cell>
          <cell r="B48">
            <v>197604</v>
          </cell>
          <cell r="F48">
            <v>39783</v>
          </cell>
          <cell r="J48">
            <v>36223</v>
          </cell>
        </row>
        <row r="49">
          <cell r="A49">
            <v>2013</v>
          </cell>
          <cell r="B49">
            <v>197701</v>
          </cell>
          <cell r="F49">
            <v>39814</v>
          </cell>
          <cell r="J49">
            <v>36224</v>
          </cell>
        </row>
        <row r="50">
          <cell r="A50">
            <v>2014</v>
          </cell>
          <cell r="B50">
            <v>197702</v>
          </cell>
          <cell r="F50">
            <v>39845</v>
          </cell>
          <cell r="J50">
            <v>36227</v>
          </cell>
        </row>
        <row r="51">
          <cell r="A51">
            <v>2015</v>
          </cell>
          <cell r="B51">
            <v>197703</v>
          </cell>
          <cell r="F51">
            <v>39873</v>
          </cell>
          <cell r="J51">
            <v>36228</v>
          </cell>
        </row>
        <row r="52">
          <cell r="A52">
            <v>2016</v>
          </cell>
          <cell r="B52">
            <v>197704</v>
          </cell>
          <cell r="F52">
            <v>39904</v>
          </cell>
          <cell r="J52">
            <v>36229</v>
          </cell>
        </row>
        <row r="53">
          <cell r="A53">
            <v>2017</v>
          </cell>
          <cell r="B53">
            <v>197801</v>
          </cell>
          <cell r="F53">
            <v>39934</v>
          </cell>
          <cell r="J53">
            <v>36230</v>
          </cell>
        </row>
        <row r="54">
          <cell r="A54">
            <v>2018</v>
          </cell>
          <cell r="B54">
            <v>197802</v>
          </cell>
          <cell r="F54">
            <v>39965</v>
          </cell>
          <cell r="J54">
            <v>36231</v>
          </cell>
        </row>
        <row r="55">
          <cell r="A55">
            <v>2019</v>
          </cell>
          <cell r="B55">
            <v>197803</v>
          </cell>
          <cell r="F55">
            <v>39995</v>
          </cell>
          <cell r="J55">
            <v>36234</v>
          </cell>
        </row>
        <row r="56">
          <cell r="A56">
            <v>2020</v>
          </cell>
          <cell r="B56">
            <v>197804</v>
          </cell>
          <cell r="F56">
            <v>40026</v>
          </cell>
          <cell r="J56">
            <v>36235</v>
          </cell>
        </row>
        <row r="57">
          <cell r="A57">
            <v>2021</v>
          </cell>
          <cell r="B57">
            <v>197901</v>
          </cell>
          <cell r="F57">
            <v>40057</v>
          </cell>
          <cell r="J57">
            <v>36236</v>
          </cell>
        </row>
        <row r="58">
          <cell r="A58">
            <v>2022</v>
          </cell>
          <cell r="B58">
            <v>197902</v>
          </cell>
          <cell r="F58">
            <v>40087</v>
          </cell>
          <cell r="J58">
            <v>36237</v>
          </cell>
        </row>
        <row r="59">
          <cell r="A59">
            <v>2023</v>
          </cell>
          <cell r="B59">
            <v>197903</v>
          </cell>
          <cell r="F59">
            <v>40118</v>
          </cell>
          <cell r="J59">
            <v>36238</v>
          </cell>
        </row>
        <row r="60">
          <cell r="A60">
            <v>2024</v>
          </cell>
          <cell r="B60">
            <v>197904</v>
          </cell>
          <cell r="F60">
            <v>40148</v>
          </cell>
          <cell r="J60">
            <v>36241</v>
          </cell>
        </row>
        <row r="61">
          <cell r="A61">
            <v>2025</v>
          </cell>
          <cell r="B61">
            <v>198001</v>
          </cell>
          <cell r="F61">
            <v>40179</v>
          </cell>
          <cell r="J61">
            <v>36242</v>
          </cell>
        </row>
        <row r="62">
          <cell r="A62">
            <v>2026</v>
          </cell>
          <cell r="B62">
            <v>198002</v>
          </cell>
          <cell r="F62">
            <v>40210</v>
          </cell>
          <cell r="J62">
            <v>36243</v>
          </cell>
        </row>
        <row r="63">
          <cell r="A63">
            <v>2027</v>
          </cell>
          <cell r="B63">
            <v>198003</v>
          </cell>
          <cell r="F63">
            <v>40238</v>
          </cell>
          <cell r="J63">
            <v>36244</v>
          </cell>
        </row>
        <row r="64">
          <cell r="A64">
            <v>2028</v>
          </cell>
          <cell r="B64">
            <v>198004</v>
          </cell>
          <cell r="F64">
            <v>40269</v>
          </cell>
          <cell r="J64">
            <v>36245</v>
          </cell>
        </row>
        <row r="65">
          <cell r="A65">
            <v>2029</v>
          </cell>
          <cell r="B65">
            <v>198101</v>
          </cell>
          <cell r="F65">
            <v>40299</v>
          </cell>
          <cell r="J65">
            <v>36248</v>
          </cell>
        </row>
        <row r="66">
          <cell r="A66">
            <v>2030</v>
          </cell>
          <cell r="B66">
            <v>198102</v>
          </cell>
          <cell r="F66">
            <v>40330</v>
          </cell>
          <cell r="J66">
            <v>36249</v>
          </cell>
        </row>
        <row r="67">
          <cell r="A67">
            <v>2031</v>
          </cell>
          <cell r="B67">
            <v>198103</v>
          </cell>
          <cell r="F67">
            <v>40360</v>
          </cell>
          <cell r="J67">
            <v>36250</v>
          </cell>
        </row>
        <row r="68">
          <cell r="A68">
            <v>2032</v>
          </cell>
          <cell r="B68">
            <v>198104</v>
          </cell>
          <cell r="F68">
            <v>40391</v>
          </cell>
          <cell r="J68">
            <v>36251</v>
          </cell>
        </row>
        <row r="69">
          <cell r="A69">
            <v>2033</v>
          </cell>
          <cell r="B69">
            <v>198201</v>
          </cell>
          <cell r="F69">
            <v>40422</v>
          </cell>
          <cell r="J69">
            <v>36252</v>
          </cell>
        </row>
        <row r="70">
          <cell r="A70">
            <v>2034</v>
          </cell>
          <cell r="B70">
            <v>198202</v>
          </cell>
          <cell r="F70">
            <v>40452</v>
          </cell>
          <cell r="J70">
            <v>36255</v>
          </cell>
        </row>
        <row r="71">
          <cell r="A71">
            <v>2035</v>
          </cell>
          <cell r="B71">
            <v>198203</v>
          </cell>
          <cell r="F71">
            <v>40483</v>
          </cell>
          <cell r="J71">
            <v>36256</v>
          </cell>
        </row>
        <row r="72">
          <cell r="A72">
            <v>2036</v>
          </cell>
          <cell r="B72">
            <v>198204</v>
          </cell>
          <cell r="F72">
            <v>40513</v>
          </cell>
          <cell r="J72">
            <v>36257</v>
          </cell>
        </row>
        <row r="73">
          <cell r="A73">
            <v>2037</v>
          </cell>
          <cell r="B73">
            <v>198301</v>
          </cell>
          <cell r="F73">
            <v>40544</v>
          </cell>
          <cell r="J73">
            <v>36258</v>
          </cell>
        </row>
        <row r="74">
          <cell r="A74">
            <v>2038</v>
          </cell>
          <cell r="B74">
            <v>198302</v>
          </cell>
          <cell r="F74">
            <v>40575</v>
          </cell>
          <cell r="J74">
            <v>36259</v>
          </cell>
        </row>
        <row r="75">
          <cell r="A75">
            <v>2039</v>
          </cell>
          <cell r="B75">
            <v>198303</v>
          </cell>
          <cell r="F75">
            <v>40603</v>
          </cell>
          <cell r="J75">
            <v>36262</v>
          </cell>
        </row>
        <row r="76">
          <cell r="A76">
            <v>2040</v>
          </cell>
          <cell r="B76">
            <v>198304</v>
          </cell>
          <cell r="F76">
            <v>40634</v>
          </cell>
          <cell r="J76">
            <v>36263</v>
          </cell>
        </row>
        <row r="77">
          <cell r="B77">
            <v>198401</v>
          </cell>
          <cell r="F77">
            <v>40664</v>
          </cell>
          <cell r="J77">
            <v>36264</v>
          </cell>
        </row>
        <row r="78">
          <cell r="B78">
            <v>198402</v>
          </cell>
          <cell r="F78">
            <v>40695</v>
          </cell>
          <cell r="J78">
            <v>36265</v>
          </cell>
        </row>
        <row r="79">
          <cell r="B79">
            <v>198403</v>
          </cell>
          <cell r="F79">
            <v>40725</v>
          </cell>
          <cell r="J79">
            <v>36266</v>
          </cell>
        </row>
        <row r="80">
          <cell r="B80">
            <v>198404</v>
          </cell>
          <cell r="F80">
            <v>40756</v>
          </cell>
          <cell r="J80">
            <v>36269</v>
          </cell>
        </row>
        <row r="81">
          <cell r="B81">
            <v>198501</v>
          </cell>
          <cell r="F81">
            <v>40787</v>
          </cell>
          <cell r="J81">
            <v>36270</v>
          </cell>
        </row>
        <row r="82">
          <cell r="B82">
            <v>198502</v>
          </cell>
          <cell r="F82">
            <v>40817</v>
          </cell>
          <cell r="J82">
            <v>36271</v>
          </cell>
        </row>
        <row r="83">
          <cell r="B83">
            <v>198503</v>
          </cell>
          <cell r="F83">
            <v>40848</v>
          </cell>
          <cell r="J83">
            <v>36272</v>
          </cell>
        </row>
        <row r="84">
          <cell r="B84">
            <v>198504</v>
          </cell>
          <cell r="F84">
            <v>40878</v>
          </cell>
          <cell r="J84">
            <v>36273</v>
          </cell>
        </row>
        <row r="85">
          <cell r="B85">
            <v>198601</v>
          </cell>
          <cell r="F85">
            <v>40909</v>
          </cell>
          <cell r="J85">
            <v>36276</v>
          </cell>
        </row>
        <row r="86">
          <cell r="B86">
            <v>198602</v>
          </cell>
          <cell r="F86">
            <v>40940</v>
          </cell>
          <cell r="J86">
            <v>36277</v>
          </cell>
        </row>
        <row r="87">
          <cell r="B87">
            <v>198603</v>
          </cell>
          <cell r="F87">
            <v>40969</v>
          </cell>
          <cell r="J87">
            <v>36278</v>
          </cell>
        </row>
        <row r="88">
          <cell r="B88">
            <v>198604</v>
          </cell>
          <cell r="F88">
            <v>41000</v>
          </cell>
          <cell r="J88">
            <v>36279</v>
          </cell>
        </row>
        <row r="89">
          <cell r="B89">
            <v>198701</v>
          </cell>
          <cell r="F89">
            <v>41030</v>
          </cell>
          <cell r="J89">
            <v>36280</v>
          </cell>
        </row>
        <row r="90">
          <cell r="B90">
            <v>198702</v>
          </cell>
          <cell r="F90">
            <v>41061</v>
          </cell>
          <cell r="J90">
            <v>36283</v>
          </cell>
        </row>
        <row r="91">
          <cell r="B91">
            <v>198703</v>
          </cell>
          <cell r="F91">
            <v>41091</v>
          </cell>
          <cell r="J91">
            <v>36284</v>
          </cell>
        </row>
        <row r="92">
          <cell r="B92">
            <v>198704</v>
          </cell>
          <cell r="F92">
            <v>41122</v>
          </cell>
          <cell r="J92">
            <v>36285</v>
          </cell>
        </row>
        <row r="93">
          <cell r="B93">
            <v>198801</v>
          </cell>
          <cell r="F93">
            <v>41153</v>
          </cell>
          <cell r="J93">
            <v>36286</v>
          </cell>
        </row>
        <row r="94">
          <cell r="B94">
            <v>198802</v>
          </cell>
          <cell r="F94">
            <v>41183</v>
          </cell>
          <cell r="J94">
            <v>36287</v>
          </cell>
        </row>
        <row r="95">
          <cell r="B95">
            <v>198803</v>
          </cell>
          <cell r="F95">
            <v>41214</v>
          </cell>
          <cell r="J95">
            <v>36290</v>
          </cell>
        </row>
        <row r="96">
          <cell r="B96">
            <v>198804</v>
          </cell>
          <cell r="F96">
            <v>41244</v>
          </cell>
          <cell r="J96">
            <v>36291</v>
          </cell>
        </row>
        <row r="97">
          <cell r="B97">
            <v>198901</v>
          </cell>
          <cell r="F97">
            <v>41275</v>
          </cell>
          <cell r="J97">
            <v>36292</v>
          </cell>
        </row>
        <row r="98">
          <cell r="B98">
            <v>198902</v>
          </cell>
          <cell r="F98">
            <v>41306</v>
          </cell>
          <cell r="J98">
            <v>36293</v>
          </cell>
        </row>
        <row r="99">
          <cell r="B99">
            <v>198903</v>
          </cell>
          <cell r="F99">
            <v>41334</v>
          </cell>
          <cell r="J99">
            <v>36294</v>
          </cell>
        </row>
        <row r="100">
          <cell r="B100">
            <v>198904</v>
          </cell>
          <cell r="F100">
            <v>41365</v>
          </cell>
          <cell r="J100">
            <v>36297</v>
          </cell>
        </row>
        <row r="101">
          <cell r="B101">
            <v>199001</v>
          </cell>
          <cell r="F101">
            <v>41395</v>
          </cell>
          <cell r="J101">
            <v>36298</v>
          </cell>
        </row>
        <row r="102">
          <cell r="B102">
            <v>199002</v>
          </cell>
          <cell r="F102">
            <v>41426</v>
          </cell>
          <cell r="J102">
            <v>36299</v>
          </cell>
        </row>
        <row r="103">
          <cell r="B103">
            <v>199003</v>
          </cell>
          <cell r="F103">
            <v>41456</v>
          </cell>
          <cell r="J103">
            <v>36300</v>
          </cell>
        </row>
        <row r="104">
          <cell r="B104">
            <v>199004</v>
          </cell>
          <cell r="F104">
            <v>41487</v>
          </cell>
          <cell r="J104">
            <v>36301</v>
          </cell>
        </row>
        <row r="105">
          <cell r="B105">
            <v>199101</v>
          </cell>
          <cell r="F105">
            <v>41518</v>
          </cell>
          <cell r="J105">
            <v>36304</v>
          </cell>
        </row>
        <row r="106">
          <cell r="B106">
            <v>199102</v>
          </cell>
          <cell r="F106">
            <v>41548</v>
          </cell>
          <cell r="J106">
            <v>36305</v>
          </cell>
        </row>
        <row r="107">
          <cell r="B107">
            <v>199103</v>
          </cell>
          <cell r="F107">
            <v>41579</v>
          </cell>
          <cell r="J107">
            <v>36306</v>
          </cell>
        </row>
        <row r="108">
          <cell r="B108">
            <v>199104</v>
          </cell>
          <cell r="F108">
            <v>41609</v>
          </cell>
          <cell r="J108">
            <v>36307</v>
          </cell>
        </row>
        <row r="109">
          <cell r="B109">
            <v>199201</v>
          </cell>
          <cell r="F109">
            <v>41640</v>
          </cell>
          <cell r="J109">
            <v>36308</v>
          </cell>
        </row>
        <row r="110">
          <cell r="B110">
            <v>199202</v>
          </cell>
          <cell r="F110">
            <v>41671</v>
          </cell>
          <cell r="J110">
            <v>36311</v>
          </cell>
        </row>
        <row r="111">
          <cell r="B111">
            <v>199203</v>
          </cell>
          <cell r="F111">
            <v>41699</v>
          </cell>
          <cell r="J111">
            <v>36312</v>
          </cell>
        </row>
        <row r="112">
          <cell r="B112">
            <v>199204</v>
          </cell>
          <cell r="F112">
            <v>41730</v>
          </cell>
          <cell r="J112">
            <v>36313</v>
          </cell>
        </row>
        <row r="113">
          <cell r="B113">
            <v>199301</v>
          </cell>
          <cell r="F113">
            <v>41760</v>
          </cell>
          <cell r="J113">
            <v>36314</v>
          </cell>
        </row>
        <row r="114">
          <cell r="B114">
            <v>199302</v>
          </cell>
          <cell r="F114">
            <v>41791</v>
          </cell>
          <cell r="J114">
            <v>36315</v>
          </cell>
        </row>
        <row r="115">
          <cell r="B115">
            <v>199303</v>
          </cell>
          <cell r="F115">
            <v>41821</v>
          </cell>
          <cell r="J115">
            <v>36318</v>
          </cell>
        </row>
        <row r="116">
          <cell r="B116">
            <v>199304</v>
          </cell>
          <cell r="F116">
            <v>41852</v>
          </cell>
          <cell r="J116">
            <v>36319</v>
          </cell>
        </row>
        <row r="117">
          <cell r="B117">
            <v>199401</v>
          </cell>
          <cell r="F117">
            <v>41883</v>
          </cell>
          <cell r="J117">
            <v>36320</v>
          </cell>
        </row>
        <row r="118">
          <cell r="B118">
            <v>199402</v>
          </cell>
          <cell r="F118">
            <v>41913</v>
          </cell>
          <cell r="J118">
            <v>36321</v>
          </cell>
        </row>
        <row r="119">
          <cell r="B119">
            <v>199403</v>
          </cell>
          <cell r="F119">
            <v>41944</v>
          </cell>
          <cell r="J119">
            <v>36322</v>
          </cell>
        </row>
        <row r="120">
          <cell r="B120">
            <v>199404</v>
          </cell>
          <cell r="F120">
            <v>41974</v>
          </cell>
          <cell r="J120">
            <v>36325</v>
          </cell>
        </row>
        <row r="121">
          <cell r="B121">
            <v>199501</v>
          </cell>
          <cell r="F121">
            <v>42005</v>
          </cell>
          <cell r="J121">
            <v>36326</v>
          </cell>
        </row>
        <row r="122">
          <cell r="B122">
            <v>199502</v>
          </cell>
          <cell r="F122">
            <v>42036</v>
          </cell>
          <cell r="J122">
            <v>36327</v>
          </cell>
        </row>
        <row r="123">
          <cell r="B123">
            <v>199503</v>
          </cell>
          <cell r="F123">
            <v>42064</v>
          </cell>
          <cell r="J123">
            <v>36328</v>
          </cell>
        </row>
        <row r="124">
          <cell r="B124">
            <v>199504</v>
          </cell>
          <cell r="F124">
            <v>42095</v>
          </cell>
          <cell r="J124">
            <v>36329</v>
          </cell>
        </row>
        <row r="125">
          <cell r="B125">
            <v>199601</v>
          </cell>
          <cell r="F125">
            <v>42125</v>
          </cell>
          <cell r="J125">
            <v>36332</v>
          </cell>
        </row>
        <row r="126">
          <cell r="B126">
            <v>199602</v>
          </cell>
          <cell r="F126">
            <v>42156</v>
          </cell>
          <cell r="J126">
            <v>36333</v>
          </cell>
        </row>
        <row r="127">
          <cell r="B127">
            <v>199603</v>
          </cell>
          <cell r="F127">
            <v>42186</v>
          </cell>
          <cell r="J127">
            <v>36334</v>
          </cell>
        </row>
        <row r="128">
          <cell r="B128">
            <v>199604</v>
          </cell>
          <cell r="F128">
            <v>42217</v>
          </cell>
          <cell r="J128">
            <v>36335</v>
          </cell>
        </row>
        <row r="129">
          <cell r="B129">
            <v>199701</v>
          </cell>
          <cell r="F129">
            <v>42248</v>
          </cell>
          <cell r="J129">
            <v>36336</v>
          </cell>
        </row>
        <row r="130">
          <cell r="B130">
            <v>199702</v>
          </cell>
          <cell r="F130">
            <v>42278</v>
          </cell>
          <cell r="J130">
            <v>36339</v>
          </cell>
        </row>
        <row r="131">
          <cell r="B131">
            <v>199703</v>
          </cell>
          <cell r="F131">
            <v>42309</v>
          </cell>
          <cell r="J131">
            <v>36340</v>
          </cell>
        </row>
        <row r="132">
          <cell r="B132">
            <v>199704</v>
          </cell>
          <cell r="F132">
            <v>42339</v>
          </cell>
          <cell r="J132">
            <v>36341</v>
          </cell>
        </row>
        <row r="133">
          <cell r="B133">
            <v>199801</v>
          </cell>
          <cell r="F133">
            <v>42370</v>
          </cell>
          <cell r="J133">
            <v>36342</v>
          </cell>
        </row>
        <row r="134">
          <cell r="B134">
            <v>199802</v>
          </cell>
          <cell r="F134">
            <v>42401</v>
          </cell>
          <cell r="J134">
            <v>36343</v>
          </cell>
        </row>
        <row r="135">
          <cell r="B135">
            <v>199803</v>
          </cell>
          <cell r="F135">
            <v>42430</v>
          </cell>
          <cell r="J135">
            <v>36346</v>
          </cell>
        </row>
        <row r="136">
          <cell r="B136">
            <v>199804</v>
          </cell>
          <cell r="F136">
            <v>42461</v>
          </cell>
          <cell r="J136">
            <v>36347</v>
          </cell>
        </row>
        <row r="137">
          <cell r="B137">
            <v>199901</v>
          </cell>
          <cell r="F137">
            <v>42491</v>
          </cell>
          <cell r="J137">
            <v>36348</v>
          </cell>
        </row>
        <row r="138">
          <cell r="B138">
            <v>199902</v>
          </cell>
          <cell r="F138">
            <v>42522</v>
          </cell>
          <cell r="J138">
            <v>36349</v>
          </cell>
        </row>
        <row r="139">
          <cell r="B139">
            <v>199903</v>
          </cell>
          <cell r="F139">
            <v>42552</v>
          </cell>
          <cell r="J139">
            <v>36350</v>
          </cell>
        </row>
        <row r="140">
          <cell r="B140">
            <v>199904</v>
          </cell>
          <cell r="F140">
            <v>42583</v>
          </cell>
          <cell r="J140">
            <v>36353</v>
          </cell>
        </row>
        <row r="141">
          <cell r="B141">
            <v>200001</v>
          </cell>
          <cell r="F141">
            <v>42614</v>
          </cell>
          <cell r="J141">
            <v>36354</v>
          </cell>
        </row>
        <row r="142">
          <cell r="B142">
            <v>200002</v>
          </cell>
          <cell r="F142">
            <v>42644</v>
          </cell>
          <cell r="J142">
            <v>36355</v>
          </cell>
        </row>
        <row r="143">
          <cell r="B143">
            <v>200003</v>
          </cell>
          <cell r="F143">
            <v>42675</v>
          </cell>
          <cell r="J143">
            <v>36356</v>
          </cell>
        </row>
        <row r="144">
          <cell r="B144">
            <v>200004</v>
          </cell>
          <cell r="F144">
            <v>42705</v>
          </cell>
          <cell r="J144">
            <v>36357</v>
          </cell>
        </row>
        <row r="145">
          <cell r="B145">
            <v>200101</v>
          </cell>
          <cell r="F145">
            <v>42736</v>
          </cell>
          <cell r="J145">
            <v>36360</v>
          </cell>
        </row>
        <row r="146">
          <cell r="B146">
            <v>200102</v>
          </cell>
          <cell r="F146">
            <v>42767</v>
          </cell>
          <cell r="J146">
            <v>36361</v>
          </cell>
        </row>
        <row r="147">
          <cell r="B147">
            <v>200103</v>
          </cell>
          <cell r="F147">
            <v>42795</v>
          </cell>
          <cell r="J147">
            <v>36362</v>
          </cell>
        </row>
        <row r="148">
          <cell r="B148">
            <v>200104</v>
          </cell>
          <cell r="F148">
            <v>42826</v>
          </cell>
          <cell r="J148">
            <v>36363</v>
          </cell>
        </row>
        <row r="149">
          <cell r="B149">
            <v>200201</v>
          </cell>
          <cell r="F149">
            <v>42856</v>
          </cell>
          <cell r="J149">
            <v>36364</v>
          </cell>
        </row>
        <row r="150">
          <cell r="B150">
            <v>200202</v>
          </cell>
          <cell r="F150">
            <v>42887</v>
          </cell>
          <cell r="J150">
            <v>36367</v>
          </cell>
        </row>
        <row r="151">
          <cell r="B151">
            <v>200203</v>
          </cell>
          <cell r="F151">
            <v>42917</v>
          </cell>
          <cell r="J151">
            <v>36368</v>
          </cell>
        </row>
        <row r="152">
          <cell r="B152">
            <v>200204</v>
          </cell>
          <cell r="F152">
            <v>42948</v>
          </cell>
          <cell r="J152">
            <v>36369</v>
          </cell>
        </row>
        <row r="153">
          <cell r="B153">
            <v>200301</v>
          </cell>
          <cell r="F153">
            <v>42979</v>
          </cell>
          <cell r="J153">
            <v>36370</v>
          </cell>
        </row>
        <row r="154">
          <cell r="B154">
            <v>200302</v>
          </cell>
          <cell r="F154">
            <v>43009</v>
          </cell>
          <cell r="J154">
            <v>36371</v>
          </cell>
        </row>
        <row r="155">
          <cell r="B155">
            <v>200303</v>
          </cell>
          <cell r="F155">
            <v>43040</v>
          </cell>
          <cell r="J155">
            <v>36374</v>
          </cell>
        </row>
        <row r="156">
          <cell r="B156">
            <v>200304</v>
          </cell>
          <cell r="F156">
            <v>43070</v>
          </cell>
          <cell r="J156">
            <v>36375</v>
          </cell>
        </row>
        <row r="157">
          <cell r="B157">
            <v>200401</v>
          </cell>
          <cell r="F157">
            <v>43101</v>
          </cell>
          <cell r="J157">
            <v>36376</v>
          </cell>
        </row>
        <row r="158">
          <cell r="B158">
            <v>200402</v>
          </cell>
          <cell r="F158">
            <v>43132</v>
          </cell>
          <cell r="J158">
            <v>36377</v>
          </cell>
        </row>
        <row r="159">
          <cell r="B159">
            <v>200403</v>
          </cell>
          <cell r="F159">
            <v>43160</v>
          </cell>
          <cell r="J159">
            <v>36378</v>
          </cell>
        </row>
        <row r="160">
          <cell r="B160">
            <v>200404</v>
          </cell>
          <cell r="F160">
            <v>43191</v>
          </cell>
          <cell r="J160">
            <v>36381</v>
          </cell>
        </row>
        <row r="161">
          <cell r="B161">
            <v>200501</v>
          </cell>
          <cell r="F161">
            <v>43221</v>
          </cell>
          <cell r="J161">
            <v>36382</v>
          </cell>
        </row>
        <row r="162">
          <cell r="B162">
            <v>200502</v>
          </cell>
          <cell r="F162">
            <v>43252</v>
          </cell>
          <cell r="J162">
            <v>36383</v>
          </cell>
        </row>
        <row r="163">
          <cell r="B163">
            <v>200503</v>
          </cell>
          <cell r="F163">
            <v>43282</v>
          </cell>
          <cell r="J163">
            <v>36384</v>
          </cell>
        </row>
        <row r="164">
          <cell r="B164">
            <v>200504</v>
          </cell>
          <cell r="F164">
            <v>43313</v>
          </cell>
          <cell r="J164">
            <v>36385</v>
          </cell>
        </row>
        <row r="165">
          <cell r="B165">
            <v>200601</v>
          </cell>
          <cell r="F165">
            <v>43344</v>
          </cell>
          <cell r="J165">
            <v>36388</v>
          </cell>
        </row>
        <row r="166">
          <cell r="B166">
            <v>200602</v>
          </cell>
          <cell r="F166">
            <v>43374</v>
          </cell>
          <cell r="J166">
            <v>36389</v>
          </cell>
        </row>
        <row r="167">
          <cell r="B167">
            <v>200603</v>
          </cell>
          <cell r="F167">
            <v>43405</v>
          </cell>
          <cell r="J167">
            <v>36390</v>
          </cell>
        </row>
        <row r="168">
          <cell r="B168">
            <v>200604</v>
          </cell>
          <cell r="F168">
            <v>43435</v>
          </cell>
          <cell r="J168">
            <v>36391</v>
          </cell>
        </row>
        <row r="169">
          <cell r="B169">
            <v>200701</v>
          </cell>
          <cell r="F169">
            <v>43466</v>
          </cell>
          <cell r="J169">
            <v>36392</v>
          </cell>
        </row>
        <row r="170">
          <cell r="B170">
            <v>200702</v>
          </cell>
          <cell r="F170">
            <v>43497</v>
          </cell>
          <cell r="J170">
            <v>36395</v>
          </cell>
        </row>
        <row r="171">
          <cell r="B171">
            <v>200703</v>
          </cell>
          <cell r="F171">
            <v>43525</v>
          </cell>
          <cell r="J171">
            <v>36396</v>
          </cell>
        </row>
        <row r="172">
          <cell r="B172">
            <v>200704</v>
          </cell>
          <cell r="F172">
            <v>43556</v>
          </cell>
          <cell r="J172">
            <v>36397</v>
          </cell>
        </row>
        <row r="173">
          <cell r="B173">
            <v>200801</v>
          </cell>
          <cell r="F173">
            <v>43586</v>
          </cell>
          <cell r="J173">
            <v>36398</v>
          </cell>
        </row>
        <row r="174">
          <cell r="B174">
            <v>200802</v>
          </cell>
          <cell r="F174">
            <v>43617</v>
          </cell>
          <cell r="J174">
            <v>36399</v>
          </cell>
        </row>
        <row r="175">
          <cell r="B175">
            <v>200803</v>
          </cell>
          <cell r="F175">
            <v>43647</v>
          </cell>
          <cell r="J175">
            <v>36402</v>
          </cell>
        </row>
        <row r="176">
          <cell r="B176">
            <v>200804</v>
          </cell>
          <cell r="F176">
            <v>43678</v>
          </cell>
          <cell r="J176">
            <v>36403</v>
          </cell>
        </row>
        <row r="177">
          <cell r="B177">
            <v>200901</v>
          </cell>
          <cell r="F177">
            <v>43709</v>
          </cell>
          <cell r="J177">
            <v>36404</v>
          </cell>
        </row>
        <row r="178">
          <cell r="B178">
            <v>200902</v>
          </cell>
          <cell r="F178">
            <v>43739</v>
          </cell>
          <cell r="J178">
            <v>36405</v>
          </cell>
        </row>
        <row r="179">
          <cell r="B179">
            <v>200903</v>
          </cell>
          <cell r="F179">
            <v>43770</v>
          </cell>
          <cell r="J179">
            <v>36406</v>
          </cell>
        </row>
        <row r="180">
          <cell r="B180">
            <v>200904</v>
          </cell>
          <cell r="F180">
            <v>43800</v>
          </cell>
          <cell r="J180">
            <v>36409</v>
          </cell>
        </row>
        <row r="181">
          <cell r="B181">
            <v>201001</v>
          </cell>
          <cell r="F181">
            <v>43831</v>
          </cell>
          <cell r="J181">
            <v>36410</v>
          </cell>
        </row>
        <row r="182">
          <cell r="B182">
            <v>201002</v>
          </cell>
          <cell r="F182">
            <v>43862</v>
          </cell>
          <cell r="J182">
            <v>36411</v>
          </cell>
        </row>
        <row r="183">
          <cell r="B183">
            <v>201003</v>
          </cell>
          <cell r="F183">
            <v>43891</v>
          </cell>
          <cell r="J183">
            <v>36412</v>
          </cell>
        </row>
        <row r="184">
          <cell r="B184">
            <v>201004</v>
          </cell>
          <cell r="F184">
            <v>43922</v>
          </cell>
          <cell r="J184">
            <v>36413</v>
          </cell>
        </row>
        <row r="185">
          <cell r="B185">
            <v>201101</v>
          </cell>
          <cell r="J185">
            <v>36416</v>
          </cell>
        </row>
        <row r="186">
          <cell r="B186">
            <v>201102</v>
          </cell>
          <cell r="J186">
            <v>36417</v>
          </cell>
        </row>
        <row r="187">
          <cell r="B187">
            <v>201103</v>
          </cell>
          <cell r="J187">
            <v>36418</v>
          </cell>
        </row>
        <row r="188">
          <cell r="B188">
            <v>201104</v>
          </cell>
          <cell r="J188">
            <v>36419</v>
          </cell>
        </row>
        <row r="189">
          <cell r="B189">
            <v>201201</v>
          </cell>
          <cell r="J189">
            <v>36420</v>
          </cell>
        </row>
        <row r="190">
          <cell r="B190">
            <v>201202</v>
          </cell>
          <cell r="J190">
            <v>36423</v>
          </cell>
        </row>
        <row r="191">
          <cell r="B191">
            <v>201203</v>
          </cell>
          <cell r="J191">
            <v>36424</v>
          </cell>
        </row>
        <row r="192">
          <cell r="B192">
            <v>201204</v>
          </cell>
          <cell r="J192">
            <v>36425</v>
          </cell>
        </row>
        <row r="193">
          <cell r="B193">
            <v>201301</v>
          </cell>
          <cell r="J193">
            <v>36426</v>
          </cell>
        </row>
        <row r="194">
          <cell r="B194">
            <v>201302</v>
          </cell>
          <cell r="J194">
            <v>36427</v>
          </cell>
        </row>
        <row r="195">
          <cell r="B195">
            <v>201303</v>
          </cell>
          <cell r="J195">
            <v>36430</v>
          </cell>
        </row>
        <row r="196">
          <cell r="B196">
            <v>201304</v>
          </cell>
          <cell r="J196">
            <v>36431</v>
          </cell>
        </row>
        <row r="197">
          <cell r="B197">
            <v>201401</v>
          </cell>
          <cell r="J197">
            <v>36432</v>
          </cell>
        </row>
        <row r="198">
          <cell r="B198">
            <v>201402</v>
          </cell>
          <cell r="J198">
            <v>36433</v>
          </cell>
        </row>
        <row r="199">
          <cell r="B199">
            <v>201403</v>
          </cell>
          <cell r="J199">
            <v>36434</v>
          </cell>
        </row>
        <row r="200">
          <cell r="B200">
            <v>201404</v>
          </cell>
          <cell r="J200">
            <v>36437</v>
          </cell>
        </row>
        <row r="201">
          <cell r="B201">
            <v>201501</v>
          </cell>
          <cell r="J201">
            <v>36438</v>
          </cell>
        </row>
        <row r="202">
          <cell r="B202">
            <v>201502</v>
          </cell>
          <cell r="J202">
            <v>36439</v>
          </cell>
        </row>
        <row r="203">
          <cell r="B203">
            <v>201503</v>
          </cell>
          <cell r="J203">
            <v>36440</v>
          </cell>
        </row>
        <row r="204">
          <cell r="B204">
            <v>201504</v>
          </cell>
          <cell r="J204">
            <v>36441</v>
          </cell>
        </row>
        <row r="205">
          <cell r="B205">
            <v>201601</v>
          </cell>
          <cell r="J205">
            <v>36444</v>
          </cell>
        </row>
        <row r="206">
          <cell r="B206">
            <v>201602</v>
          </cell>
          <cell r="J206">
            <v>36445</v>
          </cell>
        </row>
        <row r="207">
          <cell r="B207">
            <v>201603</v>
          </cell>
          <cell r="J207">
            <v>36446</v>
          </cell>
        </row>
        <row r="208">
          <cell r="B208">
            <v>201604</v>
          </cell>
          <cell r="J208">
            <v>36447</v>
          </cell>
        </row>
        <row r="209">
          <cell r="B209">
            <v>201701</v>
          </cell>
          <cell r="J209">
            <v>36448</v>
          </cell>
        </row>
        <row r="210">
          <cell r="B210">
            <v>201702</v>
          </cell>
          <cell r="J210">
            <v>36451</v>
          </cell>
        </row>
        <row r="211">
          <cell r="B211">
            <v>201703</v>
          </cell>
          <cell r="J211">
            <v>36452</v>
          </cell>
        </row>
        <row r="212">
          <cell r="B212">
            <v>201704</v>
          </cell>
          <cell r="J212">
            <v>36453</v>
          </cell>
        </row>
        <row r="213">
          <cell r="B213">
            <v>201801</v>
          </cell>
          <cell r="J213">
            <v>36454</v>
          </cell>
        </row>
        <row r="214">
          <cell r="B214">
            <v>201802</v>
          </cell>
          <cell r="J214">
            <v>36455</v>
          </cell>
        </row>
        <row r="215">
          <cell r="B215">
            <v>201803</v>
          </cell>
          <cell r="J215">
            <v>36458</v>
          </cell>
        </row>
        <row r="216">
          <cell r="B216">
            <v>201804</v>
          </cell>
          <cell r="J216">
            <v>36459</v>
          </cell>
        </row>
        <row r="217">
          <cell r="B217">
            <v>201901</v>
          </cell>
          <cell r="J217">
            <v>36460</v>
          </cell>
        </row>
        <row r="218">
          <cell r="B218">
            <v>201902</v>
          </cell>
          <cell r="J218">
            <v>36461</v>
          </cell>
        </row>
        <row r="219">
          <cell r="B219">
            <v>201903</v>
          </cell>
          <cell r="J219">
            <v>36462</v>
          </cell>
        </row>
        <row r="220">
          <cell r="B220">
            <v>201904</v>
          </cell>
          <cell r="J220">
            <v>36465</v>
          </cell>
        </row>
        <row r="221">
          <cell r="B221">
            <v>202001</v>
          </cell>
          <cell r="J221">
            <v>36466</v>
          </cell>
        </row>
        <row r="222">
          <cell r="B222">
            <v>202002</v>
          </cell>
          <cell r="J222">
            <v>36467</v>
          </cell>
        </row>
        <row r="223">
          <cell r="B223">
            <v>202003</v>
          </cell>
          <cell r="J223">
            <v>36468</v>
          </cell>
        </row>
        <row r="224">
          <cell r="B224">
            <v>202004</v>
          </cell>
          <cell r="J224">
            <v>36469</v>
          </cell>
        </row>
        <row r="225">
          <cell r="B225">
            <v>202101</v>
          </cell>
          <cell r="J225">
            <v>36472</v>
          </cell>
        </row>
        <row r="226">
          <cell r="B226">
            <v>202102</v>
          </cell>
          <cell r="J226">
            <v>36473</v>
          </cell>
        </row>
        <row r="227">
          <cell r="B227">
            <v>202103</v>
          </cell>
          <cell r="J227">
            <v>36474</v>
          </cell>
        </row>
        <row r="228">
          <cell r="B228">
            <v>202104</v>
          </cell>
          <cell r="J228">
            <v>36475</v>
          </cell>
        </row>
        <row r="229">
          <cell r="B229">
            <v>202201</v>
          </cell>
          <cell r="J229">
            <v>36476</v>
          </cell>
        </row>
        <row r="230">
          <cell r="B230">
            <v>202202</v>
          </cell>
          <cell r="J230">
            <v>36479</v>
          </cell>
        </row>
        <row r="231">
          <cell r="B231">
            <v>202203</v>
          </cell>
          <cell r="J231">
            <v>36480</v>
          </cell>
        </row>
        <row r="232">
          <cell r="B232">
            <v>202204</v>
          </cell>
          <cell r="J232">
            <v>36481</v>
          </cell>
        </row>
        <row r="233">
          <cell r="B233">
            <v>202301</v>
          </cell>
          <cell r="J233">
            <v>36482</v>
          </cell>
        </row>
        <row r="234">
          <cell r="B234">
            <v>202302</v>
          </cell>
          <cell r="J234">
            <v>36483</v>
          </cell>
        </row>
        <row r="235">
          <cell r="B235">
            <v>202303</v>
          </cell>
          <cell r="J235">
            <v>36486</v>
          </cell>
        </row>
        <row r="236">
          <cell r="B236">
            <v>202304</v>
          </cell>
          <cell r="J236">
            <v>36487</v>
          </cell>
        </row>
        <row r="237">
          <cell r="B237">
            <v>202401</v>
          </cell>
          <cell r="J237">
            <v>36488</v>
          </cell>
        </row>
        <row r="238">
          <cell r="B238">
            <v>202402</v>
          </cell>
          <cell r="J238">
            <v>36489</v>
          </cell>
        </row>
        <row r="239">
          <cell r="B239">
            <v>202403</v>
          </cell>
          <cell r="J239">
            <v>36490</v>
          </cell>
        </row>
        <row r="240">
          <cell r="B240">
            <v>202404</v>
          </cell>
          <cell r="J240">
            <v>36493</v>
          </cell>
        </row>
        <row r="241">
          <cell r="B241">
            <v>202501</v>
          </cell>
          <cell r="J241">
            <v>36494</v>
          </cell>
        </row>
        <row r="242">
          <cell r="B242">
            <v>0</v>
          </cell>
          <cell r="J242">
            <v>36495</v>
          </cell>
        </row>
        <row r="243">
          <cell r="B243">
            <v>0</v>
          </cell>
          <cell r="J243">
            <v>36496</v>
          </cell>
        </row>
        <row r="244">
          <cell r="B244">
            <v>0</v>
          </cell>
          <cell r="J244">
            <v>36497</v>
          </cell>
        </row>
        <row r="245">
          <cell r="B245">
            <v>0</v>
          </cell>
          <cell r="J245">
            <v>36500</v>
          </cell>
        </row>
        <row r="246">
          <cell r="B246">
            <v>0</v>
          </cell>
          <cell r="J246">
            <v>36501</v>
          </cell>
        </row>
        <row r="247">
          <cell r="B247">
            <v>0</v>
          </cell>
          <cell r="J247">
            <v>36502</v>
          </cell>
        </row>
        <row r="248">
          <cell r="B248">
            <v>0</v>
          </cell>
          <cell r="J248">
            <v>36503</v>
          </cell>
        </row>
        <row r="249">
          <cell r="B249">
            <v>0</v>
          </cell>
          <cell r="J249">
            <v>36504</v>
          </cell>
        </row>
        <row r="250">
          <cell r="B250">
            <v>0</v>
          </cell>
          <cell r="J250">
            <v>36507</v>
          </cell>
        </row>
        <row r="251">
          <cell r="B251">
            <v>0</v>
          </cell>
          <cell r="J251">
            <v>36508</v>
          </cell>
        </row>
        <row r="252">
          <cell r="B252">
            <v>0</v>
          </cell>
          <cell r="J252">
            <v>36509</v>
          </cell>
        </row>
        <row r="253">
          <cell r="B253">
            <v>0</v>
          </cell>
          <cell r="J253">
            <v>36510</v>
          </cell>
        </row>
        <row r="254">
          <cell r="B254">
            <v>0</v>
          </cell>
          <cell r="J254">
            <v>36511</v>
          </cell>
        </row>
        <row r="255">
          <cell r="B255">
            <v>0</v>
          </cell>
          <cell r="J255">
            <v>36514</v>
          </cell>
        </row>
        <row r="256">
          <cell r="B256">
            <v>0</v>
          </cell>
          <cell r="J256">
            <v>36515</v>
          </cell>
        </row>
        <row r="257">
          <cell r="B257">
            <v>0</v>
          </cell>
          <cell r="J257">
            <v>36516</v>
          </cell>
        </row>
        <row r="258">
          <cell r="B258">
            <v>0</v>
          </cell>
          <cell r="J258">
            <v>36517</v>
          </cell>
        </row>
        <row r="259">
          <cell r="B259">
            <v>0</v>
          </cell>
          <cell r="J259">
            <v>36518</v>
          </cell>
        </row>
        <row r="260">
          <cell r="B260">
            <v>0</v>
          </cell>
          <cell r="J260">
            <v>36521</v>
          </cell>
        </row>
        <row r="261">
          <cell r="B261">
            <v>0</v>
          </cell>
          <cell r="J261">
            <v>36522</v>
          </cell>
        </row>
        <row r="262">
          <cell r="B262">
            <v>0</v>
          </cell>
          <cell r="J262">
            <v>36523</v>
          </cell>
        </row>
        <row r="263">
          <cell r="B263">
            <v>0</v>
          </cell>
          <cell r="J263">
            <v>36524</v>
          </cell>
        </row>
        <row r="264">
          <cell r="B264">
            <v>0</v>
          </cell>
          <cell r="J264">
            <v>36525</v>
          </cell>
        </row>
        <row r="265">
          <cell r="B265">
            <v>0</v>
          </cell>
          <cell r="J265">
            <v>36528</v>
          </cell>
        </row>
        <row r="266">
          <cell r="B266">
            <v>0</v>
          </cell>
          <cell r="J266">
            <v>36529</v>
          </cell>
        </row>
        <row r="267">
          <cell r="B267">
            <v>0</v>
          </cell>
          <cell r="J267">
            <v>36530</v>
          </cell>
        </row>
        <row r="268">
          <cell r="B268">
            <v>0</v>
          </cell>
          <cell r="J268">
            <v>36531</v>
          </cell>
        </row>
        <row r="269">
          <cell r="B269">
            <v>0</v>
          </cell>
          <cell r="J269">
            <v>36532</v>
          </cell>
        </row>
        <row r="270">
          <cell r="B270">
            <v>0</v>
          </cell>
          <cell r="J270">
            <v>36535</v>
          </cell>
        </row>
        <row r="271">
          <cell r="B271">
            <v>0</v>
          </cell>
          <cell r="J271">
            <v>36536</v>
          </cell>
        </row>
        <row r="272">
          <cell r="B272">
            <v>0</v>
          </cell>
          <cell r="J272">
            <v>36537</v>
          </cell>
        </row>
        <row r="273">
          <cell r="B273">
            <v>0</v>
          </cell>
          <cell r="J273">
            <v>36538</v>
          </cell>
        </row>
        <row r="274">
          <cell r="B274">
            <v>0</v>
          </cell>
          <cell r="J274">
            <v>36539</v>
          </cell>
        </row>
        <row r="275">
          <cell r="B275">
            <v>0</v>
          </cell>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_Summary"/>
      <sheetName val="A Front Sheet"/>
      <sheetName val="B Stmt of comp income"/>
      <sheetName val="C Stmt of financial position"/>
      <sheetName val="D Social Housing Lettings (SHL)"/>
      <sheetName val="E Notes 1"/>
      <sheetName val="F Notes 2"/>
      <sheetName val="Validations"/>
      <sheetName val="Qry_FRONT"/>
      <sheetName val="Qry_SOCI"/>
      <sheetName val="Qry_SOFP"/>
      <sheetName val="Qry_SHL_NOTE"/>
      <sheetName val="Qry_NOTES_1_PT1"/>
      <sheetName val="Qry_NOTES_1_PT2"/>
      <sheetName val="Qry_NOTES_1_PT3"/>
      <sheetName val="Qry_NOTES_2"/>
      <sheetName val="Update_Log"/>
    </sheetNames>
    <sheetDataSet>
      <sheetData sheetId="0" refreshError="1"/>
      <sheetData sheetId="1">
        <row r="3">
          <cell r="B3" t="str">
            <v>All</v>
          </cell>
        </row>
        <row r="16">
          <cell r="H16">
            <v>9.9999999999999995E-7</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Checking Tool"/>
      <sheetName val="Auto Checking Tool Large"/>
      <sheetName val="Auto Checking Tool RASA"/>
      <sheetName val="Control Data"/>
      <sheetName val="Stock2016"/>
      <sheetName val="LCHO2016"/>
      <sheetName val="Group2016-Source"/>
      <sheetName val="Group2016-Final"/>
      <sheetName val="Data from CRM"/>
    </sheetNames>
    <sheetDataSet>
      <sheetData sheetId="0">
        <row r="2">
          <cell r="B2" t="str">
            <v>L4130</v>
          </cell>
        </row>
      </sheetData>
      <sheetData sheetId="1"/>
      <sheetData sheetId="2"/>
      <sheetData sheetId="3">
        <row r="4">
          <cell r="A4" t="str">
            <v>4568</v>
          </cell>
          <cell r="B4" t="str">
            <v>Bolton at Home</v>
          </cell>
        </row>
        <row r="5">
          <cell r="A5" t="str">
            <v>4569</v>
          </cell>
          <cell r="B5" t="str">
            <v>Brent Housing Partnership Limited</v>
          </cell>
        </row>
        <row r="6">
          <cell r="A6" t="str">
            <v>4570</v>
          </cell>
          <cell r="B6" t="str">
            <v>Cornwall Housing Limited</v>
          </cell>
        </row>
        <row r="7">
          <cell r="A7" t="str">
            <v>4572</v>
          </cell>
          <cell r="B7" t="str">
            <v>Cheltenham Borough Homes Limited</v>
          </cell>
        </row>
        <row r="8">
          <cell r="A8" t="str">
            <v>4575</v>
          </cell>
          <cell r="B8" t="str">
            <v>Dale &amp; Valley Homes Limited</v>
          </cell>
        </row>
        <row r="9">
          <cell r="A9" t="str">
            <v>4576</v>
          </cell>
          <cell r="B9" t="str">
            <v>Derby Homes Limited</v>
          </cell>
        </row>
        <row r="10">
          <cell r="A10" t="str">
            <v>4578</v>
          </cell>
          <cell r="B10" t="str">
            <v>East Durham Homes Limited</v>
          </cell>
        </row>
        <row r="11">
          <cell r="A11" t="str">
            <v>4582</v>
          </cell>
          <cell r="B11" t="str">
            <v>First Choice Homes Oldham Limited</v>
          </cell>
        </row>
        <row r="12">
          <cell r="A12" t="str">
            <v>4584</v>
          </cell>
          <cell r="B12" t="str">
            <v>Gloucester City Homes Limited</v>
          </cell>
        </row>
        <row r="13">
          <cell r="A13" t="str">
            <v>4607</v>
          </cell>
          <cell r="B13" t="str">
            <v>Rochdale Boroughwide Housing Limited</v>
          </cell>
        </row>
        <row r="14">
          <cell r="A14" t="str">
            <v>4608</v>
          </cell>
          <cell r="B14" t="str">
            <v>Rykneld Homes Limited</v>
          </cell>
        </row>
        <row r="15">
          <cell r="A15" t="str">
            <v>4609</v>
          </cell>
          <cell r="B15" t="str">
            <v>Salix Homes Limited</v>
          </cell>
        </row>
        <row r="16">
          <cell r="A16" t="str">
            <v>4612</v>
          </cell>
          <cell r="B16" t="str">
            <v>Six Town Housing Limited</v>
          </cell>
        </row>
        <row r="17">
          <cell r="A17" t="str">
            <v>4619</v>
          </cell>
          <cell r="B17" t="str">
            <v>Stockport Homes</v>
          </cell>
        </row>
        <row r="18">
          <cell r="A18" t="str">
            <v>4622</v>
          </cell>
          <cell r="B18" t="str">
            <v>Tristar Homes Limited</v>
          </cell>
        </row>
        <row r="19">
          <cell r="A19" t="str">
            <v>4625</v>
          </cell>
          <cell r="B19" t="str">
            <v>Wigan and Leigh Housing Company Ltd</v>
          </cell>
        </row>
        <row r="20">
          <cell r="A20" t="str">
            <v>4630</v>
          </cell>
          <cell r="B20" t="str">
            <v>Lyvennet Community Trust</v>
          </cell>
        </row>
        <row r="21">
          <cell r="A21" t="str">
            <v>4631</v>
          </cell>
          <cell r="B21" t="str">
            <v>Golden Gates Housing Trust</v>
          </cell>
        </row>
        <row r="22">
          <cell r="A22" t="str">
            <v>4633</v>
          </cell>
          <cell r="B22" t="str">
            <v>Leazes Homes Limited</v>
          </cell>
        </row>
        <row r="23">
          <cell r="A23" t="str">
            <v>4634</v>
          </cell>
          <cell r="B23" t="str">
            <v>Heart of Medway Housing Association Ltd</v>
          </cell>
        </row>
        <row r="24">
          <cell r="A24" t="str">
            <v>4635</v>
          </cell>
          <cell r="B24" t="str">
            <v>Omega Housing Limited</v>
          </cell>
        </row>
        <row r="25">
          <cell r="A25" t="str">
            <v>4636</v>
          </cell>
          <cell r="B25" t="str">
            <v>180 Housing Ltd</v>
          </cell>
        </row>
        <row r="26">
          <cell r="A26" t="str">
            <v>4637</v>
          </cell>
          <cell r="B26" t="str">
            <v>Major Housing Association Limited</v>
          </cell>
        </row>
        <row r="27">
          <cell r="A27" t="str">
            <v>4638</v>
          </cell>
          <cell r="B27" t="str">
            <v>Westminster Community Homes Limited</v>
          </cell>
        </row>
        <row r="28">
          <cell r="A28" t="str">
            <v>4639</v>
          </cell>
          <cell r="B28" t="str">
            <v>Blackburn YMCA</v>
          </cell>
        </row>
        <row r="29">
          <cell r="A29" t="str">
            <v>4640</v>
          </cell>
          <cell r="B29" t="str">
            <v>Newark Emmaus Trust</v>
          </cell>
        </row>
        <row r="30">
          <cell r="A30" t="str">
            <v>4641</v>
          </cell>
          <cell r="B30" t="str">
            <v>Changing Lives Housing Trust</v>
          </cell>
        </row>
        <row r="31">
          <cell r="A31" t="str">
            <v>4642</v>
          </cell>
          <cell r="B31" t="str">
            <v>Aspire Group (Staffordshire) Limited</v>
          </cell>
        </row>
        <row r="32">
          <cell r="A32" t="str">
            <v>4644</v>
          </cell>
          <cell r="B32" t="str">
            <v>YMCA Downslink Group</v>
          </cell>
        </row>
        <row r="33">
          <cell r="A33" t="str">
            <v>4645</v>
          </cell>
          <cell r="B33" t="str">
            <v>Trinity Housing Association Limited</v>
          </cell>
        </row>
        <row r="34">
          <cell r="A34" t="str">
            <v>4646</v>
          </cell>
          <cell r="B34" t="str">
            <v>Isos Housing Limited</v>
          </cell>
        </row>
        <row r="35">
          <cell r="A35" t="str">
            <v>4647</v>
          </cell>
          <cell r="B35" t="str">
            <v>Keelman Homes Limited</v>
          </cell>
        </row>
        <row r="36">
          <cell r="A36" t="str">
            <v>4648</v>
          </cell>
          <cell r="B36" t="str">
            <v>Dimensions (UK) Limited</v>
          </cell>
        </row>
        <row r="37">
          <cell r="A37" t="str">
            <v>4649</v>
          </cell>
          <cell r="B37" t="str">
            <v>Symphony Housing Group Limited</v>
          </cell>
        </row>
        <row r="38">
          <cell r="A38" t="str">
            <v>4651</v>
          </cell>
          <cell r="B38" t="str">
            <v>Flagship Housing Group Limited</v>
          </cell>
        </row>
        <row r="39">
          <cell r="A39" t="str">
            <v>4652</v>
          </cell>
          <cell r="B39" t="str">
            <v>Twenty-Fifth Avenue Ltd</v>
          </cell>
        </row>
        <row r="40">
          <cell r="A40" t="str">
            <v>4653</v>
          </cell>
          <cell r="B40" t="str">
            <v>Regenda Limited</v>
          </cell>
        </row>
        <row r="41">
          <cell r="A41" t="str">
            <v>4654</v>
          </cell>
          <cell r="B41" t="str">
            <v>Friendship Care and Housing Limited</v>
          </cell>
        </row>
        <row r="42">
          <cell r="A42" t="str">
            <v>4655</v>
          </cell>
          <cell r="B42" t="str">
            <v>Genesis Housing Association Limited</v>
          </cell>
        </row>
        <row r="43">
          <cell r="A43" t="str">
            <v>4658</v>
          </cell>
          <cell r="B43" t="str">
            <v>Heartsease House Community Interest Company</v>
          </cell>
        </row>
        <row r="44">
          <cell r="A44" t="str">
            <v>4659</v>
          </cell>
          <cell r="B44" t="str">
            <v>Tamworth Cornerstone Housing Association Limited</v>
          </cell>
        </row>
        <row r="45">
          <cell r="A45" t="str">
            <v>4660</v>
          </cell>
          <cell r="B45" t="str">
            <v>Action Housing and Support Limited</v>
          </cell>
        </row>
        <row r="46">
          <cell r="A46" t="str">
            <v>4661</v>
          </cell>
          <cell r="B46" t="str">
            <v>Halo Housing Association Limited</v>
          </cell>
        </row>
        <row r="47">
          <cell r="A47" t="str">
            <v>4662</v>
          </cell>
          <cell r="B47" t="str">
            <v>Inclusion Housing Community Interest Company</v>
          </cell>
        </row>
        <row r="48">
          <cell r="A48" t="str">
            <v>4663</v>
          </cell>
          <cell r="B48" t="str">
            <v>Empower Housing Association Limited</v>
          </cell>
        </row>
        <row r="49">
          <cell r="A49" t="str">
            <v>4664</v>
          </cell>
          <cell r="B49" t="str">
            <v>London Housing Trust</v>
          </cell>
        </row>
        <row r="50">
          <cell r="A50" t="str">
            <v>4666</v>
          </cell>
          <cell r="B50" t="str">
            <v>New Foundations Housing Association Limited</v>
          </cell>
        </row>
        <row r="51">
          <cell r="A51" t="str">
            <v>4668</v>
          </cell>
          <cell r="B51" t="str">
            <v>Three Conditions Limited</v>
          </cell>
        </row>
        <row r="52">
          <cell r="A52" t="str">
            <v>4669</v>
          </cell>
          <cell r="B52" t="str">
            <v>Capital Housing Associates Limited</v>
          </cell>
        </row>
        <row r="53">
          <cell r="A53" t="str">
            <v>4670</v>
          </cell>
          <cell r="B53" t="str">
            <v>Easy Housing Association Ltd</v>
          </cell>
        </row>
        <row r="54">
          <cell r="A54" t="str">
            <v>4671</v>
          </cell>
          <cell r="B54" t="str">
            <v>Windrush Alliance UK Community Interest Company</v>
          </cell>
        </row>
        <row r="55">
          <cell r="A55" t="str">
            <v>4672</v>
          </cell>
          <cell r="B55" t="str">
            <v>Care Housing Association</v>
          </cell>
        </row>
        <row r="56">
          <cell r="A56" t="str">
            <v>4673</v>
          </cell>
          <cell r="B56" t="str">
            <v>Affinity Sutton Homes Limited</v>
          </cell>
        </row>
        <row r="57">
          <cell r="A57" t="str">
            <v>4675</v>
          </cell>
          <cell r="B57" t="str">
            <v>Isleworth and Hounslow Charity Limited</v>
          </cell>
        </row>
        <row r="58">
          <cell r="A58" t="str">
            <v>4676</v>
          </cell>
          <cell r="B58" t="str">
            <v>Norton House Limited</v>
          </cell>
        </row>
        <row r="59">
          <cell r="A59" t="str">
            <v>4677</v>
          </cell>
          <cell r="B59" t="str">
            <v>Derventio Housing Trust</v>
          </cell>
        </row>
        <row r="60">
          <cell r="A60" t="str">
            <v>4679</v>
          </cell>
          <cell r="B60" t="str">
            <v>Target Housing Limited</v>
          </cell>
        </row>
        <row r="61">
          <cell r="A61" t="str">
            <v>4680</v>
          </cell>
          <cell r="B61" t="str">
            <v>Synergy Housing Limited</v>
          </cell>
        </row>
        <row r="62">
          <cell r="A62" t="str">
            <v>4681</v>
          </cell>
          <cell r="B62" t="str">
            <v>C J Gallards's Almshouses Charitable Trust</v>
          </cell>
        </row>
        <row r="63">
          <cell r="A63" t="str">
            <v>4682</v>
          </cell>
          <cell r="B63" t="str">
            <v>Red Kite Community Housing Limited</v>
          </cell>
        </row>
        <row r="64">
          <cell r="A64" t="str">
            <v>4683</v>
          </cell>
          <cell r="B64" t="str">
            <v>The Glendale Gateway Trust</v>
          </cell>
        </row>
        <row r="65">
          <cell r="A65" t="str">
            <v>4684</v>
          </cell>
          <cell r="B65" t="str">
            <v>Sanctuary Affordable Housing Limited</v>
          </cell>
        </row>
        <row r="66">
          <cell r="A66" t="str">
            <v>4685</v>
          </cell>
          <cell r="B66" t="str">
            <v>Hamelin Trust Services Limited</v>
          </cell>
        </row>
        <row r="67">
          <cell r="A67" t="str">
            <v>4686</v>
          </cell>
          <cell r="B67" t="str">
            <v>South Lakes Housing</v>
          </cell>
        </row>
        <row r="68">
          <cell r="A68" t="str">
            <v>4687</v>
          </cell>
          <cell r="B68" t="str">
            <v>Sustain (UK) Ltd</v>
          </cell>
        </row>
        <row r="69">
          <cell r="A69" t="str">
            <v>4688</v>
          </cell>
          <cell r="B69" t="str">
            <v>Foundation</v>
          </cell>
        </row>
        <row r="70">
          <cell r="A70" t="str">
            <v>4689</v>
          </cell>
          <cell r="B70" t="str">
            <v>Creative Support Limited</v>
          </cell>
        </row>
        <row r="71">
          <cell r="A71" t="str">
            <v>4690</v>
          </cell>
          <cell r="B71" t="str">
            <v>Auckland Home Solutions Community Interest Company</v>
          </cell>
        </row>
        <row r="72">
          <cell r="A72" t="str">
            <v>4691</v>
          </cell>
          <cell r="B72" t="str">
            <v>Aster Communities</v>
          </cell>
        </row>
        <row r="73">
          <cell r="A73" t="str">
            <v>4692</v>
          </cell>
          <cell r="B73" t="str">
            <v>Wickham Community Land Trust</v>
          </cell>
        </row>
        <row r="74">
          <cell r="A74" t="str">
            <v>4693</v>
          </cell>
          <cell r="B74" t="str">
            <v>Langley House Trust Limited</v>
          </cell>
        </row>
        <row r="75">
          <cell r="A75" t="str">
            <v>4695</v>
          </cell>
          <cell r="B75" t="str">
            <v>Doctor Spurstowe and Bishop Wood Almshouse Charity</v>
          </cell>
        </row>
        <row r="76">
          <cell r="A76" t="str">
            <v>4696</v>
          </cell>
          <cell r="B76" t="str">
            <v>Solo Housing (East Anglia) Limited</v>
          </cell>
        </row>
        <row r="77">
          <cell r="A77" t="str">
            <v>4697</v>
          </cell>
          <cell r="B77" t="str">
            <v>Home Space Sustainable Accommodation Community Interest Company</v>
          </cell>
        </row>
        <row r="78">
          <cell r="A78" t="str">
            <v>4698</v>
          </cell>
          <cell r="B78" t="str">
            <v>Shanly Partnership Homes Limited</v>
          </cell>
        </row>
        <row r="79">
          <cell r="A79" t="str">
            <v>4699</v>
          </cell>
          <cell r="B79" t="str">
            <v>Orchard &amp; Shipman Homes Limited</v>
          </cell>
        </row>
        <row r="80">
          <cell r="A80" t="str">
            <v>4700</v>
          </cell>
          <cell r="B80" t="str">
            <v>Pinnacle Spaces Limited</v>
          </cell>
        </row>
        <row r="81">
          <cell r="A81" t="str">
            <v>4701</v>
          </cell>
          <cell r="B81" t="str">
            <v>The York Association for the Care and Resettlement of Offenders</v>
          </cell>
        </row>
        <row r="82">
          <cell r="A82" t="str">
            <v>4702</v>
          </cell>
          <cell r="B82" t="str">
            <v>First Priority Housing Association Limited</v>
          </cell>
        </row>
        <row r="83">
          <cell r="A83" t="str">
            <v>4703</v>
          </cell>
          <cell r="B83" t="str">
            <v>Quo Vadis Trust</v>
          </cell>
        </row>
        <row r="84">
          <cell r="A84" t="str">
            <v>4706</v>
          </cell>
          <cell r="B84" t="str">
            <v>The Extracare Charitable Trust</v>
          </cell>
        </row>
        <row r="85">
          <cell r="A85" t="str">
            <v>4707</v>
          </cell>
          <cell r="B85" t="str">
            <v>Hawes Street Housing Limited</v>
          </cell>
        </row>
        <row r="86">
          <cell r="A86" t="str">
            <v>4709</v>
          </cell>
          <cell r="B86" t="str">
            <v>Castle Housing Limited</v>
          </cell>
        </row>
        <row r="87">
          <cell r="A87" t="str">
            <v>4710</v>
          </cell>
          <cell r="B87" t="str">
            <v>Green Park Property Management Limited</v>
          </cell>
        </row>
        <row r="88">
          <cell r="A88" t="str">
            <v>4711</v>
          </cell>
          <cell r="B88" t="str">
            <v>Peabody Enterprises Limited</v>
          </cell>
        </row>
        <row r="89">
          <cell r="A89" t="str">
            <v>4712</v>
          </cell>
          <cell r="B89" t="str">
            <v>Keswick Community Housing Trust</v>
          </cell>
        </row>
        <row r="90">
          <cell r="A90" t="str">
            <v>4713</v>
          </cell>
          <cell r="B90" t="str">
            <v>Developing Initiatives for Support in the Community</v>
          </cell>
        </row>
        <row r="91">
          <cell r="A91" t="str">
            <v>4714</v>
          </cell>
          <cell r="B91" t="str">
            <v>Byker Community Trust Limited</v>
          </cell>
        </row>
        <row r="92">
          <cell r="A92" t="str">
            <v>4715</v>
          </cell>
          <cell r="B92" t="str">
            <v>Croft Housing Association Limited</v>
          </cell>
        </row>
        <row r="93">
          <cell r="A93" t="str">
            <v>4716</v>
          </cell>
          <cell r="B93" t="str">
            <v>Ashley Community &amp; Housing Ltd</v>
          </cell>
        </row>
        <row r="94">
          <cell r="A94" t="str">
            <v>4717</v>
          </cell>
          <cell r="B94" t="str">
            <v>Stonewater (5) Limited</v>
          </cell>
        </row>
        <row r="95">
          <cell r="A95" t="str">
            <v>4718</v>
          </cell>
          <cell r="B95" t="str">
            <v>Bespoke Supportive Tenancies Limited</v>
          </cell>
        </row>
        <row r="96">
          <cell r="A96" t="str">
            <v>4719</v>
          </cell>
          <cell r="B96" t="str">
            <v>Blue Pits Housing Action</v>
          </cell>
        </row>
        <row r="97">
          <cell r="A97" t="str">
            <v>4720</v>
          </cell>
          <cell r="B97" t="str">
            <v>Oak Housing Limited</v>
          </cell>
        </row>
        <row r="98">
          <cell r="A98" t="str">
            <v>4721</v>
          </cell>
          <cell r="B98" t="str">
            <v>Second Chance Housing Ltd</v>
          </cell>
        </row>
        <row r="99">
          <cell r="A99" t="str">
            <v>4723</v>
          </cell>
          <cell r="B99" t="str">
            <v>Hoffmann Foundation for Autism</v>
          </cell>
        </row>
        <row r="100">
          <cell r="A100" t="str">
            <v>4724</v>
          </cell>
          <cell r="B100" t="str">
            <v>Ascent Housing LLP</v>
          </cell>
        </row>
        <row r="101">
          <cell r="A101" t="str">
            <v>4725</v>
          </cell>
          <cell r="B101" t="str">
            <v>Keystage Properties Limited</v>
          </cell>
        </row>
        <row r="102">
          <cell r="A102" t="str">
            <v>4726</v>
          </cell>
          <cell r="B102" t="str">
            <v>Arpeggio Properties Limited</v>
          </cell>
        </row>
        <row r="103">
          <cell r="A103" t="str">
            <v>4727</v>
          </cell>
          <cell r="B103" t="str">
            <v>Larch Housing Association Limited</v>
          </cell>
        </row>
        <row r="104">
          <cell r="A104" t="str">
            <v>4728</v>
          </cell>
          <cell r="B104" t="str">
            <v>28a Supported Living Limited</v>
          </cell>
        </row>
        <row r="105">
          <cell r="A105" t="str">
            <v>4729</v>
          </cell>
          <cell r="B105" t="str">
            <v>The Guinness Partnership Limited</v>
          </cell>
        </row>
        <row r="106">
          <cell r="A106" t="str">
            <v>4730</v>
          </cell>
          <cell r="B106" t="str">
            <v>Refuge</v>
          </cell>
        </row>
        <row r="107">
          <cell r="A107" t="str">
            <v>4731</v>
          </cell>
          <cell r="B107" t="str">
            <v>Assured Living Housing Association Limited</v>
          </cell>
        </row>
        <row r="108">
          <cell r="A108" t="str">
            <v>4732</v>
          </cell>
          <cell r="B108" t="str">
            <v>GreenSquare Community Housing</v>
          </cell>
        </row>
        <row r="109">
          <cell r="A109" t="str">
            <v>4733</v>
          </cell>
          <cell r="B109" t="str">
            <v>Blue Square Residential Ltd</v>
          </cell>
        </row>
        <row r="110">
          <cell r="A110" t="str">
            <v>4734</v>
          </cell>
          <cell r="B110" t="str">
            <v>Life 2009</v>
          </cell>
        </row>
        <row r="111">
          <cell r="A111" t="str">
            <v>4735</v>
          </cell>
          <cell r="B111" t="str">
            <v>Kirklees Housing Association Limited</v>
          </cell>
        </row>
        <row r="112">
          <cell r="A112" t="str">
            <v>4736</v>
          </cell>
          <cell r="B112" t="str">
            <v>Bridge-It Housing UK Team Ltd</v>
          </cell>
        </row>
        <row r="113">
          <cell r="A113" t="str">
            <v>4737</v>
          </cell>
          <cell r="B113" t="str">
            <v>J &amp; M Residential Lettings Limited</v>
          </cell>
        </row>
        <row r="114">
          <cell r="A114" t="str">
            <v>4738</v>
          </cell>
          <cell r="B114" t="str">
            <v xml:space="preserve">St Richard of Chichester Christian Care Association Limited </v>
          </cell>
        </row>
        <row r="115">
          <cell r="A115" t="str">
            <v>4739</v>
          </cell>
          <cell r="B115" t="str">
            <v>French Weir Affordable Homes</v>
          </cell>
        </row>
        <row r="116">
          <cell r="A116" t="str">
            <v>4741</v>
          </cell>
          <cell r="B116" t="str">
            <v>Alliance Housing Association (South Yorkshire) Limited</v>
          </cell>
        </row>
        <row r="117">
          <cell r="A117" t="str">
            <v>4742</v>
          </cell>
          <cell r="B117" t="str">
            <v>Homeless Action Resource Project</v>
          </cell>
        </row>
        <row r="118">
          <cell r="A118" t="str">
            <v>4743</v>
          </cell>
          <cell r="B118" t="str">
            <v>Grainger Trust Limited</v>
          </cell>
        </row>
        <row r="119">
          <cell r="A119" t="str">
            <v>4744</v>
          </cell>
          <cell r="B119" t="str">
            <v>Hellens Residential Limited</v>
          </cell>
        </row>
        <row r="120">
          <cell r="A120" t="str">
            <v>4745</v>
          </cell>
          <cell r="B120" t="str">
            <v>Reside Housing Association Limited</v>
          </cell>
        </row>
        <row r="121">
          <cell r="A121" t="str">
            <v>4746</v>
          </cell>
          <cell r="B121" t="str">
            <v>West Mercia Homes Limited</v>
          </cell>
        </row>
        <row r="122">
          <cell r="A122" t="str">
            <v>4747</v>
          </cell>
          <cell r="B122" t="str">
            <v>PAS Housing Association</v>
          </cell>
        </row>
        <row r="123">
          <cell r="A123" t="str">
            <v>4748</v>
          </cell>
          <cell r="B123" t="str">
            <v>Brent Community Housing Limited</v>
          </cell>
        </row>
        <row r="124">
          <cell r="A124" t="str">
            <v>4749</v>
          </cell>
          <cell r="B124" t="str">
            <v>Sunny Vale Supported Accommodation Ltd</v>
          </cell>
        </row>
        <row r="125">
          <cell r="A125" t="str">
            <v>4750</v>
          </cell>
          <cell r="B125" t="str">
            <v>Prospect Housing Limited</v>
          </cell>
        </row>
        <row r="126">
          <cell r="A126" t="str">
            <v>4751</v>
          </cell>
          <cell r="B126" t="str">
            <v>Chrysalis Supported Association Limited</v>
          </cell>
        </row>
        <row r="127">
          <cell r="A127" t="str">
            <v>4752</v>
          </cell>
          <cell r="B127" t="str">
            <v>Linden First Limited</v>
          </cell>
        </row>
        <row r="128">
          <cell r="A128" t="str">
            <v>4753</v>
          </cell>
          <cell r="B128" t="str">
            <v>St. Arthur Homes Limited</v>
          </cell>
        </row>
        <row r="129">
          <cell r="A129" t="str">
            <v>4755</v>
          </cell>
          <cell r="B129" t="str">
            <v>Wythenshawe Community Housing Group Limited</v>
          </cell>
        </row>
        <row r="130">
          <cell r="A130" t="str">
            <v>4756</v>
          </cell>
          <cell r="B130" t="str">
            <v>TCUK Homes Limited</v>
          </cell>
        </row>
        <row r="131">
          <cell r="A131" t="str">
            <v>4757</v>
          </cell>
          <cell r="B131" t="str">
            <v>Plexus UK (First Project) Limited</v>
          </cell>
        </row>
        <row r="132">
          <cell r="A132" t="str">
            <v>4758</v>
          </cell>
          <cell r="B132" t="str">
            <v>Gordian Knot Housing Solutions Limited</v>
          </cell>
        </row>
        <row r="133">
          <cell r="A133" t="str">
            <v>4759</v>
          </cell>
          <cell r="B133" t="str">
            <v>Spectrum Housing Group Limited</v>
          </cell>
        </row>
        <row r="134">
          <cell r="A134" t="str">
            <v>4760</v>
          </cell>
          <cell r="B134" t="str">
            <v>Hilldale Housing Association Limited</v>
          </cell>
        </row>
        <row r="135">
          <cell r="A135" t="str">
            <v>4761</v>
          </cell>
          <cell r="B135" t="str">
            <v>Safer Places</v>
          </cell>
        </row>
        <row r="136">
          <cell r="A136" t="str">
            <v>4762</v>
          </cell>
          <cell r="B136" t="str">
            <v>Winner Trading Limited</v>
          </cell>
        </row>
        <row r="137">
          <cell r="A137" t="str">
            <v>4763</v>
          </cell>
          <cell r="B137" t="str">
            <v>New Walk Property Management CIC</v>
          </cell>
        </row>
        <row r="138">
          <cell r="A138" t="str">
            <v>4764</v>
          </cell>
          <cell r="B138" t="str">
            <v>Cromwood Housing Ltd</v>
          </cell>
        </row>
        <row r="139">
          <cell r="A139" t="str">
            <v>4765</v>
          </cell>
          <cell r="B139" t="str">
            <v>Auxesia Homes Limited</v>
          </cell>
        </row>
        <row r="140">
          <cell r="A140" t="str">
            <v>4766</v>
          </cell>
          <cell r="B140" t="str">
            <v>Origin Housing 2 Limited</v>
          </cell>
        </row>
        <row r="141">
          <cell r="A141" t="str">
            <v>4767</v>
          </cell>
          <cell r="B141" t="str">
            <v>The Edward Mayes Trust</v>
          </cell>
        </row>
        <row r="142">
          <cell r="A142" t="str">
            <v>4768</v>
          </cell>
          <cell r="B142" t="str">
            <v>Partners Foundation Limited</v>
          </cell>
        </row>
        <row r="143">
          <cell r="A143" t="str">
            <v>4769</v>
          </cell>
          <cell r="B143" t="str">
            <v>Kinsman Housing Limited</v>
          </cell>
        </row>
        <row r="144">
          <cell r="A144" t="str">
            <v>4770</v>
          </cell>
          <cell r="B144" t="str">
            <v>Karin Housing Association Limited</v>
          </cell>
        </row>
        <row r="145">
          <cell r="A145" t="str">
            <v>4771</v>
          </cell>
          <cell r="B145" t="str">
            <v>Kindstream Housing CIC</v>
          </cell>
        </row>
        <row r="146">
          <cell r="A146" t="str">
            <v>4772</v>
          </cell>
          <cell r="B146" t="str">
            <v>Westmoreland Supported Housing Limited</v>
          </cell>
        </row>
        <row r="147">
          <cell r="A147" t="str">
            <v>4773</v>
          </cell>
          <cell r="B147" t="str">
            <v>Bahay Kubo Housing Association Limited</v>
          </cell>
        </row>
        <row r="148">
          <cell r="A148" t="str">
            <v>4774</v>
          </cell>
          <cell r="B148" t="str">
            <v>Expectations (UK)</v>
          </cell>
        </row>
        <row r="149">
          <cell r="A149" t="str">
            <v>4775</v>
          </cell>
          <cell r="B149" t="str">
            <v>East Midlands Housing and Regeneration Limited</v>
          </cell>
        </row>
        <row r="150">
          <cell r="A150" t="str">
            <v>4776</v>
          </cell>
          <cell r="B150" t="str">
            <v>Highstone Housing Association Limited</v>
          </cell>
        </row>
        <row r="151">
          <cell r="A151" t="str">
            <v>4779</v>
          </cell>
          <cell r="B151" t="str">
            <v>My Space Housing Solutions</v>
          </cell>
        </row>
        <row r="152">
          <cell r="A152" t="str">
            <v>4780</v>
          </cell>
          <cell r="B152" t="str">
            <v>Proffitts - Investing in Communities Community Interest Company</v>
          </cell>
        </row>
        <row r="153">
          <cell r="A153" t="str">
            <v>4781</v>
          </cell>
          <cell r="B153" t="str">
            <v>NACRO</v>
          </cell>
        </row>
        <row r="154">
          <cell r="A154" t="str">
            <v>4782</v>
          </cell>
          <cell r="B154" t="str">
            <v>Slough YMCA</v>
          </cell>
        </row>
        <row r="155">
          <cell r="A155" t="str">
            <v>4783</v>
          </cell>
          <cell r="B155" t="str">
            <v>Birmingham YMCA</v>
          </cell>
        </row>
        <row r="156">
          <cell r="A156" t="str">
            <v>4785</v>
          </cell>
          <cell r="B156" t="str">
            <v>Homes for Wells Limited</v>
          </cell>
        </row>
        <row r="157">
          <cell r="A157" t="str">
            <v>4786</v>
          </cell>
          <cell r="B157" t="str">
            <v>South Tyneside Housing Ventures Trust Limited</v>
          </cell>
        </row>
        <row r="158">
          <cell r="A158" t="str">
            <v>4787</v>
          </cell>
          <cell r="B158" t="str">
            <v>District Homes CIC</v>
          </cell>
        </row>
        <row r="159">
          <cell r="A159" t="str">
            <v>4788</v>
          </cell>
          <cell r="B159" t="str">
            <v>Adler Housing</v>
          </cell>
        </row>
        <row r="160">
          <cell r="A160" t="str">
            <v>4789</v>
          </cell>
          <cell r="B160" t="str">
            <v>Fortis Living</v>
          </cell>
        </row>
        <row r="161">
          <cell r="A161" t="str">
            <v>4790</v>
          </cell>
          <cell r="B161" t="str">
            <v>Derwent Community Housing Association Limited</v>
          </cell>
        </row>
        <row r="162">
          <cell r="A162" t="str">
            <v>4791</v>
          </cell>
          <cell r="B162" t="str">
            <v>Harbour Light Assisted Living CIC</v>
          </cell>
        </row>
        <row r="163">
          <cell r="A163" t="str">
            <v>4793</v>
          </cell>
          <cell r="B163" t="str">
            <v>YMCA North Tyneside</v>
          </cell>
        </row>
        <row r="164">
          <cell r="A164" t="str">
            <v>4794</v>
          </cell>
          <cell r="B164" t="str">
            <v>Excel Housing Solutions</v>
          </cell>
        </row>
        <row r="165">
          <cell r="A165" t="str">
            <v>4795</v>
          </cell>
          <cell r="B165" t="str">
            <v>Lincolnshire Employment Accommodation Project Limited</v>
          </cell>
        </row>
        <row r="166">
          <cell r="A166" t="str">
            <v>4796</v>
          </cell>
          <cell r="B166" t="str">
            <v>Heyford Regeneration Limited</v>
          </cell>
        </row>
        <row r="167">
          <cell r="A167" t="str">
            <v>4797</v>
          </cell>
          <cell r="B167" t="str">
            <v>Finefair Housing Limited</v>
          </cell>
        </row>
        <row r="168">
          <cell r="A168" t="str">
            <v>4798</v>
          </cell>
          <cell r="B168" t="str">
            <v>New Roots Limited</v>
          </cell>
        </row>
        <row r="169">
          <cell r="A169" t="str">
            <v>4799</v>
          </cell>
          <cell r="B169" t="str">
            <v>Goodwin Development Trust</v>
          </cell>
        </row>
        <row r="170">
          <cell r="A170" t="str">
            <v>4800</v>
          </cell>
          <cell r="B170" t="str">
            <v>Project 34</v>
          </cell>
        </row>
        <row r="171">
          <cell r="A171" t="str">
            <v>4802</v>
          </cell>
          <cell r="B171" t="str">
            <v>Torus62 Limited</v>
          </cell>
        </row>
        <row r="172">
          <cell r="A172" t="str">
            <v>4803</v>
          </cell>
          <cell r="B172" t="str">
            <v>Golden Lane Housing Ltd</v>
          </cell>
        </row>
        <row r="173">
          <cell r="A173" t="str">
            <v>4804</v>
          </cell>
          <cell r="B173" t="str">
            <v>One Vision Housing Limited</v>
          </cell>
        </row>
        <row r="174">
          <cell r="A174" t="str">
            <v>4805</v>
          </cell>
          <cell r="B174" t="str">
            <v>County Durham Housing Group Limited</v>
          </cell>
        </row>
        <row r="175">
          <cell r="A175" t="str">
            <v>4806</v>
          </cell>
          <cell r="B175" t="str">
            <v>Durham City Homes Limited</v>
          </cell>
        </row>
        <row r="176">
          <cell r="A176" t="str">
            <v>4807</v>
          </cell>
          <cell r="B176" t="str">
            <v>Beer Community Land Trust Limited</v>
          </cell>
        </row>
        <row r="177">
          <cell r="A177" t="str">
            <v>4808</v>
          </cell>
          <cell r="B177" t="str">
            <v>One Manchester Limited</v>
          </cell>
        </row>
        <row r="178">
          <cell r="A178" t="str">
            <v>4809</v>
          </cell>
          <cell r="B178" t="str">
            <v>Shrewsbury Drapers Company Charity</v>
          </cell>
        </row>
        <row r="179">
          <cell r="A179" t="str">
            <v>4810</v>
          </cell>
          <cell r="B179" t="str">
            <v>AccommodationYes Limited</v>
          </cell>
        </row>
        <row r="180">
          <cell r="A180" t="str">
            <v>4811</v>
          </cell>
          <cell r="B180" t="str">
            <v>700 Club</v>
          </cell>
        </row>
        <row r="181">
          <cell r="A181" t="str">
            <v>4813</v>
          </cell>
          <cell r="B181" t="str">
            <v>Dolphin Living Limited</v>
          </cell>
        </row>
        <row r="182">
          <cell r="A182" t="str">
            <v>4814</v>
          </cell>
          <cell r="B182" t="str">
            <v>Thrale Almshouse and Relief in Need Charity</v>
          </cell>
        </row>
        <row r="183">
          <cell r="A183" t="str">
            <v>4815</v>
          </cell>
          <cell r="B183" t="str">
            <v>Stevenage Haven</v>
          </cell>
        </row>
        <row r="184">
          <cell r="A184" t="str">
            <v>4817</v>
          </cell>
          <cell r="B184" t="str">
            <v>Nottingham Community Housing Association Limited</v>
          </cell>
        </row>
        <row r="185">
          <cell r="A185" t="str">
            <v>4818</v>
          </cell>
          <cell r="B185" t="str">
            <v>Devon and Cornwall Housing Limited</v>
          </cell>
        </row>
        <row r="186">
          <cell r="A186" t="str">
            <v>4819</v>
          </cell>
          <cell r="B186" t="str">
            <v>Bromford Housing Association Limited</v>
          </cell>
        </row>
        <row r="187">
          <cell r="A187" t="str">
            <v>4820</v>
          </cell>
          <cell r="B187" t="str">
            <v>ForViva Group Limited</v>
          </cell>
        </row>
        <row r="188">
          <cell r="A188" t="str">
            <v>4821</v>
          </cell>
          <cell r="B188" t="str">
            <v>Chartford Housing Limited</v>
          </cell>
        </row>
        <row r="189">
          <cell r="A189" t="str">
            <v>4822</v>
          </cell>
          <cell r="B189" t="str">
            <v>IKE Supported Housing Limited</v>
          </cell>
        </row>
        <row r="190">
          <cell r="A190" t="str">
            <v>4823</v>
          </cell>
          <cell r="B190" t="str">
            <v>Kentish Homes Limited</v>
          </cell>
        </row>
        <row r="191">
          <cell r="A191" t="str">
            <v>4824</v>
          </cell>
          <cell r="B191" t="str">
            <v>Rex Housing Limited</v>
          </cell>
        </row>
        <row r="192">
          <cell r="A192" t="str">
            <v>#4674</v>
          </cell>
          <cell r="B192" t="str">
            <v>BHA Housing 2014 Limited</v>
          </cell>
        </row>
        <row r="193">
          <cell r="A193" t="str">
            <v>#L0419</v>
          </cell>
          <cell r="B193" t="str">
            <v>Curo Places (Bristol) Limited</v>
          </cell>
        </row>
        <row r="194">
          <cell r="A194" t="str">
            <v>#LH4120</v>
          </cell>
          <cell r="B194" t="str">
            <v>Fosseway Housing Association Limited</v>
          </cell>
        </row>
        <row r="195">
          <cell r="A195" t="str">
            <v>A0056</v>
          </cell>
          <cell r="B195" t="str">
            <v>Mrs H Frances Le Personne Benevolent Trust</v>
          </cell>
        </row>
        <row r="196">
          <cell r="A196" t="str">
            <v>A0058</v>
          </cell>
          <cell r="B196" t="str">
            <v>Littleport Town Lands Charity</v>
          </cell>
        </row>
        <row r="197">
          <cell r="A197" t="str">
            <v>A0069</v>
          </cell>
          <cell r="B197" t="str">
            <v>Tregonwell Almhouse Trust</v>
          </cell>
        </row>
        <row r="198">
          <cell r="A198" t="str">
            <v>A0072</v>
          </cell>
          <cell r="B198" t="str">
            <v>Orchard Homes</v>
          </cell>
        </row>
        <row r="199">
          <cell r="A199" t="str">
            <v>A0157</v>
          </cell>
          <cell r="B199" t="str">
            <v>Walton-on-Thames Charity</v>
          </cell>
        </row>
        <row r="200">
          <cell r="A200" t="str">
            <v>A0163</v>
          </cell>
          <cell r="B200" t="str">
            <v>Harlow Poors Charities</v>
          </cell>
        </row>
        <row r="201">
          <cell r="A201" t="str">
            <v>A0185</v>
          </cell>
          <cell r="B201" t="str">
            <v>The Finchley Charities</v>
          </cell>
        </row>
        <row r="202">
          <cell r="A202" t="str">
            <v>A0192</v>
          </cell>
          <cell r="B202" t="str">
            <v>Salisbury City Almshouse and Welfare Charities</v>
          </cell>
        </row>
        <row r="203">
          <cell r="A203" t="str">
            <v>A0208</v>
          </cell>
          <cell r="B203" t="str">
            <v>Waters Almshouses</v>
          </cell>
        </row>
        <row r="204">
          <cell r="A204" t="str">
            <v>A0211</v>
          </cell>
          <cell r="B204" t="str">
            <v>Aylott Janes Almshouses</v>
          </cell>
        </row>
        <row r="205">
          <cell r="A205" t="str">
            <v>A0215</v>
          </cell>
          <cell r="B205" t="str">
            <v>The Gloucester Charities Trust</v>
          </cell>
        </row>
        <row r="206">
          <cell r="A206" t="str">
            <v>A0230</v>
          </cell>
          <cell r="B206" t="str">
            <v>Aberford Almshouses Trust</v>
          </cell>
        </row>
        <row r="207">
          <cell r="A207" t="str">
            <v>A0261</v>
          </cell>
          <cell r="B207" t="str">
            <v>Weavers' Almshouse Charities</v>
          </cell>
        </row>
        <row r="208">
          <cell r="A208" t="str">
            <v>A0318</v>
          </cell>
          <cell r="B208" t="str">
            <v>Marshfield Consolidated Charities</v>
          </cell>
        </row>
        <row r="209">
          <cell r="A209" t="str">
            <v>A0333</v>
          </cell>
          <cell r="B209" t="str">
            <v>The Reverend Rowland Hill Almshouse Charity</v>
          </cell>
        </row>
        <row r="210">
          <cell r="A210" t="str">
            <v>A0352</v>
          </cell>
          <cell r="B210" t="str">
            <v>Bromley and Sheppard's Colleges Charity</v>
          </cell>
        </row>
        <row r="211">
          <cell r="A211" t="str">
            <v>A0364</v>
          </cell>
          <cell r="B211" t="str">
            <v>Charity of George Jones</v>
          </cell>
        </row>
        <row r="212">
          <cell r="A212" t="str">
            <v>A0367</v>
          </cell>
          <cell r="B212" t="str">
            <v>The Berrow Cottage Homes</v>
          </cell>
        </row>
        <row r="213">
          <cell r="A213" t="str">
            <v>A0376</v>
          </cell>
          <cell r="B213" t="str">
            <v>Housing Pathways Trust</v>
          </cell>
        </row>
        <row r="214">
          <cell r="A214" t="str">
            <v>A0379</v>
          </cell>
          <cell r="B214" t="str">
            <v>Helen Peele Memorial Almshouses</v>
          </cell>
        </row>
        <row r="215">
          <cell r="A215" t="str">
            <v>A0458</v>
          </cell>
          <cell r="B215" t="str">
            <v>Harpers Marsh and Crumps Almshouse Charity</v>
          </cell>
        </row>
        <row r="216">
          <cell r="A216" t="str">
            <v>A0473</v>
          </cell>
          <cell r="B216" t="str">
            <v>Alice Coralie Glyn Homes</v>
          </cell>
        </row>
        <row r="217">
          <cell r="A217" t="str">
            <v>A0485</v>
          </cell>
          <cell r="B217" t="str">
            <v>Norwich Consolidated Charities</v>
          </cell>
        </row>
        <row r="218">
          <cell r="A218" t="str">
            <v>A0486</v>
          </cell>
          <cell r="B218" t="str">
            <v>Kingsclere Almshouses Charity</v>
          </cell>
        </row>
        <row r="219">
          <cell r="A219" t="str">
            <v>A0513</v>
          </cell>
          <cell r="B219" t="str">
            <v>John Bowley and Sherwood Almshouses</v>
          </cell>
        </row>
        <row r="220">
          <cell r="A220" t="str">
            <v>A0520</v>
          </cell>
          <cell r="B220" t="str">
            <v>Taunton Heritage Trust</v>
          </cell>
        </row>
        <row r="221">
          <cell r="A221" t="str">
            <v>A0532</v>
          </cell>
          <cell r="B221" t="str">
            <v>Stevens Almshouses Charity</v>
          </cell>
        </row>
        <row r="222">
          <cell r="A222" t="str">
            <v>A0534</v>
          </cell>
          <cell r="B222" t="str">
            <v>Webster Almshouse Trust</v>
          </cell>
        </row>
        <row r="223">
          <cell r="A223" t="str">
            <v>A0542</v>
          </cell>
          <cell r="B223" t="str">
            <v>The Feoffees of the Parish Lands of Highweek</v>
          </cell>
        </row>
        <row r="224">
          <cell r="A224" t="str">
            <v>A0543</v>
          </cell>
          <cell r="B224" t="str">
            <v>The Winnocks and Kendalls Almshouse Charity</v>
          </cell>
        </row>
        <row r="225">
          <cell r="A225" t="str">
            <v>A0544</v>
          </cell>
          <cell r="B225" t="str">
            <v>WH Saunders Charity</v>
          </cell>
        </row>
        <row r="226">
          <cell r="A226" t="str">
            <v>A0557</v>
          </cell>
          <cell r="B226" t="str">
            <v>The Butlin &amp; Elborow Housing Trust</v>
          </cell>
        </row>
        <row r="227">
          <cell r="A227" t="str">
            <v>A0563</v>
          </cell>
          <cell r="B227" t="str">
            <v>Dauntsey Almshouse Charity</v>
          </cell>
        </row>
        <row r="228">
          <cell r="A228" t="str">
            <v>A0564</v>
          </cell>
          <cell r="B228" t="str">
            <v>Old Cleeve Memorial Cottages</v>
          </cell>
        </row>
        <row r="229">
          <cell r="A229" t="str">
            <v>A0565</v>
          </cell>
          <cell r="B229" t="str">
            <v>Sir E D Walker Homes</v>
          </cell>
        </row>
        <row r="230">
          <cell r="A230" t="str">
            <v>A0567</v>
          </cell>
          <cell r="B230" t="str">
            <v>Jane Gibson Almshouses</v>
          </cell>
        </row>
        <row r="231">
          <cell r="A231" t="str">
            <v>A0581</v>
          </cell>
          <cell r="B231" t="str">
            <v>Coventry Church (Municipal) Charities</v>
          </cell>
        </row>
        <row r="232">
          <cell r="A232" t="str">
            <v>A0582</v>
          </cell>
          <cell r="B232" t="str">
            <v>Nicholas Chamberlaine's Hospital &amp; Sermon Charity</v>
          </cell>
        </row>
        <row r="233">
          <cell r="A233" t="str">
            <v>A0592</v>
          </cell>
          <cell r="B233" t="str">
            <v>William Russell Bequest</v>
          </cell>
        </row>
        <row r="234">
          <cell r="A234" t="str">
            <v>A0600</v>
          </cell>
          <cell r="B234" t="str">
            <v>Perry Almshouses</v>
          </cell>
        </row>
        <row r="235">
          <cell r="A235" t="str">
            <v>A0604</v>
          </cell>
          <cell r="B235" t="str">
            <v>Leatherhead United Charities</v>
          </cell>
        </row>
        <row r="236">
          <cell r="A236" t="str">
            <v>A0605</v>
          </cell>
          <cell r="B236" t="str">
            <v>Thorner's Homes</v>
          </cell>
        </row>
        <row r="237">
          <cell r="A237" t="str">
            <v>A0611</v>
          </cell>
          <cell r="B237" t="str">
            <v>The Hospital of St John &amp; of St Anne in Okeham</v>
          </cell>
        </row>
        <row r="238">
          <cell r="A238" t="str">
            <v>A0627</v>
          </cell>
          <cell r="B238" t="str">
            <v>Vanbrugh and Tempest Almshouse Trust</v>
          </cell>
        </row>
        <row r="239">
          <cell r="A239" t="str">
            <v>A0644</v>
          </cell>
          <cell r="B239" t="str">
            <v>Brandon Poor's Estate</v>
          </cell>
        </row>
        <row r="240">
          <cell r="A240" t="str">
            <v>A0646</v>
          </cell>
          <cell r="B240" t="str">
            <v>The Lygon Almshouses</v>
          </cell>
        </row>
        <row r="241">
          <cell r="A241" t="str">
            <v>A0647</v>
          </cell>
          <cell r="B241" t="str">
            <v>Miss Rutland's Almshouses</v>
          </cell>
        </row>
        <row r="242">
          <cell r="A242" t="str">
            <v>A0648</v>
          </cell>
          <cell r="B242" t="str">
            <v>The Andover Charities</v>
          </cell>
        </row>
        <row r="243">
          <cell r="A243" t="str">
            <v>A0656</v>
          </cell>
          <cell r="B243" t="str">
            <v>Frank Crossley's Almshouses</v>
          </cell>
        </row>
        <row r="244">
          <cell r="A244" t="str">
            <v>A0730</v>
          </cell>
          <cell r="B244" t="str">
            <v>The Blue House</v>
          </cell>
        </row>
        <row r="245">
          <cell r="A245" t="str">
            <v>A0736</v>
          </cell>
          <cell r="B245" t="str">
            <v>Municipal Charities</v>
          </cell>
        </row>
        <row r="246">
          <cell r="A246" t="str">
            <v>A0746</v>
          </cell>
          <cell r="B246" t="str">
            <v>Roger's Almshouses</v>
          </cell>
        </row>
        <row r="247">
          <cell r="A247" t="str">
            <v>A0752</v>
          </cell>
          <cell r="B247" t="str">
            <v>Bucklehaven Charity</v>
          </cell>
        </row>
        <row r="248">
          <cell r="A248" t="str">
            <v>A0798</v>
          </cell>
          <cell r="B248" t="str">
            <v>Humphrey Booth Housing Charity</v>
          </cell>
        </row>
        <row r="249">
          <cell r="A249" t="str">
            <v>A0809</v>
          </cell>
          <cell r="B249" t="str">
            <v>Sackville College</v>
          </cell>
        </row>
        <row r="250">
          <cell r="A250" t="str">
            <v>A0811</v>
          </cell>
          <cell r="B250" t="str">
            <v>Calverton Almshouses Charity</v>
          </cell>
        </row>
        <row r="251">
          <cell r="A251" t="str">
            <v>A0821</v>
          </cell>
          <cell r="B251" t="str">
            <v>Chiswick Parochial Charities</v>
          </cell>
        </row>
        <row r="252">
          <cell r="A252" t="str">
            <v>A0822</v>
          </cell>
          <cell r="B252" t="str">
            <v>Pilgrim Homes</v>
          </cell>
        </row>
        <row r="253">
          <cell r="A253" t="str">
            <v>A0826</v>
          </cell>
          <cell r="B253" t="str">
            <v>The Christian Union Almshouses</v>
          </cell>
        </row>
        <row r="254">
          <cell r="A254" t="str">
            <v>A0846</v>
          </cell>
          <cell r="B254" t="str">
            <v>Great Hospital</v>
          </cell>
        </row>
        <row r="255">
          <cell r="A255" t="str">
            <v>A1048</v>
          </cell>
          <cell r="B255" t="str">
            <v>Severn Almshouses Trust</v>
          </cell>
        </row>
        <row r="256">
          <cell r="A256" t="str">
            <v>A1055</v>
          </cell>
          <cell r="B256" t="str">
            <v>Hartlepools War Memorial Homes &amp; the Crosby Homes</v>
          </cell>
        </row>
        <row r="257">
          <cell r="A257" t="str">
            <v>A1056</v>
          </cell>
          <cell r="B257" t="str">
            <v>Parish Houses Charity</v>
          </cell>
        </row>
        <row r="258">
          <cell r="A258" t="str">
            <v>A1059</v>
          </cell>
          <cell r="B258" t="str">
            <v>Kendal Almshouse Charity</v>
          </cell>
        </row>
        <row r="259">
          <cell r="A259" t="str">
            <v>A1063</v>
          </cell>
          <cell r="B259" t="str">
            <v>Toddington United Almshouse Charity</v>
          </cell>
        </row>
        <row r="260">
          <cell r="A260" t="str">
            <v>A1067</v>
          </cell>
          <cell r="B260" t="str">
            <v>Bromsgrove United Charities</v>
          </cell>
        </row>
        <row r="261">
          <cell r="A261" t="str">
            <v>A1068</v>
          </cell>
          <cell r="B261" t="str">
            <v>The Pathways Jubilee Charity</v>
          </cell>
        </row>
        <row r="262">
          <cell r="A262" t="str">
            <v>A1070</v>
          </cell>
          <cell r="B262" t="str">
            <v>Tiverton Almshouse Trust</v>
          </cell>
        </row>
        <row r="263">
          <cell r="A263" t="str">
            <v>A1071</v>
          </cell>
          <cell r="B263" t="str">
            <v>Countess of Derby's Almshouse</v>
          </cell>
        </row>
        <row r="264">
          <cell r="A264" t="str">
            <v>A1072</v>
          </cell>
          <cell r="B264" t="str">
            <v>The Baker's Benevolent Society</v>
          </cell>
        </row>
        <row r="265">
          <cell r="A265" t="str">
            <v>A1073</v>
          </cell>
          <cell r="B265" t="str">
            <v>Almshouses of William &amp; Rebecca Pearce</v>
          </cell>
        </row>
        <row r="266">
          <cell r="A266" t="str">
            <v>A1157</v>
          </cell>
          <cell r="B266" t="str">
            <v>Almshouse Charity of Sir William Powell</v>
          </cell>
        </row>
        <row r="267">
          <cell r="A267" t="str">
            <v>A1160</v>
          </cell>
          <cell r="B267" t="str">
            <v>Lowestoft Church &amp; Town Almshouse Charity</v>
          </cell>
        </row>
        <row r="268">
          <cell r="A268" t="str">
            <v>A1254</v>
          </cell>
          <cell r="B268" t="str">
            <v>Jane Cameron's Old Peoples Charity</v>
          </cell>
        </row>
        <row r="269">
          <cell r="A269" t="str">
            <v>A1273</v>
          </cell>
          <cell r="B269" t="str">
            <v>Hospital of St Mary The Virgin (Rye Hill &amp; Benwell)</v>
          </cell>
        </row>
        <row r="270">
          <cell r="A270" t="str">
            <v>A1274</v>
          </cell>
          <cell r="B270" t="str">
            <v>Joseph Crossley's Almshouses</v>
          </cell>
        </row>
        <row r="271">
          <cell r="A271" t="str">
            <v>A1276</v>
          </cell>
          <cell r="B271" t="str">
            <v>The Walker Barstow Homes</v>
          </cell>
        </row>
        <row r="272">
          <cell r="A272" t="str">
            <v>A1286</v>
          </cell>
          <cell r="B272" t="str">
            <v>The Hospital of St Thomas the Apostle in Doncaster</v>
          </cell>
        </row>
        <row r="273">
          <cell r="A273" t="str">
            <v>A1325</v>
          </cell>
          <cell r="B273" t="str">
            <v>St Leonards Hospital</v>
          </cell>
        </row>
        <row r="274">
          <cell r="A274" t="str">
            <v>A1328</v>
          </cell>
          <cell r="B274" t="str">
            <v>William Henry Hirst Memorial Homes</v>
          </cell>
        </row>
        <row r="275">
          <cell r="A275" t="str">
            <v>A1329</v>
          </cell>
          <cell r="B275" t="str">
            <v>The Louisa Lilley Almshouses</v>
          </cell>
        </row>
        <row r="276">
          <cell r="A276" t="str">
            <v>A1347</v>
          </cell>
          <cell r="B276" t="str">
            <v>The New College Of Cobham</v>
          </cell>
        </row>
        <row r="277">
          <cell r="A277" t="str">
            <v>A1348</v>
          </cell>
          <cell r="B277" t="str">
            <v>Pearson's &amp; St Elizabeth's Cottage Homes</v>
          </cell>
        </row>
        <row r="278">
          <cell r="A278" t="str">
            <v>A1442</v>
          </cell>
          <cell r="B278" t="str">
            <v>Joseph and Eleanor Gunson Almshouse Trust</v>
          </cell>
        </row>
        <row r="279">
          <cell r="A279" t="str">
            <v>A1464</v>
          </cell>
          <cell r="B279" t="str">
            <v>The Hampton Parochial Charities</v>
          </cell>
        </row>
        <row r="280">
          <cell r="A280" t="str">
            <v>A1482</v>
          </cell>
          <cell r="B280" t="str">
            <v>Faversham United Municipal Charities</v>
          </cell>
        </row>
        <row r="281">
          <cell r="A281" t="str">
            <v>A1614</v>
          </cell>
          <cell r="B281" t="str">
            <v>Brighton and Hove Almshouse Charity</v>
          </cell>
        </row>
        <row r="282">
          <cell r="A282" t="str">
            <v>A1622</v>
          </cell>
          <cell r="B282" t="str">
            <v>Henry Brown's Homes</v>
          </cell>
        </row>
        <row r="283">
          <cell r="A283" t="str">
            <v>A1632</v>
          </cell>
          <cell r="B283" t="str">
            <v>Aged Merchant Seamen's Homes</v>
          </cell>
        </row>
        <row r="284">
          <cell r="A284" t="str">
            <v>A1752</v>
          </cell>
          <cell r="B284" t="str">
            <v>Grand Feoffment Charity</v>
          </cell>
        </row>
        <row r="285">
          <cell r="A285" t="str">
            <v>A1789</v>
          </cell>
          <cell r="B285" t="str">
            <v>Hammersmith United Charities</v>
          </cell>
        </row>
        <row r="286">
          <cell r="A286" t="str">
            <v>A1843</v>
          </cell>
          <cell r="B286" t="str">
            <v>The Old Ben Homes</v>
          </cell>
        </row>
        <row r="287">
          <cell r="A287" t="str">
            <v>A1855</v>
          </cell>
          <cell r="B287" t="str">
            <v>Railway Housing Association and Benefit Fund</v>
          </cell>
        </row>
        <row r="288">
          <cell r="A288" t="str">
            <v>A1892</v>
          </cell>
          <cell r="B288" t="str">
            <v>Louisa Cottages Charity</v>
          </cell>
        </row>
        <row r="289">
          <cell r="A289" t="str">
            <v>A1920</v>
          </cell>
          <cell r="B289" t="str">
            <v>Harrison &amp; Potter Trust</v>
          </cell>
        </row>
        <row r="290">
          <cell r="A290" t="str">
            <v>A1921</v>
          </cell>
          <cell r="B290" t="str">
            <v>Exeter Municipal Charities</v>
          </cell>
        </row>
        <row r="291">
          <cell r="A291" t="str">
            <v>A2064</v>
          </cell>
          <cell r="B291" t="str">
            <v>Lawrence Campe's Almshouse Trust</v>
          </cell>
        </row>
        <row r="292">
          <cell r="A292" t="str">
            <v>A2070</v>
          </cell>
          <cell r="B292" t="str">
            <v>Church Almshouses Charity</v>
          </cell>
        </row>
        <row r="293">
          <cell r="A293" t="str">
            <v>A2071</v>
          </cell>
          <cell r="B293" t="str">
            <v>Sir Robert Geffery's Almshouse Trust</v>
          </cell>
        </row>
        <row r="294">
          <cell r="A294" t="str">
            <v>A2072</v>
          </cell>
          <cell r="B294" t="str">
            <v>Barnes Workhouse Fund</v>
          </cell>
        </row>
        <row r="295">
          <cell r="A295" t="str">
            <v>A2074</v>
          </cell>
          <cell r="B295" t="str">
            <v>Lench's Trust</v>
          </cell>
        </row>
        <row r="296">
          <cell r="A296" t="str">
            <v>A2079</v>
          </cell>
          <cell r="B296" t="str">
            <v>Tonbridge United Charity</v>
          </cell>
        </row>
        <row r="297">
          <cell r="A297" t="str">
            <v>A2093</v>
          </cell>
          <cell r="B297" t="str">
            <v>The West Hackney Almshouse Charity</v>
          </cell>
        </row>
        <row r="298">
          <cell r="A298" t="str">
            <v>A2130</v>
          </cell>
          <cell r="B298" t="str">
            <v>Southlands Almshouse Charity</v>
          </cell>
        </row>
        <row r="299">
          <cell r="A299" t="str">
            <v>A2150</v>
          </cell>
          <cell r="B299" t="str">
            <v>The James Charities</v>
          </cell>
        </row>
        <row r="300">
          <cell r="A300" t="str">
            <v>A2233</v>
          </cell>
          <cell r="B300" t="str">
            <v>The Charity of St Leonard's Hospital</v>
          </cell>
        </row>
        <row r="301">
          <cell r="A301" t="str">
            <v>A2246</v>
          </cell>
          <cell r="B301" t="str">
            <v>The Merchant Taylors' Boone's Charity</v>
          </cell>
        </row>
        <row r="302">
          <cell r="A302" t="str">
            <v>A2247</v>
          </cell>
          <cell r="B302" t="str">
            <v>Yardley Great Trust</v>
          </cell>
        </row>
        <row r="303">
          <cell r="A303" t="str">
            <v>A2250</v>
          </cell>
          <cell r="B303" t="str">
            <v>King George V Memorial Houses</v>
          </cell>
        </row>
        <row r="304">
          <cell r="A304" t="str">
            <v>A2255</v>
          </cell>
          <cell r="B304" t="str">
            <v>Dorking Charity</v>
          </cell>
        </row>
        <row r="305">
          <cell r="A305" t="str">
            <v>A2266</v>
          </cell>
          <cell r="B305" t="str">
            <v>The City of London Almshouses</v>
          </cell>
        </row>
        <row r="306">
          <cell r="A306" t="str">
            <v>A2293</v>
          </cell>
          <cell r="B306" t="str">
            <v>Jacob Wrights Almshouses</v>
          </cell>
        </row>
        <row r="307">
          <cell r="A307" t="str">
            <v>A2312</v>
          </cell>
          <cell r="B307" t="str">
            <v>Mortlake Almshouse and Relief Charities</v>
          </cell>
        </row>
        <row r="308">
          <cell r="A308" t="str">
            <v>A2334</v>
          </cell>
          <cell r="B308" t="str">
            <v>Penn and Widow Smith Almshouses</v>
          </cell>
        </row>
        <row r="309">
          <cell r="A309" t="str">
            <v>A2363</v>
          </cell>
          <cell r="B309" t="str">
            <v>Fitzgerald Charity</v>
          </cell>
        </row>
        <row r="310">
          <cell r="A310" t="str">
            <v>A2366</v>
          </cell>
          <cell r="B310" t="str">
            <v>Woodley Sandford and Charvil Charitable Trust</v>
          </cell>
        </row>
        <row r="311">
          <cell r="A311" t="str">
            <v>A2367</v>
          </cell>
          <cell r="B311" t="str">
            <v>Drayton Parochial Charities</v>
          </cell>
        </row>
        <row r="312">
          <cell r="A312" t="str">
            <v>A2394</v>
          </cell>
          <cell r="B312" t="str">
            <v>Thorngate Almshouse Trust</v>
          </cell>
        </row>
        <row r="313">
          <cell r="A313" t="str">
            <v>A2395</v>
          </cell>
          <cell r="B313" t="str">
            <v>Charity of Julia Spicer for Almshouses</v>
          </cell>
        </row>
        <row r="314">
          <cell r="A314" t="str">
            <v>A2405</v>
          </cell>
          <cell r="B314" t="str">
            <v>Northchapel, Petworth and Tillington Almshouses</v>
          </cell>
        </row>
        <row r="315">
          <cell r="A315" t="str">
            <v>A2406</v>
          </cell>
          <cell r="B315" t="str">
            <v>Almshouse Charity</v>
          </cell>
        </row>
        <row r="316">
          <cell r="A316" t="str">
            <v>A2448</v>
          </cell>
          <cell r="B316" t="str">
            <v>Dartford Almshouse Charity</v>
          </cell>
        </row>
        <row r="317">
          <cell r="A317" t="str">
            <v>A2480</v>
          </cell>
          <cell r="B317" t="str">
            <v>The Charity Of William Paulett</v>
          </cell>
        </row>
        <row r="318">
          <cell r="A318" t="str">
            <v>A2481</v>
          </cell>
          <cell r="B318" t="str">
            <v>Angiers Almshouse Charity</v>
          </cell>
        </row>
        <row r="319">
          <cell r="A319" t="str">
            <v>A2482</v>
          </cell>
          <cell r="B319" t="str">
            <v>Collins Memorial Trust</v>
          </cell>
        </row>
        <row r="320">
          <cell r="A320" t="str">
            <v>A2485</v>
          </cell>
          <cell r="B320" t="str">
            <v>Hibbert Almshouse Charity</v>
          </cell>
        </row>
        <row r="321">
          <cell r="A321" t="str">
            <v>A2547</v>
          </cell>
          <cell r="B321" t="str">
            <v>Sloswicke's Almshouse Charity</v>
          </cell>
        </row>
        <row r="322">
          <cell r="A322" t="str">
            <v>A2566</v>
          </cell>
          <cell r="B322" t="str">
            <v>Siward James and Arkwright Trust Charity</v>
          </cell>
        </row>
        <row r="323">
          <cell r="A323" t="str">
            <v>A2567</v>
          </cell>
          <cell r="B323" t="str">
            <v>Robert Hibbert's Almshouse Charity</v>
          </cell>
        </row>
        <row r="324">
          <cell r="A324" t="str">
            <v>A2569</v>
          </cell>
          <cell r="B324" t="str">
            <v>Almshouse of St John the Baptist &amp; St J Evangelist</v>
          </cell>
        </row>
        <row r="325">
          <cell r="A325" t="str">
            <v>A2570</v>
          </cell>
          <cell r="B325" t="str">
            <v>The Hopkins &amp; Sneyd Almshouse Charity</v>
          </cell>
        </row>
        <row r="326">
          <cell r="A326" t="str">
            <v>A2601</v>
          </cell>
          <cell r="B326" t="str">
            <v>The Powell and Welch Almshouse Charity</v>
          </cell>
        </row>
        <row r="327">
          <cell r="A327" t="str">
            <v>A2635</v>
          </cell>
          <cell r="B327" t="str">
            <v>The Hunter Memorial Homes Trust</v>
          </cell>
        </row>
        <row r="328">
          <cell r="A328" t="str">
            <v>A2643</v>
          </cell>
          <cell r="B328" t="str">
            <v>William Paul Housing Trust</v>
          </cell>
        </row>
        <row r="329">
          <cell r="A329" t="str">
            <v>A2670</v>
          </cell>
          <cell r="B329" t="str">
            <v>Joel Emanuel Almshouse Trust</v>
          </cell>
        </row>
        <row r="330">
          <cell r="A330" t="str">
            <v>A2704</v>
          </cell>
          <cell r="B330" t="str">
            <v>Sybil Carthew Trust</v>
          </cell>
        </row>
        <row r="331">
          <cell r="A331" t="str">
            <v>A2706</v>
          </cell>
          <cell r="B331" t="str">
            <v>Charity of Elizabeth Owen, Llanfair</v>
          </cell>
        </row>
        <row r="332">
          <cell r="A332" t="str">
            <v>A2708</v>
          </cell>
          <cell r="B332" t="str">
            <v>Lydney War Memorial Trust</v>
          </cell>
        </row>
        <row r="333">
          <cell r="A333" t="str">
            <v>A2709</v>
          </cell>
          <cell r="B333" t="str">
            <v>Freeston and Sagar's Almshouses</v>
          </cell>
        </row>
        <row r="334">
          <cell r="A334" t="str">
            <v>A2710</v>
          </cell>
          <cell r="B334" t="str">
            <v>Charity Jonathan &amp; Rebecca Edwards</v>
          </cell>
        </row>
        <row r="335">
          <cell r="A335" t="str">
            <v>A2722</v>
          </cell>
          <cell r="B335" t="str">
            <v>Brunts Charity</v>
          </cell>
        </row>
        <row r="336">
          <cell r="A336" t="str">
            <v>A2759</v>
          </cell>
          <cell r="B336" t="str">
            <v>Parson Latham's Hospital In Barnwell</v>
          </cell>
        </row>
        <row r="337">
          <cell r="A337" t="str">
            <v>A2761</v>
          </cell>
          <cell r="B337" t="str">
            <v>St Anne's Bedehouses</v>
          </cell>
        </row>
        <row r="338">
          <cell r="A338" t="str">
            <v>A2765</v>
          </cell>
          <cell r="B338" t="str">
            <v>St Lawrence's Hospital</v>
          </cell>
        </row>
        <row r="339">
          <cell r="A339" t="str">
            <v>A2781</v>
          </cell>
          <cell r="B339" t="str">
            <v>The Hospital of William Parson (Stoke Hospital)</v>
          </cell>
        </row>
        <row r="340">
          <cell r="A340" t="str">
            <v>A2785</v>
          </cell>
          <cell r="B340" t="str">
            <v>The Municipal Charities of Stratford-upon-Avon</v>
          </cell>
        </row>
        <row r="341">
          <cell r="A341" t="str">
            <v>A2786</v>
          </cell>
          <cell r="B341" t="str">
            <v>Elizabeth Dowell's Trust</v>
          </cell>
        </row>
        <row r="342">
          <cell r="A342" t="str">
            <v>A2803</v>
          </cell>
          <cell r="B342" t="str">
            <v>The Stuart Court Memorial Charity</v>
          </cell>
        </row>
        <row r="343">
          <cell r="A343" t="str">
            <v>A2818</v>
          </cell>
          <cell r="B343" t="str">
            <v>The Hillier Almshouses</v>
          </cell>
        </row>
        <row r="344">
          <cell r="A344" t="str">
            <v>A2819</v>
          </cell>
          <cell r="B344" t="str">
            <v>The Ogilvie Charities</v>
          </cell>
        </row>
        <row r="345">
          <cell r="A345" t="str">
            <v>A2820</v>
          </cell>
          <cell r="B345" t="str">
            <v>Charity of Alice Dale</v>
          </cell>
        </row>
        <row r="346">
          <cell r="A346" t="str">
            <v>A2821</v>
          </cell>
          <cell r="B346" t="str">
            <v>The Bampfylde Almshouse Charity</v>
          </cell>
        </row>
        <row r="347">
          <cell r="A347" t="str">
            <v>A2835</v>
          </cell>
          <cell r="B347" t="str">
            <v>The Hospital of Reverend William James</v>
          </cell>
        </row>
        <row r="348">
          <cell r="A348" t="str">
            <v>A2837</v>
          </cell>
          <cell r="B348" t="str">
            <v>Hopton's Charity</v>
          </cell>
        </row>
        <row r="349">
          <cell r="A349" t="str">
            <v>A2839</v>
          </cell>
          <cell r="B349" t="str">
            <v>High Ercall Hospital</v>
          </cell>
        </row>
        <row r="350">
          <cell r="A350" t="str">
            <v>A2840</v>
          </cell>
          <cell r="B350" t="str">
            <v>St Johns Homes</v>
          </cell>
        </row>
        <row r="351">
          <cell r="A351" t="str">
            <v>A2868</v>
          </cell>
          <cell r="B351" t="str">
            <v>Chubb, Whetstone and Napper's Almshouses</v>
          </cell>
        </row>
        <row r="352">
          <cell r="A352" t="str">
            <v>A2892</v>
          </cell>
          <cell r="B352" t="str">
            <v>The Onslow Almshouses</v>
          </cell>
        </row>
        <row r="353">
          <cell r="A353" t="str">
            <v>A2920</v>
          </cell>
          <cell r="B353" t="str">
            <v>Wakefield Charities' Homes</v>
          </cell>
        </row>
        <row r="354">
          <cell r="A354" t="str">
            <v>A2944</v>
          </cell>
          <cell r="B354" t="str">
            <v>Humphrys' Almshouses</v>
          </cell>
        </row>
        <row r="355">
          <cell r="A355" t="str">
            <v>A2945</v>
          </cell>
          <cell r="B355" t="str">
            <v>Ramsey Welfare Charities</v>
          </cell>
        </row>
        <row r="356">
          <cell r="A356" t="str">
            <v>A2946</v>
          </cell>
          <cell r="B356" t="str">
            <v>Copland Almshouse Charity</v>
          </cell>
        </row>
        <row r="357">
          <cell r="A357" t="str">
            <v>A2948</v>
          </cell>
          <cell r="B357" t="str">
            <v>The Skinners' Almshouse Charity</v>
          </cell>
        </row>
        <row r="358">
          <cell r="A358" t="str">
            <v>A2986</v>
          </cell>
          <cell r="B358" t="str">
            <v>The Charlesworth Charity</v>
          </cell>
        </row>
        <row r="359">
          <cell r="A359" t="str">
            <v>A2988</v>
          </cell>
          <cell r="B359" t="str">
            <v>Writtle Almshouse Charity</v>
          </cell>
        </row>
        <row r="360">
          <cell r="A360" t="str">
            <v>A2989</v>
          </cell>
          <cell r="B360" t="str">
            <v>James Bradford Almshouses Trust</v>
          </cell>
        </row>
        <row r="361">
          <cell r="A361" t="str">
            <v>A2991</v>
          </cell>
          <cell r="B361" t="str">
            <v>Condlyffe Charity</v>
          </cell>
        </row>
        <row r="362">
          <cell r="A362" t="str">
            <v>A2992</v>
          </cell>
          <cell r="B362" t="str">
            <v>The Ash Homes</v>
          </cell>
        </row>
        <row r="363">
          <cell r="A363" t="str">
            <v>A2993</v>
          </cell>
          <cell r="B363" t="str">
            <v>The Harborne Parish Lands Charity</v>
          </cell>
        </row>
        <row r="364">
          <cell r="A364" t="str">
            <v>A3010</v>
          </cell>
          <cell r="B364" t="str">
            <v>Danby Almshouse Charity</v>
          </cell>
        </row>
        <row r="365">
          <cell r="A365" t="str">
            <v>A3011</v>
          </cell>
          <cell r="B365" t="str">
            <v>Whicher and Kifford Almshouses</v>
          </cell>
        </row>
        <row r="366">
          <cell r="A366" t="str">
            <v>A3033</v>
          </cell>
          <cell r="B366" t="str">
            <v>Colton's Hospital</v>
          </cell>
        </row>
        <row r="367">
          <cell r="A367" t="str">
            <v>A3035</v>
          </cell>
          <cell r="B367" t="str">
            <v>Bexley United Charities</v>
          </cell>
        </row>
        <row r="368">
          <cell r="A368" t="str">
            <v>A3036</v>
          </cell>
          <cell r="B368" t="str">
            <v>The Duchess of Somerset's Hospital</v>
          </cell>
        </row>
        <row r="369">
          <cell r="A369" t="str">
            <v>A3038</v>
          </cell>
          <cell r="B369" t="str">
            <v>George Green's Almshouses</v>
          </cell>
        </row>
        <row r="370">
          <cell r="A370" t="str">
            <v>A3050</v>
          </cell>
          <cell r="B370" t="str">
            <v>Almshouse Charity of Hannah Rawson</v>
          </cell>
        </row>
        <row r="371">
          <cell r="A371" t="str">
            <v>A3163</v>
          </cell>
          <cell r="B371" t="str">
            <v>The Butterfield Homes - Crosshills</v>
          </cell>
        </row>
        <row r="372">
          <cell r="A372" t="str">
            <v>A3183</v>
          </cell>
          <cell r="B372" t="str">
            <v>Sambourne Trust</v>
          </cell>
        </row>
        <row r="373">
          <cell r="A373" t="str">
            <v>A3213</v>
          </cell>
          <cell r="B373" t="str">
            <v>Durham Aged Mineworkers' Homes Association</v>
          </cell>
        </row>
        <row r="374">
          <cell r="A374" t="str">
            <v>A3244</v>
          </cell>
          <cell r="B374" t="str">
            <v>Ripon Municipal Charities</v>
          </cell>
        </row>
        <row r="375">
          <cell r="A375" t="str">
            <v>A3245</v>
          </cell>
          <cell r="B375" t="str">
            <v>Eustace Hook and Drummond Memorial Almshouses</v>
          </cell>
        </row>
        <row r="376">
          <cell r="A376" t="str">
            <v>A3246</v>
          </cell>
          <cell r="B376" t="str">
            <v>Wrott and Hill Charity</v>
          </cell>
        </row>
        <row r="377">
          <cell r="A377" t="str">
            <v>A3257</v>
          </cell>
          <cell r="B377" t="str">
            <v>Ashbourne Almshouse Charity</v>
          </cell>
        </row>
        <row r="378">
          <cell r="A378" t="str">
            <v>A3266</v>
          </cell>
          <cell r="B378" t="str">
            <v>Municipal &amp; Owen Carter Almshouse Charities</v>
          </cell>
        </row>
        <row r="379">
          <cell r="A379" t="str">
            <v>A3267</v>
          </cell>
          <cell r="B379" t="str">
            <v>Glover's Trust</v>
          </cell>
        </row>
        <row r="380">
          <cell r="A380" t="str">
            <v>A3311</v>
          </cell>
          <cell r="B380" t="str">
            <v>West Ham Non-Ecclesiastical Charity</v>
          </cell>
        </row>
        <row r="381">
          <cell r="A381" t="str">
            <v>A3332</v>
          </cell>
          <cell r="B381" t="str">
            <v>Loughton Almshouse Charity</v>
          </cell>
        </row>
        <row r="382">
          <cell r="A382" t="str">
            <v>A3358</v>
          </cell>
          <cell r="B382" t="str">
            <v>Lightbown Cottage Home Trust</v>
          </cell>
        </row>
        <row r="383">
          <cell r="A383" t="str">
            <v>A3386</v>
          </cell>
          <cell r="B383" t="str">
            <v>Emily Brydges Willyams Memorial Houses</v>
          </cell>
        </row>
        <row r="384">
          <cell r="A384" t="str">
            <v>A3388</v>
          </cell>
          <cell r="B384" t="str">
            <v>William Holmes Almshouses</v>
          </cell>
        </row>
        <row r="385">
          <cell r="A385" t="str">
            <v>A3390</v>
          </cell>
          <cell r="B385" t="str">
            <v>Allonby Almshouses</v>
          </cell>
        </row>
        <row r="386">
          <cell r="A386" t="str">
            <v>A3418</v>
          </cell>
          <cell r="B386" t="str">
            <v>The Sir Oswald Stoll Foundation</v>
          </cell>
        </row>
        <row r="387">
          <cell r="A387" t="str">
            <v>A3448</v>
          </cell>
          <cell r="B387" t="str">
            <v>Benenden Almshouse Charities</v>
          </cell>
        </row>
        <row r="388">
          <cell r="A388" t="str">
            <v>A3456</v>
          </cell>
          <cell r="B388" t="str">
            <v>St Joseph's Almshouses</v>
          </cell>
        </row>
        <row r="389">
          <cell r="A389" t="str">
            <v>A3457</v>
          </cell>
          <cell r="B389" t="str">
            <v>John Higgs Almshouses</v>
          </cell>
        </row>
        <row r="390">
          <cell r="A390" t="str">
            <v>A3467</v>
          </cell>
          <cell r="B390" t="str">
            <v>Whitehead Almshouses</v>
          </cell>
        </row>
        <row r="391">
          <cell r="A391" t="str">
            <v>A3476</v>
          </cell>
          <cell r="B391" t="str">
            <v>The Coventry Charity</v>
          </cell>
        </row>
        <row r="392">
          <cell r="A392" t="str">
            <v>A3486</v>
          </cell>
          <cell r="B392" t="str">
            <v>The Fishermen's Hospital</v>
          </cell>
        </row>
        <row r="393">
          <cell r="A393" t="str">
            <v>A3494</v>
          </cell>
          <cell r="B393" t="str">
            <v>Sherburn House Charity</v>
          </cell>
        </row>
        <row r="394">
          <cell r="A394" t="str">
            <v>A3527</v>
          </cell>
          <cell r="B394" t="str">
            <v>Wollaston and Pauncefort Almshouse Charity</v>
          </cell>
        </row>
        <row r="395">
          <cell r="A395" t="str">
            <v>A3536</v>
          </cell>
          <cell r="B395" t="str">
            <v>Ford Street and Maynard Almshouse Charity</v>
          </cell>
        </row>
        <row r="396">
          <cell r="A396" t="str">
            <v>A3538</v>
          </cell>
          <cell r="B396" t="str">
            <v>Earle's Retreat</v>
          </cell>
        </row>
        <row r="397">
          <cell r="A397" t="str">
            <v>A3552</v>
          </cell>
          <cell r="B397" t="str">
            <v>Rowland Hill and Vaughan Almshouse Charity</v>
          </cell>
        </row>
        <row r="398">
          <cell r="A398" t="str">
            <v>A3564</v>
          </cell>
          <cell r="B398" t="str">
            <v>The Hospital of the Holy Trinity Aylesford</v>
          </cell>
        </row>
        <row r="399">
          <cell r="A399" t="str">
            <v>A3567</v>
          </cell>
          <cell r="B399" t="str">
            <v>Lady Lumley's Almshouses</v>
          </cell>
        </row>
        <row r="400">
          <cell r="A400" t="str">
            <v>A3583</v>
          </cell>
          <cell r="B400" t="str">
            <v>Grantham's Almshouses</v>
          </cell>
        </row>
        <row r="401">
          <cell r="A401" t="str">
            <v>A3590</v>
          </cell>
          <cell r="B401" t="str">
            <v>The Robert Salter Charity</v>
          </cell>
        </row>
        <row r="402">
          <cell r="A402" t="str">
            <v>A3603</v>
          </cell>
          <cell r="B402" t="str">
            <v>The Society of Merchant Venturers' Almshouse Chty</v>
          </cell>
        </row>
        <row r="403">
          <cell r="A403" t="str">
            <v>A3612</v>
          </cell>
          <cell r="B403" t="str">
            <v>The Drapers' Almshouse Charity</v>
          </cell>
        </row>
        <row r="404">
          <cell r="A404" t="str">
            <v>A3623</v>
          </cell>
          <cell r="B404" t="str">
            <v>Butterfield Homes (Wilsden)</v>
          </cell>
        </row>
        <row r="405">
          <cell r="A405" t="str">
            <v>A3646</v>
          </cell>
          <cell r="B405" t="str">
            <v>Bartholomew Thomas Almshouses</v>
          </cell>
        </row>
        <row r="406">
          <cell r="A406" t="str">
            <v>A3647</v>
          </cell>
          <cell r="B406" t="str">
            <v>Cooke's Almshouse Charity</v>
          </cell>
        </row>
        <row r="407">
          <cell r="A407" t="str">
            <v>A3648</v>
          </cell>
          <cell r="B407" t="str">
            <v>Peace Cottages Charity</v>
          </cell>
        </row>
        <row r="408">
          <cell r="A408" t="str">
            <v>A3666</v>
          </cell>
          <cell r="B408" t="str">
            <v>The Shen Place Almshouses</v>
          </cell>
        </row>
        <row r="409">
          <cell r="A409" t="str">
            <v>A3667</v>
          </cell>
          <cell r="B409" t="str">
            <v>The Teetotal Homes</v>
          </cell>
        </row>
        <row r="410">
          <cell r="A410" t="str">
            <v>A3681</v>
          </cell>
          <cell r="B410" t="str">
            <v>Charity Of Elizabeth Wadsworth</v>
          </cell>
        </row>
        <row r="411">
          <cell r="A411" t="str">
            <v>A3697</v>
          </cell>
          <cell r="B411" t="str">
            <v>Margaret Colquhoun Chavasse Almshouses</v>
          </cell>
        </row>
        <row r="412">
          <cell r="A412" t="str">
            <v>A3706</v>
          </cell>
          <cell r="B412" t="str">
            <v>The Cinque Cottages</v>
          </cell>
        </row>
        <row r="413">
          <cell r="A413" t="str">
            <v>A3714</v>
          </cell>
          <cell r="B413" t="str">
            <v>Almshouse Charity of Elizabeth Smith</v>
          </cell>
        </row>
        <row r="414">
          <cell r="A414" t="str">
            <v>A3721</v>
          </cell>
          <cell r="B414" t="str">
            <v>Tyne Mariners' Benevolent Institution</v>
          </cell>
        </row>
        <row r="415">
          <cell r="A415" t="str">
            <v>A3722</v>
          </cell>
          <cell r="B415" t="str">
            <v>Stewart's and Budgen's Almshouses</v>
          </cell>
        </row>
        <row r="416">
          <cell r="A416" t="str">
            <v>A3748</v>
          </cell>
          <cell r="B416" t="str">
            <v>The Poynton-with-Worth Almshouse Charity</v>
          </cell>
        </row>
        <row r="417">
          <cell r="A417" t="str">
            <v>A3751</v>
          </cell>
          <cell r="B417" t="str">
            <v>Charity of Emma Rice &amp; W.E.J. Knight</v>
          </cell>
        </row>
        <row r="418">
          <cell r="A418" t="str">
            <v>A3759</v>
          </cell>
          <cell r="B418" t="str">
            <v>The Annie Sutton Memorial Houses</v>
          </cell>
        </row>
        <row r="419">
          <cell r="A419" t="str">
            <v>A3761</v>
          </cell>
          <cell r="B419" t="str">
            <v>Charities of James Farmer for Almshouses &amp; Poor</v>
          </cell>
        </row>
        <row r="420">
          <cell r="A420" t="str">
            <v>A3768</v>
          </cell>
          <cell r="B420" t="str">
            <v>Brandon Aged Persons Homes</v>
          </cell>
        </row>
        <row r="421">
          <cell r="A421" t="str">
            <v>A3783</v>
          </cell>
          <cell r="B421" t="str">
            <v>Cooper and Adkinson Almshouse Charity</v>
          </cell>
        </row>
        <row r="422">
          <cell r="A422" t="str">
            <v>A3821</v>
          </cell>
          <cell r="B422" t="str">
            <v>The Bradfield Feoffees Charity</v>
          </cell>
        </row>
        <row r="423">
          <cell r="A423" t="str">
            <v>A3822</v>
          </cell>
          <cell r="B423" t="str">
            <v>Marsden Memorial Homes</v>
          </cell>
        </row>
        <row r="424">
          <cell r="A424" t="str">
            <v>A3825</v>
          </cell>
          <cell r="B424" t="str">
            <v>Butterfield Homes (Cottingley)</v>
          </cell>
        </row>
        <row r="425">
          <cell r="A425" t="str">
            <v>A3838</v>
          </cell>
          <cell r="B425" t="str">
            <v>Emily Bentley Homes</v>
          </cell>
        </row>
        <row r="426">
          <cell r="A426" t="str">
            <v>A3909</v>
          </cell>
          <cell r="B426" t="str">
            <v>Mary Hatch Almshses with Diamond Jubilee Cottages</v>
          </cell>
        </row>
        <row r="427">
          <cell r="A427" t="str">
            <v>A3910</v>
          </cell>
          <cell r="B427" t="str">
            <v>Aston Almshouse Charity</v>
          </cell>
        </row>
        <row r="428">
          <cell r="A428" t="str">
            <v>A3911</v>
          </cell>
          <cell r="B428" t="str">
            <v>Stanley &amp; Brocklehurst Almshouses</v>
          </cell>
        </row>
        <row r="429">
          <cell r="A429" t="str">
            <v>A3937</v>
          </cell>
          <cell r="B429" t="str">
            <v>The John Henry Keene Memorial Homes</v>
          </cell>
        </row>
        <row r="430">
          <cell r="A430" t="str">
            <v>A3946</v>
          </cell>
          <cell r="B430" t="str">
            <v>Henry Gilder Drake Almshouse Charity</v>
          </cell>
        </row>
        <row r="431">
          <cell r="A431" t="str">
            <v>A3969</v>
          </cell>
          <cell r="B431" t="str">
            <v>Henry Pinnock &amp; Victoria &amp; Albert Memorial Charity</v>
          </cell>
        </row>
        <row r="432">
          <cell r="A432" t="str">
            <v>A3970</v>
          </cell>
          <cell r="B432" t="str">
            <v>John Pease Cottages</v>
          </cell>
        </row>
        <row r="433">
          <cell r="A433" t="str">
            <v>A3989</v>
          </cell>
          <cell r="B433" t="str">
            <v>Fence Trust</v>
          </cell>
        </row>
        <row r="434">
          <cell r="A434" t="str">
            <v>A3990</v>
          </cell>
          <cell r="B434" t="str">
            <v>Charles Edward Sugden Almshouses</v>
          </cell>
        </row>
        <row r="435">
          <cell r="A435" t="str">
            <v>A3996</v>
          </cell>
          <cell r="B435" t="str">
            <v>The Harcourt Almshouse Charities</v>
          </cell>
        </row>
        <row r="436">
          <cell r="A436" t="str">
            <v>A3997</v>
          </cell>
          <cell r="B436" t="str">
            <v>The Margaret Jane Ashley Almshouse Charity</v>
          </cell>
        </row>
        <row r="437">
          <cell r="A437" t="str">
            <v>A4001</v>
          </cell>
          <cell r="B437" t="str">
            <v>The Honywood and Douglas Charity</v>
          </cell>
        </row>
        <row r="438">
          <cell r="A438" t="str">
            <v>A4006</v>
          </cell>
          <cell r="B438" t="str">
            <v>Browne &amp; Wingrave Almshouse Charities</v>
          </cell>
        </row>
        <row r="439">
          <cell r="A439" t="str">
            <v>A4012</v>
          </cell>
          <cell r="B439" t="str">
            <v>The Charity of Hannah Clarke for Almshouses</v>
          </cell>
        </row>
        <row r="440">
          <cell r="A440" t="str">
            <v>A4020</v>
          </cell>
          <cell r="B440" t="str">
            <v>The Pickering and Ferens Homes</v>
          </cell>
        </row>
        <row r="441">
          <cell r="A441" t="str">
            <v>A4021</v>
          </cell>
          <cell r="B441" t="str">
            <v>Peter Birtwistle Trust</v>
          </cell>
        </row>
        <row r="442">
          <cell r="A442" t="str">
            <v>A4022</v>
          </cell>
          <cell r="B442" t="str">
            <v>Trinity Hospital at Clun</v>
          </cell>
        </row>
        <row r="443">
          <cell r="A443" t="str">
            <v>A4024</v>
          </cell>
          <cell r="B443" t="str">
            <v>Stephen Hutchen's Charity Trust</v>
          </cell>
        </row>
        <row r="444">
          <cell r="A444" t="str">
            <v>A4028</v>
          </cell>
          <cell r="B444" t="str">
            <v>The Birch, Samson &amp; Littleton United Charities</v>
          </cell>
        </row>
        <row r="445">
          <cell r="A445" t="str">
            <v>A4029</v>
          </cell>
          <cell r="B445" t="str">
            <v>Whitby Merchant Seamen's Hospital Houses</v>
          </cell>
        </row>
        <row r="446">
          <cell r="A446" t="str">
            <v>A4036</v>
          </cell>
          <cell r="B446" t="str">
            <v>Freemen`s Almshouses</v>
          </cell>
        </row>
        <row r="447">
          <cell r="A447" t="str">
            <v>A4037</v>
          </cell>
          <cell r="B447" t="str">
            <v>The Flood Charity</v>
          </cell>
        </row>
        <row r="448">
          <cell r="A448" t="str">
            <v>A4038</v>
          </cell>
          <cell r="B448" t="str">
            <v>Bocking United Charities</v>
          </cell>
        </row>
        <row r="449">
          <cell r="A449" t="str">
            <v>A4039</v>
          </cell>
          <cell r="B449" t="str">
            <v>Mary Hannah Almshouses</v>
          </cell>
        </row>
        <row r="450">
          <cell r="A450" t="str">
            <v>A4055</v>
          </cell>
          <cell r="B450" t="str">
            <v>City of Wells Almshouses</v>
          </cell>
        </row>
        <row r="451">
          <cell r="A451" t="str">
            <v>A4057</v>
          </cell>
          <cell r="B451" t="str">
            <v>Charity of Marjorie Hurst</v>
          </cell>
        </row>
        <row r="452">
          <cell r="A452" t="str">
            <v>A4063</v>
          </cell>
          <cell r="B452" t="str">
            <v>Henry Boys Almshouses</v>
          </cell>
        </row>
        <row r="453">
          <cell r="A453" t="str">
            <v>A4071</v>
          </cell>
          <cell r="B453" t="str">
            <v>The Frances Darlington Charity</v>
          </cell>
        </row>
        <row r="454">
          <cell r="A454" t="str">
            <v>A4080</v>
          </cell>
          <cell r="B454" t="str">
            <v>George Newton Housing Trust</v>
          </cell>
        </row>
        <row r="455">
          <cell r="A455" t="str">
            <v>A4089</v>
          </cell>
          <cell r="B455" t="str">
            <v>St Mary Magdalen's Hospital</v>
          </cell>
        </row>
        <row r="456">
          <cell r="A456" t="str">
            <v>A4136</v>
          </cell>
          <cell r="B456" t="str">
            <v>Resthaven Almshouses</v>
          </cell>
        </row>
        <row r="457">
          <cell r="A457" t="str">
            <v>A4153</v>
          </cell>
          <cell r="B457" t="str">
            <v>Cooke Almshouse Charity</v>
          </cell>
        </row>
        <row r="458">
          <cell r="A458" t="str">
            <v>A4157</v>
          </cell>
          <cell r="B458" t="str">
            <v>Dunk's Almshouse Charity</v>
          </cell>
        </row>
        <row r="459">
          <cell r="A459" t="str">
            <v>A4183</v>
          </cell>
          <cell r="B459" t="str">
            <v>The Molyneux Almshouses</v>
          </cell>
        </row>
        <row r="460">
          <cell r="A460" t="str">
            <v>A4196</v>
          </cell>
          <cell r="B460" t="str">
            <v>Blyth Cottages</v>
          </cell>
        </row>
        <row r="461">
          <cell r="A461" t="str">
            <v>A4256</v>
          </cell>
          <cell r="B461" t="str">
            <v>Bristol and Anchor Almshouse Charity</v>
          </cell>
        </row>
        <row r="462">
          <cell r="A462" t="str">
            <v>A4257</v>
          </cell>
          <cell r="B462" t="str">
            <v>Boorman's Almshouses</v>
          </cell>
        </row>
        <row r="463">
          <cell r="A463" t="str">
            <v>A4271</v>
          </cell>
          <cell r="B463" t="str">
            <v>Day's &amp; Atkinson's Almshouse Charity</v>
          </cell>
        </row>
        <row r="464">
          <cell r="A464" t="str">
            <v>A4272</v>
          </cell>
          <cell r="B464" t="str">
            <v>Sunset Home Almshouses</v>
          </cell>
        </row>
        <row r="465">
          <cell r="A465" t="str">
            <v>A4273</v>
          </cell>
          <cell r="B465" t="str">
            <v>Plymouth Charity Trust</v>
          </cell>
        </row>
        <row r="466">
          <cell r="A466" t="str">
            <v>A4298</v>
          </cell>
          <cell r="B466" t="str">
            <v>Sir William Turner's Hospital</v>
          </cell>
        </row>
        <row r="467">
          <cell r="A467" t="str">
            <v>A4330</v>
          </cell>
          <cell r="B467" t="str">
            <v xml:space="preserve">Woborns Almshouse </v>
          </cell>
        </row>
        <row r="468">
          <cell r="A468" t="str">
            <v>A4354</v>
          </cell>
          <cell r="B468" t="str">
            <v>Harefield Parochial Charities</v>
          </cell>
        </row>
        <row r="469">
          <cell r="A469" t="str">
            <v>A4407</v>
          </cell>
          <cell r="B469" t="str">
            <v>The Jane Maddock Homes</v>
          </cell>
        </row>
        <row r="470">
          <cell r="A470" t="str">
            <v>A4410</v>
          </cell>
          <cell r="B470" t="str">
            <v>Harrison Housing</v>
          </cell>
        </row>
        <row r="471">
          <cell r="A471" t="str">
            <v>A4417</v>
          </cell>
          <cell r="B471" t="str">
            <v>Thornton Cottage Homes</v>
          </cell>
        </row>
        <row r="472">
          <cell r="A472" t="str">
            <v>A4430</v>
          </cell>
          <cell r="B472" t="str">
            <v>Charity of Mrs Catherine Walker</v>
          </cell>
        </row>
        <row r="473">
          <cell r="A473" t="str">
            <v>C0447</v>
          </cell>
          <cell r="B473" t="str">
            <v>Fairhazel Co-operative Limited</v>
          </cell>
        </row>
        <row r="474">
          <cell r="A474" t="str">
            <v>C0508</v>
          </cell>
          <cell r="B474" t="str">
            <v>Lodge Lane East Co-operative Housing Limited</v>
          </cell>
        </row>
        <row r="475">
          <cell r="A475" t="str">
            <v>C0580</v>
          </cell>
          <cell r="B475" t="str">
            <v>Cornfield Housing Society Limited</v>
          </cell>
        </row>
        <row r="476">
          <cell r="A476" t="str">
            <v>C1686</v>
          </cell>
          <cell r="B476" t="str">
            <v>Ladybur Housing Co-operative Limited</v>
          </cell>
        </row>
        <row r="477">
          <cell r="A477" t="str">
            <v>C1810</v>
          </cell>
          <cell r="B477" t="str">
            <v>Belgrave Neighbourhood Co-op Housing Association Limited</v>
          </cell>
        </row>
        <row r="478">
          <cell r="A478" t="str">
            <v>C1853</v>
          </cell>
          <cell r="B478" t="str">
            <v>Bournville Works Housing Society Limited</v>
          </cell>
        </row>
        <row r="479">
          <cell r="A479" t="str">
            <v>C1981</v>
          </cell>
          <cell r="B479" t="str">
            <v>Canning Housing Co-operative Limited</v>
          </cell>
        </row>
        <row r="480">
          <cell r="A480" t="str">
            <v>C2046</v>
          </cell>
          <cell r="B480" t="str">
            <v>Orts Road Housing Co-operative Limited</v>
          </cell>
        </row>
        <row r="481">
          <cell r="A481" t="str">
            <v>C2157</v>
          </cell>
          <cell r="B481" t="str">
            <v>Quadrant-Brownswood Tenant Co-operative Limited</v>
          </cell>
        </row>
        <row r="482">
          <cell r="A482" t="str">
            <v>C2181</v>
          </cell>
          <cell r="B482" t="str">
            <v>Tally-Ho Housing Co-operative Limited</v>
          </cell>
        </row>
        <row r="483">
          <cell r="A483" t="str">
            <v>C2198</v>
          </cell>
          <cell r="B483" t="str">
            <v>Battersea Tenants Co-operative Limited</v>
          </cell>
        </row>
        <row r="484">
          <cell r="A484" t="str">
            <v>C2206</v>
          </cell>
          <cell r="B484" t="str">
            <v>Holmwood Tenants Co-operative Limited</v>
          </cell>
        </row>
        <row r="485">
          <cell r="A485" t="str">
            <v>C2300</v>
          </cell>
          <cell r="B485" t="str">
            <v>Deptford Housing Co-operative Limited</v>
          </cell>
        </row>
        <row r="486">
          <cell r="A486" t="str">
            <v>C2303</v>
          </cell>
          <cell r="B486" t="str">
            <v>Argyle Street Housing Co-operative Limited</v>
          </cell>
        </row>
        <row r="487">
          <cell r="A487" t="str">
            <v>C2304</v>
          </cell>
          <cell r="B487" t="str">
            <v>The Hatch Row Housing Co-operative Limited</v>
          </cell>
        </row>
        <row r="488">
          <cell r="A488" t="str">
            <v>C2313</v>
          </cell>
          <cell r="B488" t="str">
            <v>Lewisham Family Co-operative Association Limited</v>
          </cell>
        </row>
        <row r="489">
          <cell r="A489" t="str">
            <v>C2318</v>
          </cell>
          <cell r="B489" t="str">
            <v>Seymour Housing Co-operative Limited</v>
          </cell>
        </row>
        <row r="490">
          <cell r="A490" t="str">
            <v>C2390</v>
          </cell>
          <cell r="B490" t="str">
            <v>Heathview Tenants' Co-operative Limited</v>
          </cell>
        </row>
        <row r="491">
          <cell r="A491" t="str">
            <v>C2412</v>
          </cell>
          <cell r="B491" t="str">
            <v>Pearman Street Co-operative Limited</v>
          </cell>
        </row>
        <row r="492">
          <cell r="A492" t="str">
            <v>C2416</v>
          </cell>
          <cell r="B492" t="str">
            <v>Lark Lane Housing Co-operative Limited</v>
          </cell>
        </row>
        <row r="493">
          <cell r="A493" t="str">
            <v>C2417</v>
          </cell>
          <cell r="B493" t="str">
            <v>Corn and Yates Streets Housing Co-operative Ltd</v>
          </cell>
        </row>
        <row r="494">
          <cell r="A494" t="str">
            <v>C2418</v>
          </cell>
          <cell r="B494" t="str">
            <v>West Hampstead Housing Co-operative Limited</v>
          </cell>
        </row>
        <row r="495">
          <cell r="A495" t="str">
            <v>C2421</v>
          </cell>
          <cell r="B495" t="str">
            <v>The Princes Park Housing Co-operative Limited</v>
          </cell>
        </row>
        <row r="496">
          <cell r="A496" t="str">
            <v>C2422</v>
          </cell>
          <cell r="B496" t="str">
            <v>Holyland Housing Co-Operative Limited</v>
          </cell>
        </row>
        <row r="497">
          <cell r="A497" t="str">
            <v>C2430</v>
          </cell>
          <cell r="B497" t="str">
            <v>Brockley Tenants Co-operative Limited</v>
          </cell>
        </row>
        <row r="498">
          <cell r="A498" t="str">
            <v>C2436</v>
          </cell>
          <cell r="B498" t="str">
            <v>Stroud Green Housing Co-operative Limited</v>
          </cell>
        </row>
        <row r="499">
          <cell r="A499" t="str">
            <v>C2437</v>
          </cell>
          <cell r="B499" t="str">
            <v>Balsall Heath Housing Co-operative Limited</v>
          </cell>
        </row>
        <row r="500">
          <cell r="A500" t="str">
            <v>C2438</v>
          </cell>
          <cell r="B500" t="str">
            <v>Alt Housing Co-operative Limited</v>
          </cell>
        </row>
        <row r="501">
          <cell r="A501" t="str">
            <v>C2457</v>
          </cell>
          <cell r="B501" t="str">
            <v>Commonplace Housing Co-operative Limited</v>
          </cell>
        </row>
        <row r="502">
          <cell r="A502" t="str">
            <v>C2462</v>
          </cell>
          <cell r="B502" t="str">
            <v>Maynard Co-operative Housing Association Limited</v>
          </cell>
        </row>
        <row r="503">
          <cell r="A503" t="str">
            <v>C2513</v>
          </cell>
          <cell r="B503" t="str">
            <v>The Mile End Housing Co-operative Limited</v>
          </cell>
        </row>
        <row r="504">
          <cell r="A504" t="str">
            <v>C2531</v>
          </cell>
          <cell r="B504" t="str">
            <v>St Andrew Housing Co-operative Limited</v>
          </cell>
        </row>
        <row r="505">
          <cell r="A505" t="str">
            <v>C2532</v>
          </cell>
          <cell r="B505" t="str">
            <v>Victoria Tenants Co-operative Limited</v>
          </cell>
        </row>
        <row r="506">
          <cell r="A506" t="str">
            <v>C2533</v>
          </cell>
          <cell r="B506" t="str">
            <v>Small Heath Park Housing Co-operative Limited</v>
          </cell>
        </row>
        <row r="507">
          <cell r="A507" t="str">
            <v>C2548</v>
          </cell>
          <cell r="B507" t="str">
            <v>New Swift Housing Co-operative Limited</v>
          </cell>
        </row>
        <row r="508">
          <cell r="A508" t="str">
            <v>C2576</v>
          </cell>
          <cell r="B508" t="str">
            <v>Brixton Housing Co-operative Limited</v>
          </cell>
        </row>
        <row r="509">
          <cell r="A509" t="str">
            <v>C2577</v>
          </cell>
          <cell r="B509" t="str">
            <v>The Anerley Housing Co-operative Limited</v>
          </cell>
        </row>
        <row r="510">
          <cell r="A510" t="str">
            <v>C2579</v>
          </cell>
          <cell r="B510" t="str">
            <v>Islington Community Housing Co-operative Limited</v>
          </cell>
        </row>
        <row r="511">
          <cell r="A511" t="str">
            <v>C2581</v>
          </cell>
          <cell r="B511" t="str">
            <v>Southward Housing Co-operative Limited</v>
          </cell>
        </row>
        <row r="512">
          <cell r="A512" t="str">
            <v>C2585</v>
          </cell>
          <cell r="B512" t="str">
            <v>Triangle Housing Co-operative Limited</v>
          </cell>
        </row>
        <row r="513">
          <cell r="A513" t="str">
            <v>C2586</v>
          </cell>
          <cell r="B513" t="str">
            <v>Hunslet Housing Co-operative Limited</v>
          </cell>
        </row>
        <row r="514">
          <cell r="A514" t="str">
            <v>C2593</v>
          </cell>
          <cell r="B514" t="str">
            <v>Waverley (Eighth) Co-operative Housing Association Limited</v>
          </cell>
        </row>
        <row r="515">
          <cell r="A515" t="str">
            <v>C2612</v>
          </cell>
          <cell r="B515" t="str">
            <v>South Mildmay Tenants Co-operative Limited</v>
          </cell>
        </row>
        <row r="516">
          <cell r="A516" t="str">
            <v>C2613</v>
          </cell>
          <cell r="B516" t="str">
            <v>Tooting Bec Housing Co-operative Limited</v>
          </cell>
        </row>
        <row r="517">
          <cell r="A517" t="str">
            <v>C2614</v>
          </cell>
          <cell r="B517" t="str">
            <v>Two Piers Housing Co-operative Limited</v>
          </cell>
        </row>
        <row r="518">
          <cell r="A518" t="str">
            <v>C2682</v>
          </cell>
          <cell r="B518" t="str">
            <v>Green Dragon Lane Housing Co-operative Limited</v>
          </cell>
        </row>
        <row r="519">
          <cell r="A519" t="str">
            <v>C2683</v>
          </cell>
          <cell r="B519" t="str">
            <v>Grand Union Housing Co-operative Limited</v>
          </cell>
        </row>
        <row r="520">
          <cell r="A520" t="str">
            <v>C2692</v>
          </cell>
          <cell r="B520" t="str">
            <v>Weller Streets Housing Co-operative Limited</v>
          </cell>
        </row>
        <row r="521">
          <cell r="A521" t="str">
            <v>C2693</v>
          </cell>
          <cell r="B521" t="str">
            <v>Richmond Co-operative Housing Association Limited</v>
          </cell>
        </row>
        <row r="522">
          <cell r="A522" t="str">
            <v>C2694</v>
          </cell>
          <cell r="B522" t="str">
            <v>Kilburn Housing Co-operative Limited</v>
          </cell>
        </row>
        <row r="523">
          <cell r="A523" t="str">
            <v>C2695</v>
          </cell>
          <cell r="B523" t="str">
            <v>Cyron Housing Co-operative Limited</v>
          </cell>
        </row>
        <row r="524">
          <cell r="A524" t="str">
            <v>C2696</v>
          </cell>
          <cell r="B524" t="str">
            <v>W14 Housing Co-operative Limited</v>
          </cell>
        </row>
        <row r="525">
          <cell r="A525" t="str">
            <v>C2730</v>
          </cell>
          <cell r="B525" t="str">
            <v>Glenkerry Co-operative Housing Association Limited</v>
          </cell>
        </row>
        <row r="526">
          <cell r="A526" t="str">
            <v>C2731</v>
          </cell>
          <cell r="B526" t="str">
            <v>Starley Housing Co-operative Limited</v>
          </cell>
        </row>
        <row r="527">
          <cell r="A527" t="str">
            <v>C2744</v>
          </cell>
          <cell r="B527" t="str">
            <v>Hackney Housing Co-operative Limited</v>
          </cell>
        </row>
        <row r="528">
          <cell r="A528" t="str">
            <v>C2745</v>
          </cell>
          <cell r="B528" t="str">
            <v>Edward Henry House Co-operative Limited</v>
          </cell>
        </row>
        <row r="529">
          <cell r="A529" t="str">
            <v>C2747</v>
          </cell>
          <cell r="B529" t="str">
            <v>Falconar Street Housing Co-operative Limited</v>
          </cell>
        </row>
        <row r="530">
          <cell r="A530" t="str">
            <v>C2749</v>
          </cell>
          <cell r="B530" t="str">
            <v>Water Tower Housing Co-operative Limited</v>
          </cell>
        </row>
        <row r="531">
          <cell r="A531" t="str">
            <v>C2772</v>
          </cell>
          <cell r="B531" t="str">
            <v>Wisden Housing Co-operative Limited</v>
          </cell>
        </row>
        <row r="532">
          <cell r="A532" t="str">
            <v>C2787</v>
          </cell>
          <cell r="B532" t="str">
            <v>Cossington Housing Co-operative Limited</v>
          </cell>
        </row>
        <row r="533">
          <cell r="A533" t="str">
            <v>C2788</v>
          </cell>
          <cell r="B533" t="str">
            <v>Bonham and Strathleven Tenants Co-operative Ltd</v>
          </cell>
        </row>
        <row r="534">
          <cell r="A534" t="str">
            <v>C2824</v>
          </cell>
          <cell r="B534" t="str">
            <v>Shahjalal Housing Co-operative Limited</v>
          </cell>
        </row>
        <row r="535">
          <cell r="A535" t="str">
            <v>C2849</v>
          </cell>
          <cell r="B535" t="str">
            <v>Liverpool Gingerbread Housing Co-operative Limited</v>
          </cell>
        </row>
        <row r="536">
          <cell r="A536" t="str">
            <v>C2873</v>
          </cell>
          <cell r="B536" t="str">
            <v>Belgrave Street Housing Co-operative Limited</v>
          </cell>
        </row>
        <row r="537">
          <cell r="A537" t="str">
            <v>C2938</v>
          </cell>
          <cell r="B537" t="str">
            <v>Peel Street Housing Co-operative Limited</v>
          </cell>
        </row>
        <row r="538">
          <cell r="A538" t="str">
            <v>C2949</v>
          </cell>
          <cell r="B538" t="str">
            <v>Finsbury Park Housing Co-operative Limited</v>
          </cell>
        </row>
        <row r="539">
          <cell r="A539" t="str">
            <v>C2968</v>
          </cell>
          <cell r="B539" t="str">
            <v>West End Housing Co-operative Limited</v>
          </cell>
        </row>
        <row r="540">
          <cell r="A540" t="str">
            <v>C2975</v>
          </cell>
          <cell r="B540" t="str">
            <v>The Lodge Co-operative Housing Association Limited</v>
          </cell>
        </row>
        <row r="541">
          <cell r="A541" t="str">
            <v>C2976</v>
          </cell>
          <cell r="B541" t="str">
            <v>Hesketh Street Housing Co-operative Limited</v>
          </cell>
        </row>
        <row r="542">
          <cell r="A542" t="str">
            <v>C2977</v>
          </cell>
          <cell r="B542" t="str">
            <v>Ross Walk Housing Co-operative Limited</v>
          </cell>
        </row>
        <row r="543">
          <cell r="A543" t="str">
            <v>C3001</v>
          </cell>
          <cell r="B543" t="str">
            <v>Tangram Housing Co-operative Limited</v>
          </cell>
        </row>
        <row r="544">
          <cell r="A544" t="str">
            <v>C3022</v>
          </cell>
          <cell r="B544" t="str">
            <v>Spitalfields Housing Association Limited</v>
          </cell>
        </row>
        <row r="545">
          <cell r="A545" t="str">
            <v>C3023</v>
          </cell>
          <cell r="B545" t="str">
            <v>Everbrook Housing Co-operative Limited</v>
          </cell>
        </row>
        <row r="546">
          <cell r="A546" t="str">
            <v>C3024</v>
          </cell>
          <cell r="B546" t="str">
            <v>North Camden Housing Co-operative Limited</v>
          </cell>
        </row>
        <row r="547">
          <cell r="A547" t="str">
            <v>C3026</v>
          </cell>
          <cell r="B547" t="str">
            <v>Newleaf Housing Co-operative Limited</v>
          </cell>
        </row>
        <row r="548">
          <cell r="A548" t="str">
            <v>C3027</v>
          </cell>
          <cell r="B548" t="str">
            <v>Somewhere Co-operative Housing Association Limited</v>
          </cell>
        </row>
        <row r="549">
          <cell r="A549" t="str">
            <v>C3041</v>
          </cell>
          <cell r="B549" t="str">
            <v>Clissold Housing Co-operative Limited</v>
          </cell>
        </row>
        <row r="550">
          <cell r="A550" t="str">
            <v>C3043</v>
          </cell>
          <cell r="B550" t="str">
            <v>Richmond Avenue Housing Co-operative Limited</v>
          </cell>
        </row>
        <row r="551">
          <cell r="A551" t="str">
            <v>C3044</v>
          </cell>
          <cell r="B551" t="str">
            <v>Hour Glass Housing Co-operative Limited</v>
          </cell>
        </row>
        <row r="552">
          <cell r="A552" t="str">
            <v>C3069</v>
          </cell>
          <cell r="B552" t="str">
            <v>Wearmouth Housing Co-operative Limited</v>
          </cell>
        </row>
        <row r="553">
          <cell r="A553" t="str">
            <v>C3097</v>
          </cell>
          <cell r="B553" t="str">
            <v>Seagull Housing Co-operative Limited</v>
          </cell>
        </row>
        <row r="554">
          <cell r="A554" t="str">
            <v>C3115</v>
          </cell>
          <cell r="B554" t="str">
            <v>Arneway Housing Co-operative Limited</v>
          </cell>
        </row>
        <row r="555">
          <cell r="A555" t="str">
            <v>C3125</v>
          </cell>
          <cell r="B555" t="str">
            <v>Craymill Housing Co-operative Limited</v>
          </cell>
        </row>
        <row r="556">
          <cell r="A556" t="str">
            <v>C3126</v>
          </cell>
          <cell r="B556" t="str">
            <v>Whitworth Housing Co-operative Limited</v>
          </cell>
        </row>
        <row r="557">
          <cell r="A557" t="str">
            <v>C3127</v>
          </cell>
          <cell r="B557" t="str">
            <v>Birchfield House Co-operative Limited</v>
          </cell>
        </row>
        <row r="558">
          <cell r="A558" t="str">
            <v>C3128</v>
          </cell>
          <cell r="B558" t="str">
            <v>Paradise Housing Co-operative Limited</v>
          </cell>
        </row>
        <row r="559">
          <cell r="A559" t="str">
            <v>C3129</v>
          </cell>
          <cell r="B559" t="str">
            <v>Elles Housing Co-operative Limited</v>
          </cell>
        </row>
        <row r="560">
          <cell r="A560" t="str">
            <v>C3157</v>
          </cell>
          <cell r="B560" t="str">
            <v>Summerhill Housing Co-operative (Newcastle) Ltd</v>
          </cell>
        </row>
        <row r="561">
          <cell r="A561" t="str">
            <v>C3172</v>
          </cell>
          <cell r="B561" t="str">
            <v>Prince Albert Gardens Housing Co-operative Limited</v>
          </cell>
        </row>
        <row r="562">
          <cell r="A562" t="str">
            <v>C3174</v>
          </cell>
          <cell r="B562" t="str">
            <v>Sydenham Housing Co-operative Limited</v>
          </cell>
        </row>
        <row r="563">
          <cell r="A563" t="str">
            <v>C3178</v>
          </cell>
          <cell r="B563" t="str">
            <v>South Road Housing Co-operative Limited</v>
          </cell>
        </row>
        <row r="564">
          <cell r="A564" t="str">
            <v>C3185</v>
          </cell>
          <cell r="B564" t="str">
            <v>Brandrams Housing Co-operative Limited</v>
          </cell>
        </row>
        <row r="565">
          <cell r="A565" t="str">
            <v>C3186</v>
          </cell>
          <cell r="B565" t="str">
            <v>Alpha Housing Co-operative Limited</v>
          </cell>
        </row>
        <row r="566">
          <cell r="A566" t="str">
            <v>C3226</v>
          </cell>
          <cell r="B566" t="str">
            <v>Dingle Residents Co-operative Limited</v>
          </cell>
        </row>
        <row r="567">
          <cell r="A567" t="str">
            <v>C3227</v>
          </cell>
          <cell r="B567" t="str">
            <v>Grafton Crescent Housing Co-operative Limited</v>
          </cell>
        </row>
        <row r="568">
          <cell r="A568" t="str">
            <v>C3236</v>
          </cell>
          <cell r="B568" t="str">
            <v>Shearwood Housing Co-operative Limited</v>
          </cell>
        </row>
        <row r="569">
          <cell r="A569" t="str">
            <v>C3272</v>
          </cell>
          <cell r="B569" t="str">
            <v>Longlife Housing Co-operative Limited</v>
          </cell>
        </row>
        <row r="570">
          <cell r="A570" t="str">
            <v>C3275</v>
          </cell>
          <cell r="B570" t="str">
            <v>South Camden Housing Co-operative Limited</v>
          </cell>
        </row>
        <row r="571">
          <cell r="A571" t="str">
            <v>C3277</v>
          </cell>
          <cell r="B571" t="str">
            <v>Oxfield Housing Co-operative Association Limited</v>
          </cell>
        </row>
        <row r="572">
          <cell r="A572" t="str">
            <v>C3285</v>
          </cell>
          <cell r="B572" t="str">
            <v>Milldale Housing Co-operative Limited</v>
          </cell>
        </row>
        <row r="573">
          <cell r="A573" t="str">
            <v>C3298</v>
          </cell>
          <cell r="B573" t="str">
            <v>Holt Road Area Housing Co-operative Limited</v>
          </cell>
        </row>
        <row r="574">
          <cell r="A574" t="str">
            <v>C3299</v>
          </cell>
          <cell r="B574" t="str">
            <v>Ath-Gray Housing Co-operative Limited</v>
          </cell>
        </row>
        <row r="575">
          <cell r="A575" t="str">
            <v>C3300</v>
          </cell>
          <cell r="B575" t="str">
            <v>Darent Housing Co-operative Limited</v>
          </cell>
        </row>
        <row r="576">
          <cell r="A576" t="str">
            <v>C3302</v>
          </cell>
          <cell r="B576" t="str">
            <v>Southern Crescent Co-operative Limited</v>
          </cell>
        </row>
        <row r="577">
          <cell r="A577" t="str">
            <v>C3335</v>
          </cell>
          <cell r="B577" t="str">
            <v>Cross Lances Housing Co-operative Limited</v>
          </cell>
        </row>
        <row r="578">
          <cell r="A578" t="str">
            <v>C3337</v>
          </cell>
          <cell r="B578" t="str">
            <v>Weybank Housing Co-operative Limited</v>
          </cell>
        </row>
        <row r="579">
          <cell r="A579" t="str">
            <v>C3338</v>
          </cell>
          <cell r="B579" t="str">
            <v>Portobello Housing Co-operative Limited</v>
          </cell>
        </row>
        <row r="580">
          <cell r="A580" t="str">
            <v>C3339</v>
          </cell>
          <cell r="B580" t="str">
            <v>Barnwood Housing Co-operative Limited</v>
          </cell>
        </row>
        <row r="581">
          <cell r="A581" t="str">
            <v>C3347</v>
          </cell>
          <cell r="B581" t="str">
            <v>Kirkdale Housing Co-operative Limited</v>
          </cell>
        </row>
        <row r="582">
          <cell r="A582" t="str">
            <v>C3348</v>
          </cell>
          <cell r="B582" t="str">
            <v>Sunderland Riverside Housing Co-operative Limited</v>
          </cell>
        </row>
        <row r="583">
          <cell r="A583" t="str">
            <v>C3376</v>
          </cell>
          <cell r="B583" t="str">
            <v>Zah Housing Co-operative Limited</v>
          </cell>
        </row>
        <row r="584">
          <cell r="A584" t="str">
            <v>C3378</v>
          </cell>
          <cell r="B584" t="str">
            <v>Giffard Park Housing Co-operative Limited</v>
          </cell>
        </row>
        <row r="585">
          <cell r="A585" t="str">
            <v>C3379</v>
          </cell>
          <cell r="B585" t="str">
            <v>Arundel Buildings Housing Co-operative Limited</v>
          </cell>
        </row>
        <row r="586">
          <cell r="A586" t="str">
            <v>C3394</v>
          </cell>
          <cell r="B586" t="str">
            <v>Willesden Green Housing Co-operative Limited</v>
          </cell>
        </row>
        <row r="587">
          <cell r="A587" t="str">
            <v>C3396</v>
          </cell>
          <cell r="B587" t="str">
            <v>Mill Street Co-op Ltd</v>
          </cell>
        </row>
        <row r="588">
          <cell r="A588" t="str">
            <v>C3409</v>
          </cell>
          <cell r="B588" t="str">
            <v>New Venture Housing Co-operative Limited</v>
          </cell>
        </row>
        <row r="589">
          <cell r="A589" t="str">
            <v>C3411</v>
          </cell>
          <cell r="B589" t="str">
            <v>Shorefields Co-operative Limited</v>
          </cell>
        </row>
        <row r="590">
          <cell r="A590" t="str">
            <v>C3441</v>
          </cell>
          <cell r="B590" t="str">
            <v>Lindsey Housing Co-operative Limited</v>
          </cell>
        </row>
        <row r="591">
          <cell r="A591" t="str">
            <v>C3446</v>
          </cell>
          <cell r="B591" t="str">
            <v>Bordesley Green Housing Co-operative Limited</v>
          </cell>
        </row>
        <row r="592">
          <cell r="A592" t="str">
            <v>C3454</v>
          </cell>
          <cell r="B592" t="str">
            <v>Hirst Housing Co-operative Limited</v>
          </cell>
        </row>
        <row r="593">
          <cell r="A593" t="str">
            <v>C3455</v>
          </cell>
          <cell r="B593" t="str">
            <v>Abeona Housing Co-operative Limited</v>
          </cell>
        </row>
        <row r="594">
          <cell r="A594" t="str">
            <v>C3472</v>
          </cell>
          <cell r="B594" t="str">
            <v>Sensible Housing Co-operative Limited</v>
          </cell>
        </row>
        <row r="595">
          <cell r="A595" t="str">
            <v>C3489</v>
          </cell>
          <cell r="B595" t="str">
            <v>20-20 Housing Co-operative Limited</v>
          </cell>
        </row>
        <row r="596">
          <cell r="A596" t="str">
            <v>C3497</v>
          </cell>
          <cell r="B596" t="str">
            <v>Chippenham Housing Co-operative Limited</v>
          </cell>
        </row>
        <row r="597">
          <cell r="A597" t="str">
            <v>C3499</v>
          </cell>
          <cell r="B597" t="str">
            <v>Vine Housing Co-operative Limited</v>
          </cell>
        </row>
        <row r="598">
          <cell r="A598" t="str">
            <v>C3509</v>
          </cell>
          <cell r="B598" t="str">
            <v>Woodside Housing Co-operative Limited</v>
          </cell>
        </row>
        <row r="599">
          <cell r="A599" t="str">
            <v>C3516</v>
          </cell>
          <cell r="B599" t="str">
            <v>Thornholme Housing Co-operative Limited</v>
          </cell>
        </row>
        <row r="600">
          <cell r="A600" t="str">
            <v>C3517</v>
          </cell>
          <cell r="B600" t="str">
            <v>Notting Dale Housing Co-operative Limited</v>
          </cell>
        </row>
        <row r="601">
          <cell r="A601" t="str">
            <v>C3518</v>
          </cell>
          <cell r="B601" t="str">
            <v>Senacre Housing Co-operative Limited</v>
          </cell>
        </row>
        <row r="602">
          <cell r="A602" t="str">
            <v>C3531</v>
          </cell>
          <cell r="B602" t="str">
            <v>The Huyton Community Co-op for the Elderly Ltd</v>
          </cell>
        </row>
        <row r="603">
          <cell r="A603" t="str">
            <v>C3554</v>
          </cell>
          <cell r="B603" t="str">
            <v>Convent Co-operative Limited</v>
          </cell>
        </row>
        <row r="604">
          <cell r="A604" t="str">
            <v>C3555</v>
          </cell>
          <cell r="B604" t="str">
            <v>Southsea Self Help Housing Limited</v>
          </cell>
        </row>
        <row r="605">
          <cell r="A605" t="str">
            <v>C3556</v>
          </cell>
          <cell r="B605" t="str">
            <v>Phoenix Community Housing Co-operative Limited</v>
          </cell>
        </row>
        <row r="606">
          <cell r="A606" t="str">
            <v>C3557</v>
          </cell>
          <cell r="B606" t="str">
            <v>May Day Permanent Housing Co-operative Limited</v>
          </cell>
        </row>
        <row r="607">
          <cell r="A607" t="str">
            <v>C3572</v>
          </cell>
          <cell r="B607" t="str">
            <v>Southdene Housing Co-operative Limited</v>
          </cell>
        </row>
        <row r="608">
          <cell r="A608" t="str">
            <v>C3573</v>
          </cell>
          <cell r="B608" t="str">
            <v>Knowsley Residents Housing Co-operative Limited</v>
          </cell>
        </row>
        <row r="609">
          <cell r="A609" t="str">
            <v>C3574</v>
          </cell>
          <cell r="B609" t="str">
            <v>New Longsight Housing Co-operative Limited</v>
          </cell>
        </row>
        <row r="610">
          <cell r="A610" t="str">
            <v>C3607</v>
          </cell>
          <cell r="B610" t="str">
            <v>Paddock Housing Co-operative Limited</v>
          </cell>
        </row>
        <row r="611">
          <cell r="A611" t="str">
            <v>C3608</v>
          </cell>
          <cell r="B611" t="str">
            <v>Cherryfield Co-operative Limited</v>
          </cell>
        </row>
        <row r="612">
          <cell r="A612" t="str">
            <v>C3609</v>
          </cell>
          <cell r="B612" t="str">
            <v>Eldonian Community Based Housing Association Ltd</v>
          </cell>
        </row>
        <row r="613">
          <cell r="A613" t="str">
            <v>C3627</v>
          </cell>
          <cell r="B613" t="str">
            <v>Moat Farm Housing Co-operative Limited</v>
          </cell>
        </row>
        <row r="614">
          <cell r="A614" t="str">
            <v>C3628</v>
          </cell>
          <cell r="B614" t="str">
            <v>New Moves Housing Co-operative Limited</v>
          </cell>
        </row>
        <row r="615">
          <cell r="A615" t="str">
            <v>C3635</v>
          </cell>
          <cell r="B615" t="str">
            <v>Mulberry Housing Co-operative Limited</v>
          </cell>
        </row>
        <row r="616">
          <cell r="A616" t="str">
            <v>C3636</v>
          </cell>
          <cell r="B616" t="str">
            <v>Park Hill Housing Co-operative Limited</v>
          </cell>
        </row>
        <row r="617">
          <cell r="A617" t="str">
            <v>C3637</v>
          </cell>
          <cell r="B617" t="str">
            <v>Miller Walk Housing Co-operative Limited</v>
          </cell>
        </row>
        <row r="618">
          <cell r="A618" t="str">
            <v>C3638</v>
          </cell>
          <cell r="B618" t="str">
            <v>Brighton Buildings Housing Co-operative Limited</v>
          </cell>
        </row>
        <row r="619">
          <cell r="A619" t="str">
            <v>C3641</v>
          </cell>
          <cell r="B619" t="str">
            <v>The New Cut Housing Co-operative Limited</v>
          </cell>
        </row>
        <row r="620">
          <cell r="A620" t="str">
            <v>C3650</v>
          </cell>
          <cell r="B620" t="str">
            <v>Pan African Refugee Housing Co-operative Limited</v>
          </cell>
        </row>
        <row r="621">
          <cell r="A621" t="str">
            <v>C3674</v>
          </cell>
          <cell r="B621" t="str">
            <v>Leytonstone Housing Co-operative Limited</v>
          </cell>
        </row>
        <row r="622">
          <cell r="A622" t="str">
            <v>C3675</v>
          </cell>
          <cell r="B622" t="str">
            <v>Co-op Homes (South) Limited</v>
          </cell>
        </row>
        <row r="623">
          <cell r="A623" t="str">
            <v>C3686</v>
          </cell>
          <cell r="B623" t="str">
            <v>Redwood Housing Co-operative Limited</v>
          </cell>
        </row>
        <row r="624">
          <cell r="A624" t="str">
            <v>C3690</v>
          </cell>
          <cell r="B624" t="str">
            <v>Lammerton Housing Co-operative Limited</v>
          </cell>
        </row>
        <row r="625">
          <cell r="A625" t="str">
            <v>C3691</v>
          </cell>
          <cell r="B625" t="str">
            <v>Dennetts Housing Co-operative Limited</v>
          </cell>
        </row>
        <row r="626">
          <cell r="A626" t="str">
            <v>C3693</v>
          </cell>
          <cell r="B626" t="str">
            <v>Rusland Road Housing Co-operative Limited</v>
          </cell>
        </row>
        <row r="627">
          <cell r="A627" t="str">
            <v>C3695</v>
          </cell>
          <cell r="B627" t="str">
            <v>Springwood Housing Co-operative Limited</v>
          </cell>
        </row>
        <row r="628">
          <cell r="A628" t="str">
            <v>C3701</v>
          </cell>
          <cell r="B628" t="str">
            <v>Winsor Housing Co-operative Limited</v>
          </cell>
        </row>
        <row r="629">
          <cell r="A629" t="str">
            <v>C3718</v>
          </cell>
          <cell r="B629" t="str">
            <v>Brownlow Hill Housing Co-operative Limited</v>
          </cell>
        </row>
        <row r="630">
          <cell r="A630" t="str">
            <v>C3719</v>
          </cell>
          <cell r="B630" t="str">
            <v>Albion Housing Co-operative Limited</v>
          </cell>
        </row>
        <row r="631">
          <cell r="A631" t="str">
            <v>C3723</v>
          </cell>
          <cell r="B631" t="str">
            <v>Westvale Housing Co-operative Limited</v>
          </cell>
        </row>
        <row r="632">
          <cell r="A632" t="str">
            <v>C3724</v>
          </cell>
          <cell r="B632" t="str">
            <v>Hamlet Village Housing Co-operative Limited</v>
          </cell>
        </row>
        <row r="633">
          <cell r="A633" t="str">
            <v>C3725</v>
          </cell>
          <cell r="B633" t="str">
            <v>Watermans Housing Co-operative Limited</v>
          </cell>
        </row>
        <row r="634">
          <cell r="A634" t="str">
            <v>C3726</v>
          </cell>
          <cell r="B634" t="str">
            <v>Old Isleworth Housing Co-operative Limited</v>
          </cell>
        </row>
        <row r="635">
          <cell r="A635" t="str">
            <v>C3729</v>
          </cell>
          <cell r="B635" t="str">
            <v>Coin Street Secondary Housing Co-operative Limited</v>
          </cell>
        </row>
        <row r="636">
          <cell r="A636" t="str">
            <v>C3738</v>
          </cell>
          <cell r="B636" t="str">
            <v>Swan Lane Housing Co-operative Limited</v>
          </cell>
        </row>
        <row r="637">
          <cell r="A637" t="str">
            <v>C3739</v>
          </cell>
          <cell r="B637" t="str">
            <v>Perryview Housing Co-operative Limited</v>
          </cell>
        </row>
        <row r="638">
          <cell r="A638" t="str">
            <v>C3745</v>
          </cell>
          <cell r="B638" t="str">
            <v>Bomarsund Housing Co-operative Limited</v>
          </cell>
        </row>
        <row r="639">
          <cell r="A639" t="str">
            <v>C3755</v>
          </cell>
          <cell r="B639" t="str">
            <v>Imani Housing Co-operative Limited</v>
          </cell>
        </row>
        <row r="640">
          <cell r="A640" t="str">
            <v>C3756</v>
          </cell>
          <cell r="B640" t="str">
            <v>Co-op Schemes For The Elderly Ltd</v>
          </cell>
        </row>
        <row r="641">
          <cell r="A641" t="str">
            <v>C3769</v>
          </cell>
          <cell r="B641" t="str">
            <v>Home from Home Housing Association Limited</v>
          </cell>
        </row>
        <row r="642">
          <cell r="A642" t="str">
            <v>C3770</v>
          </cell>
          <cell r="B642" t="str">
            <v>Isis Housing Co-operative Limited</v>
          </cell>
        </row>
        <row r="643">
          <cell r="A643" t="str">
            <v>C3771</v>
          </cell>
          <cell r="B643" t="str">
            <v>Red House Farm Housing Co-operative Limited</v>
          </cell>
        </row>
        <row r="644">
          <cell r="A644" t="str">
            <v>C3772</v>
          </cell>
          <cell r="B644" t="str">
            <v>Hamwic Housing Co-operative Limited</v>
          </cell>
        </row>
        <row r="645">
          <cell r="A645" t="str">
            <v>C3777</v>
          </cell>
          <cell r="B645" t="str">
            <v>Langrove Community Housing Co-operative Limited</v>
          </cell>
        </row>
        <row r="646">
          <cell r="A646" t="str">
            <v>C3789</v>
          </cell>
          <cell r="B646" t="str">
            <v>Wellington Housing Co-operative Limited</v>
          </cell>
        </row>
        <row r="647">
          <cell r="A647" t="str">
            <v>C3843</v>
          </cell>
          <cell r="B647" t="str">
            <v>Ash-Shahada Housing Association Limited</v>
          </cell>
        </row>
        <row r="648">
          <cell r="A648" t="str">
            <v>C3856</v>
          </cell>
          <cell r="B648" t="str">
            <v>Cathedral Mansions Housing Co-operative Limited</v>
          </cell>
        </row>
        <row r="649">
          <cell r="A649" t="str">
            <v>C3890</v>
          </cell>
          <cell r="B649" t="str">
            <v>Dawley Housing Co-operative Limited</v>
          </cell>
        </row>
        <row r="650">
          <cell r="A650" t="str">
            <v>C3891</v>
          </cell>
          <cell r="B650" t="str">
            <v>Homes for Change Limited</v>
          </cell>
        </row>
        <row r="651">
          <cell r="A651" t="str">
            <v>C3906</v>
          </cell>
          <cell r="B651" t="str">
            <v>Gemini Housing Co-operative Limited</v>
          </cell>
        </row>
        <row r="652">
          <cell r="A652" t="str">
            <v>C3963</v>
          </cell>
          <cell r="B652" t="str">
            <v>Hazel Housing Co-operative Limited</v>
          </cell>
        </row>
        <row r="653">
          <cell r="A653" t="str">
            <v>C3964</v>
          </cell>
          <cell r="B653" t="str">
            <v>Townshend Close Housing Co-operative Limited</v>
          </cell>
        </row>
        <row r="654">
          <cell r="A654" t="str">
            <v>C3991</v>
          </cell>
          <cell r="B654" t="str">
            <v>Franklyn Housing Co-operative Limited</v>
          </cell>
        </row>
        <row r="655">
          <cell r="A655" t="str">
            <v>C3992</v>
          </cell>
          <cell r="B655" t="str">
            <v>Old Farm Park Housing Co-operative Limited</v>
          </cell>
        </row>
        <row r="656">
          <cell r="A656" t="str">
            <v>C3993</v>
          </cell>
          <cell r="B656" t="str">
            <v>Bedfont Stoney Wall Housing Co-operative Limited</v>
          </cell>
        </row>
        <row r="657">
          <cell r="A657" t="str">
            <v>C4013</v>
          </cell>
          <cell r="B657" t="str">
            <v>Shenley Church End Housing Co-operative Limited</v>
          </cell>
        </row>
        <row r="658">
          <cell r="A658" t="str">
            <v>C4015</v>
          </cell>
          <cell r="B658" t="str">
            <v>Warwick Housing Co-operative Limited</v>
          </cell>
        </row>
        <row r="659">
          <cell r="A659" t="str">
            <v>C4042</v>
          </cell>
          <cell r="B659" t="str">
            <v>Oast Wood Housing Co-operative Limited</v>
          </cell>
        </row>
        <row r="660">
          <cell r="A660" t="str">
            <v>C4044</v>
          </cell>
          <cell r="B660" t="str">
            <v>Palm Housing Co-operative Limited</v>
          </cell>
        </row>
        <row r="661">
          <cell r="A661" t="str">
            <v>C4054</v>
          </cell>
          <cell r="B661" t="str">
            <v>St George`s Church Housing Co-operative Limited</v>
          </cell>
        </row>
        <row r="662">
          <cell r="A662" t="str">
            <v>C4100</v>
          </cell>
          <cell r="B662" t="str">
            <v>Delce Manor Housing Co-operative Limited</v>
          </cell>
        </row>
        <row r="663">
          <cell r="A663" t="str">
            <v>C4101</v>
          </cell>
          <cell r="B663" t="str">
            <v>Oakapple Housing Co-operative Limited</v>
          </cell>
        </row>
        <row r="664">
          <cell r="A664" t="str">
            <v>C4102</v>
          </cell>
          <cell r="B664" t="str">
            <v>Pine Tree Housing Co-operative Limited</v>
          </cell>
        </row>
        <row r="665">
          <cell r="A665" t="str">
            <v>C4103</v>
          </cell>
          <cell r="B665" t="str">
            <v>Shorncliffe Housing Co-operative Limited</v>
          </cell>
        </row>
        <row r="666">
          <cell r="A666" t="str">
            <v>C4108</v>
          </cell>
          <cell r="B666" t="str">
            <v>Allnutt Mill Housing Co-operative Limited</v>
          </cell>
        </row>
        <row r="667">
          <cell r="A667" t="str">
            <v>C4110</v>
          </cell>
          <cell r="B667" t="str">
            <v>Blenheim Housing Co-operative Limited</v>
          </cell>
        </row>
        <row r="668">
          <cell r="A668" t="str">
            <v>C4111</v>
          </cell>
          <cell r="B668" t="str">
            <v>Cheriton Housing Co-operative Limited</v>
          </cell>
        </row>
        <row r="669">
          <cell r="A669" t="str">
            <v>C4112</v>
          </cell>
          <cell r="B669" t="str">
            <v>Lynsted Housing Co-operative Limited</v>
          </cell>
        </row>
        <row r="670">
          <cell r="A670" t="str">
            <v>C4113</v>
          </cell>
          <cell r="B670" t="str">
            <v>Minster Housing Co-operative Limited</v>
          </cell>
        </row>
        <row r="671">
          <cell r="A671" t="str">
            <v>C4133</v>
          </cell>
          <cell r="B671" t="str">
            <v>Ashford Pavilion Housing Co-operative Limited</v>
          </cell>
        </row>
        <row r="672">
          <cell r="A672" t="str">
            <v>C4135</v>
          </cell>
          <cell r="B672" t="str">
            <v>Golden Hill Housing Co-operative Limited</v>
          </cell>
        </row>
        <row r="673">
          <cell r="A673" t="str">
            <v>C4180</v>
          </cell>
          <cell r="B673" t="str">
            <v>Westree Road Housing Co-operative Limited</v>
          </cell>
        </row>
        <row r="674">
          <cell r="A674" t="str">
            <v>C4225</v>
          </cell>
          <cell r="B674" t="str">
            <v>Wilfrid East London Housing Co-operative Limited</v>
          </cell>
        </row>
        <row r="675">
          <cell r="A675" t="str">
            <v>C4321</v>
          </cell>
          <cell r="B675" t="str">
            <v>Iroko Housing Co-operative Limited</v>
          </cell>
        </row>
        <row r="676">
          <cell r="A676" t="str">
            <v>C4378</v>
          </cell>
          <cell r="B676" t="str">
            <v>Redditch Co-operative 2000 Limited</v>
          </cell>
        </row>
        <row r="677">
          <cell r="A677" t="str">
            <v>C4379</v>
          </cell>
          <cell r="B677" t="str">
            <v>Breedon Housing Co-operative Limited</v>
          </cell>
        </row>
        <row r="678">
          <cell r="A678" t="str">
            <v>C4380</v>
          </cell>
          <cell r="B678" t="str">
            <v>Pioneer Co-operative Housing (Redditch) Limited</v>
          </cell>
        </row>
        <row r="679">
          <cell r="A679" t="str">
            <v>C4381</v>
          </cell>
          <cell r="B679" t="str">
            <v>Riverside Housing Co-operative (Redditch) Limited</v>
          </cell>
        </row>
        <row r="680">
          <cell r="A680" t="str">
            <v>C4382</v>
          </cell>
          <cell r="B680" t="str">
            <v>The Winyates Co-operative Limited</v>
          </cell>
        </row>
        <row r="681">
          <cell r="A681" t="str">
            <v>H0001</v>
          </cell>
          <cell r="B681" t="str">
            <v>The Abbeyfield Burnham and Highbridge Society Ltd</v>
          </cell>
        </row>
        <row r="682">
          <cell r="A682" t="str">
            <v>H0007</v>
          </cell>
          <cell r="B682" t="str">
            <v>Polish Citizens Committee Housing Association Ltd</v>
          </cell>
        </row>
        <row r="683">
          <cell r="A683" t="str">
            <v>H0008</v>
          </cell>
          <cell r="B683" t="str">
            <v>Abbeyfield Chester Society Limited</v>
          </cell>
        </row>
        <row r="684">
          <cell r="A684" t="str">
            <v>H0062</v>
          </cell>
          <cell r="B684" t="str">
            <v>The Abbeyfield (Maidenhead) Society Limited</v>
          </cell>
        </row>
        <row r="685">
          <cell r="A685" t="str">
            <v>H0068</v>
          </cell>
          <cell r="B685" t="str">
            <v>The Abbeyfield (Weymouth) Society Limited</v>
          </cell>
        </row>
        <row r="686">
          <cell r="A686" t="str">
            <v>H0112</v>
          </cell>
          <cell r="B686" t="str">
            <v>The Abbeyfield (Southport) Society Limited</v>
          </cell>
        </row>
        <row r="687">
          <cell r="A687" t="str">
            <v>H0129</v>
          </cell>
          <cell r="B687" t="str">
            <v>The Abbeyfield Dulwich Society Limited</v>
          </cell>
        </row>
        <row r="688">
          <cell r="A688" t="str">
            <v>H0134</v>
          </cell>
          <cell r="B688" t="str">
            <v>Shropshire Association for Sheltered Housing Limited</v>
          </cell>
        </row>
        <row r="689">
          <cell r="A689" t="str">
            <v>H0187</v>
          </cell>
          <cell r="B689" t="str">
            <v>The Abbeyfield Bedford Society Limited</v>
          </cell>
        </row>
        <row r="690">
          <cell r="A690" t="str">
            <v>H0213</v>
          </cell>
          <cell r="B690" t="str">
            <v>The Abbeyfield Abbots Langley Society Limited</v>
          </cell>
        </row>
        <row r="691">
          <cell r="A691" t="str">
            <v>H0220</v>
          </cell>
          <cell r="B691" t="str">
            <v>The Abbeyfield Beckenham Society Limited</v>
          </cell>
        </row>
        <row r="692">
          <cell r="A692" t="str">
            <v>H0227</v>
          </cell>
          <cell r="B692" t="str">
            <v>The Abbeyfield Bradford Society Limited</v>
          </cell>
        </row>
        <row r="693">
          <cell r="A693" t="str">
            <v>H0228</v>
          </cell>
          <cell r="B693" t="str">
            <v>The Abbeyfield (Darlington) Society Limited</v>
          </cell>
        </row>
        <row r="694">
          <cell r="A694" t="str">
            <v>H0229</v>
          </cell>
          <cell r="B694" t="str">
            <v>The Abbeyfield (Ripon and District) Society Ltd</v>
          </cell>
        </row>
        <row r="695">
          <cell r="A695" t="str">
            <v>H0299</v>
          </cell>
          <cell r="B695" t="str">
            <v>Sidcot Friends Housing Society Limited</v>
          </cell>
        </row>
        <row r="696">
          <cell r="A696" t="str">
            <v>H0301</v>
          </cell>
          <cell r="B696" t="str">
            <v>The Abbeyfield Fareham Society Limited</v>
          </cell>
        </row>
        <row r="697">
          <cell r="A697" t="str">
            <v>H0312</v>
          </cell>
          <cell r="B697" t="str">
            <v>Hyelm</v>
          </cell>
        </row>
        <row r="698">
          <cell r="A698" t="str">
            <v>H0315</v>
          </cell>
          <cell r="B698" t="str">
            <v>Abbeyfield Bristol and Keynsham Society</v>
          </cell>
        </row>
        <row r="699">
          <cell r="A699" t="str">
            <v>H0335</v>
          </cell>
          <cell r="B699" t="str">
            <v>The Abbeyfield Sidmouth Society Limited</v>
          </cell>
        </row>
        <row r="700">
          <cell r="A700" t="str">
            <v>H0340</v>
          </cell>
          <cell r="B700" t="str">
            <v>Abbeyfield Braintree, Bocking and Felsted Society Limited</v>
          </cell>
        </row>
        <row r="701">
          <cell r="A701" t="str">
            <v>H0342</v>
          </cell>
          <cell r="B701" t="str">
            <v>The Abbeyfield Bishops Stortford Society Limited</v>
          </cell>
        </row>
        <row r="702">
          <cell r="A702" t="str">
            <v>H0357</v>
          </cell>
          <cell r="B702" t="str">
            <v>Allandale Care Group Limited</v>
          </cell>
        </row>
        <row r="703">
          <cell r="A703" t="str">
            <v>H0374</v>
          </cell>
          <cell r="B703" t="str">
            <v>The Abbeyfield Solent Society Limited</v>
          </cell>
        </row>
        <row r="704">
          <cell r="A704" t="str">
            <v>H0375</v>
          </cell>
          <cell r="B704" t="str">
            <v>Abbeyfield South Downs Limited</v>
          </cell>
        </row>
        <row r="705">
          <cell r="A705" t="str">
            <v>H0399</v>
          </cell>
          <cell r="B705" t="str">
            <v>Cherchefelle Housing Association Limited</v>
          </cell>
        </row>
        <row r="706">
          <cell r="A706" t="str">
            <v>H0481</v>
          </cell>
          <cell r="B706" t="str">
            <v>The Abbeyfield Barrow-in- Furness Society Limited</v>
          </cell>
        </row>
        <row r="707">
          <cell r="A707" t="str">
            <v>H0548</v>
          </cell>
          <cell r="B707" t="str">
            <v>The Abbeyfield Uxbridge Society Limited</v>
          </cell>
        </row>
        <row r="708">
          <cell r="A708" t="str">
            <v>H0552</v>
          </cell>
          <cell r="B708" t="str">
            <v>The Abbeyfield Basildon Society Limited</v>
          </cell>
        </row>
        <row r="709">
          <cell r="A709" t="str">
            <v>H0553</v>
          </cell>
          <cell r="B709" t="str">
            <v>The Abbeyfield Great Missenden &amp; District Society</v>
          </cell>
        </row>
        <row r="710">
          <cell r="A710" t="str">
            <v>H0559</v>
          </cell>
          <cell r="B710" t="str">
            <v>The Abbeyfield Tiverton Society Limited</v>
          </cell>
        </row>
        <row r="711">
          <cell r="A711" t="str">
            <v>H0560</v>
          </cell>
          <cell r="B711" t="str">
            <v>The Abbeyfield Newcastle-upon-Tyne Society Ltd</v>
          </cell>
        </row>
        <row r="712">
          <cell r="A712" t="str">
            <v>H0595</v>
          </cell>
          <cell r="B712" t="str">
            <v>The Abbeyfield Loughborough Society Limited</v>
          </cell>
        </row>
        <row r="713">
          <cell r="A713" t="str">
            <v>H0614</v>
          </cell>
          <cell r="B713" t="str">
            <v>The Abbeyfield Groombridge Society Limited</v>
          </cell>
        </row>
        <row r="714">
          <cell r="A714" t="str">
            <v>H0619</v>
          </cell>
          <cell r="B714" t="str">
            <v>The Abbeyfield Sanderstead Society Limited</v>
          </cell>
        </row>
        <row r="715">
          <cell r="A715" t="str">
            <v>H0670</v>
          </cell>
          <cell r="B715" t="str">
            <v>Red Devon Housing Limited</v>
          </cell>
        </row>
        <row r="716">
          <cell r="A716" t="str">
            <v>H0705</v>
          </cell>
          <cell r="B716" t="str">
            <v>Harrogate Neighbours Housing Association Limited</v>
          </cell>
        </row>
        <row r="717">
          <cell r="A717" t="str">
            <v>H0833</v>
          </cell>
          <cell r="B717" t="str">
            <v>The Abbeyfield Southend Society Limited</v>
          </cell>
        </row>
        <row r="718">
          <cell r="A718" t="str">
            <v>H0895</v>
          </cell>
          <cell r="B718" t="str">
            <v>Larcombe Housing Association Limited</v>
          </cell>
        </row>
        <row r="719">
          <cell r="A719" t="str">
            <v>H0924</v>
          </cell>
          <cell r="B719" t="str">
            <v>New Outlook Housing Association Limited</v>
          </cell>
        </row>
        <row r="720">
          <cell r="A720" t="str">
            <v>H0995</v>
          </cell>
          <cell r="B720" t="str">
            <v>Hornsey (North London) YMCA Housing Society Ltd</v>
          </cell>
        </row>
        <row r="721">
          <cell r="A721" t="str">
            <v>H1046</v>
          </cell>
          <cell r="B721" t="str">
            <v>The Abbeyfield Society</v>
          </cell>
        </row>
        <row r="722">
          <cell r="A722" t="str">
            <v>H1167</v>
          </cell>
          <cell r="B722" t="str">
            <v>The Abbeyfield (Berkhamsted &amp; Hemel Hempstead) Society Limited</v>
          </cell>
        </row>
        <row r="723">
          <cell r="A723" t="str">
            <v>H1185</v>
          </cell>
          <cell r="B723" t="str">
            <v>Abbeyfield Southern Oaks</v>
          </cell>
        </row>
        <row r="724">
          <cell r="A724" t="str">
            <v>H1269</v>
          </cell>
          <cell r="B724" t="str">
            <v xml:space="preserve">Camden Jewish Society </v>
          </cell>
        </row>
        <row r="725">
          <cell r="A725" t="str">
            <v>H1287</v>
          </cell>
          <cell r="B725" t="str">
            <v>The Abbeyfield Scarborough Society Limited</v>
          </cell>
        </row>
        <row r="726">
          <cell r="A726" t="str">
            <v>H1313</v>
          </cell>
          <cell r="B726" t="str">
            <v>Sapphire Independent Housing Limited</v>
          </cell>
        </row>
        <row r="727">
          <cell r="A727" t="str">
            <v>H1335</v>
          </cell>
          <cell r="B727" t="str">
            <v>The Abbeyfield Buckland Monachorum Society Limited</v>
          </cell>
        </row>
        <row r="728">
          <cell r="A728" t="str">
            <v>H1362</v>
          </cell>
          <cell r="B728" t="str">
            <v>The Abbeyfield Canvey Island Society Limited</v>
          </cell>
        </row>
        <row r="729">
          <cell r="A729" t="str">
            <v>H1395</v>
          </cell>
          <cell r="B729" t="str">
            <v>Woodlands Quaker Home for Elderly People</v>
          </cell>
        </row>
        <row r="730">
          <cell r="A730" t="str">
            <v>H1416</v>
          </cell>
          <cell r="B730" t="str">
            <v>The St Michael's Housing Trust</v>
          </cell>
        </row>
        <row r="731">
          <cell r="A731" t="str">
            <v>H1470</v>
          </cell>
          <cell r="B731" t="str">
            <v>The Abbeyfield Chalfonts Society Limited</v>
          </cell>
        </row>
        <row r="732">
          <cell r="A732" t="str">
            <v>H1471</v>
          </cell>
          <cell r="B732" t="str">
            <v>The Abbeyfield (Norwich) Society Limited</v>
          </cell>
        </row>
        <row r="733">
          <cell r="A733" t="str">
            <v>H1528</v>
          </cell>
          <cell r="B733" t="str">
            <v>Central and Cecil Housing Trust</v>
          </cell>
        </row>
        <row r="734">
          <cell r="A734" t="str">
            <v>H1598</v>
          </cell>
          <cell r="B734" t="str">
            <v>The Abbeyfield Gerrards Cross Society Limited</v>
          </cell>
        </row>
        <row r="735">
          <cell r="A735" t="str">
            <v>H1607</v>
          </cell>
          <cell r="B735" t="str">
            <v>The Abbeyfield Billericay Society Limited</v>
          </cell>
        </row>
        <row r="736">
          <cell r="A736" t="str">
            <v>H1653</v>
          </cell>
          <cell r="B736" t="str">
            <v>Portman House</v>
          </cell>
        </row>
        <row r="737">
          <cell r="A737" t="str">
            <v>H1696</v>
          </cell>
          <cell r="B737" t="str">
            <v>Brighton Housing Trust</v>
          </cell>
        </row>
        <row r="738">
          <cell r="A738" t="str">
            <v>H1720</v>
          </cell>
          <cell r="B738" t="str">
            <v>City Of Liverpool YMCA (Incorporated)</v>
          </cell>
        </row>
        <row r="739">
          <cell r="A739" t="str">
            <v>H1869</v>
          </cell>
          <cell r="B739" t="str">
            <v>Centrepoint</v>
          </cell>
        </row>
        <row r="740">
          <cell r="A740" t="str">
            <v>H1972</v>
          </cell>
          <cell r="B740" t="str">
            <v>Locking Deanery Housing Society Limited</v>
          </cell>
        </row>
        <row r="741">
          <cell r="A741" t="str">
            <v>H2025</v>
          </cell>
          <cell r="B741" t="str">
            <v>The Richmond Fellowship</v>
          </cell>
        </row>
        <row r="742">
          <cell r="A742" t="str">
            <v>H2030</v>
          </cell>
          <cell r="B742" t="str">
            <v>Nacro Community Enterprises Limited</v>
          </cell>
        </row>
        <row r="743">
          <cell r="A743" t="str">
            <v>H2055</v>
          </cell>
          <cell r="B743" t="str">
            <v>The Abbeyfield York Society Limited</v>
          </cell>
        </row>
        <row r="744">
          <cell r="A744" t="str">
            <v>H2085</v>
          </cell>
          <cell r="B744" t="str">
            <v>The Abbeyfield Shanklin Society Limited</v>
          </cell>
        </row>
        <row r="745">
          <cell r="A745" t="str">
            <v>H2109</v>
          </cell>
          <cell r="B745" t="str">
            <v>The Abbeyfield Gloucestershire Society Limited</v>
          </cell>
        </row>
        <row r="746">
          <cell r="A746" t="str">
            <v>H2118</v>
          </cell>
          <cell r="B746" t="str">
            <v>Nonsuch Abbeyfield</v>
          </cell>
        </row>
        <row r="747">
          <cell r="A747" t="str">
            <v>H2136</v>
          </cell>
          <cell r="B747" t="str">
            <v>Abbeyfield Wessex Society Limited</v>
          </cell>
        </row>
        <row r="748">
          <cell r="A748" t="str">
            <v>H2145</v>
          </cell>
          <cell r="B748" t="str">
            <v>The Abbeyfield Bognor Regis Society Limited</v>
          </cell>
        </row>
        <row r="749">
          <cell r="A749" t="str">
            <v>H2168</v>
          </cell>
          <cell r="B749" t="str">
            <v>North Eastern YWCA Trustees Limited</v>
          </cell>
        </row>
        <row r="750">
          <cell r="A750" t="str">
            <v>H2228</v>
          </cell>
          <cell r="B750" t="str">
            <v>The Abbeyfield (Chelsea &amp; Fulham) Society Limited</v>
          </cell>
        </row>
        <row r="751">
          <cell r="A751" t="str">
            <v>H2257</v>
          </cell>
          <cell r="B751" t="str">
            <v>The Abbeyfield Crowborough Society Limited</v>
          </cell>
        </row>
        <row r="752">
          <cell r="A752" t="str">
            <v>H2295</v>
          </cell>
          <cell r="B752" t="str">
            <v>The Abbeyfield Saltash Society Limited</v>
          </cell>
        </row>
        <row r="753">
          <cell r="A753" t="str">
            <v>H2321</v>
          </cell>
          <cell r="B753" t="str">
            <v>The Abbeyfield Blackmore Vale Society Limited</v>
          </cell>
        </row>
        <row r="754">
          <cell r="A754" t="str">
            <v>H2328</v>
          </cell>
          <cell r="B754" t="str">
            <v>Abbeyfield Bromley Society</v>
          </cell>
        </row>
        <row r="755">
          <cell r="A755" t="str">
            <v>H2362</v>
          </cell>
          <cell r="B755" t="str">
            <v>The Abbeyfield Kent Society</v>
          </cell>
        </row>
        <row r="756">
          <cell r="A756" t="str">
            <v>H2374</v>
          </cell>
          <cell r="B756" t="str">
            <v>The Abbeyfield Berwick Society Limited</v>
          </cell>
        </row>
        <row r="757">
          <cell r="A757" t="str">
            <v>H2381</v>
          </cell>
          <cell r="B757" t="str">
            <v>Leicester YMCA</v>
          </cell>
        </row>
        <row r="758">
          <cell r="A758" t="str">
            <v>H2452</v>
          </cell>
          <cell r="B758" t="str">
            <v>Surrey Community Development Trust</v>
          </cell>
        </row>
        <row r="759">
          <cell r="A759" t="str">
            <v>H2463</v>
          </cell>
          <cell r="B759" t="str">
            <v>The Abbeyfield Ilkley Society Limited</v>
          </cell>
        </row>
        <row r="760">
          <cell r="A760" t="str">
            <v>H2473</v>
          </cell>
          <cell r="B760" t="str">
            <v>The Abbeyfield (Wells) Society Limited</v>
          </cell>
        </row>
        <row r="761">
          <cell r="A761" t="str">
            <v>H2475</v>
          </cell>
          <cell r="B761" t="str">
            <v>The Abbeyfield Bury Society Limited</v>
          </cell>
        </row>
        <row r="762">
          <cell r="A762" t="str">
            <v>H2509</v>
          </cell>
          <cell r="B762" t="str">
            <v>Turning Point</v>
          </cell>
        </row>
        <row r="763">
          <cell r="A763" t="str">
            <v>H2510</v>
          </cell>
          <cell r="B763" t="str">
            <v>2 Care</v>
          </cell>
        </row>
        <row r="764">
          <cell r="A764" t="str">
            <v>H2563</v>
          </cell>
          <cell r="B764" t="str">
            <v>The Abbeyfield Liskeard Society Limited</v>
          </cell>
        </row>
        <row r="765">
          <cell r="A765" t="str">
            <v>H2676</v>
          </cell>
          <cell r="B765" t="str">
            <v>Lincolnshire Y.M.C.A. Ltd</v>
          </cell>
        </row>
        <row r="766">
          <cell r="A766" t="str">
            <v>H2698</v>
          </cell>
          <cell r="B766" t="str">
            <v>The Abbeyfield (Lyme Regis &amp; District) Society Ltd</v>
          </cell>
        </row>
        <row r="767">
          <cell r="A767" t="str">
            <v>H2715</v>
          </cell>
          <cell r="B767" t="str">
            <v>The Abbeyfield Burnley Society Limited</v>
          </cell>
        </row>
        <row r="768">
          <cell r="A768" t="str">
            <v>H2739</v>
          </cell>
          <cell r="B768" t="str">
            <v>Portsmouth Churches Housing Association Limited</v>
          </cell>
        </row>
        <row r="769">
          <cell r="A769" t="str">
            <v>H2755</v>
          </cell>
          <cell r="B769" t="str">
            <v>The Abbeyfield Tavistock Society Limited</v>
          </cell>
        </row>
        <row r="770">
          <cell r="A770" t="str">
            <v>H2776</v>
          </cell>
          <cell r="B770" t="str">
            <v>The Abbeyfield (Colyton) Society Limited</v>
          </cell>
        </row>
        <row r="771">
          <cell r="A771" t="str">
            <v>H2791</v>
          </cell>
          <cell r="B771" t="str">
            <v>The Abbeyfield Sodbury Vale Society Limited</v>
          </cell>
        </row>
        <row r="772">
          <cell r="A772" t="str">
            <v>H2813</v>
          </cell>
          <cell r="B772" t="str">
            <v>The Abbeyfield Guildford Society Limited</v>
          </cell>
        </row>
        <row r="773">
          <cell r="A773" t="str">
            <v>H2814</v>
          </cell>
          <cell r="B773" t="str">
            <v>The Abbeyfield (Nailsworth &amp; District) Society Ltd</v>
          </cell>
        </row>
        <row r="774">
          <cell r="A774" t="str">
            <v>H2851</v>
          </cell>
          <cell r="B774" t="str">
            <v>The Abbeyfield (Oxford) Society Limited</v>
          </cell>
        </row>
        <row r="775">
          <cell r="A775" t="str">
            <v>H2854</v>
          </cell>
          <cell r="B775" t="str">
            <v>The Abbeyfield Hoylake and West Kirby Society Ltd</v>
          </cell>
        </row>
        <row r="776">
          <cell r="A776" t="str">
            <v>H2905</v>
          </cell>
          <cell r="B776" t="str">
            <v>The Abbeyfield Deptford Society Limited</v>
          </cell>
        </row>
        <row r="777">
          <cell r="A777" t="str">
            <v>H2907</v>
          </cell>
          <cell r="B777" t="str">
            <v>The Abbeyfield Worcester Society Limited</v>
          </cell>
        </row>
        <row r="778">
          <cell r="A778" t="str">
            <v>H2934</v>
          </cell>
          <cell r="B778" t="str">
            <v>The Abbeyfield Pirbright and District Society Ltd</v>
          </cell>
        </row>
        <row r="779">
          <cell r="A779" t="str">
            <v>H2960</v>
          </cell>
          <cell r="B779" t="str">
            <v>The Abbeyfield Bradford-on-Avon Society Limited</v>
          </cell>
        </row>
        <row r="780">
          <cell r="A780" t="str">
            <v>H2961</v>
          </cell>
          <cell r="B780" t="str">
            <v>The Abbeyfield Holsworthy Society Limited</v>
          </cell>
        </row>
        <row r="781">
          <cell r="A781" t="str">
            <v>H2980</v>
          </cell>
          <cell r="B781" t="str">
            <v>The Abbeyfield Reading Society Limited</v>
          </cell>
        </row>
        <row r="782">
          <cell r="A782" t="str">
            <v>H3018</v>
          </cell>
          <cell r="B782" t="str">
            <v>The Abbeyfield Blackcombe Society Limited</v>
          </cell>
        </row>
        <row r="783">
          <cell r="A783" t="str">
            <v>H3021</v>
          </cell>
          <cell r="B783" t="str">
            <v>St Martin of Tours Housing Association Limited</v>
          </cell>
        </row>
        <row r="784">
          <cell r="A784" t="str">
            <v>H3148</v>
          </cell>
          <cell r="B784" t="str">
            <v>The Abbeyfield Deben Extra Care Society Limited</v>
          </cell>
        </row>
        <row r="785">
          <cell r="A785" t="str">
            <v>H3158</v>
          </cell>
          <cell r="B785" t="str">
            <v>St Annes Community Services</v>
          </cell>
        </row>
        <row r="786">
          <cell r="A786" t="str">
            <v>H3162</v>
          </cell>
          <cell r="B786" t="str">
            <v>The Abbeyfield Ferring Society Limited</v>
          </cell>
        </row>
        <row r="787">
          <cell r="A787" t="str">
            <v>H3182</v>
          </cell>
          <cell r="B787" t="str">
            <v>Rayner House and Yew Trees Limited</v>
          </cell>
        </row>
        <row r="788">
          <cell r="A788" t="str">
            <v>H3230</v>
          </cell>
          <cell r="B788" t="str">
            <v>The Abbeyfield Porlock Society Limited</v>
          </cell>
        </row>
        <row r="789">
          <cell r="A789" t="str">
            <v>H3283</v>
          </cell>
          <cell r="B789" t="str">
            <v>The Abbeyfield South Molton Society Limited</v>
          </cell>
        </row>
        <row r="790">
          <cell r="A790" t="str">
            <v>H3286</v>
          </cell>
          <cell r="B790" t="str">
            <v>Nottinghamshire YMCA</v>
          </cell>
        </row>
        <row r="791">
          <cell r="A791" t="str">
            <v>H3294</v>
          </cell>
          <cell r="B791" t="str">
            <v>The Abbeyfield Wey Valley Society Limited</v>
          </cell>
        </row>
        <row r="792">
          <cell r="A792" t="str">
            <v>H3295</v>
          </cell>
          <cell r="B792" t="str">
            <v>The Abbeyfield Lancaster Society Limited</v>
          </cell>
        </row>
        <row r="793">
          <cell r="A793" t="str">
            <v>H3361</v>
          </cell>
          <cell r="B793" t="str">
            <v>The Abbeyfield Cirencester Society Limited</v>
          </cell>
        </row>
        <row r="794">
          <cell r="A794" t="str">
            <v>H3370</v>
          </cell>
          <cell r="B794" t="str">
            <v>The Abbeyfield North Downs Society Limited</v>
          </cell>
        </row>
        <row r="795">
          <cell r="A795" t="str">
            <v>H3383</v>
          </cell>
          <cell r="B795" t="str">
            <v>The Abbeyfield South West Society Limited</v>
          </cell>
        </row>
        <row r="796">
          <cell r="A796" t="str">
            <v>H3403</v>
          </cell>
          <cell r="B796" t="str">
            <v>Abbeyfield North Northumberland Extra Care Society Limited</v>
          </cell>
        </row>
        <row r="797">
          <cell r="A797" t="str">
            <v>H3405</v>
          </cell>
          <cell r="B797" t="str">
            <v>The Abbeyfield Winchester Society Limited</v>
          </cell>
        </row>
        <row r="798">
          <cell r="A798" t="str">
            <v>H3470</v>
          </cell>
          <cell r="B798" t="str">
            <v>The Abbeyfield Thirsk &amp; Sowerby Society Limited</v>
          </cell>
        </row>
        <row r="799">
          <cell r="A799" t="str">
            <v>H3504</v>
          </cell>
          <cell r="B799" t="str">
            <v>The Abbeyfield / SSAFA Hereford Society Limited</v>
          </cell>
        </row>
        <row r="800">
          <cell r="A800" t="str">
            <v>H3505</v>
          </cell>
          <cell r="B800" t="str">
            <v>The Abbeyfield Kings Langley Society Limited</v>
          </cell>
        </row>
        <row r="801">
          <cell r="A801" t="str">
            <v>H3569</v>
          </cell>
          <cell r="B801" t="str">
            <v>The Abbeyfield Alresford and District Society Ltd</v>
          </cell>
        </row>
        <row r="802">
          <cell r="A802" t="str">
            <v>H3600</v>
          </cell>
          <cell r="B802" t="str">
            <v>The Abbeyfield London Polish Society Limited</v>
          </cell>
        </row>
        <row r="803">
          <cell r="A803" t="str">
            <v>H3610</v>
          </cell>
          <cell r="B803" t="str">
            <v>Abbeyfield Hertfordshire Residential Care Society</v>
          </cell>
        </row>
        <row r="804">
          <cell r="A804" t="str">
            <v>H3639</v>
          </cell>
          <cell r="B804" t="str">
            <v>Doncaster Young Men's Christian Association</v>
          </cell>
        </row>
        <row r="805">
          <cell r="A805" t="str">
            <v>H3658</v>
          </cell>
          <cell r="B805" t="str">
            <v>Chapter 1 Charity Limited</v>
          </cell>
        </row>
        <row r="806">
          <cell r="A806" t="str">
            <v>H3680</v>
          </cell>
          <cell r="B806" t="str">
            <v>The Abbeyfield Oxenford Society Limited</v>
          </cell>
        </row>
        <row r="807">
          <cell r="A807" t="str">
            <v>H3720</v>
          </cell>
          <cell r="B807" t="str">
            <v>ARP Charitable Services</v>
          </cell>
        </row>
        <row r="808">
          <cell r="A808" t="str">
            <v>H3727</v>
          </cell>
          <cell r="B808" t="str">
            <v>The Grange Centre for People with Disabilities</v>
          </cell>
        </row>
        <row r="809">
          <cell r="A809" t="str">
            <v>H3731</v>
          </cell>
          <cell r="B809" t="str">
            <v>The Abbeyfield Rotherhithe Society Limited</v>
          </cell>
        </row>
        <row r="810">
          <cell r="A810" t="str">
            <v>H3762</v>
          </cell>
          <cell r="B810" t="str">
            <v>Great Wall Society Limited</v>
          </cell>
        </row>
        <row r="811">
          <cell r="A811" t="str">
            <v>H3763</v>
          </cell>
          <cell r="B811" t="str">
            <v>The Abbeyfield Ellesmere Port Society Limited</v>
          </cell>
        </row>
        <row r="812">
          <cell r="A812" t="str">
            <v>H3779</v>
          </cell>
          <cell r="B812" t="str">
            <v>Abbeyfield Northallerton and District Society Ltd</v>
          </cell>
        </row>
        <row r="813">
          <cell r="A813" t="str">
            <v>H3780</v>
          </cell>
          <cell r="B813" t="str">
            <v>The Abbeyfield Prestbury and District Society Ltd</v>
          </cell>
        </row>
        <row r="814">
          <cell r="A814" t="str">
            <v>H3795</v>
          </cell>
          <cell r="B814" t="str">
            <v>Phoenix House</v>
          </cell>
        </row>
        <row r="815">
          <cell r="A815" t="str">
            <v>H3835</v>
          </cell>
          <cell r="B815" t="str">
            <v>Brighton YMCA</v>
          </cell>
        </row>
        <row r="816">
          <cell r="A816" t="str">
            <v>H3853</v>
          </cell>
          <cell r="B816" t="str">
            <v>Hibiscus Housing Association Limited</v>
          </cell>
        </row>
        <row r="817">
          <cell r="A817" t="str">
            <v>H3860</v>
          </cell>
          <cell r="B817" t="str">
            <v>The Abbeyfield East London Extra Care Society Ltd</v>
          </cell>
        </row>
        <row r="818">
          <cell r="A818" t="str">
            <v>H3862</v>
          </cell>
          <cell r="B818" t="str">
            <v>Granby House (Youlgrave and District) Society Ltd</v>
          </cell>
        </row>
        <row r="819">
          <cell r="A819" t="str">
            <v>H3868</v>
          </cell>
          <cell r="B819" t="str">
            <v>YMCA Norfolk</v>
          </cell>
        </row>
        <row r="820">
          <cell r="A820" t="str">
            <v>H3873</v>
          </cell>
          <cell r="B820" t="str">
            <v>The Abbeyfield Lancashire Extra Care Society Ltd</v>
          </cell>
        </row>
        <row r="821">
          <cell r="A821" t="str">
            <v>H3905</v>
          </cell>
          <cell r="B821" t="str">
            <v>City of Exeter YMCA</v>
          </cell>
        </row>
        <row r="822">
          <cell r="A822" t="str">
            <v>H3927</v>
          </cell>
          <cell r="B822" t="str">
            <v>Forest Young Men's Christian Association of East London</v>
          </cell>
        </row>
        <row r="823">
          <cell r="A823" t="str">
            <v>H3938</v>
          </cell>
          <cell r="B823" t="str">
            <v>The Abbeyfield Ribble Valley Society Limited</v>
          </cell>
        </row>
        <row r="824">
          <cell r="A824" t="str">
            <v>H3955</v>
          </cell>
          <cell r="B824" t="str">
            <v>The Abbeyfield Furness Extra Care Society Limited</v>
          </cell>
        </row>
        <row r="825">
          <cell r="A825" t="str">
            <v>H3994</v>
          </cell>
          <cell r="B825" t="str">
            <v>St Basil's</v>
          </cell>
        </row>
        <row r="826">
          <cell r="A826" t="str">
            <v>H4010</v>
          </cell>
          <cell r="B826" t="str">
            <v>The Abbeyfield Widnes Society Limited</v>
          </cell>
        </row>
        <row r="827">
          <cell r="A827" t="str">
            <v>H4058</v>
          </cell>
          <cell r="B827" t="str">
            <v>Crewe YMCA</v>
          </cell>
        </row>
        <row r="828">
          <cell r="A828" t="str">
            <v>H4085</v>
          </cell>
          <cell r="B828" t="str">
            <v>YMCA Derbyshire</v>
          </cell>
        </row>
        <row r="829">
          <cell r="A829" t="str">
            <v>H4099</v>
          </cell>
          <cell r="B829" t="str">
            <v>City YMCA, London</v>
          </cell>
        </row>
        <row r="830">
          <cell r="A830" t="str">
            <v>H4115</v>
          </cell>
          <cell r="B830" t="str">
            <v>The Abbeyfield Orwell Extra Care Society Limited</v>
          </cell>
        </row>
        <row r="831">
          <cell r="A831" t="str">
            <v>H4128</v>
          </cell>
          <cell r="B831" t="str">
            <v>West London YMCA</v>
          </cell>
        </row>
        <row r="832">
          <cell r="A832" t="str">
            <v>H4156</v>
          </cell>
          <cell r="B832" t="str">
            <v>The Abbeyfield Bishop's Castle &amp; District Society Limited</v>
          </cell>
        </row>
        <row r="833">
          <cell r="A833" t="str">
            <v>H4179</v>
          </cell>
          <cell r="B833" t="str">
            <v>YMCA Cambridgeshire &amp; Peterborough</v>
          </cell>
        </row>
        <row r="834">
          <cell r="A834" t="str">
            <v>H4244</v>
          </cell>
          <cell r="B834" t="str">
            <v>YMCA Suffolk</v>
          </cell>
        </row>
        <row r="835">
          <cell r="A835" t="str">
            <v>H4245</v>
          </cell>
          <cell r="B835" t="str">
            <v>Bridgwater YMCA</v>
          </cell>
        </row>
        <row r="836">
          <cell r="A836" t="str">
            <v>H4246</v>
          </cell>
          <cell r="B836" t="str">
            <v>Bournemouth Young Men's Christian Association</v>
          </cell>
        </row>
        <row r="837">
          <cell r="A837" t="str">
            <v>H4270</v>
          </cell>
          <cell r="B837" t="str">
            <v>Cheltenham Young Men's Christian Association</v>
          </cell>
        </row>
        <row r="838">
          <cell r="A838" t="str">
            <v>H4276</v>
          </cell>
          <cell r="B838" t="str">
            <v>St Anne's Hostel</v>
          </cell>
        </row>
        <row r="839">
          <cell r="A839" t="str">
            <v>H4315</v>
          </cell>
          <cell r="B839" t="str">
            <v>Brighter Futures Housing Association Limited</v>
          </cell>
        </row>
        <row r="840">
          <cell r="A840" t="str">
            <v>H4400</v>
          </cell>
          <cell r="B840" t="str">
            <v>Evolve Housing + Support</v>
          </cell>
        </row>
        <row r="841">
          <cell r="A841" t="str">
            <v>H4418</v>
          </cell>
          <cell r="B841" t="str">
            <v>One YMCA</v>
          </cell>
        </row>
        <row r="842">
          <cell r="A842" t="str">
            <v>H4426</v>
          </cell>
          <cell r="B842" t="str">
            <v>Stoke on Trent &amp; North Staffordshire YMCA Foyer</v>
          </cell>
        </row>
        <row r="843">
          <cell r="A843" t="str">
            <v>H4433</v>
          </cell>
          <cell r="B843" t="str">
            <v>Coventry &amp; Warwickshire YMCA</v>
          </cell>
        </row>
        <row r="844">
          <cell r="A844" t="str">
            <v>L0006</v>
          </cell>
          <cell r="B844" t="str">
            <v>Newlon Housing Trust</v>
          </cell>
        </row>
        <row r="845">
          <cell r="A845" t="str">
            <v>L0011</v>
          </cell>
          <cell r="B845" t="str">
            <v>Porthove Housing Association Limited</v>
          </cell>
        </row>
        <row r="846">
          <cell r="A846" t="str">
            <v>L0014</v>
          </cell>
          <cell r="B846" t="str">
            <v>Peabody Trust</v>
          </cell>
        </row>
        <row r="847">
          <cell r="A847" t="str">
            <v>L0018</v>
          </cell>
          <cell r="B847" t="str">
            <v>Hastoe Housing Association Limited</v>
          </cell>
        </row>
        <row r="848">
          <cell r="A848" t="str">
            <v>L0021</v>
          </cell>
          <cell r="B848" t="str">
            <v>Stoke-on-Trent Housing Society Limited</v>
          </cell>
        </row>
        <row r="849">
          <cell r="A849" t="str">
            <v>L0026</v>
          </cell>
          <cell r="B849" t="str">
            <v>Broadland Housing Association Limited</v>
          </cell>
        </row>
        <row r="850">
          <cell r="A850" t="str">
            <v>L0028</v>
          </cell>
          <cell r="B850" t="str">
            <v>Orwell Housing Association Limited</v>
          </cell>
        </row>
        <row r="851">
          <cell r="A851" t="str">
            <v>L0031</v>
          </cell>
          <cell r="B851" t="str">
            <v>Circle Thirty Three Housing Trust Limited</v>
          </cell>
        </row>
        <row r="852">
          <cell r="A852" t="str">
            <v>L0035</v>
          </cell>
          <cell r="B852" t="str">
            <v>Notting Hill Housing Trust</v>
          </cell>
        </row>
        <row r="853">
          <cell r="A853" t="str">
            <v>L0038</v>
          </cell>
          <cell r="B853" t="str">
            <v>Epsom and Ewell Housing Association Limited</v>
          </cell>
        </row>
        <row r="854">
          <cell r="A854" t="str">
            <v>L0042</v>
          </cell>
          <cell r="B854" t="str">
            <v>Mount Green Housing Association Limited</v>
          </cell>
        </row>
        <row r="855">
          <cell r="A855" t="str">
            <v>L0047</v>
          </cell>
          <cell r="B855" t="str">
            <v>Cedarmore Housing Association Limited</v>
          </cell>
        </row>
        <row r="856">
          <cell r="A856" t="str">
            <v>L0053</v>
          </cell>
          <cell r="B856" t="str">
            <v>Wargrave-on-Thames Housing Association Limited</v>
          </cell>
        </row>
        <row r="857">
          <cell r="A857" t="str">
            <v>L0055</v>
          </cell>
          <cell r="B857" t="str">
            <v>Housing &amp; Care 21</v>
          </cell>
        </row>
        <row r="858">
          <cell r="A858" t="str">
            <v>L0057</v>
          </cell>
          <cell r="B858" t="str">
            <v>The Joseph Rowntree Housing Trust</v>
          </cell>
        </row>
        <row r="859">
          <cell r="A859" t="str">
            <v>L0061</v>
          </cell>
          <cell r="B859" t="str">
            <v>Irwell Valley Housing Association Limited</v>
          </cell>
        </row>
        <row r="860">
          <cell r="A860" t="str">
            <v>L0063</v>
          </cell>
          <cell r="B860" t="str">
            <v>Liverpool Jewish Housing Association Limited</v>
          </cell>
        </row>
        <row r="861">
          <cell r="A861" t="str">
            <v>L0067</v>
          </cell>
          <cell r="B861" t="str">
            <v>Ockley Housing Association Limited</v>
          </cell>
        </row>
        <row r="862">
          <cell r="A862" t="str">
            <v>L0071</v>
          </cell>
          <cell r="B862" t="str">
            <v>Hanover Housing Association</v>
          </cell>
        </row>
        <row r="863">
          <cell r="A863" t="str">
            <v>L0078</v>
          </cell>
          <cell r="B863" t="str">
            <v>South Yorkshire Housing Association Limited</v>
          </cell>
        </row>
        <row r="864">
          <cell r="A864" t="str">
            <v>L0087</v>
          </cell>
          <cell r="B864" t="str">
            <v>Forest Housing Association Limited</v>
          </cell>
        </row>
        <row r="865">
          <cell r="A865" t="str">
            <v>L0093</v>
          </cell>
          <cell r="B865" t="str">
            <v>Bournemouth Ace Housing Association Ltd</v>
          </cell>
        </row>
        <row r="866">
          <cell r="A866" t="str">
            <v>L0104</v>
          </cell>
          <cell r="B866" t="str">
            <v>C of E Soldiers, Sailors &amp; Airmens H.A Ltd</v>
          </cell>
        </row>
        <row r="867">
          <cell r="A867" t="str">
            <v>L0119</v>
          </cell>
          <cell r="B867" t="str">
            <v>Polish Retired Persons Housing Association Limited</v>
          </cell>
        </row>
        <row r="868">
          <cell r="A868" t="str">
            <v>L0124</v>
          </cell>
          <cell r="B868" t="str">
            <v>Rogate and Terwick Housing Association Limited</v>
          </cell>
        </row>
        <row r="869">
          <cell r="A869" t="str">
            <v>L0125</v>
          </cell>
          <cell r="B869" t="str">
            <v>Solon South West Housing Association Limited</v>
          </cell>
        </row>
        <row r="870">
          <cell r="A870" t="str">
            <v>L0147</v>
          </cell>
          <cell r="B870" t="str">
            <v>Cornerstone Housing Limited</v>
          </cell>
        </row>
        <row r="871">
          <cell r="A871" t="str">
            <v>L0156</v>
          </cell>
          <cell r="B871" t="str">
            <v>Claverdon Benefice Housing Association Limited</v>
          </cell>
        </row>
        <row r="872">
          <cell r="A872" t="str">
            <v>L0159</v>
          </cell>
          <cell r="B872" t="str">
            <v>Thames Ditton Homes Limited</v>
          </cell>
        </row>
        <row r="873">
          <cell r="A873" t="str">
            <v>L0167</v>
          </cell>
          <cell r="B873" t="str">
            <v>Lowther and District Housing Association Limited</v>
          </cell>
        </row>
        <row r="874">
          <cell r="A874" t="str">
            <v>L0173</v>
          </cell>
          <cell r="B874" t="str">
            <v>Stonewater (2) Limited</v>
          </cell>
        </row>
        <row r="875">
          <cell r="A875" t="str">
            <v>L0244</v>
          </cell>
          <cell r="B875" t="str">
            <v>Petersfield Housing Association Limited</v>
          </cell>
        </row>
        <row r="876">
          <cell r="A876" t="str">
            <v>L0247</v>
          </cell>
          <cell r="B876" t="str">
            <v>Sanctuary Housing Association</v>
          </cell>
        </row>
        <row r="877">
          <cell r="A877" t="str">
            <v>L0249</v>
          </cell>
          <cell r="B877" t="str">
            <v>Arcon Housing Association Limited</v>
          </cell>
        </row>
        <row r="878">
          <cell r="A878" t="str">
            <v>L0259</v>
          </cell>
          <cell r="B878" t="str">
            <v>Westfield Housing Association Limited</v>
          </cell>
        </row>
        <row r="879">
          <cell r="A879" t="str">
            <v>L0262</v>
          </cell>
          <cell r="B879" t="str">
            <v>Mission Housing Association Limited</v>
          </cell>
        </row>
        <row r="880">
          <cell r="A880" t="str">
            <v>L0266</v>
          </cell>
          <cell r="B880" t="str">
            <v>The Industrial Dwellings Society (1885) Ltd</v>
          </cell>
        </row>
        <row r="881">
          <cell r="A881" t="str">
            <v>L0276</v>
          </cell>
          <cell r="B881" t="str">
            <v>Wokingham Area Housing Society Limited</v>
          </cell>
        </row>
        <row r="882">
          <cell r="A882" t="str">
            <v>L0277</v>
          </cell>
          <cell r="B882" t="str">
            <v>Wandle Housing Association Limited</v>
          </cell>
        </row>
        <row r="883">
          <cell r="A883" t="str">
            <v>L0284</v>
          </cell>
          <cell r="B883" t="str">
            <v>Cotman Housing Association Limited</v>
          </cell>
        </row>
        <row r="884">
          <cell r="A884" t="str">
            <v>L0288</v>
          </cell>
          <cell r="B884" t="str">
            <v>Stonewater (3) Limited</v>
          </cell>
        </row>
        <row r="885">
          <cell r="A885" t="str">
            <v>L0291</v>
          </cell>
          <cell r="B885" t="str">
            <v>Knightstone Housing Association Limited</v>
          </cell>
        </row>
        <row r="886">
          <cell r="A886" t="str">
            <v>L0293</v>
          </cell>
          <cell r="B886" t="str">
            <v>Harewood Housing Society Limited</v>
          </cell>
        </row>
        <row r="887">
          <cell r="A887" t="str">
            <v>L0295</v>
          </cell>
          <cell r="B887" t="str">
            <v>Soroptimist (Poole) Housing Association Ltd</v>
          </cell>
        </row>
        <row r="888">
          <cell r="A888" t="str">
            <v>L0302</v>
          </cell>
          <cell r="B888" t="str">
            <v>Bow Housing Society Limited</v>
          </cell>
        </row>
        <row r="889">
          <cell r="A889" t="str">
            <v>L0307</v>
          </cell>
          <cell r="B889" t="str">
            <v>Ducane Housing Association Limited</v>
          </cell>
        </row>
        <row r="890">
          <cell r="A890" t="str">
            <v>L0308</v>
          </cell>
          <cell r="B890" t="str">
            <v>Greenwich Housing Society Limited</v>
          </cell>
        </row>
        <row r="891">
          <cell r="A891" t="str">
            <v>L0386</v>
          </cell>
          <cell r="B891" t="str">
            <v>Moat Homes Limited</v>
          </cell>
        </row>
        <row r="892">
          <cell r="A892" t="str">
            <v>L0387</v>
          </cell>
          <cell r="B892" t="str">
            <v>Reigate Quaker Housing Association Limited</v>
          </cell>
        </row>
        <row r="893">
          <cell r="A893" t="str">
            <v>L0388</v>
          </cell>
          <cell r="B893" t="str">
            <v>Uckfield &amp; District Housing Association Limited</v>
          </cell>
        </row>
        <row r="894">
          <cell r="A894" t="str">
            <v>L0394</v>
          </cell>
          <cell r="B894" t="str">
            <v>Barnet Overseas Students Housing Association Ltd</v>
          </cell>
        </row>
        <row r="895">
          <cell r="A895" t="str">
            <v>L0395</v>
          </cell>
          <cell r="B895" t="str">
            <v>Axiom Housing Association Limited</v>
          </cell>
        </row>
        <row r="896">
          <cell r="A896" t="str">
            <v>L0406</v>
          </cell>
          <cell r="B896" t="str">
            <v>Manchester Unity Housing Association Limited</v>
          </cell>
        </row>
        <row r="897">
          <cell r="A897" t="str">
            <v>L0409</v>
          </cell>
          <cell r="B897" t="str">
            <v>Leicester Housing Association Limited</v>
          </cell>
        </row>
        <row r="898">
          <cell r="A898" t="str">
            <v>L0412</v>
          </cell>
          <cell r="B898" t="str">
            <v>Stanhope Court (Worcester) Housing Association Ltd</v>
          </cell>
        </row>
        <row r="899">
          <cell r="A899" t="str">
            <v>L0422</v>
          </cell>
          <cell r="B899" t="str">
            <v>Firbank Housing Society Limited</v>
          </cell>
        </row>
        <row r="900">
          <cell r="A900" t="str">
            <v>L0435</v>
          </cell>
          <cell r="B900" t="str">
            <v>De Montfort Housing Society Limited</v>
          </cell>
        </row>
        <row r="901">
          <cell r="A901" t="str">
            <v>L0438</v>
          </cell>
          <cell r="B901" t="str">
            <v>Lace Housing Limited</v>
          </cell>
        </row>
        <row r="902">
          <cell r="A902" t="str">
            <v>L0440</v>
          </cell>
          <cell r="B902" t="str">
            <v>Leeds Jewish Housing Association Limited</v>
          </cell>
        </row>
        <row r="903">
          <cell r="A903" t="str">
            <v>L0449</v>
          </cell>
          <cell r="B903" t="str">
            <v>Brighton and Hove Jewish Housing Association Ltd</v>
          </cell>
        </row>
        <row r="904">
          <cell r="A904" t="str">
            <v>L0453</v>
          </cell>
          <cell r="B904" t="str">
            <v>Leo Baeck Housing Association Limited</v>
          </cell>
        </row>
        <row r="905">
          <cell r="A905" t="str">
            <v>L0457</v>
          </cell>
          <cell r="B905" t="str">
            <v>Islington and Shoreditch Housing Association Ltd</v>
          </cell>
        </row>
        <row r="906">
          <cell r="A906" t="str">
            <v>L0461</v>
          </cell>
          <cell r="B906" t="str">
            <v>Waltham Forest Housing Association Limited</v>
          </cell>
        </row>
        <row r="907">
          <cell r="A907" t="str">
            <v>L0469</v>
          </cell>
          <cell r="B907" t="str">
            <v>Sutton Bonington &amp; Normanton Social Service Association Limited</v>
          </cell>
        </row>
        <row r="908">
          <cell r="A908" t="str">
            <v>L0488</v>
          </cell>
          <cell r="B908" t="str">
            <v>Hawkridge Housing Association Limited</v>
          </cell>
        </row>
        <row r="909">
          <cell r="A909" t="str">
            <v>L0514</v>
          </cell>
          <cell r="B909" t="str">
            <v>Thames Valley Housing Association Limited</v>
          </cell>
        </row>
        <row r="910">
          <cell r="A910" t="str">
            <v>L0517</v>
          </cell>
          <cell r="B910" t="str">
            <v>Gateway Housing Association</v>
          </cell>
        </row>
        <row r="911">
          <cell r="A911" t="str">
            <v>L0518</v>
          </cell>
          <cell r="B911" t="str">
            <v>Warrington Housing Association Limited</v>
          </cell>
        </row>
        <row r="912">
          <cell r="A912" t="str">
            <v>L0519</v>
          </cell>
          <cell r="B912" t="str">
            <v>East Boro Housing Trust Limited</v>
          </cell>
        </row>
        <row r="913">
          <cell r="A913" t="str">
            <v>L0525</v>
          </cell>
          <cell r="B913" t="str">
            <v>Network Stadium Housing Association Limited</v>
          </cell>
        </row>
        <row r="914">
          <cell r="A914" t="str">
            <v>L0528</v>
          </cell>
          <cell r="B914" t="str">
            <v>Boughey Roddam Housing Association</v>
          </cell>
        </row>
        <row r="915">
          <cell r="A915" t="str">
            <v>L0659</v>
          </cell>
          <cell r="B915" t="str">
            <v>Places for People Homes Limited</v>
          </cell>
        </row>
        <row r="916">
          <cell r="A916" t="str">
            <v>L0664</v>
          </cell>
          <cell r="B916" t="str">
            <v>Glebe Housing Association Limited</v>
          </cell>
        </row>
        <row r="917">
          <cell r="A917" t="str">
            <v>L0668</v>
          </cell>
          <cell r="B917" t="str">
            <v>Welwyn Garden City Housing Association Limited</v>
          </cell>
        </row>
        <row r="918">
          <cell r="A918" t="str">
            <v>L0673</v>
          </cell>
          <cell r="B918" t="str">
            <v>Masonic Housing Association</v>
          </cell>
        </row>
        <row r="919">
          <cell r="A919" t="str">
            <v>L0686</v>
          </cell>
          <cell r="B919" t="str">
            <v>Portsmouth Rotary Housing Association Limited</v>
          </cell>
        </row>
        <row r="920">
          <cell r="A920" t="str">
            <v>L0689</v>
          </cell>
          <cell r="B920" t="str">
            <v>The Swaythling Housing Society Limited</v>
          </cell>
        </row>
        <row r="921">
          <cell r="A921" t="str">
            <v>L0690</v>
          </cell>
          <cell r="B921" t="str">
            <v>Brighton Lions Housing Society Limited</v>
          </cell>
        </row>
        <row r="922">
          <cell r="A922" t="str">
            <v>L0691</v>
          </cell>
          <cell r="B922" t="str">
            <v>Oxted, Limpsfield &amp; District Housing Association Limited</v>
          </cell>
        </row>
        <row r="923">
          <cell r="A923" t="str">
            <v>L0695</v>
          </cell>
          <cell r="B923" t="str">
            <v>Providence Row Housing Association</v>
          </cell>
        </row>
        <row r="924">
          <cell r="A924" t="str">
            <v>L0699</v>
          </cell>
          <cell r="B924" t="str">
            <v>Catalyst Housing Limited</v>
          </cell>
        </row>
        <row r="925">
          <cell r="A925" t="str">
            <v>L0702</v>
          </cell>
          <cell r="B925" t="str">
            <v>Bournville Village Trust</v>
          </cell>
        </row>
        <row r="926">
          <cell r="A926" t="str">
            <v>L0715</v>
          </cell>
          <cell r="B926" t="str">
            <v>Derwent Housing Association Limited</v>
          </cell>
        </row>
        <row r="927">
          <cell r="A927" t="str">
            <v>L0717</v>
          </cell>
          <cell r="B927" t="str">
            <v>Octavia Housing</v>
          </cell>
        </row>
        <row r="928">
          <cell r="A928" t="str">
            <v>L0718</v>
          </cell>
          <cell r="B928" t="str">
            <v>Hundred Houses Society Limited</v>
          </cell>
        </row>
        <row r="929">
          <cell r="A929" t="str">
            <v>L0719</v>
          </cell>
          <cell r="B929" t="str">
            <v>Hornsey Housing Trust Limited</v>
          </cell>
        </row>
        <row r="930">
          <cell r="A930" t="str">
            <v>L0721</v>
          </cell>
          <cell r="B930" t="str">
            <v>Sutton Housing Society Limited</v>
          </cell>
        </row>
        <row r="931">
          <cell r="A931" t="str">
            <v>L0726</v>
          </cell>
          <cell r="B931" t="str">
            <v>Metropolitan Housing Trust Limited</v>
          </cell>
        </row>
        <row r="932">
          <cell r="A932" t="str">
            <v>L0848</v>
          </cell>
          <cell r="B932" t="str">
            <v>Wirral Methodist Housing Association Limited</v>
          </cell>
        </row>
        <row r="933">
          <cell r="A933" t="str">
            <v>L0849</v>
          </cell>
          <cell r="B933" t="str">
            <v>Sherborne Close Housing Society Limited</v>
          </cell>
        </row>
        <row r="934">
          <cell r="A934" t="str">
            <v>L0851</v>
          </cell>
          <cell r="B934" t="str">
            <v>Dyers Company Housing Association Limited</v>
          </cell>
        </row>
        <row r="935">
          <cell r="A935" t="str">
            <v>L0862</v>
          </cell>
          <cell r="B935" t="str">
            <v>Cheviot Housing Association Limited</v>
          </cell>
        </row>
        <row r="936">
          <cell r="A936" t="str">
            <v>L0871</v>
          </cell>
          <cell r="B936" t="str">
            <v>Origin Housing Limited</v>
          </cell>
        </row>
        <row r="937">
          <cell r="A937" t="str">
            <v>L0875</v>
          </cell>
          <cell r="B937" t="str">
            <v>St Vincent's Housing Association Limited</v>
          </cell>
        </row>
        <row r="938">
          <cell r="A938" t="str">
            <v>L0877</v>
          </cell>
          <cell r="B938" t="str">
            <v>Redwing Living Limited</v>
          </cell>
        </row>
        <row r="939">
          <cell r="A939" t="str">
            <v>L0883</v>
          </cell>
          <cell r="B939" t="str">
            <v>Caldmore Area Housing Association Limited</v>
          </cell>
        </row>
        <row r="940">
          <cell r="A940" t="str">
            <v>L0889</v>
          </cell>
          <cell r="B940" t="str">
            <v>The Cambridgeshire Cottage Housing Society Limited</v>
          </cell>
        </row>
        <row r="941">
          <cell r="A941" t="str">
            <v>L0891</v>
          </cell>
          <cell r="B941" t="str">
            <v>Kingston upon Thames Churches Housing Association Limited</v>
          </cell>
        </row>
        <row r="942">
          <cell r="A942" t="str">
            <v>L0892</v>
          </cell>
          <cell r="B942" t="str">
            <v>Rickmansworth Churches Housing Association Limited</v>
          </cell>
        </row>
        <row r="943">
          <cell r="A943" t="str">
            <v>L0893</v>
          </cell>
          <cell r="B943" t="str">
            <v>Oxford Citizens Housing Association Limited</v>
          </cell>
        </row>
        <row r="944">
          <cell r="A944" t="str">
            <v>L0908</v>
          </cell>
          <cell r="B944" t="str">
            <v>Puttenham &amp; Wanborough Housing Society Limited</v>
          </cell>
        </row>
        <row r="945">
          <cell r="A945" t="str">
            <v>L0913</v>
          </cell>
          <cell r="B945" t="str">
            <v>Becket Trust Housing Association Limited</v>
          </cell>
        </row>
        <row r="946">
          <cell r="A946" t="str">
            <v>L0916</v>
          </cell>
          <cell r="B946" t="str">
            <v>Agamemnon Housing Association Limited</v>
          </cell>
        </row>
        <row r="947">
          <cell r="A947" t="str">
            <v>L0917</v>
          </cell>
          <cell r="B947" t="str">
            <v>Impact Housing Association Limited</v>
          </cell>
        </row>
        <row r="948">
          <cell r="A948" t="str">
            <v>L0918</v>
          </cell>
          <cell r="B948" t="str">
            <v>Egerton Housing Association Limited</v>
          </cell>
        </row>
        <row r="949">
          <cell r="A949" t="str">
            <v>L0923</v>
          </cell>
          <cell r="B949" t="str">
            <v>Harrow Churches Housing Association</v>
          </cell>
        </row>
        <row r="950">
          <cell r="A950" t="str">
            <v>L0927</v>
          </cell>
          <cell r="B950" t="str">
            <v>Lambeth &amp; Southwark Housing Association Limited</v>
          </cell>
        </row>
        <row r="951">
          <cell r="A951" t="str">
            <v>L0938</v>
          </cell>
          <cell r="B951" t="str">
            <v>Hatton Housing Trust Limited</v>
          </cell>
        </row>
        <row r="952">
          <cell r="A952" t="str">
            <v>L0942</v>
          </cell>
          <cell r="B952" t="str">
            <v>Mercian Housing Association Limited</v>
          </cell>
        </row>
        <row r="953">
          <cell r="A953" t="str">
            <v>L0961</v>
          </cell>
          <cell r="B953" t="str">
            <v>Newark Housing Association Limited</v>
          </cell>
        </row>
        <row r="954">
          <cell r="A954" t="str">
            <v>L0970</v>
          </cell>
          <cell r="B954" t="str">
            <v>Housing For Women</v>
          </cell>
        </row>
        <row r="955">
          <cell r="A955" t="str">
            <v>L0975</v>
          </cell>
          <cell r="B955" t="str">
            <v>Mosscare Housing Limited</v>
          </cell>
        </row>
        <row r="956">
          <cell r="A956" t="str">
            <v>L0976</v>
          </cell>
          <cell r="B956" t="str">
            <v>Bexley Community Housing Association Limited</v>
          </cell>
        </row>
        <row r="957">
          <cell r="A957" t="str">
            <v>L0979</v>
          </cell>
          <cell r="B957" t="str">
            <v>Trident Housing Association Limited</v>
          </cell>
        </row>
        <row r="958">
          <cell r="A958" t="str">
            <v>L0983</v>
          </cell>
          <cell r="B958" t="str">
            <v>Campden School Housing Association Limited</v>
          </cell>
        </row>
        <row r="959">
          <cell r="A959" t="str">
            <v>L0992</v>
          </cell>
          <cell r="B959" t="str">
            <v>The Cambridge Housing Society Limited</v>
          </cell>
        </row>
        <row r="960">
          <cell r="A960" t="str">
            <v>L0993</v>
          </cell>
          <cell r="B960" t="str">
            <v>The King Street Housing Society Limited</v>
          </cell>
        </row>
        <row r="961">
          <cell r="A961" t="str">
            <v>L1000</v>
          </cell>
          <cell r="B961" t="str">
            <v>Witham Housing Association Limited</v>
          </cell>
        </row>
        <row r="962">
          <cell r="A962" t="str">
            <v>L1001</v>
          </cell>
          <cell r="B962" t="str">
            <v>Pierhead Housing Association Limited</v>
          </cell>
        </row>
        <row r="963">
          <cell r="A963" t="str">
            <v>L1002</v>
          </cell>
          <cell r="B963" t="str">
            <v>Boscombe Rotary &amp; Inner Wheel Housing Assoc Ltd</v>
          </cell>
        </row>
        <row r="964">
          <cell r="A964" t="str">
            <v>L1005</v>
          </cell>
          <cell r="B964" t="str">
            <v>Vectis Housing Association Limited</v>
          </cell>
        </row>
        <row r="965">
          <cell r="A965" t="str">
            <v>L1007</v>
          </cell>
          <cell r="B965" t="str">
            <v>Braughing Housing Association Limited</v>
          </cell>
        </row>
        <row r="966">
          <cell r="A966" t="str">
            <v>L1015</v>
          </cell>
          <cell r="B966" t="str">
            <v>Harrogate Flower Fund Homes Limited</v>
          </cell>
        </row>
        <row r="967">
          <cell r="A967" t="str">
            <v>L1019</v>
          </cell>
          <cell r="B967" t="str">
            <v>York Housing Association Limited</v>
          </cell>
        </row>
        <row r="968">
          <cell r="A968" t="str">
            <v>L1031</v>
          </cell>
          <cell r="B968" t="str">
            <v>Marlborough &amp; District Housing Association Limited</v>
          </cell>
        </row>
        <row r="969">
          <cell r="A969" t="str">
            <v>L1033</v>
          </cell>
          <cell r="B969" t="str">
            <v>Alpha (R.S.L.) Limited</v>
          </cell>
        </row>
        <row r="970">
          <cell r="A970" t="str">
            <v>L1216</v>
          </cell>
          <cell r="B970" t="str">
            <v>Bethel Housing Association Limited</v>
          </cell>
        </row>
        <row r="971">
          <cell r="A971" t="str">
            <v>L1218</v>
          </cell>
          <cell r="B971" t="str">
            <v>The Square Building Trust Limited</v>
          </cell>
        </row>
        <row r="972">
          <cell r="A972" t="str">
            <v>L1229</v>
          </cell>
          <cell r="B972" t="str">
            <v>Equity Housing Group Limited</v>
          </cell>
        </row>
        <row r="973">
          <cell r="A973" t="str">
            <v>L1230</v>
          </cell>
          <cell r="B973" t="str">
            <v>Great Places Housing Association</v>
          </cell>
        </row>
        <row r="974">
          <cell r="A974" t="str">
            <v>L1231</v>
          </cell>
          <cell r="B974" t="str">
            <v>'Johnnie' Johnson Housing Trust Limited</v>
          </cell>
        </row>
        <row r="975">
          <cell r="A975" t="str">
            <v>L1236</v>
          </cell>
          <cell r="B975" t="str">
            <v>Family Housing Assoc (Birkenhead &amp; Wirral) Limited</v>
          </cell>
        </row>
        <row r="976">
          <cell r="A976" t="str">
            <v>L1243</v>
          </cell>
          <cell r="B976" t="str">
            <v>Penge Churches Housing Association Limited</v>
          </cell>
        </row>
        <row r="977">
          <cell r="A977" t="str">
            <v>L1246</v>
          </cell>
          <cell r="B977" t="str">
            <v>Rotary Club of Dudley Housing Association Limited</v>
          </cell>
        </row>
        <row r="978">
          <cell r="A978" t="str">
            <v>L1253</v>
          </cell>
          <cell r="B978" t="str">
            <v>MuirCroft Housing Association Limited</v>
          </cell>
        </row>
        <row r="979">
          <cell r="A979" t="str">
            <v>L1255</v>
          </cell>
          <cell r="B979" t="str">
            <v>Littlehampton &amp; Rustington Housing Society Limited</v>
          </cell>
        </row>
        <row r="980">
          <cell r="A980" t="str">
            <v>L1257</v>
          </cell>
          <cell r="B980" t="str">
            <v>Brentwood Housing Trust Limited</v>
          </cell>
        </row>
        <row r="981">
          <cell r="A981" t="str">
            <v>L1259</v>
          </cell>
          <cell r="B981" t="str">
            <v>Mersea Island Trust</v>
          </cell>
        </row>
        <row r="982">
          <cell r="A982" t="str">
            <v>L1299</v>
          </cell>
          <cell r="B982" t="str">
            <v>Birkenhead Forum Housing Association Limited</v>
          </cell>
        </row>
        <row r="983">
          <cell r="A983" t="str">
            <v>L1303</v>
          </cell>
          <cell r="B983" t="str">
            <v>Trident Charitable Housing Association Limited</v>
          </cell>
        </row>
        <row r="984">
          <cell r="A984" t="str">
            <v>L1306</v>
          </cell>
          <cell r="B984" t="str">
            <v>Chichester Greyfriars Housing Association Limited</v>
          </cell>
        </row>
        <row r="985">
          <cell r="A985" t="str">
            <v>L1312</v>
          </cell>
          <cell r="B985" t="str">
            <v>Howard Cottage Housing Association</v>
          </cell>
        </row>
        <row r="986">
          <cell r="A986" t="str">
            <v>L1322</v>
          </cell>
          <cell r="B986" t="str">
            <v>Orchard Housing Society Limited</v>
          </cell>
        </row>
        <row r="987">
          <cell r="A987" t="str">
            <v>L1389</v>
          </cell>
          <cell r="B987" t="str">
            <v>Birmingham Civic Housing Association Limited</v>
          </cell>
        </row>
        <row r="988">
          <cell r="A988" t="str">
            <v>L1393</v>
          </cell>
          <cell r="B988" t="str">
            <v>Greenoak Housing Association Limited</v>
          </cell>
        </row>
        <row r="989">
          <cell r="A989" t="str">
            <v>L1397</v>
          </cell>
          <cell r="B989" t="str">
            <v>Billericay Community Housing Association Limited</v>
          </cell>
        </row>
        <row r="990">
          <cell r="A990" t="str">
            <v>L1405</v>
          </cell>
          <cell r="B990" t="str">
            <v>Norwich Housing Society Limited</v>
          </cell>
        </row>
        <row r="991">
          <cell r="A991" t="str">
            <v>L1423</v>
          </cell>
          <cell r="B991" t="str">
            <v>Manchester and District Housing Association Ltd</v>
          </cell>
        </row>
        <row r="992">
          <cell r="A992" t="str">
            <v>L1444</v>
          </cell>
          <cell r="B992" t="str">
            <v>Cirencester Housing Limited</v>
          </cell>
        </row>
        <row r="993">
          <cell r="A993" t="str">
            <v>L1505</v>
          </cell>
          <cell r="B993" t="str">
            <v>Shropshire Rural Housing Association Limited</v>
          </cell>
        </row>
        <row r="994">
          <cell r="A994" t="str">
            <v>L1508</v>
          </cell>
          <cell r="B994" t="str">
            <v>Royal Air Forces Association Housing Limited</v>
          </cell>
        </row>
        <row r="995">
          <cell r="A995" t="str">
            <v>L1511</v>
          </cell>
          <cell r="B995" t="str">
            <v>Birnbeck Housing Association Limited</v>
          </cell>
        </row>
        <row r="996">
          <cell r="A996" t="str">
            <v>L1512</v>
          </cell>
          <cell r="B996" t="str">
            <v>Peacehaven and Telscombe Housing Association Ltd</v>
          </cell>
        </row>
        <row r="997">
          <cell r="A997" t="str">
            <v>L1515</v>
          </cell>
          <cell r="B997" t="str">
            <v>Hendon Christian Housing Association Limited</v>
          </cell>
        </row>
        <row r="998">
          <cell r="A998" t="str">
            <v>L1517</v>
          </cell>
          <cell r="B998" t="str">
            <v>Ashwell Housing Association Limited</v>
          </cell>
        </row>
        <row r="999">
          <cell r="A999" t="str">
            <v>L1518</v>
          </cell>
          <cell r="B999" t="str">
            <v>Luton Community Housing Ltd</v>
          </cell>
        </row>
        <row r="1000">
          <cell r="A1000" t="str">
            <v>L1530</v>
          </cell>
          <cell r="B1000" t="str">
            <v>CWL Housing</v>
          </cell>
        </row>
        <row r="1001">
          <cell r="A1001" t="str">
            <v>L1533</v>
          </cell>
          <cell r="B1001" t="str">
            <v>Pinner House Society Limited</v>
          </cell>
        </row>
        <row r="1002">
          <cell r="A1002" t="str">
            <v>L1537</v>
          </cell>
          <cell r="B1002" t="str">
            <v>Thame and District Housing Association Limited</v>
          </cell>
        </row>
        <row r="1003">
          <cell r="A1003" t="str">
            <v>L1538</v>
          </cell>
          <cell r="B1003" t="str">
            <v>Hexagon Housing Association Limited</v>
          </cell>
        </row>
        <row r="1004">
          <cell r="A1004" t="str">
            <v>L1548</v>
          </cell>
          <cell r="B1004" t="str">
            <v>Women's Pioneer Housing Limited</v>
          </cell>
        </row>
        <row r="1005">
          <cell r="A1005" t="str">
            <v>L1551</v>
          </cell>
          <cell r="B1005" t="str">
            <v>Maldon Housing Association Limited</v>
          </cell>
        </row>
        <row r="1006">
          <cell r="A1006" t="str">
            <v>L1556</v>
          </cell>
          <cell r="B1006" t="str">
            <v>Stonewater Limited</v>
          </cell>
        </row>
        <row r="1007">
          <cell r="A1007" t="str">
            <v>L1659</v>
          </cell>
          <cell r="B1007" t="str">
            <v>Suffolk Housing Society Limited</v>
          </cell>
        </row>
        <row r="1008">
          <cell r="A1008" t="str">
            <v>L1666</v>
          </cell>
          <cell r="B1008" t="str">
            <v>Waterloo Housing Association Limited</v>
          </cell>
        </row>
        <row r="1009">
          <cell r="A1009" t="str">
            <v>L1668</v>
          </cell>
          <cell r="B1009" t="str">
            <v>Black Country Housing Group Limited</v>
          </cell>
        </row>
        <row r="1010">
          <cell r="A1010" t="str">
            <v>L1669</v>
          </cell>
          <cell r="B1010" t="str">
            <v>Heantun Housing Association Limited</v>
          </cell>
        </row>
        <row r="1011">
          <cell r="A1011" t="str">
            <v>L1680</v>
          </cell>
          <cell r="B1011" t="str">
            <v>Franklands Village Housing Association Limited</v>
          </cell>
        </row>
        <row r="1012">
          <cell r="A1012" t="str">
            <v>L1681</v>
          </cell>
          <cell r="B1012" t="str">
            <v>Wey Valley Housing Association Limited</v>
          </cell>
        </row>
        <row r="1013">
          <cell r="A1013" t="str">
            <v>L1690</v>
          </cell>
          <cell r="B1013" t="str">
            <v>Aldwyck East Housing Association Limited</v>
          </cell>
        </row>
        <row r="1014">
          <cell r="A1014" t="str">
            <v>L1693</v>
          </cell>
          <cell r="B1014" t="str">
            <v>Chislehurst and Sidcup Housing Association</v>
          </cell>
        </row>
        <row r="1015">
          <cell r="A1015" t="str">
            <v>L1700</v>
          </cell>
          <cell r="B1015" t="str">
            <v>Arena Housing Group Limited</v>
          </cell>
        </row>
        <row r="1016">
          <cell r="A1016" t="str">
            <v>L1710</v>
          </cell>
          <cell r="B1016" t="str">
            <v>Longdendale Housing Society Limited</v>
          </cell>
        </row>
        <row r="1017">
          <cell r="A1017" t="str">
            <v>L1714</v>
          </cell>
          <cell r="B1017" t="str">
            <v>Manchester Jewish Housing Association</v>
          </cell>
        </row>
        <row r="1018">
          <cell r="A1018" t="str">
            <v>L1716</v>
          </cell>
          <cell r="B1018" t="str">
            <v>King's Barton Housing Association Limited</v>
          </cell>
        </row>
        <row r="1019">
          <cell r="A1019" t="str">
            <v>L1719</v>
          </cell>
          <cell r="B1019" t="str">
            <v>Crosby Housing Association Limited</v>
          </cell>
        </row>
        <row r="1020">
          <cell r="A1020" t="str">
            <v>L1812</v>
          </cell>
          <cell r="B1020" t="str">
            <v>Redditch Friends Housing Association Limited</v>
          </cell>
        </row>
        <row r="1021">
          <cell r="A1021" t="str">
            <v>L1815</v>
          </cell>
          <cell r="B1021" t="str">
            <v>Island Cottages Limited</v>
          </cell>
        </row>
        <row r="1022">
          <cell r="A1022" t="str">
            <v>L1821</v>
          </cell>
          <cell r="B1022" t="str">
            <v>The Fellowship Houses Trust</v>
          </cell>
        </row>
        <row r="1023">
          <cell r="A1023" t="str">
            <v>L1824</v>
          </cell>
          <cell r="B1023" t="str">
            <v>St Luke's Housing Society Limited</v>
          </cell>
        </row>
        <row r="1024">
          <cell r="A1024" t="str">
            <v>L1829</v>
          </cell>
          <cell r="B1024" t="str">
            <v>Southdown Housing Association Limited</v>
          </cell>
        </row>
        <row r="1025">
          <cell r="A1025" t="str">
            <v>L1856</v>
          </cell>
          <cell r="B1025" t="str">
            <v>Hewitt Homes</v>
          </cell>
        </row>
        <row r="1026">
          <cell r="A1026" t="str">
            <v>L1867</v>
          </cell>
          <cell r="B1026" t="str">
            <v>Wyedean Housing Association Limited</v>
          </cell>
        </row>
        <row r="1027">
          <cell r="A1027" t="str">
            <v>L1872</v>
          </cell>
          <cell r="B1027" t="str">
            <v>Tees Valley Housing Limited</v>
          </cell>
        </row>
        <row r="1028">
          <cell r="A1028" t="str">
            <v>L1953</v>
          </cell>
          <cell r="B1028" t="str">
            <v>Cherry Tree Housing Association Limited</v>
          </cell>
        </row>
        <row r="1029">
          <cell r="A1029" t="str">
            <v>L1958</v>
          </cell>
          <cell r="B1029" t="str">
            <v>Pine Ridge Housing Association Limited</v>
          </cell>
        </row>
        <row r="1030">
          <cell r="A1030" t="str">
            <v>L1965</v>
          </cell>
          <cell r="B1030" t="str">
            <v>Keniston Housing Association Limited</v>
          </cell>
        </row>
        <row r="1031">
          <cell r="A1031" t="str">
            <v>L1967</v>
          </cell>
          <cell r="B1031" t="str">
            <v>Retirement Lease Housing Association</v>
          </cell>
        </row>
        <row r="1032">
          <cell r="A1032" t="str">
            <v>L1990</v>
          </cell>
          <cell r="B1032" t="str">
            <v>Bristowe (Fair Rent) Housing Association Limited</v>
          </cell>
        </row>
        <row r="1033">
          <cell r="A1033" t="str">
            <v>L1994</v>
          </cell>
          <cell r="B1033" t="str">
            <v>Holy Trinity (Guildford) Housing Association Ltd</v>
          </cell>
        </row>
        <row r="1034">
          <cell r="A1034" t="str">
            <v>L2000</v>
          </cell>
          <cell r="B1034" t="str">
            <v>The Old Etonian Housing Association Limited</v>
          </cell>
        </row>
        <row r="1035">
          <cell r="A1035" t="str">
            <v>L2007</v>
          </cell>
          <cell r="B1035" t="str">
            <v>Buckinghamshire Housing Association Limited</v>
          </cell>
        </row>
        <row r="1036">
          <cell r="A1036" t="str">
            <v>L2022</v>
          </cell>
          <cell r="B1036" t="str">
            <v>Hunton Bridge Cottage Trust</v>
          </cell>
        </row>
        <row r="1037">
          <cell r="A1037" t="str">
            <v>L2026</v>
          </cell>
          <cell r="B1037" t="str">
            <v>Stable Lads Welfare Trust Housing Association Ltd</v>
          </cell>
        </row>
        <row r="1038">
          <cell r="A1038" t="str">
            <v>L2027</v>
          </cell>
          <cell r="B1038" t="str">
            <v>Housing Partnership (London) Limited</v>
          </cell>
        </row>
        <row r="1039">
          <cell r="A1039" t="str">
            <v>L2034</v>
          </cell>
          <cell r="B1039" t="str">
            <v>South Cheshire Housing Society Limited</v>
          </cell>
        </row>
        <row r="1040">
          <cell r="A1040" t="str">
            <v>L2036</v>
          </cell>
          <cell r="B1040" t="str">
            <v>Prestwich &amp; North Western Housing Association Ltd</v>
          </cell>
        </row>
        <row r="1041">
          <cell r="A1041" t="str">
            <v>L2159</v>
          </cell>
          <cell r="B1041" t="str">
            <v>Radcliffe Housing Society Limited</v>
          </cell>
        </row>
        <row r="1042">
          <cell r="A1042" t="str">
            <v>L2173</v>
          </cell>
          <cell r="B1042" t="str">
            <v>Hassocks Housing Society Limited</v>
          </cell>
        </row>
        <row r="1043">
          <cell r="A1043" t="str">
            <v>L2179</v>
          </cell>
          <cell r="B1043" t="str">
            <v>Hightown Housing Association Limited</v>
          </cell>
        </row>
        <row r="1044">
          <cell r="A1044" t="str">
            <v>L2188</v>
          </cell>
          <cell r="B1044" t="str">
            <v>Harrogate Housing Association Limited</v>
          </cell>
        </row>
        <row r="1045">
          <cell r="A1045" t="str">
            <v>L2194</v>
          </cell>
          <cell r="B1045" t="str">
            <v>Muir Group Housing Association Limited</v>
          </cell>
        </row>
        <row r="1046">
          <cell r="A1046" t="str">
            <v>L2195</v>
          </cell>
          <cell r="B1046" t="str">
            <v>Five Villages Home Association Limited</v>
          </cell>
        </row>
        <row r="1047">
          <cell r="A1047" t="str">
            <v>L2208</v>
          </cell>
          <cell r="B1047" t="str">
            <v>Manor Housing Association Limited</v>
          </cell>
        </row>
        <row r="1048">
          <cell r="A1048" t="str">
            <v>L2209</v>
          </cell>
          <cell r="B1048" t="str">
            <v>Tamar Housing Society Limited</v>
          </cell>
        </row>
        <row r="1049">
          <cell r="A1049" t="str">
            <v>L2285</v>
          </cell>
          <cell r="B1049" t="str">
            <v>Connect Housing Association Limited</v>
          </cell>
        </row>
        <row r="1050">
          <cell r="A1050" t="str">
            <v>L2424</v>
          </cell>
          <cell r="B1050" t="str">
            <v>South Western Housing Society</v>
          </cell>
        </row>
        <row r="1051">
          <cell r="A1051" t="str">
            <v>L2434</v>
          </cell>
          <cell r="B1051" t="str">
            <v>Hull House Improvement Society Limited</v>
          </cell>
        </row>
        <row r="1052">
          <cell r="A1052" t="str">
            <v>L2441</v>
          </cell>
          <cell r="B1052" t="str">
            <v>Guinness Housing Association Limited</v>
          </cell>
        </row>
        <row r="1053">
          <cell r="A1053" t="str">
            <v>L2498</v>
          </cell>
          <cell r="B1053" t="str">
            <v>Padley Housing Association Limited</v>
          </cell>
        </row>
        <row r="1054">
          <cell r="A1054" t="str">
            <v>L2518</v>
          </cell>
          <cell r="B1054" t="str">
            <v>Barnsbury Housing Association Limited</v>
          </cell>
        </row>
        <row r="1055">
          <cell r="A1055" t="str">
            <v>L2618</v>
          </cell>
          <cell r="B1055" t="str">
            <v>The Armstrong Home of Rest</v>
          </cell>
        </row>
        <row r="1056">
          <cell r="A1056" t="str">
            <v>L2650</v>
          </cell>
          <cell r="B1056" t="str">
            <v>Eventide &amp; Watts Charity</v>
          </cell>
        </row>
        <row r="1057">
          <cell r="A1057" t="str">
            <v>L2732</v>
          </cell>
          <cell r="B1057" t="str">
            <v>Winchester Working Men's Housing Society Limited</v>
          </cell>
        </row>
        <row r="1058">
          <cell r="A1058" t="str">
            <v>L2762</v>
          </cell>
          <cell r="B1058" t="str">
            <v>Witney Mills Housing Society Limited</v>
          </cell>
        </row>
        <row r="1059">
          <cell r="A1059" t="str">
            <v>L2793</v>
          </cell>
          <cell r="B1059" t="str">
            <v>North Memorial Homes City of Leicester</v>
          </cell>
        </row>
        <row r="1060">
          <cell r="A1060" t="str">
            <v>L2888</v>
          </cell>
          <cell r="B1060" t="str">
            <v>Bolney Housing Association Limited</v>
          </cell>
        </row>
        <row r="1061">
          <cell r="A1061" t="str">
            <v>L2889</v>
          </cell>
          <cell r="B1061" t="str">
            <v>Birmingham Jewish Housing Association Limited</v>
          </cell>
        </row>
        <row r="1062">
          <cell r="A1062" t="str">
            <v>L3030</v>
          </cell>
          <cell r="B1062" t="str">
            <v>Birmingham Co-operative Housing Services Limited</v>
          </cell>
        </row>
        <row r="1063">
          <cell r="A1063" t="str">
            <v>L3076</v>
          </cell>
          <cell r="B1063" t="str">
            <v>Home Group Limited</v>
          </cell>
        </row>
        <row r="1064">
          <cell r="A1064" t="str">
            <v>L3261</v>
          </cell>
          <cell r="B1064" t="str">
            <v>Contour Homes Limited</v>
          </cell>
        </row>
        <row r="1065">
          <cell r="A1065" t="str">
            <v>L3262</v>
          </cell>
          <cell r="B1065" t="str">
            <v>Eldon Housing Association Limited</v>
          </cell>
        </row>
        <row r="1066">
          <cell r="A1066" t="str">
            <v>L3305</v>
          </cell>
          <cell r="B1066" t="str">
            <v>Hull Churches Housing Association Limited</v>
          </cell>
        </row>
        <row r="1067">
          <cell r="A1067" t="str">
            <v>L3417</v>
          </cell>
          <cell r="B1067" t="str">
            <v>The Villages Housing Association Limited</v>
          </cell>
        </row>
        <row r="1068">
          <cell r="A1068" t="str">
            <v>L3500</v>
          </cell>
          <cell r="B1068" t="str">
            <v>The Cyril Wood Memorial Trust</v>
          </cell>
        </row>
        <row r="1069">
          <cell r="A1069" t="str">
            <v>L3519</v>
          </cell>
          <cell r="B1069" t="str">
            <v>St Peters Saltley Housing Association Limited</v>
          </cell>
        </row>
        <row r="1070">
          <cell r="A1070" t="str">
            <v>L3532</v>
          </cell>
          <cell r="B1070" t="str">
            <v>Tung Sing Housing Association Limited</v>
          </cell>
        </row>
        <row r="1071">
          <cell r="A1071" t="str">
            <v>L3534</v>
          </cell>
          <cell r="B1071" t="str">
            <v>ASRA Housing Association Limited</v>
          </cell>
        </row>
        <row r="1072">
          <cell r="A1072" t="str">
            <v>L3535</v>
          </cell>
          <cell r="B1072" t="str">
            <v>Estuary Housing Association Limited</v>
          </cell>
        </row>
        <row r="1073">
          <cell r="A1073" t="str">
            <v>L3559</v>
          </cell>
          <cell r="B1073" t="str">
            <v>Wiltshire Rural Housing Association Limited</v>
          </cell>
        </row>
        <row r="1074">
          <cell r="A1074" t="str">
            <v>L3598</v>
          </cell>
          <cell r="B1074" t="str">
            <v>German Lutheran Housing Association Limited</v>
          </cell>
        </row>
        <row r="1075">
          <cell r="A1075" t="str">
            <v>L3613</v>
          </cell>
          <cell r="B1075" t="str">
            <v>Cornwall Rural Housing Association Limited</v>
          </cell>
        </row>
        <row r="1076">
          <cell r="A1076" t="str">
            <v>L3626</v>
          </cell>
          <cell r="B1076" t="str">
            <v>Gloucestershire Rural Housing Association Limited</v>
          </cell>
        </row>
        <row r="1077">
          <cell r="A1077" t="str">
            <v>L3629</v>
          </cell>
          <cell r="B1077" t="str">
            <v>Falcon Rural Housing Limited</v>
          </cell>
        </row>
        <row r="1078">
          <cell r="A1078" t="str">
            <v>L3642</v>
          </cell>
          <cell r="B1078" t="str">
            <v>Chisel Limited</v>
          </cell>
        </row>
        <row r="1079">
          <cell r="A1079" t="str">
            <v>L3692</v>
          </cell>
          <cell r="B1079" t="str">
            <v>Pine Court Housing Association Limited</v>
          </cell>
        </row>
        <row r="1080">
          <cell r="A1080" t="str">
            <v>L3698</v>
          </cell>
          <cell r="B1080" t="str">
            <v>Lincolnshire Rural Housing Association Limited</v>
          </cell>
        </row>
        <row r="1081">
          <cell r="A1081" t="str">
            <v>L3704</v>
          </cell>
          <cell r="B1081" t="str">
            <v>New Forest Villages Housing Association Limited</v>
          </cell>
        </row>
        <row r="1082">
          <cell r="A1082" t="str">
            <v>L3711</v>
          </cell>
          <cell r="B1082" t="str">
            <v>Steve Biko Housing Association Limited</v>
          </cell>
        </row>
        <row r="1083">
          <cell r="A1083" t="str">
            <v>L3713</v>
          </cell>
          <cell r="B1083" t="str">
            <v>Arawak Walton Housing Association Limited</v>
          </cell>
        </row>
        <row r="1084">
          <cell r="A1084" t="str">
            <v>L3736</v>
          </cell>
          <cell r="B1084" t="str">
            <v>Manningham Housing Association Limited</v>
          </cell>
        </row>
        <row r="1085">
          <cell r="A1085" t="str">
            <v>L3757</v>
          </cell>
          <cell r="B1085" t="str">
            <v>Odu-Dua Housing Association Limited</v>
          </cell>
        </row>
        <row r="1086">
          <cell r="A1086" t="str">
            <v>L3758</v>
          </cell>
          <cell r="B1086" t="str">
            <v>United Housing Association Limited</v>
          </cell>
        </row>
        <row r="1087">
          <cell r="A1087" t="str">
            <v>L3790</v>
          </cell>
          <cell r="B1087" t="str">
            <v>Fairfield Moravian Housing Association Limited</v>
          </cell>
        </row>
        <row r="1088">
          <cell r="A1088" t="str">
            <v>L3797</v>
          </cell>
          <cell r="B1088" t="str">
            <v>Hastoe Wyvern Housing Association Limited</v>
          </cell>
        </row>
        <row r="1089">
          <cell r="A1089" t="str">
            <v>L3807</v>
          </cell>
          <cell r="B1089" t="str">
            <v>Sadeh Lok Limited</v>
          </cell>
        </row>
        <row r="1090">
          <cell r="A1090" t="str">
            <v>L3808</v>
          </cell>
          <cell r="B1090" t="str">
            <v>Tuntum Housing Association Limited</v>
          </cell>
        </row>
        <row r="1091">
          <cell r="A1091" t="str">
            <v>L3833</v>
          </cell>
          <cell r="B1091" t="str">
            <v>Nehemiah United Churches Housing Association Limit</v>
          </cell>
        </row>
        <row r="1092">
          <cell r="A1092" t="str">
            <v>L3865</v>
          </cell>
          <cell r="B1092" t="str">
            <v>Sovereign Housing Association Limited</v>
          </cell>
        </row>
        <row r="1093">
          <cell r="A1093" t="str">
            <v>L3880</v>
          </cell>
          <cell r="B1093" t="str">
            <v>Lune Valley Rural Housing Association Limited</v>
          </cell>
        </row>
        <row r="1094">
          <cell r="A1094" t="str">
            <v>L3881</v>
          </cell>
          <cell r="B1094" t="str">
            <v>Warwickshire Rural Housing Association Limited</v>
          </cell>
        </row>
        <row r="1095">
          <cell r="A1095" t="str">
            <v>L3885</v>
          </cell>
          <cell r="B1095" t="str">
            <v>Family Mosaic Home Ownership Limited</v>
          </cell>
        </row>
        <row r="1096">
          <cell r="A1096" t="str">
            <v>L3899</v>
          </cell>
          <cell r="B1096" t="str">
            <v>Peak District Rural Housing Association Limited</v>
          </cell>
        </row>
        <row r="1097">
          <cell r="A1097" t="str">
            <v>L3921</v>
          </cell>
          <cell r="B1097" t="str">
            <v>Bridge Care Limited</v>
          </cell>
        </row>
        <row r="1098">
          <cell r="A1098" t="str">
            <v>L3933</v>
          </cell>
          <cell r="B1098" t="str">
            <v>Sovereign Living Limited</v>
          </cell>
        </row>
        <row r="1099">
          <cell r="A1099" t="str">
            <v>L3939</v>
          </cell>
          <cell r="B1099" t="str">
            <v>Walterton and Elgin Community Homes Limited</v>
          </cell>
        </row>
        <row r="1100">
          <cell r="A1100" t="str">
            <v>L3950</v>
          </cell>
          <cell r="B1100" t="str">
            <v>Magna Housing Association Limited</v>
          </cell>
        </row>
        <row r="1101">
          <cell r="A1101" t="str">
            <v>L3974</v>
          </cell>
          <cell r="B1101" t="str">
            <v>Millat Asian Housing Association Limited</v>
          </cell>
        </row>
        <row r="1102">
          <cell r="A1102" t="str">
            <v>L3981</v>
          </cell>
          <cell r="B1102" t="str">
            <v>Northamptonshire Rural Housing Association Limited</v>
          </cell>
        </row>
        <row r="1103">
          <cell r="A1103" t="str">
            <v>L3984</v>
          </cell>
          <cell r="B1103" t="str">
            <v>Oxbode Housing Association Limited</v>
          </cell>
        </row>
        <row r="1104">
          <cell r="A1104" t="str">
            <v>L4003</v>
          </cell>
          <cell r="B1104" t="str">
            <v>Holtspur Housing Association Limited</v>
          </cell>
        </row>
        <row r="1105">
          <cell r="A1105" t="str">
            <v>L4004</v>
          </cell>
          <cell r="B1105" t="str">
            <v>English Rural Housing Association Limited</v>
          </cell>
        </row>
        <row r="1106">
          <cell r="A1106" t="str">
            <v>L4005</v>
          </cell>
          <cell r="B1106" t="str">
            <v>The Blackpool Fylde and Wyre Society for the Blind</v>
          </cell>
        </row>
        <row r="1107">
          <cell r="A1107" t="str">
            <v>L4009</v>
          </cell>
          <cell r="B1107" t="str">
            <v>Rockingham Forest Housing Association Limited</v>
          </cell>
        </row>
        <row r="1108">
          <cell r="A1108" t="str">
            <v>L4047</v>
          </cell>
          <cell r="B1108" t="str">
            <v>Moat Housing Group Limited</v>
          </cell>
        </row>
        <row r="1109">
          <cell r="A1109" t="str">
            <v>L4048</v>
          </cell>
          <cell r="B1109" t="str">
            <v>Aragon Housing Association Limited</v>
          </cell>
        </row>
        <row r="1110">
          <cell r="A1110" t="str">
            <v>L4059</v>
          </cell>
          <cell r="B1110" t="str">
            <v>Macintyre Housing Association Limited</v>
          </cell>
        </row>
        <row r="1111">
          <cell r="A1111" t="str">
            <v>L4060</v>
          </cell>
          <cell r="B1111" t="str">
            <v>Orbit South Housing Association Limited</v>
          </cell>
        </row>
        <row r="1112">
          <cell r="A1112" t="str">
            <v>L4072</v>
          </cell>
          <cell r="B1112" t="str">
            <v>Windsor and District Housing Association Limited</v>
          </cell>
        </row>
        <row r="1113">
          <cell r="A1113" t="str">
            <v>L4073</v>
          </cell>
          <cell r="B1113" t="str">
            <v>Housing Solutions Limited</v>
          </cell>
        </row>
        <row r="1114">
          <cell r="A1114" t="str">
            <v>L4088</v>
          </cell>
          <cell r="B1114" t="str">
            <v>People First Housing Association Limited</v>
          </cell>
        </row>
        <row r="1115">
          <cell r="A1115" t="str">
            <v>L4105</v>
          </cell>
          <cell r="B1115" t="str">
            <v>Riversmead Housing Association Limited</v>
          </cell>
        </row>
        <row r="1116">
          <cell r="A1116" t="str">
            <v>L4118</v>
          </cell>
          <cell r="B1116" t="str">
            <v>The Pioneer Housing and Community Group Limited</v>
          </cell>
        </row>
        <row r="1117">
          <cell r="A1117" t="str">
            <v>L4123</v>
          </cell>
          <cell r="B1117" t="str">
            <v>Orbit Group Limited</v>
          </cell>
        </row>
        <row r="1118">
          <cell r="A1118" t="str">
            <v>L4130</v>
          </cell>
          <cell r="B1118" t="str">
            <v>Soha Housing Limited</v>
          </cell>
        </row>
        <row r="1119">
          <cell r="A1119" t="str">
            <v>L4140</v>
          </cell>
          <cell r="B1119" t="str">
            <v>Eden Housing Association Limited</v>
          </cell>
        </row>
        <row r="1120">
          <cell r="A1120" t="str">
            <v>L4143</v>
          </cell>
          <cell r="B1120" t="str">
            <v>CBHA</v>
          </cell>
        </row>
        <row r="1121">
          <cell r="A1121" t="str">
            <v>L4145</v>
          </cell>
          <cell r="B1121" t="str">
            <v>Swan Housing Association Limited</v>
          </cell>
        </row>
        <row r="1122">
          <cell r="A1122" t="str">
            <v>L4160</v>
          </cell>
          <cell r="B1122" t="str">
            <v>Together Housing Association Limited</v>
          </cell>
        </row>
        <row r="1123">
          <cell r="A1123" t="str">
            <v>L4167</v>
          </cell>
          <cell r="B1123" t="str">
            <v>Empowering People Inspiring Communities Limited</v>
          </cell>
        </row>
        <row r="1124">
          <cell r="A1124" t="str">
            <v>L4170</v>
          </cell>
          <cell r="B1124" t="str">
            <v>Poplar HARCA Limited</v>
          </cell>
        </row>
        <row r="1125">
          <cell r="A1125" t="str">
            <v>L4171</v>
          </cell>
          <cell r="B1125" t="str">
            <v>Severn Vale Housing Society Limited</v>
          </cell>
        </row>
        <row r="1126">
          <cell r="A1126" t="str">
            <v>L4172</v>
          </cell>
          <cell r="B1126" t="str">
            <v>Radian Group Limited</v>
          </cell>
        </row>
        <row r="1127">
          <cell r="A1127" t="str">
            <v>L4178</v>
          </cell>
          <cell r="B1127" t="str">
            <v>Choices Housing Association Limited</v>
          </cell>
        </row>
        <row r="1128">
          <cell r="A1128" t="str">
            <v>L4185</v>
          </cell>
          <cell r="B1128" t="str">
            <v>WM Housing Group Limited</v>
          </cell>
        </row>
        <row r="1129">
          <cell r="A1129" t="str">
            <v>L4191</v>
          </cell>
          <cell r="B1129" t="str">
            <v>Solihull Care Housing Association Limited</v>
          </cell>
        </row>
        <row r="1130">
          <cell r="A1130" t="str">
            <v>L4195</v>
          </cell>
          <cell r="B1130" t="str">
            <v>Leasowe Community Homes</v>
          </cell>
        </row>
        <row r="1131">
          <cell r="A1131" t="str">
            <v>L4199</v>
          </cell>
          <cell r="B1131" t="str">
            <v>Ashton Pioneer Homes Limited</v>
          </cell>
        </row>
        <row r="1132">
          <cell r="A1132" t="str">
            <v>L4201</v>
          </cell>
          <cell r="B1132" t="str">
            <v>New Linx Housing Trust</v>
          </cell>
        </row>
        <row r="1133">
          <cell r="A1133" t="str">
            <v>L4203</v>
          </cell>
          <cell r="B1133" t="str">
            <v>Your Housing Group Limited</v>
          </cell>
        </row>
        <row r="1134">
          <cell r="A1134" t="str">
            <v>L4204</v>
          </cell>
          <cell r="B1134" t="str">
            <v>Frontis Homes Limited</v>
          </cell>
        </row>
        <row r="1135">
          <cell r="A1135" t="str">
            <v>L4207</v>
          </cell>
          <cell r="B1135" t="str">
            <v>Lord Mayor of Portsmouth's Coronation Homes Ltd.</v>
          </cell>
        </row>
        <row r="1136">
          <cell r="A1136" t="str">
            <v>L4212</v>
          </cell>
          <cell r="B1136" t="str">
            <v>Charlton Triangle Homes Limited</v>
          </cell>
        </row>
        <row r="1137">
          <cell r="A1137" t="str">
            <v>L4215</v>
          </cell>
          <cell r="B1137" t="str">
            <v>Paradigm Housing Group Limited</v>
          </cell>
        </row>
        <row r="1138">
          <cell r="A1138" t="str">
            <v>L4216</v>
          </cell>
          <cell r="B1138" t="str">
            <v>Amicus Group Limited</v>
          </cell>
        </row>
        <row r="1139">
          <cell r="A1139" t="str">
            <v>L4218</v>
          </cell>
          <cell r="B1139" t="str">
            <v>Broadening Choices for Older People</v>
          </cell>
        </row>
        <row r="1140">
          <cell r="A1140" t="str">
            <v>L4219</v>
          </cell>
          <cell r="B1140" t="str">
            <v>Willow Park Housing Trust Limited</v>
          </cell>
        </row>
        <row r="1141">
          <cell r="A1141" t="str">
            <v>L4221</v>
          </cell>
          <cell r="B1141" t="str">
            <v>Old Ford Housing Association</v>
          </cell>
        </row>
        <row r="1142">
          <cell r="A1142" t="str">
            <v>L4223</v>
          </cell>
          <cell r="B1142" t="str">
            <v>Hyde Southbank Homes Limited</v>
          </cell>
        </row>
        <row r="1143">
          <cell r="A1143" t="str">
            <v>L4228</v>
          </cell>
          <cell r="B1143" t="str">
            <v>Optima Community Association</v>
          </cell>
        </row>
        <row r="1144">
          <cell r="A1144" t="str">
            <v>L4229</v>
          </cell>
          <cell r="B1144" t="str">
            <v>Acis Group Limited</v>
          </cell>
        </row>
        <row r="1145">
          <cell r="A1145" t="str">
            <v>L4230</v>
          </cell>
          <cell r="B1145" t="str">
            <v>South Liverpool Homes Limited</v>
          </cell>
        </row>
        <row r="1146">
          <cell r="A1146" t="str">
            <v>L4236</v>
          </cell>
          <cell r="B1146" t="str">
            <v>Places for People Group Limited</v>
          </cell>
        </row>
        <row r="1147">
          <cell r="A1147" t="str">
            <v>L4238</v>
          </cell>
          <cell r="B1147" t="str">
            <v>Aspire Housing Limited</v>
          </cell>
        </row>
        <row r="1148">
          <cell r="A1148" t="str">
            <v>L4240</v>
          </cell>
          <cell r="B1148" t="str">
            <v>A2Dominion Housing Group Limited</v>
          </cell>
        </row>
        <row r="1149">
          <cell r="A1149" t="str">
            <v>L4251</v>
          </cell>
          <cell r="B1149" t="str">
            <v>Town and Country Housing Group</v>
          </cell>
        </row>
        <row r="1150">
          <cell r="A1150" t="str">
            <v>L4254</v>
          </cell>
          <cell r="B1150" t="str">
            <v>Calico Homes Limited</v>
          </cell>
        </row>
        <row r="1151">
          <cell r="A1151" t="str">
            <v>L4260</v>
          </cell>
          <cell r="B1151" t="str">
            <v>Tower Hamlets Community Housing Limited</v>
          </cell>
        </row>
        <row r="1152">
          <cell r="A1152" t="str">
            <v>L4274</v>
          </cell>
          <cell r="B1152" t="str">
            <v>Gallions Housing Association Limited</v>
          </cell>
        </row>
        <row r="1153">
          <cell r="A1153" t="str">
            <v>L4277</v>
          </cell>
          <cell r="B1153" t="str">
            <v>Longhurst Group Limited</v>
          </cell>
        </row>
        <row r="1154">
          <cell r="A1154" t="str">
            <v>L4278</v>
          </cell>
          <cell r="B1154" t="str">
            <v>Festival Housing Limited</v>
          </cell>
        </row>
        <row r="1155">
          <cell r="A1155" t="str">
            <v>L4279</v>
          </cell>
          <cell r="B1155" t="str">
            <v>Richmond Housing Partnership Limited</v>
          </cell>
        </row>
        <row r="1156">
          <cell r="A1156" t="str">
            <v>L4295</v>
          </cell>
          <cell r="B1156" t="str">
            <v>Fenhatch Limited</v>
          </cell>
        </row>
        <row r="1157">
          <cell r="A1157" t="str">
            <v>L4299</v>
          </cell>
          <cell r="B1157" t="str">
            <v>Saxon Weald Homes Limited</v>
          </cell>
        </row>
        <row r="1158">
          <cell r="A1158" t="str">
            <v>L4301</v>
          </cell>
          <cell r="B1158" t="str">
            <v>Old Oak Housing Association Ltd</v>
          </cell>
        </row>
        <row r="1159">
          <cell r="A1159" t="str">
            <v>L4303</v>
          </cell>
          <cell r="B1159" t="str">
            <v>Martlet Homes Limited</v>
          </cell>
        </row>
        <row r="1160">
          <cell r="A1160" t="str">
            <v>L4311</v>
          </cell>
          <cell r="B1160" t="str">
            <v>Trent &amp; Dove Housing Limited</v>
          </cell>
        </row>
        <row r="1161">
          <cell r="A1161" t="str">
            <v>L4312</v>
          </cell>
          <cell r="B1161" t="str">
            <v>Cottsway Housing Association Limited</v>
          </cell>
        </row>
        <row r="1162">
          <cell r="A1162" t="str">
            <v>L4313</v>
          </cell>
          <cell r="B1162" t="str">
            <v>Gentoo Group Limited</v>
          </cell>
        </row>
        <row r="1163">
          <cell r="A1163" t="str">
            <v>L4318</v>
          </cell>
          <cell r="B1163" t="str">
            <v>Gentoo Sunderland Limited</v>
          </cell>
        </row>
        <row r="1164">
          <cell r="A1164" t="str">
            <v>L4331</v>
          </cell>
          <cell r="B1164" t="str">
            <v>Chelmer Housing Partnership Limited</v>
          </cell>
        </row>
        <row r="1165">
          <cell r="A1165" t="str">
            <v>L4332</v>
          </cell>
          <cell r="B1165" t="str">
            <v>Dales Housing Limited</v>
          </cell>
        </row>
        <row r="1166">
          <cell r="A1166" t="str">
            <v>L4334</v>
          </cell>
          <cell r="B1166" t="str">
            <v>Raven Housing Trust Limited</v>
          </cell>
        </row>
        <row r="1167">
          <cell r="A1167" t="str">
            <v>L4335</v>
          </cell>
          <cell r="B1167" t="str">
            <v>Redditch Co-operative Homes</v>
          </cell>
        </row>
        <row r="1168">
          <cell r="A1168" t="str">
            <v>L4340</v>
          </cell>
          <cell r="B1168" t="str">
            <v>Helena Partnerships Limited</v>
          </cell>
        </row>
        <row r="1169">
          <cell r="A1169" t="str">
            <v>L4341</v>
          </cell>
          <cell r="B1169" t="str">
            <v>Weaver Vale Housing Trust Limited</v>
          </cell>
        </row>
        <row r="1170">
          <cell r="A1170" t="str">
            <v>L4342</v>
          </cell>
          <cell r="B1170" t="str">
            <v>Coast &amp; Country Housing Limited</v>
          </cell>
        </row>
        <row r="1171">
          <cell r="A1171" t="str">
            <v>L4346</v>
          </cell>
          <cell r="B1171" t="str">
            <v>Lambeth Self Help Housing Association Limited</v>
          </cell>
        </row>
        <row r="1172">
          <cell r="A1172" t="str">
            <v>L4347</v>
          </cell>
          <cell r="B1172" t="str">
            <v>London Strategic Housing Limited</v>
          </cell>
        </row>
        <row r="1173">
          <cell r="A1173" t="str">
            <v>L4355</v>
          </cell>
          <cell r="B1173" t="str">
            <v>Plus Dane Housing Group Limited</v>
          </cell>
        </row>
        <row r="1174">
          <cell r="A1174" t="str">
            <v>L4361</v>
          </cell>
          <cell r="B1174" t="str">
            <v>Cobalt Housing Limited</v>
          </cell>
        </row>
        <row r="1175">
          <cell r="A1175" t="str">
            <v>L4362</v>
          </cell>
          <cell r="B1175" t="str">
            <v>Retail Trust</v>
          </cell>
        </row>
        <row r="1176">
          <cell r="A1176" t="str">
            <v>L4363</v>
          </cell>
          <cell r="B1176" t="str">
            <v>Incommunities Group Limited</v>
          </cell>
        </row>
        <row r="1177">
          <cell r="A1177" t="str">
            <v>L4370</v>
          </cell>
          <cell r="B1177" t="str">
            <v>North Hertfordshire Homes Limited</v>
          </cell>
        </row>
        <row r="1178">
          <cell r="A1178" t="str">
            <v>L4371</v>
          </cell>
          <cell r="B1178" t="str">
            <v>Wulvern Housing Ltd</v>
          </cell>
        </row>
        <row r="1179">
          <cell r="A1179" t="str">
            <v>L4372</v>
          </cell>
          <cell r="B1179" t="str">
            <v>Futures Homescape Limited</v>
          </cell>
        </row>
        <row r="1180">
          <cell r="A1180" t="str">
            <v>L4373</v>
          </cell>
          <cell r="B1180" t="str">
            <v>Network Housing Group Limited</v>
          </cell>
        </row>
        <row r="1181">
          <cell r="A1181" t="str">
            <v>L4375</v>
          </cell>
          <cell r="B1181" t="str">
            <v>Sanctuary (Liverpool) Limited</v>
          </cell>
        </row>
        <row r="1182">
          <cell r="A1182" t="str">
            <v>L4376</v>
          </cell>
          <cell r="B1182" t="str">
            <v>Tamil Community Housing Association Limited</v>
          </cell>
        </row>
        <row r="1183">
          <cell r="A1183" t="str">
            <v>L4383</v>
          </cell>
          <cell r="B1183" t="str">
            <v>WATMOS Community Homes</v>
          </cell>
        </row>
        <row r="1184">
          <cell r="A1184" t="str">
            <v>L4385</v>
          </cell>
          <cell r="B1184" t="str">
            <v>Two Rivers Housing</v>
          </cell>
        </row>
        <row r="1185">
          <cell r="A1185" t="str">
            <v>L4389</v>
          </cell>
          <cell r="B1185" t="str">
            <v>Walsall Housing Group Limited</v>
          </cell>
        </row>
        <row r="1186">
          <cell r="A1186" t="str">
            <v>L4393</v>
          </cell>
          <cell r="B1186" t="str">
            <v>Aster Group Limited</v>
          </cell>
        </row>
        <row r="1187">
          <cell r="A1187" t="str">
            <v>L4396</v>
          </cell>
          <cell r="B1187" t="str">
            <v>Eastlands Homes Partnership Limited</v>
          </cell>
        </row>
        <row r="1188">
          <cell r="A1188" t="str">
            <v>L4398</v>
          </cell>
          <cell r="B1188" t="str">
            <v>Luminus Group Limited</v>
          </cell>
        </row>
        <row r="1189">
          <cell r="A1189" t="str">
            <v>L4399</v>
          </cell>
          <cell r="B1189" t="str">
            <v>Oak Foundation</v>
          </cell>
        </row>
        <row r="1190">
          <cell r="A1190" t="str">
            <v>L4404</v>
          </cell>
          <cell r="B1190" t="str">
            <v>Rooftop Housing Group Limited</v>
          </cell>
        </row>
        <row r="1191">
          <cell r="A1191" t="str">
            <v>L4414</v>
          </cell>
          <cell r="B1191" t="str">
            <v>Housing Hartlepool</v>
          </cell>
        </row>
        <row r="1192">
          <cell r="A1192" t="str">
            <v>L4420</v>
          </cell>
          <cell r="B1192" t="str">
            <v>Lyng Community Association</v>
          </cell>
        </row>
        <row r="1193">
          <cell r="A1193" t="str">
            <v>L4422</v>
          </cell>
          <cell r="B1193" t="str">
            <v>Ocean Housing Group Limited</v>
          </cell>
        </row>
        <row r="1194">
          <cell r="A1194" t="str">
            <v>L4424</v>
          </cell>
          <cell r="B1194" t="str">
            <v>The Wrekin Housing Group Limited</v>
          </cell>
        </row>
        <row r="1195">
          <cell r="A1195" t="str">
            <v>L4431</v>
          </cell>
          <cell r="B1195" t="str">
            <v>Erimus Housing Limited</v>
          </cell>
        </row>
        <row r="1196">
          <cell r="A1196" t="str">
            <v>L4432</v>
          </cell>
          <cell r="B1196" t="str">
            <v>Beechwood &amp; Ballantyne Community HA Limited</v>
          </cell>
        </row>
        <row r="1197">
          <cell r="A1197" t="str">
            <v>L4434</v>
          </cell>
          <cell r="B1197" t="str">
            <v>East End Homes Limited</v>
          </cell>
        </row>
        <row r="1198">
          <cell r="A1198" t="str">
            <v>L4435</v>
          </cell>
          <cell r="B1198" t="str">
            <v>Wirral Partnership Homes Limited</v>
          </cell>
        </row>
        <row r="1199">
          <cell r="A1199" t="str">
            <v>L4436</v>
          </cell>
          <cell r="B1199" t="str">
            <v>Knightstone Housing Group Limited</v>
          </cell>
        </row>
        <row r="1200">
          <cell r="A1200" t="str">
            <v>L4437</v>
          </cell>
          <cell r="B1200" t="str">
            <v>The Community Housing Group Limited</v>
          </cell>
        </row>
        <row r="1201">
          <cell r="A1201" t="str">
            <v>L4440</v>
          </cell>
          <cell r="B1201" t="str">
            <v>Trafford Housing Trust Limited</v>
          </cell>
        </row>
        <row r="1202">
          <cell r="A1202" t="str">
            <v>L4441</v>
          </cell>
          <cell r="B1202" t="str">
            <v>Wakefield And District Housing Limited</v>
          </cell>
        </row>
        <row r="1203">
          <cell r="A1203" t="str">
            <v>L4442</v>
          </cell>
          <cell r="B1203" t="str">
            <v>Shoreline Housing Partnership Ltd</v>
          </cell>
        </row>
        <row r="1204">
          <cell r="A1204" t="str">
            <v>L4443</v>
          </cell>
          <cell r="B1204" t="str">
            <v>Apna Ghar Housing Association Limited</v>
          </cell>
        </row>
        <row r="1205">
          <cell r="A1205" t="str">
            <v>L4447</v>
          </cell>
          <cell r="B1205" t="str">
            <v>Hillside Housing Trust Limited</v>
          </cell>
        </row>
        <row r="1206">
          <cell r="A1206" t="str">
            <v>L4449</v>
          </cell>
          <cell r="B1206" t="str">
            <v>Bromford Housing Group Limited</v>
          </cell>
        </row>
        <row r="1207">
          <cell r="A1207" t="str">
            <v>L4450</v>
          </cell>
          <cell r="B1207" t="str">
            <v>Bromford Home Ownership Limited</v>
          </cell>
        </row>
        <row r="1208">
          <cell r="A1208" t="str">
            <v>L4455</v>
          </cell>
          <cell r="B1208" t="str">
            <v>B3 Living Limited</v>
          </cell>
        </row>
        <row r="1209">
          <cell r="A1209" t="str">
            <v>L4456</v>
          </cell>
          <cell r="B1209" t="str">
            <v>Halton Housing Trust Limited</v>
          </cell>
        </row>
        <row r="1210">
          <cell r="A1210" t="str">
            <v>L4457</v>
          </cell>
          <cell r="B1210" t="str">
            <v>Community Gateway Association Limited</v>
          </cell>
        </row>
        <row r="1211">
          <cell r="A1211" t="str">
            <v>L4458</v>
          </cell>
          <cell r="B1211" t="str">
            <v>Stafford &amp; Rural Homes Limited</v>
          </cell>
        </row>
        <row r="1212">
          <cell r="A1212" t="str">
            <v>L4459</v>
          </cell>
          <cell r="B1212" t="str">
            <v>NSAH  (Alliance Homes) Limited</v>
          </cell>
        </row>
        <row r="1213">
          <cell r="A1213" t="str">
            <v>L4460</v>
          </cell>
          <cell r="B1213" t="str">
            <v>Victory Housing Trust</v>
          </cell>
        </row>
        <row r="1214">
          <cell r="A1214" t="str">
            <v>L4461</v>
          </cell>
          <cell r="B1214" t="str">
            <v>Hyndburn Homes Limited</v>
          </cell>
        </row>
        <row r="1215">
          <cell r="A1215" t="str">
            <v>L4462</v>
          </cell>
          <cell r="B1215" t="str">
            <v>Green Vale Homes Ltd</v>
          </cell>
        </row>
        <row r="1216">
          <cell r="A1216" t="str">
            <v>L4463</v>
          </cell>
          <cell r="B1216" t="str">
            <v>Freebridge Community Housing Limited</v>
          </cell>
        </row>
        <row r="1217">
          <cell r="A1217" t="str">
            <v>L4464</v>
          </cell>
          <cell r="B1217" t="str">
            <v>Together Housing Group Limited</v>
          </cell>
        </row>
        <row r="1218">
          <cell r="A1218" t="str">
            <v>L4465</v>
          </cell>
          <cell r="B1218" t="str">
            <v>Great Places Housing Group Limited</v>
          </cell>
        </row>
        <row r="1219">
          <cell r="A1219" t="str">
            <v>L4466</v>
          </cell>
          <cell r="B1219" t="str">
            <v>Midland Heart Limited</v>
          </cell>
        </row>
        <row r="1220">
          <cell r="A1220" t="str">
            <v>L4467</v>
          </cell>
          <cell r="B1220" t="str">
            <v>Clapham Park Homes Limited</v>
          </cell>
        </row>
        <row r="1221">
          <cell r="A1221" t="str">
            <v>L4468</v>
          </cell>
          <cell r="B1221" t="str">
            <v>North Star Housing Group Limited</v>
          </cell>
        </row>
        <row r="1222">
          <cell r="A1222" t="str">
            <v>L4469</v>
          </cell>
          <cell r="B1222" t="str">
            <v>Teesdale Housing Association Ltd</v>
          </cell>
        </row>
        <row r="1223">
          <cell r="A1223" t="str">
            <v>L4470</v>
          </cell>
          <cell r="B1223" t="str">
            <v>Family Mosaic Housing</v>
          </cell>
        </row>
        <row r="1224">
          <cell r="A1224" t="str">
            <v>L4472</v>
          </cell>
          <cell r="B1224" t="str">
            <v>Cheshire Peaks &amp; Plains Housing Trust</v>
          </cell>
        </row>
        <row r="1225">
          <cell r="A1225" t="str">
            <v>L4473</v>
          </cell>
          <cell r="B1225" t="str">
            <v>Vale of Aylesbury Housing Trust</v>
          </cell>
        </row>
        <row r="1226">
          <cell r="A1226" t="str">
            <v>L4474</v>
          </cell>
          <cell r="B1226" t="str">
            <v>London District Housing Association Limited</v>
          </cell>
        </row>
        <row r="1227">
          <cell r="A1227" t="str">
            <v>L4475</v>
          </cell>
          <cell r="B1227" t="str">
            <v>Peak Valley Housing Association Limited</v>
          </cell>
        </row>
        <row r="1228">
          <cell r="A1228" t="str">
            <v>L4476</v>
          </cell>
          <cell r="B1228" t="str">
            <v>Incommunities Limited</v>
          </cell>
        </row>
        <row r="1229">
          <cell r="A1229" t="str">
            <v>L4477</v>
          </cell>
          <cell r="B1229" t="str">
            <v>Housing Pendle Limited</v>
          </cell>
        </row>
        <row r="1230">
          <cell r="A1230" t="str">
            <v>L4478</v>
          </cell>
          <cell r="B1230" t="str">
            <v>Parkway Green Housing Trust</v>
          </cell>
        </row>
        <row r="1231">
          <cell r="A1231" t="str">
            <v>L4483</v>
          </cell>
          <cell r="B1231" t="str">
            <v>Derwentside Homes</v>
          </cell>
        </row>
        <row r="1232">
          <cell r="A1232" t="str">
            <v>L4484</v>
          </cell>
          <cell r="B1232" t="str">
            <v>Community Trust Housing</v>
          </cell>
        </row>
        <row r="1233">
          <cell r="A1233" t="str">
            <v>L4485</v>
          </cell>
          <cell r="B1233" t="str">
            <v>Merlin Housing Society Limited</v>
          </cell>
        </row>
        <row r="1234">
          <cell r="A1234" t="str">
            <v>L4486</v>
          </cell>
          <cell r="B1234" t="str">
            <v>Ongo Homes Limited</v>
          </cell>
        </row>
        <row r="1235">
          <cell r="A1235" t="str">
            <v>L4487</v>
          </cell>
          <cell r="B1235" t="str">
            <v>Chorley Community Housing Limited</v>
          </cell>
        </row>
        <row r="1236">
          <cell r="A1236" t="str">
            <v>L4490</v>
          </cell>
          <cell r="B1236" t="str">
            <v>Rochford Housing Association Limited</v>
          </cell>
        </row>
        <row r="1237">
          <cell r="A1237" t="str">
            <v>L4491</v>
          </cell>
          <cell r="B1237" t="str">
            <v>The Housing Plus Group Limited</v>
          </cell>
        </row>
        <row r="1238">
          <cell r="A1238" t="str">
            <v>L4493</v>
          </cell>
          <cell r="B1238" t="str">
            <v>Meres and Mosses Housing Association</v>
          </cell>
        </row>
        <row r="1239">
          <cell r="A1239" t="str">
            <v>L4494</v>
          </cell>
          <cell r="B1239" t="str">
            <v>Shropshire Housing Limited</v>
          </cell>
        </row>
        <row r="1240">
          <cell r="A1240" t="str">
            <v>L4495</v>
          </cell>
          <cell r="B1240" t="str">
            <v>Watford Community Housing Trust</v>
          </cell>
        </row>
        <row r="1241">
          <cell r="A1241" t="str">
            <v>L4496</v>
          </cell>
          <cell r="B1241" t="str">
            <v>Fry Housing Trust</v>
          </cell>
        </row>
        <row r="1242">
          <cell r="A1242" t="str">
            <v>L4497</v>
          </cell>
          <cell r="B1242" t="str">
            <v>Guinness Care and Support Limited</v>
          </cell>
        </row>
        <row r="1243">
          <cell r="A1243" t="str">
            <v>L4498</v>
          </cell>
          <cell r="B1243" t="str">
            <v>Futures Homeway Limited</v>
          </cell>
        </row>
        <row r="1244">
          <cell r="A1244" t="str">
            <v>L4499</v>
          </cell>
          <cell r="B1244" t="str">
            <v>Greenfields Community Housing Association</v>
          </cell>
        </row>
        <row r="1245">
          <cell r="A1245" t="str">
            <v>L4500</v>
          </cell>
          <cell r="B1245" t="str">
            <v>Mole Valley Housing Association Limited</v>
          </cell>
        </row>
        <row r="1246">
          <cell r="A1246" t="str">
            <v>L4501</v>
          </cell>
          <cell r="B1246" t="str">
            <v>Roddons Housing Association Limited</v>
          </cell>
        </row>
        <row r="1247">
          <cell r="A1247" t="str">
            <v>L4502</v>
          </cell>
          <cell r="B1247" t="str">
            <v>Futures Housing Group Limited</v>
          </cell>
        </row>
        <row r="1248">
          <cell r="A1248" t="str">
            <v>L4504</v>
          </cell>
          <cell r="B1248" t="str">
            <v>Acclaim Housing Group Limited</v>
          </cell>
        </row>
        <row r="1249">
          <cell r="A1249" t="str">
            <v>L4505</v>
          </cell>
          <cell r="B1249" t="str">
            <v>Phoenix Community Housing Association (Bellingham and Downham) Limited</v>
          </cell>
        </row>
        <row r="1250">
          <cell r="A1250" t="str">
            <v>L4506</v>
          </cell>
          <cell r="B1250" t="str">
            <v>Seven Locks Housing Limited</v>
          </cell>
        </row>
        <row r="1251">
          <cell r="A1251" t="str">
            <v>L4507</v>
          </cell>
          <cell r="B1251" t="str">
            <v>Southway Housing Trust (Manchester) Limited</v>
          </cell>
        </row>
        <row r="1252">
          <cell r="A1252" t="str">
            <v>L4508</v>
          </cell>
          <cell r="B1252" t="str">
            <v>Tarka Housing Limited</v>
          </cell>
        </row>
        <row r="1253">
          <cell r="A1253" t="str">
            <v>L4509</v>
          </cell>
          <cell r="B1253" t="str">
            <v>Wellingborough Homes Limited</v>
          </cell>
        </row>
        <row r="1254">
          <cell r="A1254" t="str">
            <v>L4510</v>
          </cell>
          <cell r="B1254" t="str">
            <v>WHGL 2016 Limited</v>
          </cell>
        </row>
        <row r="1255">
          <cell r="A1255" t="str">
            <v>L4511</v>
          </cell>
          <cell r="B1255" t="str">
            <v>Accent Group Limited</v>
          </cell>
        </row>
        <row r="1256">
          <cell r="A1256" t="str">
            <v>L4512</v>
          </cell>
          <cell r="B1256" t="str">
            <v>Bernicia Group Limited</v>
          </cell>
        </row>
        <row r="1257">
          <cell r="A1257" t="str">
            <v>L4513</v>
          </cell>
          <cell r="B1257" t="str">
            <v>Bracknell Forest Homes Limited</v>
          </cell>
        </row>
        <row r="1258">
          <cell r="A1258" t="str">
            <v>L4514</v>
          </cell>
          <cell r="B1258" t="str">
            <v>Cestria Community Housing Association Limited</v>
          </cell>
        </row>
        <row r="1259">
          <cell r="A1259" t="str">
            <v>L4515</v>
          </cell>
          <cell r="B1259" t="str">
            <v>GreenSquare Group Limited</v>
          </cell>
        </row>
        <row r="1260">
          <cell r="A1260" t="str">
            <v>L4516</v>
          </cell>
          <cell r="B1260" t="str">
            <v>Wansbeck Homes Limited</v>
          </cell>
        </row>
        <row r="1261">
          <cell r="A1261" t="str">
            <v>L4517</v>
          </cell>
          <cell r="B1261" t="str">
            <v>London &amp; Quadrant Housing Trust</v>
          </cell>
        </row>
        <row r="1262">
          <cell r="A1262" t="str">
            <v>L4518</v>
          </cell>
          <cell r="B1262" t="str">
            <v>Grand Union Housing Group</v>
          </cell>
        </row>
        <row r="1263">
          <cell r="A1263" t="str">
            <v>L4519</v>
          </cell>
          <cell r="B1263" t="str">
            <v>South Northants Homes Limited</v>
          </cell>
        </row>
        <row r="1264">
          <cell r="A1264" t="str">
            <v>L4520</v>
          </cell>
          <cell r="B1264" t="str">
            <v>Thrive Homes Ltd</v>
          </cell>
        </row>
        <row r="1265">
          <cell r="A1265" t="str">
            <v>L4521</v>
          </cell>
          <cell r="B1265" t="str">
            <v>Yorkshire Housing Limited</v>
          </cell>
        </row>
        <row r="1266">
          <cell r="A1266" t="str">
            <v>L4522</v>
          </cell>
          <cell r="B1266" t="str">
            <v>Thirteen Group Limited</v>
          </cell>
        </row>
        <row r="1267">
          <cell r="A1267" t="str">
            <v>L4523</v>
          </cell>
          <cell r="B1267" t="str">
            <v>Asra Housing Group Limited</v>
          </cell>
        </row>
        <row r="1268">
          <cell r="A1268" t="str">
            <v>L4524</v>
          </cell>
          <cell r="B1268" t="str">
            <v>Liverpool Mutual Homes Limited</v>
          </cell>
        </row>
        <row r="1269">
          <cell r="A1269" t="str">
            <v>L4525</v>
          </cell>
          <cell r="B1269" t="str">
            <v>Ribble Valley Homes Limited</v>
          </cell>
        </row>
        <row r="1270">
          <cell r="A1270" t="str">
            <v>L4526</v>
          </cell>
          <cell r="B1270" t="str">
            <v>Heart Of England Housing Association Limited</v>
          </cell>
        </row>
        <row r="1271">
          <cell r="A1271" t="str">
            <v>L4527</v>
          </cell>
          <cell r="B1271" t="str">
            <v>City South Manchester Housing Trust</v>
          </cell>
        </row>
        <row r="1272">
          <cell r="A1272" t="str">
            <v>L4528</v>
          </cell>
          <cell r="B1272" t="str">
            <v>City West Housing Trust Limited</v>
          </cell>
        </row>
        <row r="1273">
          <cell r="A1273" t="str">
            <v>L4529</v>
          </cell>
          <cell r="B1273" t="str">
            <v>Berwick Borough Housing</v>
          </cell>
        </row>
        <row r="1274">
          <cell r="A1274" t="str">
            <v>L4530</v>
          </cell>
          <cell r="B1274" t="str">
            <v>East Midlands Housing Group</v>
          </cell>
        </row>
        <row r="1275">
          <cell r="A1275" t="str">
            <v>L4531</v>
          </cell>
          <cell r="B1275" t="str">
            <v>Four Housing Group Limited</v>
          </cell>
        </row>
        <row r="1276">
          <cell r="A1276" t="str">
            <v>L4532</v>
          </cell>
          <cell r="B1276" t="str">
            <v>Gedling Homes</v>
          </cell>
        </row>
        <row r="1277">
          <cell r="A1277" t="str">
            <v>L4534</v>
          </cell>
          <cell r="B1277" t="str">
            <v>Bangla Housing Association</v>
          </cell>
        </row>
        <row r="1278">
          <cell r="A1278" t="str">
            <v>L4535</v>
          </cell>
          <cell r="B1278" t="str">
            <v>Fairoak Housing Assocation</v>
          </cell>
        </row>
        <row r="1279">
          <cell r="A1279" t="str">
            <v>L4536</v>
          </cell>
          <cell r="B1279" t="str">
            <v>AmicusHorizon Limited</v>
          </cell>
        </row>
        <row r="1280">
          <cell r="A1280" t="str">
            <v>L4538</v>
          </cell>
          <cell r="B1280" t="str">
            <v>Livin Housing Limited</v>
          </cell>
        </row>
        <row r="1281">
          <cell r="A1281" t="str">
            <v>L4542</v>
          </cell>
          <cell r="B1281" t="str">
            <v>Longhurst &amp; Havelok Homes</v>
          </cell>
        </row>
        <row r="1282">
          <cell r="A1282" t="str">
            <v>L4543</v>
          </cell>
          <cell r="B1282" t="str">
            <v>Plymouth Community Homes</v>
          </cell>
        </row>
        <row r="1283">
          <cell r="A1283" t="str">
            <v>L4544</v>
          </cell>
          <cell r="B1283" t="str">
            <v>Kurdish Housing Association</v>
          </cell>
        </row>
        <row r="1284">
          <cell r="A1284" t="str">
            <v>L4546</v>
          </cell>
          <cell r="B1284" t="str">
            <v>St Andrews Community Housing Association</v>
          </cell>
        </row>
        <row r="1285">
          <cell r="A1285" t="str">
            <v>L4547</v>
          </cell>
          <cell r="B1285" t="str">
            <v>YMCA Thames Gateway</v>
          </cell>
        </row>
        <row r="1286">
          <cell r="A1286" t="str">
            <v>L4548</v>
          </cell>
          <cell r="B1286" t="str">
            <v>Merton Priory Homes</v>
          </cell>
        </row>
        <row r="1287">
          <cell r="A1287" t="str">
            <v>L4549</v>
          </cell>
          <cell r="B1287" t="str">
            <v>Julian House</v>
          </cell>
        </row>
        <row r="1288">
          <cell r="A1288" t="str">
            <v>L4550</v>
          </cell>
          <cell r="B1288" t="str">
            <v>YMCA Black Country Group</v>
          </cell>
        </row>
        <row r="1289">
          <cell r="A1289" t="str">
            <v>L4551</v>
          </cell>
          <cell r="B1289" t="str">
            <v>Reading YMCA</v>
          </cell>
        </row>
        <row r="1290">
          <cell r="A1290" t="str">
            <v>L4552</v>
          </cell>
          <cell r="B1290" t="str">
            <v>The Riverside Group Limited</v>
          </cell>
        </row>
        <row r="1291">
          <cell r="A1291" t="str">
            <v>L4553</v>
          </cell>
          <cell r="B1291" t="str">
            <v>First Wessex</v>
          </cell>
        </row>
        <row r="1292">
          <cell r="A1292" t="str">
            <v>L4556</v>
          </cell>
          <cell r="B1292" t="str">
            <v>Plus Dane (Merseyside) Housing Association Limited</v>
          </cell>
        </row>
        <row r="1293">
          <cell r="A1293" t="str">
            <v>L4628</v>
          </cell>
          <cell r="B1293" t="str">
            <v>Southern Housing Group Limited</v>
          </cell>
        </row>
        <row r="1294">
          <cell r="A1294" t="str">
            <v>LH0013</v>
          </cell>
          <cell r="B1294" t="str">
            <v>Look Ahead Care and Support Ltd</v>
          </cell>
        </row>
        <row r="1295">
          <cell r="A1295" t="str">
            <v>LH0032</v>
          </cell>
          <cell r="B1295" t="str">
            <v>Hyde Housing Association Limited</v>
          </cell>
        </row>
        <row r="1296">
          <cell r="A1296" t="str">
            <v>LH0050</v>
          </cell>
          <cell r="B1296" t="str">
            <v>Shepherds Bush Housing Association Limited</v>
          </cell>
        </row>
        <row r="1297">
          <cell r="A1297" t="str">
            <v>LH0065</v>
          </cell>
          <cell r="B1297" t="str">
            <v>Headrow Limited</v>
          </cell>
        </row>
        <row r="1298">
          <cell r="A1298" t="str">
            <v>LH0079</v>
          </cell>
          <cell r="B1298" t="str">
            <v>Sussex Housing &amp; Care</v>
          </cell>
        </row>
        <row r="1299">
          <cell r="A1299" t="str">
            <v>LH0084</v>
          </cell>
          <cell r="B1299" t="str">
            <v>Endeavour Housing Association Limited</v>
          </cell>
        </row>
        <row r="1300">
          <cell r="A1300" t="str">
            <v>LH0131</v>
          </cell>
          <cell r="B1300" t="str">
            <v>Adactus Housing Association Limited</v>
          </cell>
        </row>
        <row r="1301">
          <cell r="A1301" t="str">
            <v>LH0155</v>
          </cell>
          <cell r="B1301" t="str">
            <v>Bournemouth Churches Housing Association Limited</v>
          </cell>
        </row>
        <row r="1302">
          <cell r="A1302" t="str">
            <v>LH0170</v>
          </cell>
          <cell r="B1302" t="str">
            <v>Co-operative Development Society Limited</v>
          </cell>
        </row>
        <row r="1303">
          <cell r="A1303" t="str">
            <v>LH0171</v>
          </cell>
          <cell r="B1303" t="str">
            <v>One Housing Group Limited</v>
          </cell>
        </row>
        <row r="1304">
          <cell r="A1304" t="str">
            <v>LH0172</v>
          </cell>
          <cell r="B1304" t="str">
            <v>Viridian Housing</v>
          </cell>
        </row>
        <row r="1305">
          <cell r="A1305" t="str">
            <v>LH0250</v>
          </cell>
          <cell r="B1305" t="str">
            <v>Liverpool Housing Trust Limited</v>
          </cell>
        </row>
        <row r="1306">
          <cell r="A1306" t="str">
            <v>LH0269</v>
          </cell>
          <cell r="B1306" t="str">
            <v>Brunelcare</v>
          </cell>
        </row>
        <row r="1307">
          <cell r="A1307" t="str">
            <v>LH0279</v>
          </cell>
          <cell r="B1307" t="str">
            <v xml:space="preserve">St Mungo Community Housing Association </v>
          </cell>
        </row>
        <row r="1308">
          <cell r="A1308" t="str">
            <v>LH0280</v>
          </cell>
          <cell r="B1308" t="str">
            <v>Advance Housing and Support Limited</v>
          </cell>
        </row>
        <row r="1309">
          <cell r="A1309" t="str">
            <v>LH0391</v>
          </cell>
          <cell r="B1309" t="str">
            <v>A2Dominion Homes Limited</v>
          </cell>
        </row>
        <row r="1310">
          <cell r="A1310" t="str">
            <v>LH0418</v>
          </cell>
          <cell r="B1310" t="str">
            <v>Sandbourne  Housing Association</v>
          </cell>
        </row>
        <row r="1311">
          <cell r="A1311" t="str">
            <v>LH0424</v>
          </cell>
          <cell r="B1311" t="str">
            <v>Westlon Housing Association Limited</v>
          </cell>
        </row>
        <row r="1312">
          <cell r="A1312" t="str">
            <v>LH0426</v>
          </cell>
          <cell r="B1312" t="str">
            <v>Teachers' Housing Association Limited</v>
          </cell>
        </row>
        <row r="1313">
          <cell r="A1313" t="str">
            <v>LH0459</v>
          </cell>
          <cell r="B1313" t="str">
            <v>Habinteg Housing Association Limited</v>
          </cell>
        </row>
        <row r="1314">
          <cell r="A1314" t="str">
            <v>LH0495</v>
          </cell>
          <cell r="B1314" t="str">
            <v>Croydon Churches Housing Association Limited</v>
          </cell>
        </row>
        <row r="1315">
          <cell r="A1315" t="str">
            <v>LH0526</v>
          </cell>
          <cell r="B1315" t="str">
            <v>ENHAM</v>
          </cell>
        </row>
        <row r="1316">
          <cell r="A1316" t="str">
            <v>LH0674</v>
          </cell>
          <cell r="B1316" t="str">
            <v>Veterans Aid</v>
          </cell>
        </row>
        <row r="1317">
          <cell r="A1317" t="str">
            <v>LH0676</v>
          </cell>
          <cell r="B1317" t="str">
            <v>The Christian Action (Enfield) Housing Association Limited</v>
          </cell>
        </row>
        <row r="1318">
          <cell r="A1318" t="str">
            <v>LH0704</v>
          </cell>
          <cell r="B1318" t="str">
            <v>Leeds and Yorkshire Housing Association Ltd</v>
          </cell>
        </row>
        <row r="1319">
          <cell r="A1319" t="str">
            <v>LH0713</v>
          </cell>
          <cell r="B1319" t="str">
            <v>Family Housing Association (Birmingham) Limited</v>
          </cell>
        </row>
        <row r="1320">
          <cell r="A1320" t="str">
            <v>LH0869</v>
          </cell>
          <cell r="B1320" t="str">
            <v>Rockdale Housing Association Limited</v>
          </cell>
        </row>
        <row r="1321">
          <cell r="A1321" t="str">
            <v>LH0870</v>
          </cell>
          <cell r="B1321" t="str">
            <v>Gravesend Churches Housing Association Limited</v>
          </cell>
        </row>
        <row r="1322">
          <cell r="A1322" t="str">
            <v>LH0884</v>
          </cell>
          <cell r="B1322" t="str">
            <v>Arches Housing Limited</v>
          </cell>
        </row>
        <row r="1323">
          <cell r="A1323" t="str">
            <v>LH0886</v>
          </cell>
          <cell r="B1323" t="str">
            <v>Three Rivers Housing Association Limited</v>
          </cell>
        </row>
        <row r="1324">
          <cell r="A1324" t="str">
            <v>LH0888</v>
          </cell>
          <cell r="B1324" t="str">
            <v>Peter Bedford Housing Association Limited</v>
          </cell>
        </row>
        <row r="1325">
          <cell r="A1325" t="str">
            <v>LH0902</v>
          </cell>
          <cell r="B1325" t="str">
            <v>Jewish Community Housing Association Limited</v>
          </cell>
        </row>
        <row r="1326">
          <cell r="A1326" t="str">
            <v>LH0910</v>
          </cell>
          <cell r="B1326" t="str">
            <v>Fountain Housing Association Limited</v>
          </cell>
        </row>
        <row r="1327">
          <cell r="A1327" t="str">
            <v>LH0912</v>
          </cell>
          <cell r="B1327" t="str">
            <v>Accent Nene Limited</v>
          </cell>
        </row>
        <row r="1328">
          <cell r="A1328" t="str">
            <v>LH0920</v>
          </cell>
          <cell r="B1328" t="str">
            <v>South Devon Rural Housing Association Limited</v>
          </cell>
        </row>
        <row r="1329">
          <cell r="A1329" t="str">
            <v>LH0945</v>
          </cell>
          <cell r="B1329" t="str">
            <v>Westcountry Housing Association Limited</v>
          </cell>
        </row>
        <row r="1330">
          <cell r="A1330" t="str">
            <v>LH0959</v>
          </cell>
          <cell r="B1330" t="str">
            <v>Mansfield Road (Nottingham) Baptist Housing Association Limited</v>
          </cell>
        </row>
        <row r="1331">
          <cell r="A1331" t="str">
            <v>LH0971</v>
          </cell>
          <cell r="B1331" t="str">
            <v>Guildford Sunset Homes</v>
          </cell>
        </row>
        <row r="1332">
          <cell r="A1332" t="str">
            <v>LH0977</v>
          </cell>
          <cell r="B1332" t="str">
            <v>Elim Housing Association Limited</v>
          </cell>
        </row>
        <row r="1333">
          <cell r="A1333" t="str">
            <v>LH0989</v>
          </cell>
          <cell r="B1333" t="str">
            <v>Leeds Federated Housing Association Limited</v>
          </cell>
        </row>
        <row r="1334">
          <cell r="A1334" t="str">
            <v>LH1020</v>
          </cell>
          <cell r="B1334" t="str">
            <v>Yorkshire Ladies Council (Hostels) Limited</v>
          </cell>
        </row>
        <row r="1335">
          <cell r="A1335" t="str">
            <v>LH1026</v>
          </cell>
          <cell r="B1335" t="str">
            <v>Rosemary Simmons Memorial Housing Association Ltd</v>
          </cell>
        </row>
        <row r="1336">
          <cell r="A1336" t="str">
            <v>LH1028</v>
          </cell>
          <cell r="B1336" t="str">
            <v>Bath Centre for Voluntary Service Homes</v>
          </cell>
        </row>
        <row r="1337">
          <cell r="A1337" t="str">
            <v>LH1298</v>
          </cell>
          <cell r="B1337" t="str">
            <v>Sanctuary (North West) Housing Association Limited</v>
          </cell>
        </row>
        <row r="1338">
          <cell r="A1338" t="str">
            <v>LH1315</v>
          </cell>
          <cell r="B1338" t="str">
            <v>Hill Homes</v>
          </cell>
        </row>
        <row r="1339">
          <cell r="A1339" t="str">
            <v>LH1317</v>
          </cell>
          <cell r="B1339" t="str">
            <v>St Vincent's Family Housing Association Limited</v>
          </cell>
        </row>
        <row r="1340">
          <cell r="A1340" t="str">
            <v>LH1321</v>
          </cell>
          <cell r="B1340" t="str">
            <v>Soho Housing Association Limited</v>
          </cell>
        </row>
        <row r="1341">
          <cell r="A1341" t="str">
            <v>LH1388</v>
          </cell>
          <cell r="B1341" t="str">
            <v>Adullam Homes Housing Association Limited</v>
          </cell>
        </row>
        <row r="1342">
          <cell r="A1342" t="str">
            <v>LH1396</v>
          </cell>
          <cell r="B1342" t="str">
            <v>Aston-Mansfield Charitable Trust</v>
          </cell>
        </row>
        <row r="1343">
          <cell r="A1343" t="str">
            <v>LH1534</v>
          </cell>
          <cell r="B1343" t="str">
            <v>Two Castles Housing Association Limited</v>
          </cell>
        </row>
        <row r="1344">
          <cell r="A1344" t="str">
            <v>LH1647</v>
          </cell>
          <cell r="B1344" t="str">
            <v>Balkerne Gardens Trust Limited</v>
          </cell>
        </row>
        <row r="1345">
          <cell r="A1345" t="str">
            <v>LH1648</v>
          </cell>
          <cell r="B1345" t="str">
            <v>The Papworth Trust</v>
          </cell>
        </row>
        <row r="1346">
          <cell r="A1346" t="str">
            <v>LH1649</v>
          </cell>
          <cell r="B1346" t="str">
            <v>Bedford Citizens Housing Association Limited</v>
          </cell>
        </row>
        <row r="1347">
          <cell r="A1347" t="str">
            <v>LH1651</v>
          </cell>
          <cell r="B1347" t="str">
            <v>Colne Housing Society Limited</v>
          </cell>
        </row>
        <row r="1348">
          <cell r="A1348" t="str">
            <v>LH1658</v>
          </cell>
          <cell r="B1348" t="str">
            <v>Rotary House For The Deaf Limited</v>
          </cell>
        </row>
        <row r="1349">
          <cell r="A1349" t="str">
            <v>LH1662</v>
          </cell>
          <cell r="B1349" t="str">
            <v>Southern Home Ownership Limited</v>
          </cell>
        </row>
        <row r="1350">
          <cell r="A1350" t="str">
            <v>LH1682</v>
          </cell>
          <cell r="B1350" t="str">
            <v>Aldwyck Housing Group Limited</v>
          </cell>
        </row>
        <row r="1351">
          <cell r="A1351" t="str">
            <v>LH1704</v>
          </cell>
          <cell r="B1351" t="str">
            <v>Mitre Housing Association Limited</v>
          </cell>
        </row>
        <row r="1352">
          <cell r="A1352" t="str">
            <v>LH1722</v>
          </cell>
          <cell r="B1352" t="str">
            <v>Accent Foundation Limited</v>
          </cell>
        </row>
        <row r="1353">
          <cell r="A1353" t="str">
            <v>LH1832</v>
          </cell>
          <cell r="B1353" t="str">
            <v>St Christopher's Fellowship</v>
          </cell>
        </row>
        <row r="1354">
          <cell r="A1354" t="str">
            <v>LH1833</v>
          </cell>
          <cell r="B1354" t="str">
            <v>Sussex Overseas Housing Society Limited</v>
          </cell>
        </row>
        <row r="1355">
          <cell r="A1355" t="str">
            <v>LH1836</v>
          </cell>
          <cell r="B1355" t="str">
            <v>Otto Schiff Housing Association</v>
          </cell>
        </row>
        <row r="1356">
          <cell r="A1356" t="str">
            <v>LH1960</v>
          </cell>
          <cell r="B1356" t="str">
            <v>Corton House Limited</v>
          </cell>
        </row>
        <row r="1357">
          <cell r="A1357" t="str">
            <v>LH2018</v>
          </cell>
          <cell r="B1357" t="str">
            <v>Zebra Housing Association Limited</v>
          </cell>
        </row>
        <row r="1358">
          <cell r="A1358" t="str">
            <v>LH2021</v>
          </cell>
          <cell r="B1358" t="str">
            <v>Homesdale (Woodford Baptist Homes) Limited</v>
          </cell>
        </row>
        <row r="1359">
          <cell r="A1359" t="str">
            <v>LH2032</v>
          </cell>
          <cell r="B1359" t="str">
            <v>God's Port Housing Society Limited</v>
          </cell>
        </row>
        <row r="1360">
          <cell r="A1360" t="str">
            <v>LH2162</v>
          </cell>
          <cell r="B1360" t="str">
            <v>Staffordshire Housing Association</v>
          </cell>
        </row>
        <row r="1361">
          <cell r="A1361" t="str">
            <v>LH2174</v>
          </cell>
          <cell r="B1361" t="str">
            <v>Ability Housing Association</v>
          </cell>
        </row>
        <row r="1362">
          <cell r="A1362" t="str">
            <v>LH2186</v>
          </cell>
          <cell r="B1362" t="str">
            <v>West of England Friends Housing Society Limited</v>
          </cell>
        </row>
        <row r="1363">
          <cell r="A1363" t="str">
            <v>LH2204</v>
          </cell>
          <cell r="B1363" t="str">
            <v>National Council of YMCAs (Incorporated)</v>
          </cell>
        </row>
        <row r="1364">
          <cell r="A1364" t="str">
            <v>LH2343</v>
          </cell>
          <cell r="B1364" t="str">
            <v>Methodist Homes Housing Association Limited</v>
          </cell>
        </row>
        <row r="1365">
          <cell r="A1365" t="str">
            <v>LH2346</v>
          </cell>
          <cell r="B1365" t="str">
            <v>Darlington Housing Association Limited</v>
          </cell>
        </row>
        <row r="1366">
          <cell r="A1366" t="str">
            <v>LH2429</v>
          </cell>
          <cell r="B1366" t="str">
            <v>Salvation Army Housing Association</v>
          </cell>
        </row>
        <row r="1367">
          <cell r="A1367" t="str">
            <v>LH2833</v>
          </cell>
          <cell r="B1367" t="str">
            <v>East Homes Limited</v>
          </cell>
        </row>
        <row r="1368">
          <cell r="A1368" t="str">
            <v>LH2916</v>
          </cell>
          <cell r="B1368" t="str">
            <v>Churches Housing Assoc of Dudley &amp; District Ltd</v>
          </cell>
        </row>
        <row r="1369">
          <cell r="A1369" t="str">
            <v>LH3047</v>
          </cell>
          <cell r="B1369" t="str">
            <v>The Field Lane Foundation</v>
          </cell>
        </row>
        <row r="1370">
          <cell r="A1370" t="str">
            <v>LH3197</v>
          </cell>
          <cell r="B1370" t="str">
            <v>Addiscombe Catholic Housing Association Limited</v>
          </cell>
        </row>
        <row r="1371">
          <cell r="A1371" t="str">
            <v>LH3373</v>
          </cell>
          <cell r="B1371" t="str">
            <v>West London Mission Housing Association Limited</v>
          </cell>
        </row>
        <row r="1372">
          <cell r="A1372" t="str">
            <v>LH3594</v>
          </cell>
          <cell r="B1372" t="str">
            <v>HARC Housing Association Limited</v>
          </cell>
        </row>
        <row r="1373">
          <cell r="A1373" t="str">
            <v>LH3651</v>
          </cell>
          <cell r="B1373" t="str">
            <v>Ripon YMCA</v>
          </cell>
        </row>
        <row r="1374">
          <cell r="A1374" t="str">
            <v>LH3673</v>
          </cell>
          <cell r="B1374" t="str">
            <v>Agudas Israel Housing Association Limited</v>
          </cell>
        </row>
        <row r="1375">
          <cell r="A1375" t="str">
            <v>LH3685</v>
          </cell>
          <cell r="B1375" t="str">
            <v>St Helens YMCA</v>
          </cell>
        </row>
        <row r="1376">
          <cell r="A1376" t="str">
            <v>LH3687</v>
          </cell>
          <cell r="B1376" t="str">
            <v>Worcestershire YMCA</v>
          </cell>
        </row>
        <row r="1377">
          <cell r="A1377" t="str">
            <v>LH3702</v>
          </cell>
          <cell r="B1377" t="str">
            <v>Thames Valley Charitable Housing Association Ltd</v>
          </cell>
        </row>
        <row r="1378">
          <cell r="A1378" t="str">
            <v>LH3728</v>
          </cell>
          <cell r="B1378" t="str">
            <v>Inquilab Housing Association Limited</v>
          </cell>
        </row>
        <row r="1379">
          <cell r="A1379" t="str">
            <v>LH3737</v>
          </cell>
          <cell r="B1379" t="str">
            <v>Unity Housing Association Limited</v>
          </cell>
        </row>
        <row r="1380">
          <cell r="A1380" t="str">
            <v>LH3766</v>
          </cell>
          <cell r="B1380" t="str">
            <v>Ben-Motor &amp; Allied Trades Benevolent Fund</v>
          </cell>
        </row>
        <row r="1381">
          <cell r="A1381" t="str">
            <v>LH3796</v>
          </cell>
          <cell r="B1381" t="str">
            <v>Westway Housing Association Limited</v>
          </cell>
        </row>
        <row r="1382">
          <cell r="A1382" t="str">
            <v>LH3811</v>
          </cell>
          <cell r="B1382" t="str">
            <v>Arhag Housing Association Limited</v>
          </cell>
        </row>
        <row r="1383">
          <cell r="A1383" t="str">
            <v>LH3827</v>
          </cell>
          <cell r="B1383" t="str">
            <v>West Kent Housing Association</v>
          </cell>
        </row>
        <row r="1384">
          <cell r="A1384" t="str">
            <v>LH3829</v>
          </cell>
          <cell r="B1384" t="str">
            <v>Innisfree Housing Association Limited</v>
          </cell>
        </row>
        <row r="1385">
          <cell r="A1385" t="str">
            <v>LH3859</v>
          </cell>
          <cell r="B1385" t="str">
            <v>North London Muslim Housing Association Limited</v>
          </cell>
        </row>
        <row r="1386">
          <cell r="A1386" t="str">
            <v>LH3866</v>
          </cell>
          <cell r="B1386" t="str">
            <v>Wherry Housing Association Limited</v>
          </cell>
        </row>
        <row r="1387">
          <cell r="A1387" t="str">
            <v>LH3867</v>
          </cell>
          <cell r="B1387" t="str">
            <v>Lien Viet Housing Association Limited</v>
          </cell>
        </row>
        <row r="1388">
          <cell r="A1388" t="str">
            <v>LH3882</v>
          </cell>
          <cell r="B1388" t="str">
            <v>Ebony Sistren Housing Association Limited</v>
          </cell>
        </row>
        <row r="1389">
          <cell r="A1389" t="str">
            <v>LH3883</v>
          </cell>
          <cell r="B1389" t="str">
            <v>Shian Housing Association Limited</v>
          </cell>
        </row>
        <row r="1390">
          <cell r="A1390" t="str">
            <v>LH3887</v>
          </cell>
          <cell r="B1390" t="str">
            <v>bpha Limited</v>
          </cell>
        </row>
        <row r="1391">
          <cell r="A1391" t="str">
            <v>LH3889</v>
          </cell>
          <cell r="B1391" t="str">
            <v>Havant Housing Association Limited</v>
          </cell>
        </row>
        <row r="1392">
          <cell r="A1392" t="str">
            <v>LH3902</v>
          </cell>
          <cell r="B1392" t="str">
            <v>Accord Housing Association Limited</v>
          </cell>
        </row>
        <row r="1393">
          <cell r="A1393" t="str">
            <v>LH3903</v>
          </cell>
          <cell r="B1393" t="str">
            <v>Horniman Housing Association Limited</v>
          </cell>
        </row>
        <row r="1394">
          <cell r="A1394" t="str">
            <v>LH3904</v>
          </cell>
          <cell r="B1394" t="str">
            <v>Two Saints Limited</v>
          </cell>
        </row>
        <row r="1395">
          <cell r="A1395" t="str">
            <v>LH3917</v>
          </cell>
          <cell r="B1395" t="str">
            <v>AKSA Housing Association Limited</v>
          </cell>
        </row>
        <row r="1396">
          <cell r="A1396" t="str">
            <v>LH3922</v>
          </cell>
          <cell r="B1396" t="str">
            <v>Russet Homes Limited</v>
          </cell>
        </row>
        <row r="1397">
          <cell r="A1397" t="str">
            <v>LH3926</v>
          </cell>
          <cell r="B1397" t="str">
            <v>Places for People Individual Support Limited</v>
          </cell>
        </row>
        <row r="1398">
          <cell r="A1398" t="str">
            <v>LH3934</v>
          </cell>
          <cell r="B1398" t="str">
            <v>Southwark and London Diocesan Housing Association Limited</v>
          </cell>
        </row>
        <row r="1399">
          <cell r="A1399" t="str">
            <v>LH3940</v>
          </cell>
          <cell r="B1399" t="str">
            <v>Ekaya Housing Association Limited</v>
          </cell>
        </row>
        <row r="1400">
          <cell r="A1400" t="str">
            <v>LH3942</v>
          </cell>
          <cell r="B1400" t="str">
            <v>Chesterfield Churches Housing Association Limited</v>
          </cell>
        </row>
        <row r="1401">
          <cell r="A1401" t="str">
            <v>LH3943</v>
          </cell>
          <cell r="B1401" t="str">
            <v>South Shropshire Housing Association</v>
          </cell>
        </row>
        <row r="1402">
          <cell r="A1402" t="str">
            <v>LH3980</v>
          </cell>
          <cell r="B1402" t="str">
            <v>New World Housing Association Limited</v>
          </cell>
        </row>
        <row r="1403">
          <cell r="A1403" t="str">
            <v>LH4002</v>
          </cell>
          <cell r="B1403" t="str">
            <v>Accent Peerless Limited</v>
          </cell>
        </row>
        <row r="1404">
          <cell r="A1404" t="str">
            <v>LH4014</v>
          </cell>
          <cell r="B1404" t="str">
            <v>Broadacres Housing Association Limited</v>
          </cell>
        </row>
        <row r="1405">
          <cell r="A1405" t="str">
            <v>LH4026</v>
          </cell>
          <cell r="B1405" t="str">
            <v>Rosebery Housing Association Limited</v>
          </cell>
        </row>
        <row r="1406">
          <cell r="A1406" t="str">
            <v>LH4027</v>
          </cell>
          <cell r="B1406" t="str">
            <v>Stonewater (4) Limited</v>
          </cell>
        </row>
        <row r="1407">
          <cell r="A1407" t="str">
            <v>LH4032</v>
          </cell>
          <cell r="B1407" t="str">
            <v>New Progress Housing Association Limited</v>
          </cell>
        </row>
        <row r="1408">
          <cell r="A1408" t="str">
            <v>LH4034</v>
          </cell>
          <cell r="B1408" t="str">
            <v>Ashram Housing Association Limited</v>
          </cell>
        </row>
        <row r="1409">
          <cell r="A1409" t="str">
            <v>LH4035</v>
          </cell>
          <cell r="B1409" t="str">
            <v>SHAL Housing Limited</v>
          </cell>
        </row>
        <row r="1410">
          <cell r="A1410" t="str">
            <v>LH4046</v>
          </cell>
          <cell r="B1410" t="str">
            <v>Circle Anglia Limited</v>
          </cell>
        </row>
        <row r="1411">
          <cell r="A1411" t="str">
            <v>LH4050</v>
          </cell>
          <cell r="B1411" t="str">
            <v>Rooftop Housing Association Limited</v>
          </cell>
        </row>
        <row r="1412">
          <cell r="A1412" t="str">
            <v>LH4066</v>
          </cell>
          <cell r="B1412" t="str">
            <v>Sentinel Housing Association Ltd</v>
          </cell>
        </row>
        <row r="1413">
          <cell r="A1413" t="str">
            <v>LH4078</v>
          </cell>
          <cell r="B1413" t="str">
            <v>YMCA London South West</v>
          </cell>
        </row>
        <row r="1414">
          <cell r="A1414" t="str">
            <v>LH4083</v>
          </cell>
          <cell r="B1414" t="str">
            <v>Westlea Housing Association Limited</v>
          </cell>
        </row>
        <row r="1415">
          <cell r="A1415" t="str">
            <v>LH4087</v>
          </cell>
          <cell r="B1415" t="str">
            <v>Affinity Sutton Group Limited</v>
          </cell>
        </row>
        <row r="1416">
          <cell r="A1416" t="str">
            <v>LH4090</v>
          </cell>
          <cell r="B1416" t="str">
            <v>Drum Housing Association Limited</v>
          </cell>
        </row>
        <row r="1417">
          <cell r="A1417" t="str">
            <v>LH4094</v>
          </cell>
          <cell r="B1417" t="str">
            <v>South Anglia Housing Limited</v>
          </cell>
        </row>
        <row r="1418">
          <cell r="A1418" t="str">
            <v>LH4095</v>
          </cell>
          <cell r="B1418" t="str">
            <v>Anchor Trust</v>
          </cell>
        </row>
        <row r="1419">
          <cell r="A1419" t="str">
            <v>LH4097</v>
          </cell>
          <cell r="B1419" t="str">
            <v>Selwood Housing Society Limited</v>
          </cell>
        </row>
        <row r="1420">
          <cell r="A1420" t="str">
            <v>LH4106</v>
          </cell>
          <cell r="B1420" t="str">
            <v>Guild Care</v>
          </cell>
        </row>
        <row r="1421">
          <cell r="A1421" t="str">
            <v>LH4107</v>
          </cell>
          <cell r="B1421" t="str">
            <v>Waterloo Housing Group Limited</v>
          </cell>
        </row>
        <row r="1422">
          <cell r="A1422" t="str">
            <v>LH4121</v>
          </cell>
          <cell r="B1422" t="str">
            <v>South Staffordshire Housing Association Limited</v>
          </cell>
        </row>
        <row r="1423">
          <cell r="A1423" t="str">
            <v>LH4138</v>
          </cell>
          <cell r="B1423" t="str">
            <v>Paradigm Homes Charitable Housing Association Limited</v>
          </cell>
        </row>
        <row r="1424">
          <cell r="A1424" t="str">
            <v>LH4149</v>
          </cell>
          <cell r="B1424" t="str">
            <v>A2Dominion South Limited</v>
          </cell>
        </row>
        <row r="1425">
          <cell r="A1425" t="str">
            <v>LH4152</v>
          </cell>
          <cell r="B1425" t="str">
            <v>Grimsby,Cleethorpes and Humber Region Y.M.C.A.</v>
          </cell>
        </row>
        <row r="1426">
          <cell r="A1426" t="str">
            <v>LH4158</v>
          </cell>
          <cell r="B1426" t="str">
            <v>Plus Dane (Cheshire) Housing Association Limited</v>
          </cell>
        </row>
        <row r="1427">
          <cell r="A1427" t="str">
            <v>LH4162</v>
          </cell>
          <cell r="B1427" t="str">
            <v>Oriel Housing Limited</v>
          </cell>
        </row>
        <row r="1428">
          <cell r="A1428" t="str">
            <v>LH4163</v>
          </cell>
          <cell r="B1428" t="str">
            <v>Portal Housing Association Limited</v>
          </cell>
        </row>
        <row r="1429">
          <cell r="A1429" t="str">
            <v>LH4165</v>
          </cell>
          <cell r="B1429" t="str">
            <v>Coastline Housing Limited</v>
          </cell>
        </row>
        <row r="1430">
          <cell r="A1430" t="str">
            <v>LH4166</v>
          </cell>
          <cell r="B1430" t="str">
            <v>Magna West Somerset Housing Association Limited</v>
          </cell>
        </row>
        <row r="1431">
          <cell r="A1431" t="str">
            <v>LH4184</v>
          </cell>
          <cell r="B1431" t="str">
            <v>Framework Housing Association</v>
          </cell>
        </row>
        <row r="1432">
          <cell r="A1432" t="str">
            <v>LH4188</v>
          </cell>
          <cell r="B1432" t="str">
            <v>Progress Care Housing Association Limited</v>
          </cell>
        </row>
        <row r="1433">
          <cell r="A1433" t="str">
            <v>LH4189</v>
          </cell>
          <cell r="B1433" t="str">
            <v>Progress Housing Group Limited</v>
          </cell>
        </row>
        <row r="1434">
          <cell r="A1434" t="str">
            <v>LH4200</v>
          </cell>
          <cell r="B1434" t="str">
            <v>Yarlington Housing Group</v>
          </cell>
        </row>
        <row r="1435">
          <cell r="A1435" t="str">
            <v>LH4208</v>
          </cell>
          <cell r="B1435" t="str">
            <v>Worthing Homes Limited</v>
          </cell>
        </row>
        <row r="1436">
          <cell r="A1436" t="str">
            <v>LH4209</v>
          </cell>
          <cell r="B1436" t="str">
            <v>Curo Places Limited</v>
          </cell>
        </row>
        <row r="1437">
          <cell r="A1437" t="str">
            <v>LH4213</v>
          </cell>
          <cell r="B1437" t="str">
            <v>Derwent and Solway Housing Association Limited</v>
          </cell>
        </row>
        <row r="1438">
          <cell r="A1438" t="str">
            <v>LH4220</v>
          </cell>
          <cell r="B1438" t="str">
            <v>The Wrekin Housing Trust Limited</v>
          </cell>
        </row>
        <row r="1439">
          <cell r="A1439" t="str">
            <v>LH4227</v>
          </cell>
          <cell r="B1439" t="str">
            <v>Magna Housing Group Limited</v>
          </cell>
        </row>
        <row r="1440">
          <cell r="A1440" t="str">
            <v>LH4231</v>
          </cell>
          <cell r="B1440" t="str">
            <v>Villages Community Housing Association Limited</v>
          </cell>
        </row>
        <row r="1441">
          <cell r="A1441" t="str">
            <v>LH4237</v>
          </cell>
          <cell r="B1441" t="str">
            <v>Boston Mayflower Limited</v>
          </cell>
        </row>
        <row r="1442">
          <cell r="A1442" t="str">
            <v>LH4248</v>
          </cell>
          <cell r="B1442" t="str">
            <v>Ocean Housing Limited</v>
          </cell>
        </row>
        <row r="1443">
          <cell r="A1443" t="str">
            <v>LH4249</v>
          </cell>
          <cell r="B1443" t="str">
            <v>North Devon Homes Limited</v>
          </cell>
        </row>
        <row r="1444">
          <cell r="A1444" t="str">
            <v>LH4253</v>
          </cell>
          <cell r="B1444" t="str">
            <v>Luminus Homes Limited</v>
          </cell>
        </row>
        <row r="1445">
          <cell r="A1445" t="str">
            <v>LH4261</v>
          </cell>
          <cell r="B1445" t="str">
            <v>Herring House Trust</v>
          </cell>
        </row>
        <row r="1446">
          <cell r="A1446" t="str">
            <v>LH4262</v>
          </cell>
          <cell r="B1446" t="str">
            <v>Paragon Community Housing Limited</v>
          </cell>
        </row>
        <row r="1447">
          <cell r="A1447" t="str">
            <v>LH4264</v>
          </cell>
          <cell r="B1447" t="str">
            <v>Wyre Forest Community Housing Limited</v>
          </cell>
        </row>
        <row r="1448">
          <cell r="A1448" t="str">
            <v>LH4265</v>
          </cell>
          <cell r="B1448" t="str">
            <v>New Charter Housing Trust Limited</v>
          </cell>
        </row>
        <row r="1449">
          <cell r="A1449" t="str">
            <v>LH4266</v>
          </cell>
          <cell r="B1449" t="str">
            <v>New Charter Homes Limited</v>
          </cell>
        </row>
        <row r="1450">
          <cell r="A1450" t="str">
            <v>LH4275</v>
          </cell>
          <cell r="B1450" t="str">
            <v>Prime Focus Regeneration Group Limited</v>
          </cell>
        </row>
        <row r="1451">
          <cell r="A1451" t="str">
            <v>LH4284</v>
          </cell>
          <cell r="B1451" t="str">
            <v>New Fylde Housing Limited</v>
          </cell>
        </row>
        <row r="1452">
          <cell r="A1452" t="str">
            <v>LH4291</v>
          </cell>
          <cell r="B1452" t="str">
            <v>Chester &amp; District Housing Trust Limited</v>
          </cell>
        </row>
        <row r="1453">
          <cell r="A1453" t="str">
            <v>LH4297</v>
          </cell>
          <cell r="B1453" t="str">
            <v>Tyne Housing Association Limited</v>
          </cell>
        </row>
        <row r="1454">
          <cell r="A1454" t="str">
            <v>LH4302</v>
          </cell>
          <cell r="B1454" t="str">
            <v>Spire Homes (LG) Limited</v>
          </cell>
        </row>
        <row r="1455">
          <cell r="A1455" t="str">
            <v>LH4306</v>
          </cell>
          <cell r="B1455" t="str">
            <v>Moorlands Housing</v>
          </cell>
        </row>
        <row r="1456">
          <cell r="A1456" t="str">
            <v>LH4307</v>
          </cell>
          <cell r="B1456" t="str">
            <v>Pennine Housing 2000 Limited</v>
          </cell>
        </row>
        <row r="1457">
          <cell r="A1457" t="str">
            <v>LH4309</v>
          </cell>
          <cell r="B1457" t="str">
            <v>East Thames Group Limited</v>
          </cell>
        </row>
        <row r="1458">
          <cell r="A1458" t="str">
            <v>LH4314</v>
          </cell>
          <cell r="B1458" t="str">
            <v>Twin Valley Homes Limited</v>
          </cell>
        </row>
        <row r="1459">
          <cell r="A1459" t="str">
            <v>LH4322</v>
          </cell>
          <cell r="B1459" t="str">
            <v>Accent Corporate Services Limited</v>
          </cell>
        </row>
        <row r="1460">
          <cell r="A1460" t="str">
            <v>LH4325</v>
          </cell>
          <cell r="B1460" t="str">
            <v>Severnside Housing</v>
          </cell>
        </row>
        <row r="1461">
          <cell r="A1461" t="str">
            <v>LH4336</v>
          </cell>
          <cell r="B1461" t="str">
            <v>Curo Group (Albion) Limited</v>
          </cell>
        </row>
        <row r="1462">
          <cell r="A1462" t="str">
            <v>LH4337</v>
          </cell>
          <cell r="B1462" t="str">
            <v>The Society of St James</v>
          </cell>
        </row>
        <row r="1463">
          <cell r="A1463" t="str">
            <v>LH4338</v>
          </cell>
          <cell r="B1463" t="str">
            <v>The Sons of Divine Providence</v>
          </cell>
        </row>
        <row r="1464">
          <cell r="A1464" t="str">
            <v>LH4339</v>
          </cell>
          <cell r="B1464" t="str">
            <v>The Havebury Housing Partnership</v>
          </cell>
        </row>
        <row r="1465">
          <cell r="A1465" t="str">
            <v>LH4343</v>
          </cell>
          <cell r="B1465" t="str">
            <v>Knowsley Housing Trust</v>
          </cell>
        </row>
        <row r="1466">
          <cell r="A1466" t="str">
            <v>LH4345</v>
          </cell>
          <cell r="B1466" t="str">
            <v>Adactus Housing Group Limited</v>
          </cell>
        </row>
        <row r="1467">
          <cell r="A1467" t="str">
            <v>LH4353</v>
          </cell>
          <cell r="B1467" t="str">
            <v>Herefordshire Housing Limited</v>
          </cell>
        </row>
        <row r="1468">
          <cell r="A1468" t="str">
            <v>LH4377</v>
          </cell>
          <cell r="B1468" t="str">
            <v>London Cyrenians Housing Limited</v>
          </cell>
        </row>
        <row r="1469">
          <cell r="A1469" t="str">
            <v>LH4401</v>
          </cell>
          <cell r="B1469" t="str">
            <v>Yorkshire Coast Homes Limited</v>
          </cell>
        </row>
        <row r="1470">
          <cell r="A1470" t="str">
            <v>LH4402</v>
          </cell>
          <cell r="B1470" t="str">
            <v>Golding Homes</v>
          </cell>
        </row>
        <row r="1471">
          <cell r="A1471" t="str">
            <v>LH4403</v>
          </cell>
          <cell r="B1471" t="str">
            <v>Teign Housing</v>
          </cell>
        </row>
        <row r="1472">
          <cell r="A1472" t="str">
            <v>LH4405</v>
          </cell>
          <cell r="B1472" t="str">
            <v>Rooftop Homes Limited</v>
          </cell>
        </row>
        <row r="1473">
          <cell r="A1473" t="str">
            <v>LH4412</v>
          </cell>
          <cell r="B1473" t="str">
            <v>Saffron Housing Trust Limited</v>
          </cell>
        </row>
        <row r="1474">
          <cell r="A1474" t="str">
            <v>LH4415</v>
          </cell>
          <cell r="B1474" t="str">
            <v>Bromsgrove District Housing Trust Limited</v>
          </cell>
        </row>
        <row r="1475">
          <cell r="A1475" t="str">
            <v>LH4416</v>
          </cell>
          <cell r="B1475" t="str">
            <v>Worcester Community Housing Limited</v>
          </cell>
        </row>
        <row r="1476">
          <cell r="A1476" t="str">
            <v>LH4428</v>
          </cell>
          <cell r="B1476" t="str">
            <v>Cross Keys Homes Limited</v>
          </cell>
        </row>
        <row r="1477">
          <cell r="A1477" t="str">
            <v>LH4454</v>
          </cell>
          <cell r="B1477" t="str">
            <v>Local Space Limited</v>
          </cell>
        </row>
        <row r="1478">
          <cell r="A1478" t="str">
            <v>LH4471</v>
          </cell>
          <cell r="B1478" t="str">
            <v>Whitefriars Housing Group Limited</v>
          </cell>
        </row>
        <row r="1479">
          <cell r="A1479" t="str">
            <v>SL3118</v>
          </cell>
          <cell r="B1479" t="str">
            <v>Crystal Palace Housing Association Limited</v>
          </cell>
        </row>
        <row r="1480">
          <cell r="A1480" t="str">
            <v>SL3119</v>
          </cell>
          <cell r="B1480" t="str">
            <v>Notting Hill Home Ownership Limited</v>
          </cell>
        </row>
        <row r="1481">
          <cell r="A1481" t="str">
            <v>SL3169</v>
          </cell>
          <cell r="B1481" t="str">
            <v>Nottingham Community (Second) Housing Association Limited</v>
          </cell>
        </row>
        <row r="1482">
          <cell r="A1482" t="str">
            <v>SL3170</v>
          </cell>
          <cell r="B1482" t="str">
            <v>Equity Housing Association Limited</v>
          </cell>
        </row>
        <row r="1483">
          <cell r="A1483" t="str">
            <v>SL3224</v>
          </cell>
          <cell r="B1483" t="str">
            <v>Plumlife Homes Limited</v>
          </cell>
        </row>
        <row r="1484">
          <cell r="A1484" t="str">
            <v>SL3237</v>
          </cell>
          <cell r="B1484" t="str">
            <v>Pendleton Improved Housing Association Limited</v>
          </cell>
        </row>
        <row r="1485">
          <cell r="A1485" t="str">
            <v>SL3270</v>
          </cell>
          <cell r="B1485" t="str">
            <v>Spotland and Falinge Housing Association Limited</v>
          </cell>
        </row>
        <row r="1486">
          <cell r="A1486" t="str">
            <v>SL3344</v>
          </cell>
          <cell r="B1486" t="str">
            <v>'Johnnie' Johnson Housing Association Limited</v>
          </cell>
        </row>
        <row r="1487">
          <cell r="A1487" t="str">
            <v>SL3365</v>
          </cell>
          <cell r="B1487" t="str">
            <v>Springboard Two Housing Association Limited</v>
          </cell>
        </row>
        <row r="1488">
          <cell r="A1488" t="str">
            <v>SL3442</v>
          </cell>
          <cell r="B1488" t="str">
            <v>TPHA Limited</v>
          </cell>
        </row>
        <row r="1489">
          <cell r="A1489" t="str">
            <v>SL3447</v>
          </cell>
          <cell r="B1489" t="str">
            <v>Mossbank Homes Limited</v>
          </cell>
        </row>
        <row r="1490">
          <cell r="A1490" t="str">
            <v>SL3463</v>
          </cell>
          <cell r="B1490" t="str">
            <v>Beech Housing Association Limited</v>
          </cell>
        </row>
        <row r="1491">
          <cell r="A1491" t="str">
            <v>SL3605</v>
          </cell>
          <cell r="B1491" t="str">
            <v>Access Homes Housing Association Limited</v>
          </cell>
        </row>
        <row r="1492">
          <cell r="A1492" t="str">
            <v>SL4293</v>
          </cell>
          <cell r="B1492" t="str">
            <v>A2Dominion Housing Options</v>
          </cell>
        </row>
        <row r="1493">
          <cell r="A1493" t="str">
            <v>SL4348</v>
          </cell>
          <cell r="B1493" t="str">
            <v>Bristol Community Housing Foundation Limited</v>
          </cell>
        </row>
      </sheetData>
      <sheetData sheetId="4">
        <row r="3">
          <cell r="A3" t="str">
            <v>4568</v>
          </cell>
          <cell r="B3" t="str">
            <v>Bolton at Home</v>
          </cell>
          <cell r="C3" t="str">
            <v>Large</v>
          </cell>
          <cell r="D3">
            <v>12943</v>
          </cell>
          <cell r="E3">
            <v>86</v>
          </cell>
          <cell r="F3">
            <v>0</v>
          </cell>
          <cell r="G3">
            <v>0</v>
          </cell>
          <cell r="H3">
            <v>0</v>
          </cell>
          <cell r="I3">
            <v>0</v>
          </cell>
          <cell r="J3">
            <v>2045</v>
          </cell>
          <cell r="K3">
            <v>20</v>
          </cell>
          <cell r="L3">
            <v>0</v>
          </cell>
          <cell r="M3">
            <v>0</v>
          </cell>
          <cell r="N3">
            <v>131</v>
          </cell>
          <cell r="O3">
            <v>0</v>
          </cell>
          <cell r="P3">
            <v>0</v>
          </cell>
          <cell r="Q3">
            <v>0</v>
          </cell>
          <cell r="R3">
            <v>0</v>
          </cell>
          <cell r="S3">
            <v>2728</v>
          </cell>
          <cell r="T3">
            <v>0</v>
          </cell>
          <cell r="U3">
            <v>0</v>
          </cell>
          <cell r="V3">
            <v>17716</v>
          </cell>
          <cell r="W3">
            <v>237</v>
          </cell>
          <cell r="X3">
            <v>0</v>
          </cell>
          <cell r="Y3">
            <v>17953</v>
          </cell>
          <cell r="Z3">
            <v>0</v>
          </cell>
          <cell r="AA3">
            <v>0</v>
          </cell>
          <cell r="AB3">
            <v>0</v>
          </cell>
          <cell r="AC3">
            <v>0</v>
          </cell>
          <cell r="AD3">
            <v>0</v>
          </cell>
          <cell r="AE3">
            <v>0</v>
          </cell>
          <cell r="AF3">
            <v>0</v>
          </cell>
          <cell r="AG3">
            <v>0</v>
          </cell>
          <cell r="AH3">
            <v>0</v>
          </cell>
        </row>
        <row r="4">
          <cell r="A4" t="str">
            <v>4569</v>
          </cell>
          <cell r="B4" t="str">
            <v>Brent Housing Partnership Limited</v>
          </cell>
          <cell r="C4" t="str">
            <v>RASA</v>
          </cell>
          <cell r="D4">
            <v>89</v>
          </cell>
          <cell r="E4">
            <v>0</v>
          </cell>
          <cell r="F4">
            <v>8040</v>
          </cell>
          <cell r="G4">
            <v>25</v>
          </cell>
          <cell r="H4">
            <v>0</v>
          </cell>
          <cell r="I4">
            <v>0</v>
          </cell>
          <cell r="J4">
            <v>0</v>
          </cell>
          <cell r="K4">
            <v>0</v>
          </cell>
          <cell r="L4">
            <v>0</v>
          </cell>
          <cell r="M4">
            <v>0</v>
          </cell>
          <cell r="N4">
            <v>0</v>
          </cell>
          <cell r="O4">
            <v>0</v>
          </cell>
          <cell r="P4">
            <v>0</v>
          </cell>
          <cell r="Q4">
            <v>0</v>
          </cell>
          <cell r="R4">
            <v>0</v>
          </cell>
          <cell r="S4">
            <v>0</v>
          </cell>
          <cell r="T4">
            <v>0</v>
          </cell>
          <cell r="U4">
            <v>0</v>
          </cell>
          <cell r="V4">
            <v>114</v>
          </cell>
          <cell r="W4">
            <v>0</v>
          </cell>
          <cell r="X4">
            <v>8040</v>
          </cell>
          <cell r="Y4">
            <v>114</v>
          </cell>
          <cell r="Z4">
            <v>215</v>
          </cell>
          <cell r="AA4">
            <v>0</v>
          </cell>
          <cell r="AB4">
            <v>0</v>
          </cell>
          <cell r="AC4">
            <v>0</v>
          </cell>
          <cell r="AD4">
            <v>0</v>
          </cell>
          <cell r="AE4">
            <v>0</v>
          </cell>
          <cell r="AF4">
            <v>215</v>
          </cell>
          <cell r="AG4">
            <v>0</v>
          </cell>
          <cell r="AH4">
            <v>0</v>
          </cell>
        </row>
        <row r="5">
          <cell r="A5" t="str">
            <v>4570</v>
          </cell>
          <cell r="B5" t="str">
            <v>Cornwall Housing Limited</v>
          </cell>
          <cell r="C5" t="str">
            <v>RASA</v>
          </cell>
          <cell r="D5">
            <v>56</v>
          </cell>
          <cell r="E5">
            <v>0</v>
          </cell>
          <cell r="F5">
            <v>9055</v>
          </cell>
          <cell r="G5">
            <v>0</v>
          </cell>
          <cell r="H5">
            <v>0</v>
          </cell>
          <cell r="I5">
            <v>0</v>
          </cell>
          <cell r="J5">
            <v>0</v>
          </cell>
          <cell r="K5">
            <v>0</v>
          </cell>
          <cell r="L5">
            <v>0</v>
          </cell>
          <cell r="M5">
            <v>0</v>
          </cell>
          <cell r="N5">
            <v>0</v>
          </cell>
          <cell r="O5">
            <v>0</v>
          </cell>
          <cell r="P5">
            <v>0</v>
          </cell>
          <cell r="Q5">
            <v>0</v>
          </cell>
          <cell r="R5">
            <v>0</v>
          </cell>
          <cell r="S5">
            <v>0</v>
          </cell>
          <cell r="T5">
            <v>0</v>
          </cell>
          <cell r="U5">
            <v>1325</v>
          </cell>
          <cell r="V5">
            <v>56</v>
          </cell>
          <cell r="W5">
            <v>0</v>
          </cell>
          <cell r="X5">
            <v>10380</v>
          </cell>
          <cell r="Y5">
            <v>56</v>
          </cell>
          <cell r="Z5">
            <v>0</v>
          </cell>
          <cell r="AA5">
            <v>0</v>
          </cell>
          <cell r="AB5">
            <v>0</v>
          </cell>
          <cell r="AC5">
            <v>0</v>
          </cell>
          <cell r="AD5">
            <v>0</v>
          </cell>
          <cell r="AE5">
            <v>0</v>
          </cell>
          <cell r="AF5">
            <v>0</v>
          </cell>
          <cell r="AG5">
            <v>0</v>
          </cell>
          <cell r="AH5">
            <v>0</v>
          </cell>
        </row>
        <row r="6">
          <cell r="A6" t="str">
            <v>4572</v>
          </cell>
          <cell r="B6" t="str">
            <v>Cheltenham Borough Homes Limited</v>
          </cell>
          <cell r="C6" t="str">
            <v>RASA</v>
          </cell>
          <cell r="D6">
            <v>46</v>
          </cell>
          <cell r="E6">
            <v>0</v>
          </cell>
          <cell r="F6">
            <v>3994</v>
          </cell>
          <cell r="G6">
            <v>0</v>
          </cell>
          <cell r="H6">
            <v>0</v>
          </cell>
          <cell r="I6">
            <v>0</v>
          </cell>
          <cell r="J6">
            <v>38</v>
          </cell>
          <cell r="K6">
            <v>0</v>
          </cell>
          <cell r="L6">
            <v>2</v>
          </cell>
          <cell r="M6">
            <v>0</v>
          </cell>
          <cell r="N6">
            <v>0</v>
          </cell>
          <cell r="O6">
            <v>0</v>
          </cell>
          <cell r="P6">
            <v>0</v>
          </cell>
          <cell r="Q6">
            <v>0</v>
          </cell>
          <cell r="R6">
            <v>0</v>
          </cell>
          <cell r="S6">
            <v>0</v>
          </cell>
          <cell r="T6">
            <v>0</v>
          </cell>
          <cell r="U6">
            <v>490</v>
          </cell>
          <cell r="V6">
            <v>84</v>
          </cell>
          <cell r="W6">
            <v>0</v>
          </cell>
          <cell r="X6">
            <v>4486</v>
          </cell>
          <cell r="Y6">
            <v>84</v>
          </cell>
          <cell r="Z6">
            <v>0</v>
          </cell>
          <cell r="AA6">
            <v>0</v>
          </cell>
          <cell r="AB6">
            <v>0</v>
          </cell>
          <cell r="AC6">
            <v>0</v>
          </cell>
          <cell r="AD6">
            <v>0</v>
          </cell>
          <cell r="AE6">
            <v>0</v>
          </cell>
          <cell r="AF6">
            <v>0</v>
          </cell>
          <cell r="AG6">
            <v>0</v>
          </cell>
          <cell r="AH6">
            <v>0</v>
          </cell>
        </row>
        <row r="7">
          <cell r="A7" t="str">
            <v>4575</v>
          </cell>
          <cell r="B7" t="str">
            <v>Dale &amp; Valley Homes Limited</v>
          </cell>
          <cell r="C7" t="str">
            <v>Large</v>
          </cell>
          <cell r="D7">
            <v>4198</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4198</v>
          </cell>
          <cell r="W7">
            <v>0</v>
          </cell>
          <cell r="X7">
            <v>0</v>
          </cell>
          <cell r="Y7">
            <v>4198</v>
          </cell>
          <cell r="Z7">
            <v>0</v>
          </cell>
          <cell r="AA7">
            <v>0</v>
          </cell>
          <cell r="AB7">
            <v>0</v>
          </cell>
          <cell r="AC7">
            <v>0</v>
          </cell>
          <cell r="AD7">
            <v>0</v>
          </cell>
          <cell r="AE7">
            <v>0</v>
          </cell>
          <cell r="AF7">
            <v>0</v>
          </cell>
          <cell r="AG7">
            <v>0</v>
          </cell>
          <cell r="AH7">
            <v>0</v>
          </cell>
        </row>
        <row r="8">
          <cell r="A8" t="str">
            <v>4576</v>
          </cell>
          <cell r="B8" t="str">
            <v>Derby Homes Limited</v>
          </cell>
          <cell r="C8" t="str">
            <v>RASA</v>
          </cell>
          <cell r="D8">
            <v>33</v>
          </cell>
          <cell r="E8">
            <v>0</v>
          </cell>
          <cell r="F8">
            <v>0</v>
          </cell>
          <cell r="G8">
            <v>0</v>
          </cell>
          <cell r="H8">
            <v>0</v>
          </cell>
          <cell r="I8">
            <v>0</v>
          </cell>
          <cell r="J8">
            <v>46</v>
          </cell>
          <cell r="K8">
            <v>0</v>
          </cell>
          <cell r="L8">
            <v>0</v>
          </cell>
          <cell r="M8">
            <v>0</v>
          </cell>
          <cell r="N8">
            <v>0</v>
          </cell>
          <cell r="O8">
            <v>0</v>
          </cell>
          <cell r="P8">
            <v>0</v>
          </cell>
          <cell r="Q8">
            <v>0</v>
          </cell>
          <cell r="R8">
            <v>0</v>
          </cell>
          <cell r="S8">
            <v>0</v>
          </cell>
          <cell r="T8">
            <v>0</v>
          </cell>
          <cell r="U8">
            <v>0</v>
          </cell>
          <cell r="V8">
            <v>79</v>
          </cell>
          <cell r="W8">
            <v>0</v>
          </cell>
          <cell r="X8">
            <v>0</v>
          </cell>
          <cell r="Y8">
            <v>79</v>
          </cell>
          <cell r="Z8">
            <v>5</v>
          </cell>
          <cell r="AA8">
            <v>0</v>
          </cell>
          <cell r="AB8">
            <v>0</v>
          </cell>
          <cell r="AC8">
            <v>0</v>
          </cell>
          <cell r="AD8">
            <v>0</v>
          </cell>
          <cell r="AE8">
            <v>0</v>
          </cell>
          <cell r="AF8">
            <v>5</v>
          </cell>
          <cell r="AG8">
            <v>0</v>
          </cell>
          <cell r="AH8">
            <v>0</v>
          </cell>
        </row>
        <row r="9">
          <cell r="A9" t="str">
            <v>4578</v>
          </cell>
          <cell r="B9" t="str">
            <v>East Durham Homes Limited</v>
          </cell>
          <cell r="C9" t="str">
            <v>Large</v>
          </cell>
          <cell r="D9">
            <v>8222</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8222</v>
          </cell>
          <cell r="W9">
            <v>0</v>
          </cell>
          <cell r="X9">
            <v>0</v>
          </cell>
          <cell r="Y9">
            <v>8222</v>
          </cell>
          <cell r="Z9">
            <v>0</v>
          </cell>
          <cell r="AA9">
            <v>0</v>
          </cell>
          <cell r="AB9">
            <v>0</v>
          </cell>
          <cell r="AC9">
            <v>0</v>
          </cell>
          <cell r="AD9">
            <v>2</v>
          </cell>
          <cell r="AE9">
            <v>0</v>
          </cell>
          <cell r="AF9">
            <v>0</v>
          </cell>
          <cell r="AG9">
            <v>2</v>
          </cell>
          <cell r="AH9">
            <v>0</v>
          </cell>
        </row>
        <row r="10">
          <cell r="A10" t="str">
            <v>4582</v>
          </cell>
          <cell r="B10" t="str">
            <v>First Choice Homes Oldham Limited</v>
          </cell>
          <cell r="C10" t="str">
            <v>Large</v>
          </cell>
          <cell r="D10">
            <v>10668</v>
          </cell>
          <cell r="E10">
            <v>0</v>
          </cell>
          <cell r="F10">
            <v>0</v>
          </cell>
          <cell r="G10">
            <v>0</v>
          </cell>
          <cell r="H10">
            <v>0</v>
          </cell>
          <cell r="I10">
            <v>0</v>
          </cell>
          <cell r="J10">
            <v>762</v>
          </cell>
          <cell r="K10">
            <v>0</v>
          </cell>
          <cell r="L10">
            <v>0</v>
          </cell>
          <cell r="M10">
            <v>0</v>
          </cell>
          <cell r="N10">
            <v>0</v>
          </cell>
          <cell r="O10">
            <v>0</v>
          </cell>
          <cell r="P10">
            <v>0</v>
          </cell>
          <cell r="Q10">
            <v>0</v>
          </cell>
          <cell r="R10">
            <v>0</v>
          </cell>
          <cell r="S10">
            <v>234</v>
          </cell>
          <cell r="T10">
            <v>0</v>
          </cell>
          <cell r="U10">
            <v>0</v>
          </cell>
          <cell r="V10">
            <v>11664</v>
          </cell>
          <cell r="W10">
            <v>0</v>
          </cell>
          <cell r="X10">
            <v>0</v>
          </cell>
          <cell r="Y10">
            <v>11664</v>
          </cell>
          <cell r="Z10">
            <v>0</v>
          </cell>
          <cell r="AA10">
            <v>0</v>
          </cell>
          <cell r="AB10">
            <v>0</v>
          </cell>
          <cell r="AC10">
            <v>0</v>
          </cell>
          <cell r="AD10">
            <v>0</v>
          </cell>
          <cell r="AE10">
            <v>0</v>
          </cell>
          <cell r="AF10">
            <v>0</v>
          </cell>
          <cell r="AG10">
            <v>0</v>
          </cell>
          <cell r="AH10">
            <v>0</v>
          </cell>
        </row>
        <row r="11">
          <cell r="A11" t="str">
            <v>4584</v>
          </cell>
          <cell r="B11" t="str">
            <v>Gloucester City Homes Limited</v>
          </cell>
          <cell r="C11" t="str">
            <v>Large</v>
          </cell>
          <cell r="D11">
            <v>3939</v>
          </cell>
          <cell r="E11">
            <v>0</v>
          </cell>
          <cell r="F11">
            <v>5</v>
          </cell>
          <cell r="G11">
            <v>0</v>
          </cell>
          <cell r="H11">
            <v>0</v>
          </cell>
          <cell r="I11">
            <v>0</v>
          </cell>
          <cell r="J11">
            <v>0</v>
          </cell>
          <cell r="K11">
            <v>0</v>
          </cell>
          <cell r="L11">
            <v>0</v>
          </cell>
          <cell r="M11">
            <v>9</v>
          </cell>
          <cell r="N11">
            <v>0</v>
          </cell>
          <cell r="O11">
            <v>19</v>
          </cell>
          <cell r="P11">
            <v>0</v>
          </cell>
          <cell r="Q11">
            <v>0</v>
          </cell>
          <cell r="R11">
            <v>0</v>
          </cell>
          <cell r="S11">
            <v>473</v>
          </cell>
          <cell r="T11">
            <v>0</v>
          </cell>
          <cell r="U11">
            <v>0</v>
          </cell>
          <cell r="V11">
            <v>4421</v>
          </cell>
          <cell r="W11">
            <v>0</v>
          </cell>
          <cell r="X11">
            <v>24</v>
          </cell>
          <cell r="Y11">
            <v>4421</v>
          </cell>
          <cell r="Z11">
            <v>0</v>
          </cell>
          <cell r="AA11">
            <v>0</v>
          </cell>
          <cell r="AB11">
            <v>0</v>
          </cell>
          <cell r="AC11">
            <v>0</v>
          </cell>
          <cell r="AD11">
            <v>0</v>
          </cell>
          <cell r="AE11">
            <v>0</v>
          </cell>
          <cell r="AF11">
            <v>0</v>
          </cell>
          <cell r="AG11">
            <v>0</v>
          </cell>
          <cell r="AH11">
            <v>0</v>
          </cell>
        </row>
        <row r="12">
          <cell r="A12" t="str">
            <v>4607</v>
          </cell>
          <cell r="B12" t="str">
            <v>Rochdale Boroughwide Housing Limited</v>
          </cell>
          <cell r="C12" t="str">
            <v>Large</v>
          </cell>
          <cell r="D12">
            <v>11726</v>
          </cell>
          <cell r="E12">
            <v>318</v>
          </cell>
          <cell r="F12">
            <v>0</v>
          </cell>
          <cell r="G12">
            <v>0</v>
          </cell>
          <cell r="H12">
            <v>0</v>
          </cell>
          <cell r="I12">
            <v>0</v>
          </cell>
          <cell r="J12">
            <v>450</v>
          </cell>
          <cell r="K12">
            <v>7</v>
          </cell>
          <cell r="L12">
            <v>13</v>
          </cell>
          <cell r="M12">
            <v>0</v>
          </cell>
          <cell r="N12">
            <v>0</v>
          </cell>
          <cell r="O12">
            <v>0</v>
          </cell>
          <cell r="P12">
            <v>0</v>
          </cell>
          <cell r="Q12">
            <v>0</v>
          </cell>
          <cell r="R12">
            <v>0</v>
          </cell>
          <cell r="S12">
            <v>954</v>
          </cell>
          <cell r="T12">
            <v>0</v>
          </cell>
          <cell r="U12">
            <v>0</v>
          </cell>
          <cell r="V12">
            <v>13130</v>
          </cell>
          <cell r="W12">
            <v>325</v>
          </cell>
          <cell r="X12">
            <v>13</v>
          </cell>
          <cell r="Y12">
            <v>13455</v>
          </cell>
          <cell r="Z12">
            <v>1</v>
          </cell>
          <cell r="AA12">
            <v>0</v>
          </cell>
          <cell r="AB12">
            <v>34</v>
          </cell>
          <cell r="AC12">
            <v>0</v>
          </cell>
          <cell r="AD12">
            <v>0</v>
          </cell>
          <cell r="AE12">
            <v>0</v>
          </cell>
          <cell r="AF12">
            <v>1</v>
          </cell>
          <cell r="AG12">
            <v>0</v>
          </cell>
          <cell r="AH12">
            <v>34</v>
          </cell>
        </row>
        <row r="13">
          <cell r="A13" t="str">
            <v>4608</v>
          </cell>
          <cell r="B13" t="str">
            <v>Rykneld Homes Limited</v>
          </cell>
          <cell r="C13" t="str">
            <v>RASA</v>
          </cell>
          <cell r="D13">
            <v>0</v>
          </cell>
          <cell r="E13">
            <v>0</v>
          </cell>
          <cell r="F13">
            <v>7932</v>
          </cell>
          <cell r="G13">
            <v>0</v>
          </cell>
          <cell r="H13">
            <v>0</v>
          </cell>
          <cell r="I13">
            <v>0</v>
          </cell>
          <cell r="J13">
            <v>40</v>
          </cell>
          <cell r="K13">
            <v>0</v>
          </cell>
          <cell r="L13">
            <v>0</v>
          </cell>
          <cell r="M13">
            <v>0</v>
          </cell>
          <cell r="N13">
            <v>0</v>
          </cell>
          <cell r="O13">
            <v>0</v>
          </cell>
          <cell r="P13">
            <v>0</v>
          </cell>
          <cell r="Q13">
            <v>0</v>
          </cell>
          <cell r="R13">
            <v>0</v>
          </cell>
          <cell r="S13">
            <v>0</v>
          </cell>
          <cell r="T13">
            <v>0</v>
          </cell>
          <cell r="U13">
            <v>42</v>
          </cell>
          <cell r="V13">
            <v>40</v>
          </cell>
          <cell r="W13">
            <v>0</v>
          </cell>
          <cell r="X13">
            <v>7974</v>
          </cell>
          <cell r="Y13">
            <v>40</v>
          </cell>
          <cell r="Z13">
            <v>0</v>
          </cell>
          <cell r="AA13">
            <v>0</v>
          </cell>
          <cell r="AB13">
            <v>0</v>
          </cell>
          <cell r="AC13">
            <v>0</v>
          </cell>
          <cell r="AD13">
            <v>0</v>
          </cell>
          <cell r="AE13">
            <v>0</v>
          </cell>
          <cell r="AF13">
            <v>0</v>
          </cell>
          <cell r="AG13">
            <v>0</v>
          </cell>
          <cell r="AH13">
            <v>0</v>
          </cell>
        </row>
        <row r="14">
          <cell r="A14" t="str">
            <v>4609</v>
          </cell>
          <cell r="B14" t="str">
            <v>Salix Homes Limited</v>
          </cell>
          <cell r="C14" t="str">
            <v>Large</v>
          </cell>
          <cell r="D14">
            <v>7796</v>
          </cell>
          <cell r="E14">
            <v>207</v>
          </cell>
          <cell r="F14">
            <v>0</v>
          </cell>
          <cell r="G14">
            <v>0</v>
          </cell>
          <cell r="H14">
            <v>0</v>
          </cell>
          <cell r="I14">
            <v>0</v>
          </cell>
          <cell r="J14">
            <v>2</v>
          </cell>
          <cell r="K14">
            <v>0</v>
          </cell>
          <cell r="L14">
            <v>0</v>
          </cell>
          <cell r="M14">
            <v>39</v>
          </cell>
          <cell r="N14">
            <v>0</v>
          </cell>
          <cell r="O14">
            <v>69</v>
          </cell>
          <cell r="P14">
            <v>0</v>
          </cell>
          <cell r="Q14">
            <v>0</v>
          </cell>
          <cell r="R14">
            <v>0</v>
          </cell>
          <cell r="S14">
            <v>333</v>
          </cell>
          <cell r="T14">
            <v>0</v>
          </cell>
          <cell r="U14">
            <v>0</v>
          </cell>
          <cell r="V14">
            <v>8170</v>
          </cell>
          <cell r="W14">
            <v>207</v>
          </cell>
          <cell r="X14">
            <v>69</v>
          </cell>
          <cell r="Y14">
            <v>8377</v>
          </cell>
          <cell r="Z14">
            <v>0</v>
          </cell>
          <cell r="AA14">
            <v>0</v>
          </cell>
          <cell r="AB14">
            <v>0</v>
          </cell>
          <cell r="AC14">
            <v>0</v>
          </cell>
          <cell r="AD14">
            <v>0</v>
          </cell>
          <cell r="AE14">
            <v>149</v>
          </cell>
          <cell r="AF14">
            <v>0</v>
          </cell>
          <cell r="AG14">
            <v>0</v>
          </cell>
          <cell r="AH14">
            <v>149</v>
          </cell>
        </row>
        <row r="15">
          <cell r="A15" t="str">
            <v>4612</v>
          </cell>
          <cell r="B15" t="str">
            <v>Six Town Housing Limited</v>
          </cell>
          <cell r="C15" t="str">
            <v>RASA</v>
          </cell>
          <cell r="D15">
            <v>23</v>
          </cell>
          <cell r="E15">
            <v>0</v>
          </cell>
          <cell r="F15">
            <v>0</v>
          </cell>
          <cell r="G15">
            <v>0</v>
          </cell>
          <cell r="H15">
            <v>0</v>
          </cell>
          <cell r="I15">
            <v>0</v>
          </cell>
          <cell r="J15">
            <v>32</v>
          </cell>
          <cell r="K15">
            <v>0</v>
          </cell>
          <cell r="L15">
            <v>34</v>
          </cell>
          <cell r="M15">
            <v>0</v>
          </cell>
          <cell r="N15">
            <v>0</v>
          </cell>
          <cell r="O15">
            <v>0</v>
          </cell>
          <cell r="P15">
            <v>0</v>
          </cell>
          <cell r="Q15">
            <v>0</v>
          </cell>
          <cell r="R15">
            <v>0</v>
          </cell>
          <cell r="S15">
            <v>40</v>
          </cell>
          <cell r="T15">
            <v>0</v>
          </cell>
          <cell r="U15">
            <v>0</v>
          </cell>
          <cell r="V15">
            <v>95</v>
          </cell>
          <cell r="W15">
            <v>0</v>
          </cell>
          <cell r="X15">
            <v>34</v>
          </cell>
          <cell r="Y15">
            <v>95</v>
          </cell>
          <cell r="Z15">
            <v>0</v>
          </cell>
          <cell r="AA15">
            <v>0</v>
          </cell>
          <cell r="AB15">
            <v>0</v>
          </cell>
          <cell r="AC15">
            <v>0</v>
          </cell>
          <cell r="AD15">
            <v>0</v>
          </cell>
          <cell r="AE15">
            <v>0</v>
          </cell>
          <cell r="AF15">
            <v>0</v>
          </cell>
          <cell r="AG15">
            <v>0</v>
          </cell>
          <cell r="AH15">
            <v>0</v>
          </cell>
        </row>
        <row r="16">
          <cell r="A16" t="str">
            <v>4619</v>
          </cell>
          <cell r="B16" t="str">
            <v>Stockport Homes</v>
          </cell>
          <cell r="C16" t="str">
            <v>RASA</v>
          </cell>
          <cell r="D16">
            <v>85</v>
          </cell>
          <cell r="E16">
            <v>0</v>
          </cell>
          <cell r="F16">
            <v>10306</v>
          </cell>
          <cell r="G16">
            <v>0</v>
          </cell>
          <cell r="H16">
            <v>0</v>
          </cell>
          <cell r="I16">
            <v>0</v>
          </cell>
          <cell r="J16">
            <v>90</v>
          </cell>
          <cell r="K16">
            <v>0</v>
          </cell>
          <cell r="L16">
            <v>199</v>
          </cell>
          <cell r="M16">
            <v>0</v>
          </cell>
          <cell r="N16">
            <v>0</v>
          </cell>
          <cell r="O16">
            <v>194</v>
          </cell>
          <cell r="P16">
            <v>0</v>
          </cell>
          <cell r="Q16">
            <v>0</v>
          </cell>
          <cell r="R16">
            <v>0</v>
          </cell>
          <cell r="S16">
            <v>0</v>
          </cell>
          <cell r="T16">
            <v>0</v>
          </cell>
          <cell r="U16">
            <v>915</v>
          </cell>
          <cell r="V16">
            <v>175</v>
          </cell>
          <cell r="W16">
            <v>0</v>
          </cell>
          <cell r="X16">
            <v>11614</v>
          </cell>
          <cell r="Y16">
            <v>175</v>
          </cell>
          <cell r="Z16">
            <v>0</v>
          </cell>
          <cell r="AA16">
            <v>0</v>
          </cell>
          <cell r="AB16">
            <v>93</v>
          </cell>
          <cell r="AC16">
            <v>0</v>
          </cell>
          <cell r="AD16">
            <v>0</v>
          </cell>
          <cell r="AE16">
            <v>0</v>
          </cell>
          <cell r="AF16">
            <v>0</v>
          </cell>
          <cell r="AG16">
            <v>0</v>
          </cell>
          <cell r="AH16">
            <v>93</v>
          </cell>
        </row>
        <row r="17">
          <cell r="A17" t="str">
            <v>4622</v>
          </cell>
          <cell r="B17" t="str">
            <v>Tristar Homes Limited</v>
          </cell>
          <cell r="C17" t="str">
            <v>Large</v>
          </cell>
          <cell r="D17">
            <v>8621</v>
          </cell>
          <cell r="E17">
            <v>0</v>
          </cell>
          <cell r="F17">
            <v>9</v>
          </cell>
          <cell r="G17">
            <v>0</v>
          </cell>
          <cell r="H17">
            <v>0</v>
          </cell>
          <cell r="I17">
            <v>0</v>
          </cell>
          <cell r="J17">
            <v>1362</v>
          </cell>
          <cell r="K17">
            <v>26</v>
          </cell>
          <cell r="L17">
            <v>0</v>
          </cell>
          <cell r="M17">
            <v>0</v>
          </cell>
          <cell r="N17">
            <v>0</v>
          </cell>
          <cell r="O17">
            <v>0</v>
          </cell>
          <cell r="P17">
            <v>0</v>
          </cell>
          <cell r="Q17">
            <v>0</v>
          </cell>
          <cell r="R17">
            <v>0</v>
          </cell>
          <cell r="S17">
            <v>0</v>
          </cell>
          <cell r="T17">
            <v>0</v>
          </cell>
          <cell r="U17">
            <v>0</v>
          </cell>
          <cell r="V17">
            <v>9983</v>
          </cell>
          <cell r="W17">
            <v>26</v>
          </cell>
          <cell r="X17">
            <v>9</v>
          </cell>
          <cell r="Y17">
            <v>10009</v>
          </cell>
          <cell r="Z17">
            <v>0</v>
          </cell>
          <cell r="AA17">
            <v>0</v>
          </cell>
          <cell r="AB17">
            <v>0</v>
          </cell>
          <cell r="AC17">
            <v>0</v>
          </cell>
          <cell r="AD17">
            <v>0</v>
          </cell>
          <cell r="AE17">
            <v>0</v>
          </cell>
          <cell r="AF17">
            <v>0</v>
          </cell>
          <cell r="AG17">
            <v>0</v>
          </cell>
          <cell r="AH17">
            <v>0</v>
          </cell>
        </row>
        <row r="18">
          <cell r="A18" t="str">
            <v>4625</v>
          </cell>
          <cell r="B18" t="str">
            <v>Wigan and Leigh Housing Company Ltd</v>
          </cell>
          <cell r="C18" t="str">
            <v>RASA</v>
          </cell>
          <cell r="D18">
            <v>56</v>
          </cell>
          <cell r="E18">
            <v>0</v>
          </cell>
          <cell r="F18">
            <v>21975</v>
          </cell>
          <cell r="G18">
            <v>0</v>
          </cell>
          <cell r="H18">
            <v>0</v>
          </cell>
          <cell r="I18">
            <v>0</v>
          </cell>
          <cell r="J18">
            <v>4</v>
          </cell>
          <cell r="K18">
            <v>20</v>
          </cell>
          <cell r="L18">
            <v>222</v>
          </cell>
          <cell r="M18">
            <v>0</v>
          </cell>
          <cell r="N18">
            <v>0</v>
          </cell>
          <cell r="O18">
            <v>0</v>
          </cell>
          <cell r="P18">
            <v>0</v>
          </cell>
          <cell r="Q18">
            <v>0</v>
          </cell>
          <cell r="R18">
            <v>0</v>
          </cell>
          <cell r="S18">
            <v>0</v>
          </cell>
          <cell r="T18">
            <v>0</v>
          </cell>
          <cell r="U18">
            <v>0</v>
          </cell>
          <cell r="V18">
            <v>60</v>
          </cell>
          <cell r="W18">
            <v>20</v>
          </cell>
          <cell r="X18">
            <v>22197</v>
          </cell>
          <cell r="Y18">
            <v>80</v>
          </cell>
          <cell r="Z18">
            <v>0</v>
          </cell>
          <cell r="AA18">
            <v>0</v>
          </cell>
          <cell r="AB18">
            <v>0</v>
          </cell>
          <cell r="AC18">
            <v>0</v>
          </cell>
          <cell r="AD18">
            <v>0</v>
          </cell>
          <cell r="AE18">
            <v>0</v>
          </cell>
          <cell r="AF18">
            <v>0</v>
          </cell>
          <cell r="AG18">
            <v>0</v>
          </cell>
          <cell r="AH18">
            <v>0</v>
          </cell>
        </row>
        <row r="19">
          <cell r="A19" t="str">
            <v>4630</v>
          </cell>
          <cell r="B19" t="str">
            <v>Lyvennet Community Trust</v>
          </cell>
          <cell r="C19" t="str">
            <v>RASA</v>
          </cell>
          <cell r="D19">
            <v>0</v>
          </cell>
          <cell r="E19">
            <v>10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10</v>
          </cell>
          <cell r="X19">
            <v>0</v>
          </cell>
          <cell r="Y19">
            <v>10</v>
          </cell>
          <cell r="Z19">
            <v>0</v>
          </cell>
          <cell r="AA19">
            <v>0</v>
          </cell>
          <cell r="AB19">
            <v>0</v>
          </cell>
          <cell r="AC19">
            <v>0</v>
          </cell>
          <cell r="AD19">
            <v>0</v>
          </cell>
          <cell r="AE19">
            <v>0</v>
          </cell>
          <cell r="AF19">
            <v>0</v>
          </cell>
          <cell r="AG19">
            <v>0</v>
          </cell>
          <cell r="AH19">
            <v>0</v>
          </cell>
        </row>
        <row r="20">
          <cell r="A20" t="str">
            <v>4631</v>
          </cell>
          <cell r="B20" t="str">
            <v>Golden Gates Housing Trust</v>
          </cell>
          <cell r="C20" t="str">
            <v>Large</v>
          </cell>
          <cell r="D20">
            <v>7039</v>
          </cell>
          <cell r="E20">
            <v>0</v>
          </cell>
          <cell r="F20">
            <v>2</v>
          </cell>
          <cell r="G20">
            <v>0</v>
          </cell>
          <cell r="H20">
            <v>0</v>
          </cell>
          <cell r="I20">
            <v>0</v>
          </cell>
          <cell r="J20">
            <v>46</v>
          </cell>
          <cell r="K20">
            <v>0</v>
          </cell>
          <cell r="L20">
            <v>54</v>
          </cell>
          <cell r="M20">
            <v>143</v>
          </cell>
          <cell r="N20">
            <v>0</v>
          </cell>
          <cell r="O20">
            <v>0</v>
          </cell>
          <cell r="P20">
            <v>0</v>
          </cell>
          <cell r="Q20">
            <v>0</v>
          </cell>
          <cell r="R20">
            <v>0</v>
          </cell>
          <cell r="S20">
            <v>1283</v>
          </cell>
          <cell r="T20">
            <v>0</v>
          </cell>
          <cell r="U20">
            <v>0</v>
          </cell>
          <cell r="V20">
            <v>8511</v>
          </cell>
          <cell r="W20">
            <v>0</v>
          </cell>
          <cell r="X20">
            <v>56</v>
          </cell>
          <cell r="Y20">
            <v>8511</v>
          </cell>
          <cell r="Z20">
            <v>0</v>
          </cell>
          <cell r="AA20">
            <v>0</v>
          </cell>
          <cell r="AB20">
            <v>0</v>
          </cell>
          <cell r="AC20">
            <v>0</v>
          </cell>
          <cell r="AD20">
            <v>0</v>
          </cell>
          <cell r="AE20">
            <v>0</v>
          </cell>
          <cell r="AF20">
            <v>0</v>
          </cell>
          <cell r="AG20">
            <v>0</v>
          </cell>
          <cell r="AH20">
            <v>0</v>
          </cell>
        </row>
        <row r="21">
          <cell r="A21" t="str">
            <v>4633</v>
          </cell>
          <cell r="B21" t="str">
            <v>Leazes Homes Limited</v>
          </cell>
          <cell r="C21" t="str">
            <v>RASA</v>
          </cell>
          <cell r="D21">
            <v>0</v>
          </cell>
          <cell r="E21">
            <v>193</v>
          </cell>
          <cell r="F21">
            <v>0</v>
          </cell>
          <cell r="G21">
            <v>0</v>
          </cell>
          <cell r="H21">
            <v>14</v>
          </cell>
          <cell r="I21">
            <v>0</v>
          </cell>
          <cell r="J21">
            <v>0</v>
          </cell>
          <cell r="K21">
            <v>244</v>
          </cell>
          <cell r="L21">
            <v>0</v>
          </cell>
          <cell r="M21">
            <v>0</v>
          </cell>
          <cell r="N21">
            <v>51</v>
          </cell>
          <cell r="O21">
            <v>0</v>
          </cell>
          <cell r="P21">
            <v>0</v>
          </cell>
          <cell r="Q21">
            <v>0</v>
          </cell>
          <cell r="R21">
            <v>0</v>
          </cell>
          <cell r="S21">
            <v>0</v>
          </cell>
          <cell r="T21">
            <v>24</v>
          </cell>
          <cell r="U21">
            <v>0</v>
          </cell>
          <cell r="V21">
            <v>0</v>
          </cell>
          <cell r="W21">
            <v>526</v>
          </cell>
          <cell r="X21">
            <v>0</v>
          </cell>
          <cell r="Y21">
            <v>526</v>
          </cell>
          <cell r="Z21">
            <v>0</v>
          </cell>
          <cell r="AA21">
            <v>0</v>
          </cell>
          <cell r="AB21">
            <v>0</v>
          </cell>
          <cell r="AC21">
            <v>0</v>
          </cell>
          <cell r="AD21">
            <v>0</v>
          </cell>
          <cell r="AE21">
            <v>0</v>
          </cell>
          <cell r="AF21">
            <v>0</v>
          </cell>
          <cell r="AG21">
            <v>0</v>
          </cell>
          <cell r="AH21">
            <v>0</v>
          </cell>
        </row>
        <row r="22">
          <cell r="A22" t="str">
            <v>4634</v>
          </cell>
          <cell r="B22" t="str">
            <v>Heart of Medway Housing Association Ltd</v>
          </cell>
          <cell r="C22" t="str">
            <v>RASA</v>
          </cell>
          <cell r="D22">
            <v>150</v>
          </cell>
          <cell r="E22">
            <v>0</v>
          </cell>
          <cell r="F22">
            <v>0</v>
          </cell>
          <cell r="G22">
            <v>5</v>
          </cell>
          <cell r="H22">
            <v>0</v>
          </cell>
          <cell r="I22">
            <v>0</v>
          </cell>
          <cell r="J22">
            <v>186</v>
          </cell>
          <cell r="K22">
            <v>0</v>
          </cell>
          <cell r="L22">
            <v>0</v>
          </cell>
          <cell r="M22">
            <v>36</v>
          </cell>
          <cell r="N22">
            <v>0</v>
          </cell>
          <cell r="O22">
            <v>0</v>
          </cell>
          <cell r="P22">
            <v>0</v>
          </cell>
          <cell r="Q22">
            <v>0</v>
          </cell>
          <cell r="R22">
            <v>0</v>
          </cell>
          <cell r="S22">
            <v>0</v>
          </cell>
          <cell r="T22">
            <v>0</v>
          </cell>
          <cell r="U22">
            <v>0</v>
          </cell>
          <cell r="V22">
            <v>377</v>
          </cell>
          <cell r="W22">
            <v>0</v>
          </cell>
          <cell r="X22">
            <v>0</v>
          </cell>
          <cell r="Y22">
            <v>377</v>
          </cell>
          <cell r="Z22">
            <v>0</v>
          </cell>
          <cell r="AA22">
            <v>0</v>
          </cell>
          <cell r="AB22">
            <v>0</v>
          </cell>
          <cell r="AC22">
            <v>0</v>
          </cell>
          <cell r="AD22">
            <v>0</v>
          </cell>
          <cell r="AE22">
            <v>0</v>
          </cell>
          <cell r="AF22">
            <v>0</v>
          </cell>
          <cell r="AG22">
            <v>0</v>
          </cell>
          <cell r="AH22">
            <v>0</v>
          </cell>
        </row>
        <row r="23">
          <cell r="A23" t="str">
            <v>4635</v>
          </cell>
          <cell r="B23" t="str">
            <v>Omega Housing Limited</v>
          </cell>
          <cell r="C23" t="str">
            <v>Large</v>
          </cell>
          <cell r="D23">
            <v>0</v>
          </cell>
          <cell r="E23">
            <v>1337</v>
          </cell>
          <cell r="F23">
            <v>0</v>
          </cell>
          <cell r="G23">
            <v>0</v>
          </cell>
          <cell r="H23">
            <v>0</v>
          </cell>
          <cell r="I23">
            <v>0</v>
          </cell>
          <cell r="J23">
            <v>0</v>
          </cell>
          <cell r="K23">
            <v>31</v>
          </cell>
          <cell r="L23">
            <v>0</v>
          </cell>
          <cell r="M23">
            <v>0</v>
          </cell>
          <cell r="N23">
            <v>0</v>
          </cell>
          <cell r="O23">
            <v>0</v>
          </cell>
          <cell r="P23">
            <v>0</v>
          </cell>
          <cell r="Q23">
            <v>0</v>
          </cell>
          <cell r="R23">
            <v>0</v>
          </cell>
          <cell r="S23">
            <v>0</v>
          </cell>
          <cell r="T23">
            <v>0</v>
          </cell>
          <cell r="U23">
            <v>0</v>
          </cell>
          <cell r="V23">
            <v>0</v>
          </cell>
          <cell r="W23">
            <v>1368</v>
          </cell>
          <cell r="X23">
            <v>0</v>
          </cell>
          <cell r="Y23">
            <v>1368</v>
          </cell>
          <cell r="Z23">
            <v>0</v>
          </cell>
          <cell r="AA23">
            <v>0</v>
          </cell>
          <cell r="AB23">
            <v>0</v>
          </cell>
          <cell r="AC23">
            <v>0</v>
          </cell>
          <cell r="AD23">
            <v>0</v>
          </cell>
          <cell r="AE23">
            <v>0</v>
          </cell>
          <cell r="AF23">
            <v>0</v>
          </cell>
          <cell r="AG23">
            <v>0</v>
          </cell>
          <cell r="AH23">
            <v>0</v>
          </cell>
        </row>
        <row r="24">
          <cell r="A24" t="str">
            <v>4636</v>
          </cell>
          <cell r="B24" t="str">
            <v>180 Housing Ltd</v>
          </cell>
          <cell r="C24" t="str">
            <v>RASA</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row>
        <row r="25">
          <cell r="A25" t="str">
            <v>4637</v>
          </cell>
          <cell r="B25" t="str">
            <v>Major Housing Association Limited</v>
          </cell>
          <cell r="C25" t="str">
            <v>RASA</v>
          </cell>
          <cell r="D25">
            <v>1</v>
          </cell>
          <cell r="E25">
            <v>0</v>
          </cell>
          <cell r="F25">
            <v>0</v>
          </cell>
          <cell r="G25">
            <v>0</v>
          </cell>
          <cell r="H25">
            <v>0</v>
          </cell>
          <cell r="I25">
            <v>0</v>
          </cell>
          <cell r="J25">
            <v>6</v>
          </cell>
          <cell r="K25">
            <v>0</v>
          </cell>
          <cell r="L25">
            <v>0</v>
          </cell>
          <cell r="M25">
            <v>0</v>
          </cell>
          <cell r="N25">
            <v>0</v>
          </cell>
          <cell r="O25">
            <v>0</v>
          </cell>
          <cell r="P25">
            <v>0</v>
          </cell>
          <cell r="Q25">
            <v>0</v>
          </cell>
          <cell r="R25">
            <v>0</v>
          </cell>
          <cell r="S25">
            <v>0</v>
          </cell>
          <cell r="T25">
            <v>0</v>
          </cell>
          <cell r="U25">
            <v>0</v>
          </cell>
          <cell r="V25">
            <v>7</v>
          </cell>
          <cell r="W25">
            <v>0</v>
          </cell>
          <cell r="X25">
            <v>0</v>
          </cell>
          <cell r="Y25">
            <v>7</v>
          </cell>
          <cell r="Z25">
            <v>0</v>
          </cell>
          <cell r="AA25">
            <v>0</v>
          </cell>
          <cell r="AB25">
            <v>0</v>
          </cell>
          <cell r="AC25">
            <v>0</v>
          </cell>
          <cell r="AD25">
            <v>0</v>
          </cell>
          <cell r="AE25">
            <v>0</v>
          </cell>
          <cell r="AF25">
            <v>0</v>
          </cell>
          <cell r="AG25">
            <v>0</v>
          </cell>
          <cell r="AH25">
            <v>0</v>
          </cell>
        </row>
        <row r="26">
          <cell r="A26" t="str">
            <v>4638</v>
          </cell>
          <cell r="B26" t="str">
            <v>Westminster Community Homes Limited</v>
          </cell>
          <cell r="C26" t="str">
            <v>RASA</v>
          </cell>
          <cell r="D26">
            <v>0</v>
          </cell>
          <cell r="E26">
            <v>263</v>
          </cell>
          <cell r="F26">
            <v>0</v>
          </cell>
          <cell r="G26">
            <v>0</v>
          </cell>
          <cell r="H26">
            <v>53</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316</v>
          </cell>
          <cell r="X26">
            <v>0</v>
          </cell>
          <cell r="Y26">
            <v>316</v>
          </cell>
          <cell r="Z26">
            <v>0</v>
          </cell>
          <cell r="AA26">
            <v>0</v>
          </cell>
          <cell r="AB26">
            <v>0</v>
          </cell>
          <cell r="AC26">
            <v>0</v>
          </cell>
          <cell r="AD26">
            <v>0</v>
          </cell>
          <cell r="AE26">
            <v>0</v>
          </cell>
          <cell r="AF26">
            <v>0</v>
          </cell>
          <cell r="AG26">
            <v>0</v>
          </cell>
          <cell r="AH26">
            <v>0</v>
          </cell>
        </row>
        <row r="27">
          <cell r="A27" t="str">
            <v>4639</v>
          </cell>
          <cell r="B27" t="str">
            <v>Blackburn YMCA</v>
          </cell>
          <cell r="C27" t="str">
            <v>RASA</v>
          </cell>
          <cell r="D27">
            <v>0</v>
          </cell>
          <cell r="E27">
            <v>0</v>
          </cell>
          <cell r="F27">
            <v>0</v>
          </cell>
          <cell r="G27">
            <v>0</v>
          </cell>
          <cell r="H27">
            <v>0</v>
          </cell>
          <cell r="I27">
            <v>0</v>
          </cell>
          <cell r="J27">
            <v>0</v>
          </cell>
          <cell r="K27">
            <v>0</v>
          </cell>
          <cell r="L27">
            <v>0</v>
          </cell>
          <cell r="M27">
            <v>6</v>
          </cell>
          <cell r="N27">
            <v>0</v>
          </cell>
          <cell r="O27">
            <v>23</v>
          </cell>
          <cell r="P27">
            <v>0</v>
          </cell>
          <cell r="Q27">
            <v>0</v>
          </cell>
          <cell r="R27">
            <v>0</v>
          </cell>
          <cell r="S27">
            <v>0</v>
          </cell>
          <cell r="T27">
            <v>0</v>
          </cell>
          <cell r="U27">
            <v>0</v>
          </cell>
          <cell r="V27">
            <v>6</v>
          </cell>
          <cell r="W27">
            <v>0</v>
          </cell>
          <cell r="X27">
            <v>23</v>
          </cell>
          <cell r="Y27">
            <v>6</v>
          </cell>
          <cell r="Z27">
            <v>0</v>
          </cell>
          <cell r="AA27">
            <v>0</v>
          </cell>
          <cell r="AB27">
            <v>0</v>
          </cell>
          <cell r="AC27">
            <v>0</v>
          </cell>
          <cell r="AD27">
            <v>0</v>
          </cell>
          <cell r="AE27">
            <v>0</v>
          </cell>
          <cell r="AF27">
            <v>0</v>
          </cell>
          <cell r="AG27">
            <v>0</v>
          </cell>
          <cell r="AH27">
            <v>0</v>
          </cell>
        </row>
        <row r="28">
          <cell r="A28" t="str">
            <v>4640</v>
          </cell>
          <cell r="B28" t="str">
            <v>Newark Emmaus Trust</v>
          </cell>
          <cell r="C28" t="str">
            <v>RASA</v>
          </cell>
          <cell r="D28">
            <v>0</v>
          </cell>
          <cell r="E28">
            <v>0</v>
          </cell>
          <cell r="F28">
            <v>0</v>
          </cell>
          <cell r="G28">
            <v>0</v>
          </cell>
          <cell r="H28">
            <v>0</v>
          </cell>
          <cell r="I28">
            <v>0</v>
          </cell>
          <cell r="J28">
            <v>0</v>
          </cell>
          <cell r="K28">
            <v>0</v>
          </cell>
          <cell r="L28">
            <v>0</v>
          </cell>
          <cell r="M28">
            <v>29</v>
          </cell>
          <cell r="N28">
            <v>0</v>
          </cell>
          <cell r="O28">
            <v>0</v>
          </cell>
          <cell r="P28">
            <v>0</v>
          </cell>
          <cell r="Q28">
            <v>0</v>
          </cell>
          <cell r="R28">
            <v>0</v>
          </cell>
          <cell r="S28">
            <v>0</v>
          </cell>
          <cell r="T28">
            <v>0</v>
          </cell>
          <cell r="U28">
            <v>0</v>
          </cell>
          <cell r="V28">
            <v>29</v>
          </cell>
          <cell r="W28">
            <v>0</v>
          </cell>
          <cell r="X28">
            <v>0</v>
          </cell>
          <cell r="Y28">
            <v>29</v>
          </cell>
          <cell r="Z28">
            <v>0</v>
          </cell>
          <cell r="AA28">
            <v>0</v>
          </cell>
          <cell r="AB28">
            <v>0</v>
          </cell>
          <cell r="AC28">
            <v>0</v>
          </cell>
          <cell r="AD28">
            <v>0</v>
          </cell>
          <cell r="AE28">
            <v>0</v>
          </cell>
          <cell r="AF28">
            <v>0</v>
          </cell>
          <cell r="AG28">
            <v>0</v>
          </cell>
          <cell r="AH28">
            <v>0</v>
          </cell>
        </row>
        <row r="29">
          <cell r="A29" t="str">
            <v>4641</v>
          </cell>
          <cell r="B29" t="str">
            <v>Changing Lives Housing Trust</v>
          </cell>
          <cell r="C29" t="str">
            <v>RASA</v>
          </cell>
          <cell r="D29">
            <v>0</v>
          </cell>
          <cell r="E29">
            <v>0</v>
          </cell>
          <cell r="F29">
            <v>0</v>
          </cell>
          <cell r="G29">
            <v>0</v>
          </cell>
          <cell r="H29">
            <v>0</v>
          </cell>
          <cell r="I29">
            <v>0</v>
          </cell>
          <cell r="J29">
            <v>0</v>
          </cell>
          <cell r="K29">
            <v>0</v>
          </cell>
          <cell r="L29">
            <v>0</v>
          </cell>
          <cell r="M29">
            <v>135</v>
          </cell>
          <cell r="N29">
            <v>0</v>
          </cell>
          <cell r="O29">
            <v>0</v>
          </cell>
          <cell r="P29">
            <v>0</v>
          </cell>
          <cell r="Q29">
            <v>0</v>
          </cell>
          <cell r="R29">
            <v>0</v>
          </cell>
          <cell r="S29">
            <v>0</v>
          </cell>
          <cell r="T29">
            <v>0</v>
          </cell>
          <cell r="U29">
            <v>0</v>
          </cell>
          <cell r="V29">
            <v>135</v>
          </cell>
          <cell r="W29">
            <v>0</v>
          </cell>
          <cell r="X29">
            <v>0</v>
          </cell>
          <cell r="Y29">
            <v>135</v>
          </cell>
          <cell r="Z29">
            <v>0</v>
          </cell>
          <cell r="AA29">
            <v>0</v>
          </cell>
          <cell r="AB29">
            <v>0</v>
          </cell>
          <cell r="AC29">
            <v>0</v>
          </cell>
          <cell r="AD29">
            <v>0</v>
          </cell>
          <cell r="AE29">
            <v>0</v>
          </cell>
          <cell r="AF29">
            <v>0</v>
          </cell>
          <cell r="AG29">
            <v>0</v>
          </cell>
          <cell r="AH29">
            <v>0</v>
          </cell>
        </row>
        <row r="30">
          <cell r="A30" t="str">
            <v>4642</v>
          </cell>
          <cell r="B30" t="str">
            <v>Aspire Group (Staffordshire) Limited</v>
          </cell>
          <cell r="C30" t="str">
            <v>RASA</v>
          </cell>
          <cell r="D30">
            <v>0</v>
          </cell>
          <cell r="E30">
            <v>1</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1</v>
          </cell>
          <cell r="X30">
            <v>0</v>
          </cell>
          <cell r="Y30">
            <v>1</v>
          </cell>
          <cell r="Z30">
            <v>0</v>
          </cell>
          <cell r="AA30">
            <v>0</v>
          </cell>
          <cell r="AB30">
            <v>0</v>
          </cell>
          <cell r="AC30">
            <v>0</v>
          </cell>
          <cell r="AD30">
            <v>0</v>
          </cell>
          <cell r="AE30">
            <v>0</v>
          </cell>
          <cell r="AF30">
            <v>0</v>
          </cell>
          <cell r="AG30">
            <v>0</v>
          </cell>
          <cell r="AH30">
            <v>0</v>
          </cell>
        </row>
        <row r="31">
          <cell r="A31" t="str">
            <v>4644</v>
          </cell>
          <cell r="B31" t="str">
            <v>YMCA Downslink Group</v>
          </cell>
          <cell r="C31" t="str">
            <v>RASA</v>
          </cell>
          <cell r="D31">
            <v>0</v>
          </cell>
          <cell r="E31">
            <v>0</v>
          </cell>
          <cell r="F31">
            <v>0</v>
          </cell>
          <cell r="G31">
            <v>0</v>
          </cell>
          <cell r="H31">
            <v>0</v>
          </cell>
          <cell r="I31">
            <v>0</v>
          </cell>
          <cell r="J31">
            <v>148</v>
          </cell>
          <cell r="K31">
            <v>14</v>
          </cell>
          <cell r="L31">
            <v>0</v>
          </cell>
          <cell r="M31">
            <v>102</v>
          </cell>
          <cell r="N31">
            <v>0</v>
          </cell>
          <cell r="O31">
            <v>184</v>
          </cell>
          <cell r="P31">
            <v>0</v>
          </cell>
          <cell r="Q31">
            <v>0</v>
          </cell>
          <cell r="R31">
            <v>0</v>
          </cell>
          <cell r="S31">
            <v>0</v>
          </cell>
          <cell r="T31">
            <v>0</v>
          </cell>
          <cell r="U31">
            <v>0</v>
          </cell>
          <cell r="V31">
            <v>250</v>
          </cell>
          <cell r="W31">
            <v>14</v>
          </cell>
          <cell r="X31">
            <v>184</v>
          </cell>
          <cell r="Y31">
            <v>264</v>
          </cell>
          <cell r="Z31">
            <v>94</v>
          </cell>
          <cell r="AA31">
            <v>0</v>
          </cell>
          <cell r="AB31">
            <v>0</v>
          </cell>
          <cell r="AC31">
            <v>0</v>
          </cell>
          <cell r="AD31">
            <v>0</v>
          </cell>
          <cell r="AE31">
            <v>0</v>
          </cell>
          <cell r="AF31">
            <v>94</v>
          </cell>
          <cell r="AG31">
            <v>0</v>
          </cell>
          <cell r="AH31">
            <v>0</v>
          </cell>
        </row>
        <row r="32">
          <cell r="A32" t="str">
            <v>4645</v>
          </cell>
          <cell r="B32" t="str">
            <v>Trinity Housing Association Limited</v>
          </cell>
          <cell r="C32" t="str">
            <v>RASA</v>
          </cell>
          <cell r="D32">
            <v>0</v>
          </cell>
          <cell r="E32">
            <v>0</v>
          </cell>
          <cell r="F32">
            <v>0</v>
          </cell>
          <cell r="G32">
            <v>0</v>
          </cell>
          <cell r="H32">
            <v>0</v>
          </cell>
          <cell r="I32">
            <v>0</v>
          </cell>
          <cell r="J32">
            <v>0</v>
          </cell>
          <cell r="K32">
            <v>0</v>
          </cell>
          <cell r="L32">
            <v>0</v>
          </cell>
          <cell r="M32">
            <v>85</v>
          </cell>
          <cell r="N32">
            <v>252</v>
          </cell>
          <cell r="O32">
            <v>0</v>
          </cell>
          <cell r="P32">
            <v>0</v>
          </cell>
          <cell r="Q32">
            <v>0</v>
          </cell>
          <cell r="R32">
            <v>0</v>
          </cell>
          <cell r="S32">
            <v>0</v>
          </cell>
          <cell r="T32">
            <v>0</v>
          </cell>
          <cell r="U32">
            <v>0</v>
          </cell>
          <cell r="V32">
            <v>85</v>
          </cell>
          <cell r="W32">
            <v>252</v>
          </cell>
          <cell r="X32">
            <v>0</v>
          </cell>
          <cell r="Y32">
            <v>337</v>
          </cell>
          <cell r="Z32">
            <v>0</v>
          </cell>
          <cell r="AA32">
            <v>0</v>
          </cell>
          <cell r="AB32">
            <v>0</v>
          </cell>
          <cell r="AC32">
            <v>0</v>
          </cell>
          <cell r="AD32">
            <v>0</v>
          </cell>
          <cell r="AE32">
            <v>0</v>
          </cell>
          <cell r="AF32">
            <v>0</v>
          </cell>
          <cell r="AG32">
            <v>0</v>
          </cell>
          <cell r="AH32">
            <v>0</v>
          </cell>
        </row>
        <row r="33">
          <cell r="A33" t="str">
            <v>4646</v>
          </cell>
          <cell r="B33" t="str">
            <v>Isos Housing Limited</v>
          </cell>
          <cell r="C33" t="str">
            <v>Large</v>
          </cell>
          <cell r="D33">
            <v>9703</v>
          </cell>
          <cell r="E33">
            <v>11</v>
          </cell>
          <cell r="F33">
            <v>2</v>
          </cell>
          <cell r="G33">
            <v>18</v>
          </cell>
          <cell r="H33">
            <v>0</v>
          </cell>
          <cell r="I33">
            <v>0</v>
          </cell>
          <cell r="J33">
            <v>812</v>
          </cell>
          <cell r="K33">
            <v>0</v>
          </cell>
          <cell r="L33">
            <v>4</v>
          </cell>
          <cell r="M33">
            <v>306</v>
          </cell>
          <cell r="N33">
            <v>173</v>
          </cell>
          <cell r="O33">
            <v>0</v>
          </cell>
          <cell r="P33">
            <v>0</v>
          </cell>
          <cell r="Q33">
            <v>14</v>
          </cell>
          <cell r="R33">
            <v>0</v>
          </cell>
          <cell r="S33">
            <v>379</v>
          </cell>
          <cell r="T33">
            <v>0</v>
          </cell>
          <cell r="U33">
            <v>0</v>
          </cell>
          <cell r="V33">
            <v>11218</v>
          </cell>
          <cell r="W33">
            <v>198</v>
          </cell>
          <cell r="X33">
            <v>6</v>
          </cell>
          <cell r="Y33">
            <v>11402</v>
          </cell>
          <cell r="Z33">
            <v>0</v>
          </cell>
          <cell r="AA33">
            <v>0</v>
          </cell>
          <cell r="AB33">
            <v>28</v>
          </cell>
          <cell r="AC33">
            <v>0</v>
          </cell>
          <cell r="AD33">
            <v>0</v>
          </cell>
          <cell r="AE33">
            <v>0</v>
          </cell>
          <cell r="AF33">
            <v>0</v>
          </cell>
          <cell r="AG33">
            <v>0</v>
          </cell>
          <cell r="AH33">
            <v>28</v>
          </cell>
        </row>
        <row r="34">
          <cell r="A34" t="str">
            <v>4647</v>
          </cell>
          <cell r="B34" t="str">
            <v>Keelman Homes Limited</v>
          </cell>
          <cell r="C34" t="str">
            <v>RASA</v>
          </cell>
          <cell r="D34">
            <v>0</v>
          </cell>
          <cell r="E34">
            <v>0</v>
          </cell>
          <cell r="F34">
            <v>0</v>
          </cell>
          <cell r="G34">
            <v>0</v>
          </cell>
          <cell r="H34">
            <v>0</v>
          </cell>
          <cell r="I34">
            <v>4</v>
          </cell>
          <cell r="J34">
            <v>126</v>
          </cell>
          <cell r="K34">
            <v>0</v>
          </cell>
          <cell r="L34">
            <v>135</v>
          </cell>
          <cell r="M34">
            <v>0</v>
          </cell>
          <cell r="N34">
            <v>0</v>
          </cell>
          <cell r="O34">
            <v>0</v>
          </cell>
          <cell r="P34">
            <v>0</v>
          </cell>
          <cell r="Q34">
            <v>0</v>
          </cell>
          <cell r="R34">
            <v>0</v>
          </cell>
          <cell r="S34">
            <v>0</v>
          </cell>
          <cell r="T34">
            <v>0</v>
          </cell>
          <cell r="U34">
            <v>26</v>
          </cell>
          <cell r="V34">
            <v>126</v>
          </cell>
          <cell r="W34">
            <v>0</v>
          </cell>
          <cell r="X34">
            <v>165</v>
          </cell>
          <cell r="Y34">
            <v>126</v>
          </cell>
          <cell r="Z34">
            <v>0</v>
          </cell>
          <cell r="AA34">
            <v>0</v>
          </cell>
          <cell r="AB34">
            <v>0</v>
          </cell>
          <cell r="AC34">
            <v>0</v>
          </cell>
          <cell r="AD34">
            <v>0</v>
          </cell>
          <cell r="AE34">
            <v>0</v>
          </cell>
          <cell r="AF34">
            <v>0</v>
          </cell>
          <cell r="AG34">
            <v>0</v>
          </cell>
          <cell r="AH34">
            <v>0</v>
          </cell>
        </row>
        <row r="35">
          <cell r="A35" t="str">
            <v>4648</v>
          </cell>
          <cell r="B35" t="str">
            <v>Dimensions (UK) Limited</v>
          </cell>
          <cell r="C35" t="str">
            <v>RASA</v>
          </cell>
          <cell r="D35">
            <v>0</v>
          </cell>
          <cell r="E35">
            <v>0</v>
          </cell>
          <cell r="F35">
            <v>0</v>
          </cell>
          <cell r="G35">
            <v>0</v>
          </cell>
          <cell r="H35">
            <v>0</v>
          </cell>
          <cell r="I35">
            <v>0</v>
          </cell>
          <cell r="J35">
            <v>4</v>
          </cell>
          <cell r="K35">
            <v>0</v>
          </cell>
          <cell r="L35">
            <v>0</v>
          </cell>
          <cell r="M35">
            <v>211</v>
          </cell>
          <cell r="N35">
            <v>273</v>
          </cell>
          <cell r="O35">
            <v>184</v>
          </cell>
          <cell r="P35">
            <v>123</v>
          </cell>
          <cell r="Q35">
            <v>246</v>
          </cell>
          <cell r="R35">
            <v>49</v>
          </cell>
          <cell r="S35">
            <v>0</v>
          </cell>
          <cell r="T35">
            <v>0</v>
          </cell>
          <cell r="U35">
            <v>0</v>
          </cell>
          <cell r="V35">
            <v>338</v>
          </cell>
          <cell r="W35">
            <v>519</v>
          </cell>
          <cell r="X35">
            <v>233</v>
          </cell>
          <cell r="Y35">
            <v>488</v>
          </cell>
          <cell r="Z35">
            <v>149</v>
          </cell>
          <cell r="AA35">
            <v>9</v>
          </cell>
          <cell r="AB35">
            <v>4</v>
          </cell>
          <cell r="AC35">
            <v>0</v>
          </cell>
          <cell r="AD35">
            <v>0</v>
          </cell>
          <cell r="AE35">
            <v>0</v>
          </cell>
          <cell r="AF35">
            <v>149</v>
          </cell>
          <cell r="AG35">
            <v>9</v>
          </cell>
          <cell r="AH35">
            <v>4</v>
          </cell>
        </row>
        <row r="36">
          <cell r="A36" t="str">
            <v>4649</v>
          </cell>
          <cell r="B36" t="str">
            <v>Symphony Housing Group Limited</v>
          </cell>
          <cell r="C36" t="str">
            <v>RASA</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A37" t="str">
            <v>4651</v>
          </cell>
          <cell r="B37" t="str">
            <v>Flagship Housing Group Limited</v>
          </cell>
          <cell r="C37" t="str">
            <v>Large</v>
          </cell>
          <cell r="D37">
            <v>18135</v>
          </cell>
          <cell r="E37">
            <v>2</v>
          </cell>
          <cell r="F37">
            <v>0</v>
          </cell>
          <cell r="G37">
            <v>339</v>
          </cell>
          <cell r="H37">
            <v>0</v>
          </cell>
          <cell r="I37">
            <v>0</v>
          </cell>
          <cell r="J37">
            <v>61</v>
          </cell>
          <cell r="K37">
            <v>94</v>
          </cell>
          <cell r="L37">
            <v>0</v>
          </cell>
          <cell r="M37">
            <v>212</v>
          </cell>
          <cell r="N37">
            <v>85</v>
          </cell>
          <cell r="O37">
            <v>4</v>
          </cell>
          <cell r="P37">
            <v>0</v>
          </cell>
          <cell r="Q37">
            <v>0</v>
          </cell>
          <cell r="R37">
            <v>0</v>
          </cell>
          <cell r="S37">
            <v>1504</v>
          </cell>
          <cell r="T37">
            <v>0</v>
          </cell>
          <cell r="U37">
            <v>0</v>
          </cell>
          <cell r="V37">
            <v>20251</v>
          </cell>
          <cell r="W37">
            <v>181</v>
          </cell>
          <cell r="X37">
            <v>4</v>
          </cell>
          <cell r="Y37">
            <v>20432</v>
          </cell>
          <cell r="Z37">
            <v>188</v>
          </cell>
          <cell r="AA37">
            <v>600</v>
          </cell>
          <cell r="AB37">
            <v>0</v>
          </cell>
          <cell r="AC37">
            <v>0</v>
          </cell>
          <cell r="AD37">
            <v>0</v>
          </cell>
          <cell r="AE37">
            <v>0</v>
          </cell>
          <cell r="AF37">
            <v>188</v>
          </cell>
          <cell r="AG37">
            <v>600</v>
          </cell>
          <cell r="AH37">
            <v>0</v>
          </cell>
        </row>
        <row r="38">
          <cell r="A38" t="str">
            <v>4652</v>
          </cell>
          <cell r="B38" t="str">
            <v>Twenty-Fifth Avenue Ltd</v>
          </cell>
          <cell r="C38" t="str">
            <v>RASA</v>
          </cell>
          <cell r="D38">
            <v>0</v>
          </cell>
          <cell r="E38">
            <v>0</v>
          </cell>
          <cell r="F38">
            <v>0</v>
          </cell>
          <cell r="G38">
            <v>0</v>
          </cell>
          <cell r="H38">
            <v>0</v>
          </cell>
          <cell r="I38">
            <v>0</v>
          </cell>
          <cell r="J38">
            <v>0</v>
          </cell>
          <cell r="K38">
            <v>0</v>
          </cell>
          <cell r="L38">
            <v>0</v>
          </cell>
          <cell r="M38">
            <v>58</v>
          </cell>
          <cell r="N38">
            <v>0</v>
          </cell>
          <cell r="O38">
            <v>0</v>
          </cell>
          <cell r="P38">
            <v>0</v>
          </cell>
          <cell r="Q38">
            <v>0</v>
          </cell>
          <cell r="R38">
            <v>0</v>
          </cell>
          <cell r="S38">
            <v>0</v>
          </cell>
          <cell r="T38">
            <v>0</v>
          </cell>
          <cell r="U38">
            <v>0</v>
          </cell>
          <cell r="V38">
            <v>58</v>
          </cell>
          <cell r="W38">
            <v>0</v>
          </cell>
          <cell r="X38">
            <v>0</v>
          </cell>
          <cell r="Y38">
            <v>58</v>
          </cell>
          <cell r="Z38">
            <v>0</v>
          </cell>
          <cell r="AA38">
            <v>0</v>
          </cell>
          <cell r="AB38">
            <v>0</v>
          </cell>
          <cell r="AC38">
            <v>0</v>
          </cell>
          <cell r="AD38">
            <v>0</v>
          </cell>
          <cell r="AE38">
            <v>0</v>
          </cell>
          <cell r="AF38">
            <v>0</v>
          </cell>
          <cell r="AG38">
            <v>0</v>
          </cell>
          <cell r="AH38">
            <v>0</v>
          </cell>
        </row>
        <row r="39">
          <cell r="A39" t="str">
            <v>4653</v>
          </cell>
          <cell r="B39" t="str">
            <v>Regenda Limited</v>
          </cell>
          <cell r="C39" t="str">
            <v>Large</v>
          </cell>
          <cell r="D39">
            <v>8268</v>
          </cell>
          <cell r="E39">
            <v>0</v>
          </cell>
          <cell r="F39">
            <v>0</v>
          </cell>
          <cell r="G39">
            <v>0</v>
          </cell>
          <cell r="H39">
            <v>0</v>
          </cell>
          <cell r="I39">
            <v>0</v>
          </cell>
          <cell r="J39">
            <v>500</v>
          </cell>
          <cell r="K39">
            <v>0</v>
          </cell>
          <cell r="L39">
            <v>0</v>
          </cell>
          <cell r="M39">
            <v>856</v>
          </cell>
          <cell r="N39">
            <v>0</v>
          </cell>
          <cell r="O39">
            <v>0</v>
          </cell>
          <cell r="P39">
            <v>0</v>
          </cell>
          <cell r="Q39">
            <v>0</v>
          </cell>
          <cell r="R39">
            <v>0</v>
          </cell>
          <cell r="S39">
            <v>852</v>
          </cell>
          <cell r="T39">
            <v>0</v>
          </cell>
          <cell r="U39">
            <v>0</v>
          </cell>
          <cell r="V39">
            <v>10476</v>
          </cell>
          <cell r="W39">
            <v>0</v>
          </cell>
          <cell r="X39">
            <v>0</v>
          </cell>
          <cell r="Y39">
            <v>10476</v>
          </cell>
          <cell r="Z39">
            <v>0</v>
          </cell>
          <cell r="AA39">
            <v>0</v>
          </cell>
          <cell r="AB39">
            <v>0</v>
          </cell>
          <cell r="AC39">
            <v>0</v>
          </cell>
          <cell r="AD39">
            <v>0</v>
          </cell>
          <cell r="AE39">
            <v>0</v>
          </cell>
          <cell r="AF39">
            <v>0</v>
          </cell>
          <cell r="AG39">
            <v>0</v>
          </cell>
          <cell r="AH39">
            <v>0</v>
          </cell>
        </row>
        <row r="40">
          <cell r="A40" t="str">
            <v>4654</v>
          </cell>
          <cell r="B40" t="str">
            <v>Friendship Care and Housing Limited</v>
          </cell>
          <cell r="C40" t="str">
            <v>Large</v>
          </cell>
          <cell r="D40">
            <v>3987</v>
          </cell>
          <cell r="E40">
            <v>41</v>
          </cell>
          <cell r="F40">
            <v>18</v>
          </cell>
          <cell r="G40">
            <v>0</v>
          </cell>
          <cell r="H40">
            <v>0</v>
          </cell>
          <cell r="I40">
            <v>0</v>
          </cell>
          <cell r="J40">
            <v>29</v>
          </cell>
          <cell r="K40">
            <v>0</v>
          </cell>
          <cell r="L40">
            <v>0</v>
          </cell>
          <cell r="M40">
            <v>110</v>
          </cell>
          <cell r="N40">
            <v>0</v>
          </cell>
          <cell r="O40">
            <v>0</v>
          </cell>
          <cell r="P40">
            <v>42</v>
          </cell>
          <cell r="Q40">
            <v>0</v>
          </cell>
          <cell r="R40">
            <v>0</v>
          </cell>
          <cell r="S40">
            <v>20</v>
          </cell>
          <cell r="T40">
            <v>0</v>
          </cell>
          <cell r="U40">
            <v>0</v>
          </cell>
          <cell r="V40">
            <v>4188</v>
          </cell>
          <cell r="W40">
            <v>41</v>
          </cell>
          <cell r="X40">
            <v>18</v>
          </cell>
          <cell r="Y40">
            <v>4187</v>
          </cell>
          <cell r="Z40">
            <v>9</v>
          </cell>
          <cell r="AA40">
            <v>0</v>
          </cell>
          <cell r="AB40">
            <v>0</v>
          </cell>
          <cell r="AC40">
            <v>0</v>
          </cell>
          <cell r="AD40">
            <v>0</v>
          </cell>
          <cell r="AE40">
            <v>0</v>
          </cell>
          <cell r="AF40">
            <v>9</v>
          </cell>
          <cell r="AG40">
            <v>0</v>
          </cell>
          <cell r="AH40">
            <v>0</v>
          </cell>
        </row>
        <row r="41">
          <cell r="A41" t="str">
            <v>4655</v>
          </cell>
          <cell r="B41" t="str">
            <v>Genesis Housing Association Limited</v>
          </cell>
          <cell r="C41" t="str">
            <v>Large</v>
          </cell>
          <cell r="D41">
            <v>14697</v>
          </cell>
          <cell r="E41">
            <v>350</v>
          </cell>
          <cell r="F41">
            <v>3009</v>
          </cell>
          <cell r="G41">
            <v>1882</v>
          </cell>
          <cell r="H41">
            <v>23</v>
          </cell>
          <cell r="I41">
            <v>82</v>
          </cell>
          <cell r="J41">
            <v>460</v>
          </cell>
          <cell r="K41">
            <v>2</v>
          </cell>
          <cell r="L41">
            <v>0</v>
          </cell>
          <cell r="M41">
            <v>1484</v>
          </cell>
          <cell r="N41">
            <v>769</v>
          </cell>
          <cell r="O41">
            <v>3</v>
          </cell>
          <cell r="P41">
            <v>0</v>
          </cell>
          <cell r="Q41">
            <v>0</v>
          </cell>
          <cell r="R41">
            <v>0</v>
          </cell>
          <cell r="S41">
            <v>1323</v>
          </cell>
          <cell r="T41">
            <v>0</v>
          </cell>
          <cell r="U41">
            <v>0</v>
          </cell>
          <cell r="V41">
            <v>19846</v>
          </cell>
          <cell r="W41">
            <v>1144</v>
          </cell>
          <cell r="X41">
            <v>3094</v>
          </cell>
          <cell r="Y41">
            <v>20990</v>
          </cell>
          <cell r="Z41">
            <v>870</v>
          </cell>
          <cell r="AA41">
            <v>0</v>
          </cell>
          <cell r="AB41">
            <v>42</v>
          </cell>
          <cell r="AC41">
            <v>0</v>
          </cell>
          <cell r="AD41">
            <v>0</v>
          </cell>
          <cell r="AE41">
            <v>0</v>
          </cell>
          <cell r="AF41">
            <v>870</v>
          </cell>
          <cell r="AG41">
            <v>0</v>
          </cell>
          <cell r="AH41">
            <v>42</v>
          </cell>
        </row>
        <row r="42">
          <cell r="A42" t="str">
            <v>4658</v>
          </cell>
          <cell r="B42" t="str">
            <v>Heartsease House Community Interest Company</v>
          </cell>
          <cell r="C42" t="str">
            <v>RASA</v>
          </cell>
          <cell r="D42">
            <v>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4</v>
          </cell>
          <cell r="W42">
            <v>0</v>
          </cell>
          <cell r="X42">
            <v>0</v>
          </cell>
          <cell r="Y42">
            <v>4</v>
          </cell>
          <cell r="Z42">
            <v>0</v>
          </cell>
          <cell r="AA42">
            <v>0</v>
          </cell>
          <cell r="AB42">
            <v>0</v>
          </cell>
          <cell r="AC42">
            <v>0</v>
          </cell>
          <cell r="AD42">
            <v>0</v>
          </cell>
          <cell r="AE42">
            <v>0</v>
          </cell>
          <cell r="AF42">
            <v>0</v>
          </cell>
          <cell r="AG42">
            <v>0</v>
          </cell>
          <cell r="AH42">
            <v>0</v>
          </cell>
        </row>
        <row r="43">
          <cell r="A43" t="str">
            <v>4659</v>
          </cell>
          <cell r="B43" t="str">
            <v>Tamworth Cornerstone Housing Association Limited</v>
          </cell>
          <cell r="C43" t="str">
            <v>RASA</v>
          </cell>
          <cell r="D43">
            <v>0</v>
          </cell>
          <cell r="E43">
            <v>0</v>
          </cell>
          <cell r="F43">
            <v>0</v>
          </cell>
          <cell r="G43">
            <v>0</v>
          </cell>
          <cell r="H43">
            <v>0</v>
          </cell>
          <cell r="I43">
            <v>0</v>
          </cell>
          <cell r="J43">
            <v>0</v>
          </cell>
          <cell r="K43">
            <v>0</v>
          </cell>
          <cell r="L43">
            <v>0</v>
          </cell>
          <cell r="M43">
            <v>33</v>
          </cell>
          <cell r="N43">
            <v>0</v>
          </cell>
          <cell r="O43">
            <v>0</v>
          </cell>
          <cell r="P43">
            <v>0</v>
          </cell>
          <cell r="Q43">
            <v>0</v>
          </cell>
          <cell r="R43">
            <v>0</v>
          </cell>
          <cell r="S43">
            <v>0</v>
          </cell>
          <cell r="T43">
            <v>0</v>
          </cell>
          <cell r="U43">
            <v>0</v>
          </cell>
          <cell r="V43">
            <v>33</v>
          </cell>
          <cell r="W43">
            <v>0</v>
          </cell>
          <cell r="X43">
            <v>0</v>
          </cell>
          <cell r="Y43">
            <v>33</v>
          </cell>
          <cell r="Z43">
            <v>0</v>
          </cell>
          <cell r="AA43">
            <v>0</v>
          </cell>
          <cell r="AB43">
            <v>0</v>
          </cell>
          <cell r="AC43">
            <v>0</v>
          </cell>
          <cell r="AD43">
            <v>0</v>
          </cell>
          <cell r="AE43">
            <v>0</v>
          </cell>
          <cell r="AF43">
            <v>0</v>
          </cell>
          <cell r="AG43">
            <v>0</v>
          </cell>
          <cell r="AH43">
            <v>0</v>
          </cell>
        </row>
        <row r="44">
          <cell r="A44" t="str">
            <v>4660</v>
          </cell>
          <cell r="B44" t="str">
            <v>Action Housing and Support Limited</v>
          </cell>
          <cell r="C44" t="str">
            <v>RASA</v>
          </cell>
          <cell r="D44">
            <v>17</v>
          </cell>
          <cell r="E44">
            <v>0</v>
          </cell>
          <cell r="F44">
            <v>0</v>
          </cell>
          <cell r="G44">
            <v>0</v>
          </cell>
          <cell r="H44">
            <v>0</v>
          </cell>
          <cell r="I44">
            <v>0</v>
          </cell>
          <cell r="J44">
            <v>5</v>
          </cell>
          <cell r="K44">
            <v>0</v>
          </cell>
          <cell r="L44">
            <v>0</v>
          </cell>
          <cell r="M44">
            <v>25</v>
          </cell>
          <cell r="N44">
            <v>0</v>
          </cell>
          <cell r="O44">
            <v>100</v>
          </cell>
          <cell r="P44">
            <v>0</v>
          </cell>
          <cell r="Q44">
            <v>0</v>
          </cell>
          <cell r="R44">
            <v>0</v>
          </cell>
          <cell r="S44">
            <v>0</v>
          </cell>
          <cell r="T44">
            <v>0</v>
          </cell>
          <cell r="U44">
            <v>0</v>
          </cell>
          <cell r="V44">
            <v>47</v>
          </cell>
          <cell r="W44">
            <v>0</v>
          </cell>
          <cell r="X44">
            <v>100</v>
          </cell>
          <cell r="Y44">
            <v>47</v>
          </cell>
          <cell r="Z44">
            <v>0</v>
          </cell>
          <cell r="AA44">
            <v>0</v>
          </cell>
          <cell r="AB44">
            <v>0</v>
          </cell>
          <cell r="AC44">
            <v>0</v>
          </cell>
          <cell r="AD44">
            <v>0</v>
          </cell>
          <cell r="AE44">
            <v>96</v>
          </cell>
          <cell r="AF44">
            <v>0</v>
          </cell>
          <cell r="AG44">
            <v>0</v>
          </cell>
          <cell r="AH44">
            <v>96</v>
          </cell>
        </row>
        <row r="45">
          <cell r="A45" t="str">
            <v>4661</v>
          </cell>
          <cell r="B45" t="str">
            <v>Halo Housing Association Limited</v>
          </cell>
          <cell r="C45" t="str">
            <v>RASA</v>
          </cell>
          <cell r="D45">
            <v>0</v>
          </cell>
          <cell r="E45">
            <v>0</v>
          </cell>
          <cell r="F45">
            <v>0</v>
          </cell>
          <cell r="G45">
            <v>0</v>
          </cell>
          <cell r="H45">
            <v>0</v>
          </cell>
          <cell r="I45">
            <v>0</v>
          </cell>
          <cell r="J45">
            <v>0</v>
          </cell>
          <cell r="K45">
            <v>0</v>
          </cell>
          <cell r="L45">
            <v>0</v>
          </cell>
          <cell r="M45">
            <v>49</v>
          </cell>
          <cell r="N45">
            <v>0</v>
          </cell>
          <cell r="O45">
            <v>0</v>
          </cell>
          <cell r="P45">
            <v>0</v>
          </cell>
          <cell r="Q45">
            <v>0</v>
          </cell>
          <cell r="R45">
            <v>0</v>
          </cell>
          <cell r="S45">
            <v>0</v>
          </cell>
          <cell r="T45">
            <v>0</v>
          </cell>
          <cell r="U45">
            <v>0</v>
          </cell>
          <cell r="V45">
            <v>49</v>
          </cell>
          <cell r="W45">
            <v>0</v>
          </cell>
          <cell r="X45">
            <v>0</v>
          </cell>
          <cell r="Y45">
            <v>49</v>
          </cell>
          <cell r="Z45">
            <v>0</v>
          </cell>
          <cell r="AA45">
            <v>0</v>
          </cell>
          <cell r="AB45">
            <v>0</v>
          </cell>
          <cell r="AC45">
            <v>0</v>
          </cell>
          <cell r="AD45">
            <v>0</v>
          </cell>
          <cell r="AE45">
            <v>0</v>
          </cell>
          <cell r="AF45">
            <v>0</v>
          </cell>
          <cell r="AG45">
            <v>0</v>
          </cell>
          <cell r="AH45">
            <v>0</v>
          </cell>
        </row>
        <row r="46">
          <cell r="A46" t="str">
            <v>4662</v>
          </cell>
          <cell r="B46" t="str">
            <v>Inclusion Housing Community Interest Company</v>
          </cell>
          <cell r="C46" t="str">
            <v>RASA</v>
          </cell>
          <cell r="D46">
            <v>0</v>
          </cell>
          <cell r="E46">
            <v>0</v>
          </cell>
          <cell r="F46">
            <v>0</v>
          </cell>
          <cell r="G46">
            <v>0</v>
          </cell>
          <cell r="H46">
            <v>0</v>
          </cell>
          <cell r="I46">
            <v>0</v>
          </cell>
          <cell r="J46">
            <v>0</v>
          </cell>
          <cell r="K46">
            <v>0</v>
          </cell>
          <cell r="L46">
            <v>0</v>
          </cell>
          <cell r="M46">
            <v>819</v>
          </cell>
          <cell r="N46">
            <v>0</v>
          </cell>
          <cell r="O46">
            <v>0</v>
          </cell>
          <cell r="P46">
            <v>0</v>
          </cell>
          <cell r="Q46">
            <v>0</v>
          </cell>
          <cell r="R46">
            <v>0</v>
          </cell>
          <cell r="S46">
            <v>98</v>
          </cell>
          <cell r="T46">
            <v>0</v>
          </cell>
          <cell r="U46">
            <v>0</v>
          </cell>
          <cell r="V46">
            <v>917</v>
          </cell>
          <cell r="W46">
            <v>0</v>
          </cell>
          <cell r="X46">
            <v>0</v>
          </cell>
          <cell r="Y46">
            <v>917</v>
          </cell>
          <cell r="Z46">
            <v>0</v>
          </cell>
          <cell r="AA46">
            <v>0</v>
          </cell>
          <cell r="AB46">
            <v>0</v>
          </cell>
          <cell r="AC46">
            <v>0</v>
          </cell>
          <cell r="AD46">
            <v>0</v>
          </cell>
          <cell r="AE46">
            <v>0</v>
          </cell>
          <cell r="AF46">
            <v>0</v>
          </cell>
          <cell r="AG46">
            <v>0</v>
          </cell>
          <cell r="AH46">
            <v>0</v>
          </cell>
        </row>
        <row r="47">
          <cell r="A47" t="str">
            <v>4663</v>
          </cell>
          <cell r="B47" t="str">
            <v>Empower Housing Association Limited</v>
          </cell>
          <cell r="C47" t="str">
            <v>RASA</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11</v>
          </cell>
          <cell r="AD47">
            <v>0</v>
          </cell>
          <cell r="AE47">
            <v>287</v>
          </cell>
          <cell r="AF47">
            <v>11</v>
          </cell>
          <cell r="AG47">
            <v>0</v>
          </cell>
          <cell r="AH47">
            <v>287</v>
          </cell>
        </row>
        <row r="48">
          <cell r="A48" t="str">
            <v>4664</v>
          </cell>
          <cell r="B48" t="str">
            <v>London Housing Trust</v>
          </cell>
          <cell r="C48" t="str">
            <v>RASA</v>
          </cell>
          <cell r="D48">
            <v>0</v>
          </cell>
          <cell r="E48">
            <v>0</v>
          </cell>
          <cell r="F48">
            <v>0</v>
          </cell>
          <cell r="G48">
            <v>0</v>
          </cell>
          <cell r="H48">
            <v>0</v>
          </cell>
          <cell r="I48">
            <v>0</v>
          </cell>
          <cell r="J48">
            <v>0</v>
          </cell>
          <cell r="K48">
            <v>0</v>
          </cell>
          <cell r="L48">
            <v>0</v>
          </cell>
          <cell r="M48">
            <v>0</v>
          </cell>
          <cell r="N48">
            <v>0</v>
          </cell>
          <cell r="O48">
            <v>40</v>
          </cell>
          <cell r="P48">
            <v>0</v>
          </cell>
          <cell r="Q48">
            <v>0</v>
          </cell>
          <cell r="R48">
            <v>0</v>
          </cell>
          <cell r="S48">
            <v>0</v>
          </cell>
          <cell r="T48">
            <v>0</v>
          </cell>
          <cell r="U48">
            <v>0</v>
          </cell>
          <cell r="V48">
            <v>0</v>
          </cell>
          <cell r="W48">
            <v>0</v>
          </cell>
          <cell r="X48">
            <v>40</v>
          </cell>
          <cell r="Y48">
            <v>0</v>
          </cell>
          <cell r="Z48">
            <v>0</v>
          </cell>
          <cell r="AA48">
            <v>0</v>
          </cell>
          <cell r="AB48">
            <v>0</v>
          </cell>
          <cell r="AC48">
            <v>0</v>
          </cell>
          <cell r="AD48">
            <v>0</v>
          </cell>
          <cell r="AE48">
            <v>0</v>
          </cell>
          <cell r="AF48">
            <v>0</v>
          </cell>
          <cell r="AG48">
            <v>0</v>
          </cell>
          <cell r="AH48">
            <v>0</v>
          </cell>
        </row>
        <row r="49">
          <cell r="A49" t="str">
            <v>4666</v>
          </cell>
          <cell r="B49" t="str">
            <v>New Foundations Housing Association Limited</v>
          </cell>
          <cell r="C49" t="str">
            <v>RASA</v>
          </cell>
          <cell r="D49">
            <v>0</v>
          </cell>
          <cell r="E49">
            <v>0</v>
          </cell>
          <cell r="F49">
            <v>0</v>
          </cell>
          <cell r="G49">
            <v>0</v>
          </cell>
          <cell r="H49">
            <v>0</v>
          </cell>
          <cell r="I49">
            <v>0</v>
          </cell>
          <cell r="J49">
            <v>0</v>
          </cell>
          <cell r="K49">
            <v>0</v>
          </cell>
          <cell r="L49">
            <v>0</v>
          </cell>
          <cell r="M49">
            <v>181</v>
          </cell>
          <cell r="N49">
            <v>0</v>
          </cell>
          <cell r="O49">
            <v>0</v>
          </cell>
          <cell r="P49">
            <v>0</v>
          </cell>
          <cell r="Q49">
            <v>0</v>
          </cell>
          <cell r="R49">
            <v>0</v>
          </cell>
          <cell r="S49">
            <v>0</v>
          </cell>
          <cell r="T49">
            <v>0</v>
          </cell>
          <cell r="U49">
            <v>0</v>
          </cell>
          <cell r="V49">
            <v>181</v>
          </cell>
          <cell r="W49">
            <v>0</v>
          </cell>
          <cell r="X49">
            <v>0</v>
          </cell>
          <cell r="Y49">
            <v>181</v>
          </cell>
          <cell r="Z49">
            <v>0</v>
          </cell>
          <cell r="AA49">
            <v>0</v>
          </cell>
          <cell r="AB49">
            <v>0</v>
          </cell>
          <cell r="AC49">
            <v>0</v>
          </cell>
          <cell r="AD49">
            <v>0</v>
          </cell>
          <cell r="AE49">
            <v>0</v>
          </cell>
          <cell r="AF49">
            <v>0</v>
          </cell>
          <cell r="AG49">
            <v>0</v>
          </cell>
          <cell r="AH49">
            <v>0</v>
          </cell>
        </row>
        <row r="50">
          <cell r="A50" t="str">
            <v>4668</v>
          </cell>
          <cell r="B50" t="str">
            <v>Three Conditions Limited</v>
          </cell>
          <cell r="C50" t="str">
            <v>RASA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row>
        <row r="51">
          <cell r="A51" t="str">
            <v>4669</v>
          </cell>
          <cell r="B51" t="str">
            <v>Capital Housing Associates Limited</v>
          </cell>
          <cell r="C51" t="str">
            <v>RASA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4670</v>
          </cell>
          <cell r="B52" t="str">
            <v>Easy Housing Association Ltd</v>
          </cell>
          <cell r="C52" t="str">
            <v>RASA</v>
          </cell>
          <cell r="D52">
            <v>119</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119</v>
          </cell>
          <cell r="W52">
            <v>0</v>
          </cell>
          <cell r="X52">
            <v>0</v>
          </cell>
          <cell r="Y52">
            <v>119</v>
          </cell>
          <cell r="Z52">
            <v>0</v>
          </cell>
          <cell r="AA52">
            <v>0</v>
          </cell>
          <cell r="AB52">
            <v>0</v>
          </cell>
          <cell r="AC52">
            <v>0</v>
          </cell>
          <cell r="AD52">
            <v>0</v>
          </cell>
          <cell r="AE52">
            <v>0</v>
          </cell>
          <cell r="AF52">
            <v>0</v>
          </cell>
          <cell r="AG52">
            <v>0</v>
          </cell>
          <cell r="AH52">
            <v>0</v>
          </cell>
        </row>
        <row r="53">
          <cell r="A53" t="str">
            <v>4671</v>
          </cell>
          <cell r="B53" t="str">
            <v>Windrush Alliance UK Community Interest Company</v>
          </cell>
          <cell r="C53" t="str">
            <v>RASA</v>
          </cell>
          <cell r="D53">
            <v>0</v>
          </cell>
          <cell r="E53">
            <v>0</v>
          </cell>
          <cell r="F53">
            <v>28</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28</v>
          </cell>
          <cell r="Y53">
            <v>0</v>
          </cell>
          <cell r="Z53">
            <v>0</v>
          </cell>
          <cell r="AA53">
            <v>0</v>
          </cell>
          <cell r="AB53">
            <v>0</v>
          </cell>
          <cell r="AC53">
            <v>0</v>
          </cell>
          <cell r="AD53">
            <v>0</v>
          </cell>
          <cell r="AE53">
            <v>0</v>
          </cell>
          <cell r="AF53">
            <v>0</v>
          </cell>
          <cell r="AG53">
            <v>0</v>
          </cell>
          <cell r="AH53">
            <v>0</v>
          </cell>
        </row>
        <row r="54">
          <cell r="A54" t="str">
            <v>4672</v>
          </cell>
          <cell r="B54" t="str">
            <v>Care Housing Association</v>
          </cell>
          <cell r="C54" t="str">
            <v>RASA</v>
          </cell>
          <cell r="D54">
            <v>0</v>
          </cell>
          <cell r="E54">
            <v>0</v>
          </cell>
          <cell r="F54">
            <v>0</v>
          </cell>
          <cell r="G54">
            <v>0</v>
          </cell>
          <cell r="H54">
            <v>0</v>
          </cell>
          <cell r="I54">
            <v>0</v>
          </cell>
          <cell r="J54">
            <v>0</v>
          </cell>
          <cell r="K54">
            <v>0</v>
          </cell>
          <cell r="L54">
            <v>0</v>
          </cell>
          <cell r="M54">
            <v>120</v>
          </cell>
          <cell r="N54">
            <v>0</v>
          </cell>
          <cell r="O54">
            <v>0</v>
          </cell>
          <cell r="P54">
            <v>0</v>
          </cell>
          <cell r="Q54">
            <v>0</v>
          </cell>
          <cell r="R54">
            <v>0</v>
          </cell>
          <cell r="S54">
            <v>0</v>
          </cell>
          <cell r="T54">
            <v>0</v>
          </cell>
          <cell r="U54">
            <v>0</v>
          </cell>
          <cell r="V54">
            <v>120</v>
          </cell>
          <cell r="W54">
            <v>0</v>
          </cell>
          <cell r="X54">
            <v>0</v>
          </cell>
          <cell r="Y54">
            <v>120</v>
          </cell>
          <cell r="Z54">
            <v>0</v>
          </cell>
          <cell r="AA54">
            <v>0</v>
          </cell>
          <cell r="AB54">
            <v>0</v>
          </cell>
          <cell r="AC54">
            <v>0</v>
          </cell>
          <cell r="AD54">
            <v>0</v>
          </cell>
          <cell r="AE54">
            <v>0</v>
          </cell>
          <cell r="AF54">
            <v>0</v>
          </cell>
          <cell r="AG54">
            <v>0</v>
          </cell>
          <cell r="AH54">
            <v>0</v>
          </cell>
        </row>
        <row r="55">
          <cell r="A55" t="str">
            <v>4673</v>
          </cell>
          <cell r="B55" t="str">
            <v>Affinity Sutton Homes Limited</v>
          </cell>
          <cell r="C55" t="str">
            <v>Large</v>
          </cell>
          <cell r="D55">
            <v>36501</v>
          </cell>
          <cell r="E55">
            <v>530</v>
          </cell>
          <cell r="F55">
            <v>536</v>
          </cell>
          <cell r="G55">
            <v>533</v>
          </cell>
          <cell r="H55">
            <v>2</v>
          </cell>
          <cell r="I55">
            <v>1</v>
          </cell>
          <cell r="J55">
            <v>4810</v>
          </cell>
          <cell r="K55">
            <v>34</v>
          </cell>
          <cell r="L55">
            <v>60</v>
          </cell>
          <cell r="M55">
            <v>363</v>
          </cell>
          <cell r="N55">
            <v>338</v>
          </cell>
          <cell r="O55">
            <v>57</v>
          </cell>
          <cell r="P55">
            <v>0</v>
          </cell>
          <cell r="Q55">
            <v>0</v>
          </cell>
          <cell r="R55">
            <v>0</v>
          </cell>
          <cell r="S55">
            <v>3548</v>
          </cell>
          <cell r="T55">
            <v>18</v>
          </cell>
          <cell r="U55">
            <v>24</v>
          </cell>
          <cell r="V55">
            <v>45755</v>
          </cell>
          <cell r="W55">
            <v>922</v>
          </cell>
          <cell r="X55">
            <v>678</v>
          </cell>
          <cell r="Y55">
            <v>46677</v>
          </cell>
          <cell r="Z55">
            <v>236</v>
          </cell>
          <cell r="AA55">
            <v>90</v>
          </cell>
          <cell r="AB55">
            <v>0</v>
          </cell>
          <cell r="AC55">
            <v>105</v>
          </cell>
          <cell r="AD55">
            <v>8</v>
          </cell>
          <cell r="AE55">
            <v>0</v>
          </cell>
          <cell r="AF55">
            <v>341</v>
          </cell>
          <cell r="AG55">
            <v>98</v>
          </cell>
          <cell r="AH55">
            <v>0</v>
          </cell>
        </row>
        <row r="56">
          <cell r="A56" t="str">
            <v>4675</v>
          </cell>
          <cell r="B56" t="str">
            <v>Isleworth and Hounslow Charity Limited</v>
          </cell>
          <cell r="C56" t="str">
            <v>RASA</v>
          </cell>
          <cell r="D56">
            <v>80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80</v>
          </cell>
          <cell r="W56">
            <v>0</v>
          </cell>
          <cell r="X56">
            <v>0</v>
          </cell>
          <cell r="Y56">
            <v>80</v>
          </cell>
          <cell r="Z56">
            <v>0</v>
          </cell>
          <cell r="AA56">
            <v>0</v>
          </cell>
          <cell r="AB56">
            <v>0</v>
          </cell>
          <cell r="AC56">
            <v>0</v>
          </cell>
          <cell r="AD56">
            <v>0</v>
          </cell>
          <cell r="AE56">
            <v>0</v>
          </cell>
          <cell r="AF56">
            <v>0</v>
          </cell>
          <cell r="AG56">
            <v>0</v>
          </cell>
          <cell r="AH56">
            <v>0</v>
          </cell>
        </row>
        <row r="57">
          <cell r="A57" t="str">
            <v>4676</v>
          </cell>
          <cell r="B57" t="str">
            <v>Norton House Limited</v>
          </cell>
          <cell r="C57" t="str">
            <v>RASA</v>
          </cell>
          <cell r="D57">
            <v>0</v>
          </cell>
          <cell r="E57">
            <v>0</v>
          </cell>
          <cell r="F57">
            <v>0</v>
          </cell>
          <cell r="G57">
            <v>0</v>
          </cell>
          <cell r="H57">
            <v>0</v>
          </cell>
          <cell r="I57">
            <v>0</v>
          </cell>
          <cell r="J57">
            <v>0</v>
          </cell>
          <cell r="K57">
            <v>0</v>
          </cell>
          <cell r="L57">
            <v>0</v>
          </cell>
          <cell r="M57">
            <v>7</v>
          </cell>
          <cell r="N57">
            <v>0</v>
          </cell>
          <cell r="O57">
            <v>47</v>
          </cell>
          <cell r="P57">
            <v>0</v>
          </cell>
          <cell r="Q57">
            <v>0</v>
          </cell>
          <cell r="R57">
            <v>0</v>
          </cell>
          <cell r="S57">
            <v>0</v>
          </cell>
          <cell r="T57">
            <v>0</v>
          </cell>
          <cell r="U57">
            <v>0</v>
          </cell>
          <cell r="V57">
            <v>7</v>
          </cell>
          <cell r="W57">
            <v>0</v>
          </cell>
          <cell r="X57">
            <v>47</v>
          </cell>
          <cell r="Y57">
            <v>7</v>
          </cell>
          <cell r="Z57">
            <v>0</v>
          </cell>
          <cell r="AA57">
            <v>0</v>
          </cell>
          <cell r="AB57">
            <v>0</v>
          </cell>
          <cell r="AC57">
            <v>0</v>
          </cell>
          <cell r="AD57">
            <v>0</v>
          </cell>
          <cell r="AE57">
            <v>0</v>
          </cell>
          <cell r="AF57">
            <v>0</v>
          </cell>
          <cell r="AG57">
            <v>0</v>
          </cell>
          <cell r="AH57">
            <v>0</v>
          </cell>
        </row>
        <row r="58">
          <cell r="A58" t="str">
            <v>4677</v>
          </cell>
          <cell r="B58" t="str">
            <v>Derventio Housing Trust</v>
          </cell>
          <cell r="C58" t="str">
            <v>RASA</v>
          </cell>
          <cell r="D58">
            <v>0</v>
          </cell>
          <cell r="E58">
            <v>0</v>
          </cell>
          <cell r="F58">
            <v>0</v>
          </cell>
          <cell r="G58">
            <v>0</v>
          </cell>
          <cell r="H58">
            <v>0</v>
          </cell>
          <cell r="I58">
            <v>0</v>
          </cell>
          <cell r="J58">
            <v>0</v>
          </cell>
          <cell r="K58">
            <v>0</v>
          </cell>
          <cell r="L58">
            <v>0</v>
          </cell>
          <cell r="M58">
            <v>14</v>
          </cell>
          <cell r="N58">
            <v>0</v>
          </cell>
          <cell r="O58">
            <v>448</v>
          </cell>
          <cell r="P58">
            <v>0</v>
          </cell>
          <cell r="Q58">
            <v>0</v>
          </cell>
          <cell r="R58">
            <v>0</v>
          </cell>
          <cell r="S58">
            <v>0</v>
          </cell>
          <cell r="T58">
            <v>0</v>
          </cell>
          <cell r="U58">
            <v>0</v>
          </cell>
          <cell r="V58">
            <v>14</v>
          </cell>
          <cell r="W58">
            <v>0</v>
          </cell>
          <cell r="X58">
            <v>448</v>
          </cell>
          <cell r="Y58">
            <v>14</v>
          </cell>
          <cell r="Z58">
            <v>0</v>
          </cell>
          <cell r="AA58">
            <v>0</v>
          </cell>
          <cell r="AB58">
            <v>0</v>
          </cell>
          <cell r="AC58">
            <v>0</v>
          </cell>
          <cell r="AD58">
            <v>0</v>
          </cell>
          <cell r="AE58">
            <v>0</v>
          </cell>
          <cell r="AF58">
            <v>0</v>
          </cell>
          <cell r="AG58">
            <v>0</v>
          </cell>
          <cell r="AH58">
            <v>0</v>
          </cell>
        </row>
        <row r="59">
          <cell r="A59" t="str">
            <v>4679</v>
          </cell>
          <cell r="B59" t="str">
            <v>Target Housing Limited</v>
          </cell>
          <cell r="C59" t="str">
            <v>RASA</v>
          </cell>
          <cell r="D59">
            <v>2</v>
          </cell>
          <cell r="E59">
            <v>0</v>
          </cell>
          <cell r="F59">
            <v>0</v>
          </cell>
          <cell r="G59">
            <v>0</v>
          </cell>
          <cell r="H59">
            <v>0</v>
          </cell>
          <cell r="I59">
            <v>0</v>
          </cell>
          <cell r="J59">
            <v>0</v>
          </cell>
          <cell r="K59">
            <v>0</v>
          </cell>
          <cell r="L59">
            <v>0</v>
          </cell>
          <cell r="M59">
            <v>13</v>
          </cell>
          <cell r="N59">
            <v>0</v>
          </cell>
          <cell r="O59">
            <v>0</v>
          </cell>
          <cell r="P59">
            <v>0</v>
          </cell>
          <cell r="Q59">
            <v>0</v>
          </cell>
          <cell r="R59">
            <v>0</v>
          </cell>
          <cell r="S59">
            <v>0</v>
          </cell>
          <cell r="T59">
            <v>0</v>
          </cell>
          <cell r="U59">
            <v>0</v>
          </cell>
          <cell r="V59">
            <v>15</v>
          </cell>
          <cell r="W59">
            <v>0</v>
          </cell>
          <cell r="X59">
            <v>0</v>
          </cell>
          <cell r="Y59">
            <v>15</v>
          </cell>
          <cell r="Z59">
            <v>6</v>
          </cell>
          <cell r="AA59">
            <v>0</v>
          </cell>
          <cell r="AB59">
            <v>0</v>
          </cell>
          <cell r="AC59">
            <v>0</v>
          </cell>
          <cell r="AD59">
            <v>0</v>
          </cell>
          <cell r="AE59">
            <v>0</v>
          </cell>
          <cell r="AF59">
            <v>6</v>
          </cell>
          <cell r="AG59">
            <v>0</v>
          </cell>
          <cell r="AH59">
            <v>0</v>
          </cell>
        </row>
        <row r="60">
          <cell r="A60" t="str">
            <v>4680</v>
          </cell>
          <cell r="B60" t="str">
            <v>Synergy Housing Limited</v>
          </cell>
          <cell r="C60" t="str">
            <v>Large</v>
          </cell>
          <cell r="D60">
            <v>6074</v>
          </cell>
          <cell r="E60">
            <v>176</v>
          </cell>
          <cell r="F60">
            <v>32</v>
          </cell>
          <cell r="G60">
            <v>3</v>
          </cell>
          <cell r="H60">
            <v>0</v>
          </cell>
          <cell r="I60">
            <v>0</v>
          </cell>
          <cell r="J60">
            <v>584</v>
          </cell>
          <cell r="K60">
            <v>169</v>
          </cell>
          <cell r="L60">
            <v>0</v>
          </cell>
          <cell r="M60">
            <v>31</v>
          </cell>
          <cell r="N60">
            <v>3</v>
          </cell>
          <cell r="O60">
            <v>0</v>
          </cell>
          <cell r="P60">
            <v>0</v>
          </cell>
          <cell r="Q60">
            <v>0</v>
          </cell>
          <cell r="R60">
            <v>0</v>
          </cell>
          <cell r="S60">
            <v>1708</v>
          </cell>
          <cell r="T60">
            <v>75</v>
          </cell>
          <cell r="U60">
            <v>0</v>
          </cell>
          <cell r="V60">
            <v>8400</v>
          </cell>
          <cell r="W60">
            <v>423</v>
          </cell>
          <cell r="X60">
            <v>32</v>
          </cell>
          <cell r="Y60">
            <v>8823</v>
          </cell>
          <cell r="Z60">
            <v>0</v>
          </cell>
          <cell r="AA60">
            <v>85</v>
          </cell>
          <cell r="AB60">
            <v>0</v>
          </cell>
          <cell r="AC60">
            <v>0</v>
          </cell>
          <cell r="AD60">
            <v>0</v>
          </cell>
          <cell r="AE60">
            <v>0</v>
          </cell>
          <cell r="AF60">
            <v>0</v>
          </cell>
          <cell r="AG60">
            <v>85</v>
          </cell>
          <cell r="AH60">
            <v>0</v>
          </cell>
        </row>
        <row r="61">
          <cell r="A61" t="str">
            <v>4681</v>
          </cell>
          <cell r="B61" t="str">
            <v>C J Gallards's Almshouses Charitable Trust</v>
          </cell>
          <cell r="C61" t="str">
            <v>RASA</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26</v>
          </cell>
          <cell r="T61">
            <v>0</v>
          </cell>
          <cell r="U61">
            <v>0</v>
          </cell>
          <cell r="V61">
            <v>26</v>
          </cell>
          <cell r="W61">
            <v>0</v>
          </cell>
          <cell r="X61">
            <v>0</v>
          </cell>
          <cell r="Y61">
            <v>26</v>
          </cell>
          <cell r="Z61">
            <v>0</v>
          </cell>
          <cell r="AA61">
            <v>0</v>
          </cell>
          <cell r="AB61">
            <v>0</v>
          </cell>
          <cell r="AC61">
            <v>0</v>
          </cell>
          <cell r="AD61">
            <v>0</v>
          </cell>
          <cell r="AE61">
            <v>0</v>
          </cell>
          <cell r="AF61">
            <v>0</v>
          </cell>
          <cell r="AG61">
            <v>0</v>
          </cell>
          <cell r="AH61">
            <v>0</v>
          </cell>
        </row>
        <row r="62">
          <cell r="A62" t="str">
            <v>4682</v>
          </cell>
          <cell r="B62" t="str">
            <v>Red Kite Community Housing Limited</v>
          </cell>
          <cell r="C62" t="str">
            <v>Large</v>
          </cell>
          <cell r="D62">
            <v>4081</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1829</v>
          </cell>
          <cell r="T62">
            <v>0</v>
          </cell>
          <cell r="U62">
            <v>0</v>
          </cell>
          <cell r="V62">
            <v>5910</v>
          </cell>
          <cell r="W62">
            <v>0</v>
          </cell>
          <cell r="X62">
            <v>0</v>
          </cell>
          <cell r="Y62">
            <v>5910</v>
          </cell>
          <cell r="Z62">
            <v>0</v>
          </cell>
          <cell r="AA62">
            <v>0</v>
          </cell>
          <cell r="AB62">
            <v>0</v>
          </cell>
          <cell r="AC62">
            <v>0</v>
          </cell>
          <cell r="AD62">
            <v>0</v>
          </cell>
          <cell r="AE62">
            <v>0</v>
          </cell>
          <cell r="AF62">
            <v>0</v>
          </cell>
          <cell r="AG62">
            <v>0</v>
          </cell>
          <cell r="AH62">
            <v>0</v>
          </cell>
        </row>
        <row r="63">
          <cell r="A63" t="str">
            <v>4683</v>
          </cell>
          <cell r="B63" t="str">
            <v>The Glendale Gateway Trust</v>
          </cell>
          <cell r="C63" t="str">
            <v>RASA</v>
          </cell>
          <cell r="D63">
            <v>18</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18</v>
          </cell>
          <cell r="W63">
            <v>0</v>
          </cell>
          <cell r="X63">
            <v>0</v>
          </cell>
          <cell r="Y63">
            <v>18</v>
          </cell>
          <cell r="Z63">
            <v>0</v>
          </cell>
          <cell r="AA63">
            <v>0</v>
          </cell>
          <cell r="AB63">
            <v>0</v>
          </cell>
          <cell r="AC63">
            <v>0</v>
          </cell>
          <cell r="AD63">
            <v>0</v>
          </cell>
          <cell r="AE63">
            <v>0</v>
          </cell>
          <cell r="AF63">
            <v>0</v>
          </cell>
          <cell r="AG63">
            <v>0</v>
          </cell>
          <cell r="AH63">
            <v>0</v>
          </cell>
        </row>
        <row r="64">
          <cell r="A64" t="str">
            <v>4684</v>
          </cell>
          <cell r="B64" t="str">
            <v>Sanctuary Affordable Housing Limited</v>
          </cell>
          <cell r="C64" t="str">
            <v>Large</v>
          </cell>
          <cell r="D64">
            <v>0</v>
          </cell>
          <cell r="E64">
            <v>72</v>
          </cell>
          <cell r="F64">
            <v>0</v>
          </cell>
          <cell r="G64">
            <v>0</v>
          </cell>
          <cell r="H64">
            <v>102</v>
          </cell>
          <cell r="I64">
            <v>0</v>
          </cell>
          <cell r="J64">
            <v>0</v>
          </cell>
          <cell r="K64">
            <v>2538</v>
          </cell>
          <cell r="L64">
            <v>0</v>
          </cell>
          <cell r="M64">
            <v>0</v>
          </cell>
          <cell r="N64">
            <v>33</v>
          </cell>
          <cell r="O64">
            <v>0</v>
          </cell>
          <cell r="P64">
            <v>0</v>
          </cell>
          <cell r="Q64">
            <v>0</v>
          </cell>
          <cell r="R64">
            <v>0</v>
          </cell>
          <cell r="S64">
            <v>0</v>
          </cell>
          <cell r="T64">
            <v>0</v>
          </cell>
          <cell r="U64">
            <v>0</v>
          </cell>
          <cell r="V64">
            <v>0</v>
          </cell>
          <cell r="W64">
            <v>2745</v>
          </cell>
          <cell r="X64">
            <v>0</v>
          </cell>
          <cell r="Y64">
            <v>2745</v>
          </cell>
          <cell r="Z64">
            <v>0</v>
          </cell>
          <cell r="AA64">
            <v>72</v>
          </cell>
          <cell r="AB64">
            <v>0</v>
          </cell>
          <cell r="AC64">
            <v>0</v>
          </cell>
          <cell r="AD64">
            <v>0</v>
          </cell>
          <cell r="AE64">
            <v>0</v>
          </cell>
          <cell r="AF64">
            <v>0</v>
          </cell>
          <cell r="AG64">
            <v>72</v>
          </cell>
          <cell r="AH64">
            <v>0</v>
          </cell>
        </row>
        <row r="65">
          <cell r="A65" t="str">
            <v>4685</v>
          </cell>
          <cell r="B65" t="str">
            <v>Hamelin Trust Services Limited</v>
          </cell>
          <cell r="C65" t="str">
            <v>RASA</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4</v>
          </cell>
          <cell r="S65">
            <v>0</v>
          </cell>
          <cell r="T65">
            <v>0</v>
          </cell>
          <cell r="U65">
            <v>0</v>
          </cell>
          <cell r="V65">
            <v>0</v>
          </cell>
          <cell r="W65">
            <v>0</v>
          </cell>
          <cell r="X65">
            <v>4</v>
          </cell>
          <cell r="Y65">
            <v>0</v>
          </cell>
          <cell r="Z65">
            <v>0</v>
          </cell>
          <cell r="AA65">
            <v>0</v>
          </cell>
          <cell r="AB65">
            <v>0</v>
          </cell>
          <cell r="AC65">
            <v>0</v>
          </cell>
          <cell r="AD65">
            <v>0</v>
          </cell>
          <cell r="AE65">
            <v>0</v>
          </cell>
          <cell r="AF65">
            <v>0</v>
          </cell>
          <cell r="AG65">
            <v>0</v>
          </cell>
          <cell r="AH65">
            <v>0</v>
          </cell>
        </row>
        <row r="66">
          <cell r="A66" t="str">
            <v>4686</v>
          </cell>
          <cell r="B66" t="str">
            <v>South Lakes Housing</v>
          </cell>
          <cell r="C66" t="str">
            <v>Large</v>
          </cell>
          <cell r="D66">
            <v>2660</v>
          </cell>
          <cell r="E66">
            <v>0</v>
          </cell>
          <cell r="F66">
            <v>4</v>
          </cell>
          <cell r="G66">
            <v>2</v>
          </cell>
          <cell r="H66">
            <v>0</v>
          </cell>
          <cell r="I66">
            <v>0</v>
          </cell>
          <cell r="J66">
            <v>0</v>
          </cell>
          <cell r="K66">
            <v>0</v>
          </cell>
          <cell r="L66">
            <v>0</v>
          </cell>
          <cell r="M66">
            <v>0</v>
          </cell>
          <cell r="N66">
            <v>0</v>
          </cell>
          <cell r="O66">
            <v>0</v>
          </cell>
          <cell r="P66">
            <v>0</v>
          </cell>
          <cell r="Q66">
            <v>0</v>
          </cell>
          <cell r="R66">
            <v>0</v>
          </cell>
          <cell r="S66">
            <v>440</v>
          </cell>
          <cell r="T66">
            <v>0</v>
          </cell>
          <cell r="U66">
            <v>0</v>
          </cell>
          <cell r="V66">
            <v>3102</v>
          </cell>
          <cell r="W66">
            <v>0</v>
          </cell>
          <cell r="X66">
            <v>4</v>
          </cell>
          <cell r="Y66">
            <v>3102</v>
          </cell>
          <cell r="Z66">
            <v>0</v>
          </cell>
          <cell r="AA66">
            <v>0</v>
          </cell>
          <cell r="AB66">
            <v>0</v>
          </cell>
          <cell r="AC66">
            <v>256</v>
          </cell>
          <cell r="AD66">
            <v>0</v>
          </cell>
          <cell r="AE66">
            <v>0</v>
          </cell>
          <cell r="AF66">
            <v>256</v>
          </cell>
          <cell r="AG66">
            <v>0</v>
          </cell>
          <cell r="AH66">
            <v>0</v>
          </cell>
        </row>
        <row r="67">
          <cell r="A67" t="str">
            <v>4687</v>
          </cell>
          <cell r="B67" t="str">
            <v>Sustain (UK) Ltd</v>
          </cell>
          <cell r="C67" t="str">
            <v>RASA</v>
          </cell>
          <cell r="D67">
            <v>0</v>
          </cell>
          <cell r="E67">
            <v>0</v>
          </cell>
          <cell r="F67">
            <v>0</v>
          </cell>
          <cell r="G67">
            <v>0</v>
          </cell>
          <cell r="H67">
            <v>0</v>
          </cell>
          <cell r="I67">
            <v>0</v>
          </cell>
          <cell r="J67">
            <v>0</v>
          </cell>
          <cell r="K67">
            <v>0</v>
          </cell>
          <cell r="L67">
            <v>0</v>
          </cell>
          <cell r="M67">
            <v>0</v>
          </cell>
          <cell r="N67">
            <v>0</v>
          </cell>
          <cell r="O67">
            <v>1564</v>
          </cell>
          <cell r="P67">
            <v>0</v>
          </cell>
          <cell r="Q67">
            <v>0</v>
          </cell>
          <cell r="R67">
            <v>0</v>
          </cell>
          <cell r="S67">
            <v>0</v>
          </cell>
          <cell r="T67">
            <v>0</v>
          </cell>
          <cell r="U67">
            <v>0</v>
          </cell>
          <cell r="V67">
            <v>0</v>
          </cell>
          <cell r="W67">
            <v>0</v>
          </cell>
          <cell r="X67">
            <v>1564</v>
          </cell>
          <cell r="Y67">
            <v>0</v>
          </cell>
          <cell r="Z67">
            <v>0</v>
          </cell>
          <cell r="AA67">
            <v>0</v>
          </cell>
          <cell r="AB67">
            <v>0</v>
          </cell>
          <cell r="AC67">
            <v>0</v>
          </cell>
          <cell r="AD67">
            <v>0</v>
          </cell>
          <cell r="AE67">
            <v>0</v>
          </cell>
          <cell r="AF67">
            <v>0</v>
          </cell>
          <cell r="AG67">
            <v>0</v>
          </cell>
          <cell r="AH67">
            <v>0</v>
          </cell>
        </row>
        <row r="68">
          <cell r="A68" t="str">
            <v>4688</v>
          </cell>
          <cell r="B68" t="str">
            <v>Foundation</v>
          </cell>
          <cell r="C68" t="str">
            <v>RASA</v>
          </cell>
          <cell r="D68">
            <v>0</v>
          </cell>
          <cell r="E68">
            <v>0</v>
          </cell>
          <cell r="F68">
            <v>0</v>
          </cell>
          <cell r="G68">
            <v>0</v>
          </cell>
          <cell r="H68">
            <v>0</v>
          </cell>
          <cell r="I68">
            <v>0</v>
          </cell>
          <cell r="J68">
            <v>0</v>
          </cell>
          <cell r="K68">
            <v>0</v>
          </cell>
          <cell r="L68">
            <v>0</v>
          </cell>
          <cell r="M68">
            <v>4</v>
          </cell>
          <cell r="N68">
            <v>0</v>
          </cell>
          <cell r="O68">
            <v>616</v>
          </cell>
          <cell r="P68">
            <v>0</v>
          </cell>
          <cell r="Q68">
            <v>0</v>
          </cell>
          <cell r="R68">
            <v>0</v>
          </cell>
          <cell r="S68">
            <v>0</v>
          </cell>
          <cell r="T68">
            <v>0</v>
          </cell>
          <cell r="U68">
            <v>0</v>
          </cell>
          <cell r="V68">
            <v>4</v>
          </cell>
          <cell r="W68">
            <v>0</v>
          </cell>
          <cell r="X68">
            <v>616</v>
          </cell>
          <cell r="Y68">
            <v>4</v>
          </cell>
          <cell r="Z68">
            <v>0</v>
          </cell>
          <cell r="AA68">
            <v>0</v>
          </cell>
          <cell r="AB68">
            <v>0</v>
          </cell>
          <cell r="AC68">
            <v>0</v>
          </cell>
          <cell r="AD68">
            <v>0</v>
          </cell>
          <cell r="AE68">
            <v>0</v>
          </cell>
          <cell r="AF68">
            <v>0</v>
          </cell>
          <cell r="AG68">
            <v>0</v>
          </cell>
          <cell r="AH68">
            <v>0</v>
          </cell>
        </row>
        <row r="69">
          <cell r="A69" t="str">
            <v>4689</v>
          </cell>
          <cell r="B69" t="str">
            <v>Creative Support Limited</v>
          </cell>
          <cell r="C69" t="str">
            <v>RASA</v>
          </cell>
          <cell r="D69">
            <v>0</v>
          </cell>
          <cell r="E69">
            <v>0</v>
          </cell>
          <cell r="F69">
            <v>0</v>
          </cell>
          <cell r="G69">
            <v>0</v>
          </cell>
          <cell r="H69">
            <v>0</v>
          </cell>
          <cell r="I69">
            <v>0</v>
          </cell>
          <cell r="J69">
            <v>0</v>
          </cell>
          <cell r="K69">
            <v>0</v>
          </cell>
          <cell r="L69">
            <v>0</v>
          </cell>
          <cell r="M69">
            <v>682</v>
          </cell>
          <cell r="N69">
            <v>0</v>
          </cell>
          <cell r="O69">
            <v>528</v>
          </cell>
          <cell r="P69">
            <v>26</v>
          </cell>
          <cell r="Q69">
            <v>0</v>
          </cell>
          <cell r="R69">
            <v>25</v>
          </cell>
          <cell r="S69">
            <v>0</v>
          </cell>
          <cell r="T69">
            <v>0</v>
          </cell>
          <cell r="U69">
            <v>0</v>
          </cell>
          <cell r="V69">
            <v>708</v>
          </cell>
          <cell r="W69">
            <v>0</v>
          </cell>
          <cell r="X69">
            <v>553</v>
          </cell>
          <cell r="Y69">
            <v>682</v>
          </cell>
          <cell r="Z69">
            <v>0</v>
          </cell>
          <cell r="AA69">
            <v>0</v>
          </cell>
          <cell r="AB69">
            <v>0</v>
          </cell>
          <cell r="AC69">
            <v>0</v>
          </cell>
          <cell r="AD69">
            <v>0</v>
          </cell>
          <cell r="AE69">
            <v>0</v>
          </cell>
          <cell r="AF69">
            <v>0</v>
          </cell>
          <cell r="AG69">
            <v>0</v>
          </cell>
          <cell r="AH69">
            <v>0</v>
          </cell>
        </row>
        <row r="70">
          <cell r="A70" t="str">
            <v>4690</v>
          </cell>
          <cell r="B70" t="str">
            <v>Auckland Home Solutions Community Interest Company</v>
          </cell>
          <cell r="C70" t="str">
            <v>RASA</v>
          </cell>
          <cell r="D70">
            <v>0</v>
          </cell>
          <cell r="E70">
            <v>0</v>
          </cell>
          <cell r="F70">
            <v>0</v>
          </cell>
          <cell r="G70">
            <v>0</v>
          </cell>
          <cell r="H70">
            <v>0</v>
          </cell>
          <cell r="I70">
            <v>0</v>
          </cell>
          <cell r="J70">
            <v>0</v>
          </cell>
          <cell r="K70">
            <v>0</v>
          </cell>
          <cell r="L70">
            <v>0</v>
          </cell>
          <cell r="M70">
            <v>16</v>
          </cell>
          <cell r="N70">
            <v>0</v>
          </cell>
          <cell r="O70">
            <v>152</v>
          </cell>
          <cell r="P70">
            <v>0</v>
          </cell>
          <cell r="Q70">
            <v>0</v>
          </cell>
          <cell r="R70">
            <v>0</v>
          </cell>
          <cell r="S70">
            <v>0</v>
          </cell>
          <cell r="T70">
            <v>0</v>
          </cell>
          <cell r="U70">
            <v>0</v>
          </cell>
          <cell r="V70">
            <v>16</v>
          </cell>
          <cell r="W70">
            <v>0</v>
          </cell>
          <cell r="X70">
            <v>152</v>
          </cell>
          <cell r="Y70">
            <v>16</v>
          </cell>
          <cell r="Z70">
            <v>0</v>
          </cell>
          <cell r="AA70">
            <v>0</v>
          </cell>
          <cell r="AB70">
            <v>0</v>
          </cell>
          <cell r="AC70">
            <v>0</v>
          </cell>
          <cell r="AD70">
            <v>0</v>
          </cell>
          <cell r="AE70">
            <v>0</v>
          </cell>
          <cell r="AF70">
            <v>0</v>
          </cell>
          <cell r="AG70">
            <v>0</v>
          </cell>
          <cell r="AH70">
            <v>0</v>
          </cell>
        </row>
        <row r="71">
          <cell r="A71" t="str">
            <v>4691</v>
          </cell>
          <cell r="B71" t="str">
            <v>Aster Communities</v>
          </cell>
          <cell r="C71" t="str">
            <v>Large</v>
          </cell>
          <cell r="D71">
            <v>12806</v>
          </cell>
          <cell r="E71">
            <v>20</v>
          </cell>
          <cell r="F71">
            <v>544</v>
          </cell>
          <cell r="G71">
            <v>20</v>
          </cell>
          <cell r="H71">
            <v>0</v>
          </cell>
          <cell r="I71">
            <v>0</v>
          </cell>
          <cell r="J71">
            <v>1682</v>
          </cell>
          <cell r="K71">
            <v>0</v>
          </cell>
          <cell r="L71">
            <v>169</v>
          </cell>
          <cell r="M71">
            <v>113</v>
          </cell>
          <cell r="N71">
            <v>76</v>
          </cell>
          <cell r="O71">
            <v>3</v>
          </cell>
          <cell r="P71">
            <v>0</v>
          </cell>
          <cell r="Q71">
            <v>23</v>
          </cell>
          <cell r="R71">
            <v>0</v>
          </cell>
          <cell r="S71">
            <v>1657</v>
          </cell>
          <cell r="T71">
            <v>0</v>
          </cell>
          <cell r="U71">
            <v>75</v>
          </cell>
          <cell r="V71">
            <v>16278</v>
          </cell>
          <cell r="W71">
            <v>119</v>
          </cell>
          <cell r="X71">
            <v>791</v>
          </cell>
          <cell r="Y71">
            <v>16374</v>
          </cell>
          <cell r="Z71">
            <v>13</v>
          </cell>
          <cell r="AA71">
            <v>0</v>
          </cell>
          <cell r="AB71">
            <v>0</v>
          </cell>
          <cell r="AC71">
            <v>127</v>
          </cell>
          <cell r="AD71">
            <v>0</v>
          </cell>
          <cell r="AE71">
            <v>0</v>
          </cell>
          <cell r="AF71">
            <v>140</v>
          </cell>
          <cell r="AG71">
            <v>0</v>
          </cell>
          <cell r="AH71">
            <v>0</v>
          </cell>
        </row>
        <row r="72">
          <cell r="A72" t="str">
            <v>4692</v>
          </cell>
          <cell r="B72" t="str">
            <v>Wickham Community Land Trust</v>
          </cell>
          <cell r="C72" t="str">
            <v>RASA</v>
          </cell>
          <cell r="D72">
            <v>0</v>
          </cell>
          <cell r="E72">
            <v>0</v>
          </cell>
          <cell r="F72">
            <v>0</v>
          </cell>
          <cell r="G72">
            <v>4</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4</v>
          </cell>
          <cell r="W72">
            <v>0</v>
          </cell>
          <cell r="X72">
            <v>0</v>
          </cell>
          <cell r="Y72">
            <v>4</v>
          </cell>
          <cell r="Z72">
            <v>0</v>
          </cell>
          <cell r="AA72">
            <v>0</v>
          </cell>
          <cell r="AB72">
            <v>0</v>
          </cell>
          <cell r="AC72">
            <v>0</v>
          </cell>
          <cell r="AD72">
            <v>0</v>
          </cell>
          <cell r="AE72">
            <v>0</v>
          </cell>
          <cell r="AF72">
            <v>0</v>
          </cell>
          <cell r="AG72">
            <v>0</v>
          </cell>
          <cell r="AH72">
            <v>0</v>
          </cell>
        </row>
        <row r="73">
          <cell r="A73" t="str">
            <v>4693</v>
          </cell>
          <cell r="B73" t="str">
            <v>Langley House Trust Limited</v>
          </cell>
          <cell r="C73" t="str">
            <v>RASA</v>
          </cell>
          <cell r="D73">
            <v>0</v>
          </cell>
          <cell r="E73">
            <v>0</v>
          </cell>
          <cell r="F73">
            <v>0</v>
          </cell>
          <cell r="G73">
            <v>0</v>
          </cell>
          <cell r="H73">
            <v>0</v>
          </cell>
          <cell r="I73">
            <v>0</v>
          </cell>
          <cell r="J73">
            <v>0</v>
          </cell>
          <cell r="K73">
            <v>0</v>
          </cell>
          <cell r="L73">
            <v>0</v>
          </cell>
          <cell r="M73">
            <v>345</v>
          </cell>
          <cell r="N73">
            <v>37</v>
          </cell>
          <cell r="O73">
            <v>41</v>
          </cell>
          <cell r="P73">
            <v>50</v>
          </cell>
          <cell r="Q73">
            <v>0</v>
          </cell>
          <cell r="R73">
            <v>0</v>
          </cell>
          <cell r="S73">
            <v>0</v>
          </cell>
          <cell r="T73">
            <v>0</v>
          </cell>
          <cell r="U73">
            <v>0</v>
          </cell>
          <cell r="V73">
            <v>395</v>
          </cell>
          <cell r="W73">
            <v>37</v>
          </cell>
          <cell r="X73">
            <v>41</v>
          </cell>
          <cell r="Y73">
            <v>382</v>
          </cell>
          <cell r="Z73">
            <v>3</v>
          </cell>
          <cell r="AA73">
            <v>0</v>
          </cell>
          <cell r="AB73">
            <v>0</v>
          </cell>
          <cell r="AC73">
            <v>0</v>
          </cell>
          <cell r="AD73">
            <v>0</v>
          </cell>
          <cell r="AE73">
            <v>0</v>
          </cell>
          <cell r="AF73">
            <v>3</v>
          </cell>
          <cell r="AG73">
            <v>0</v>
          </cell>
          <cell r="AH73">
            <v>0</v>
          </cell>
        </row>
        <row r="74">
          <cell r="A74" t="str">
            <v>4695</v>
          </cell>
          <cell r="B74" t="str">
            <v>Doctor Spurstowe and Bishop Wood Almshouse Charity</v>
          </cell>
          <cell r="C74" t="str">
            <v>RASA</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31</v>
          </cell>
          <cell r="T74">
            <v>0</v>
          </cell>
          <cell r="U74">
            <v>0</v>
          </cell>
          <cell r="V74">
            <v>31</v>
          </cell>
          <cell r="W74">
            <v>0</v>
          </cell>
          <cell r="X74">
            <v>0</v>
          </cell>
          <cell r="Y74">
            <v>31</v>
          </cell>
          <cell r="Z74">
            <v>0</v>
          </cell>
          <cell r="AA74">
            <v>0</v>
          </cell>
          <cell r="AB74">
            <v>0</v>
          </cell>
          <cell r="AC74">
            <v>0</v>
          </cell>
          <cell r="AD74">
            <v>0</v>
          </cell>
          <cell r="AE74">
            <v>0</v>
          </cell>
          <cell r="AF74">
            <v>0</v>
          </cell>
          <cell r="AG74">
            <v>0</v>
          </cell>
          <cell r="AH74">
            <v>0</v>
          </cell>
        </row>
        <row r="75">
          <cell r="A75" t="str">
            <v>4696</v>
          </cell>
          <cell r="B75" t="str">
            <v>Solo Housing (East Anglia) Limited</v>
          </cell>
          <cell r="C75" t="str">
            <v>RASA</v>
          </cell>
          <cell r="D75">
            <v>0</v>
          </cell>
          <cell r="E75">
            <v>0</v>
          </cell>
          <cell r="F75">
            <v>0</v>
          </cell>
          <cell r="G75">
            <v>0</v>
          </cell>
          <cell r="H75">
            <v>0</v>
          </cell>
          <cell r="I75">
            <v>0</v>
          </cell>
          <cell r="J75">
            <v>0</v>
          </cell>
          <cell r="K75">
            <v>0</v>
          </cell>
          <cell r="L75">
            <v>0</v>
          </cell>
          <cell r="M75">
            <v>84</v>
          </cell>
          <cell r="N75">
            <v>0</v>
          </cell>
          <cell r="O75">
            <v>0</v>
          </cell>
          <cell r="P75">
            <v>0</v>
          </cell>
          <cell r="Q75">
            <v>0</v>
          </cell>
          <cell r="R75">
            <v>0</v>
          </cell>
          <cell r="S75">
            <v>0</v>
          </cell>
          <cell r="T75">
            <v>0</v>
          </cell>
          <cell r="U75">
            <v>0</v>
          </cell>
          <cell r="V75">
            <v>84</v>
          </cell>
          <cell r="W75">
            <v>0</v>
          </cell>
          <cell r="X75">
            <v>0</v>
          </cell>
          <cell r="Y75">
            <v>84</v>
          </cell>
          <cell r="Z75">
            <v>0</v>
          </cell>
          <cell r="AA75">
            <v>0</v>
          </cell>
          <cell r="AB75">
            <v>0</v>
          </cell>
          <cell r="AC75">
            <v>0</v>
          </cell>
          <cell r="AD75">
            <v>0</v>
          </cell>
          <cell r="AE75">
            <v>0</v>
          </cell>
          <cell r="AF75">
            <v>0</v>
          </cell>
          <cell r="AG75">
            <v>0</v>
          </cell>
          <cell r="AH75">
            <v>0</v>
          </cell>
        </row>
        <row r="76">
          <cell r="A76" t="str">
            <v>4697</v>
          </cell>
          <cell r="B76" t="str">
            <v>Home Space Sustainable Accommodation Community Interest Company</v>
          </cell>
          <cell r="C76" t="str">
            <v>RASA</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A77" t="str">
            <v>4698</v>
          </cell>
          <cell r="B77" t="str">
            <v>Shanly Partnership Homes Limited</v>
          </cell>
          <cell r="C77" t="str">
            <v>RASA</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A78" t="str">
            <v>4699</v>
          </cell>
          <cell r="B78" t="str">
            <v>Orchard &amp; Shipman Homes Limited</v>
          </cell>
          <cell r="C78" t="str">
            <v>RASA</v>
          </cell>
          <cell r="D78">
            <v>0</v>
          </cell>
          <cell r="E78">
            <v>0</v>
          </cell>
          <cell r="F78">
            <v>131</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131</v>
          </cell>
          <cell r="Y78">
            <v>0</v>
          </cell>
          <cell r="Z78">
            <v>0</v>
          </cell>
          <cell r="AA78">
            <v>0</v>
          </cell>
          <cell r="AB78">
            <v>0</v>
          </cell>
          <cell r="AC78">
            <v>0</v>
          </cell>
          <cell r="AD78">
            <v>0</v>
          </cell>
          <cell r="AE78">
            <v>0</v>
          </cell>
          <cell r="AF78">
            <v>0</v>
          </cell>
          <cell r="AG78">
            <v>0</v>
          </cell>
          <cell r="AH78">
            <v>0</v>
          </cell>
        </row>
        <row r="79">
          <cell r="A79" t="str">
            <v>4700</v>
          </cell>
          <cell r="B79" t="str">
            <v>Pinnacle Spaces Limited</v>
          </cell>
          <cell r="C79" t="str">
            <v>RASA</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t="str">
            <v>4701</v>
          </cell>
          <cell r="B80" t="str">
            <v>The York Association for the Care and Resettlement of Offenders</v>
          </cell>
          <cell r="C80" t="str">
            <v>RASA</v>
          </cell>
          <cell r="D80">
            <v>0</v>
          </cell>
          <cell r="E80">
            <v>0</v>
          </cell>
          <cell r="F80">
            <v>0</v>
          </cell>
          <cell r="G80">
            <v>0</v>
          </cell>
          <cell r="H80">
            <v>0</v>
          </cell>
          <cell r="I80">
            <v>0</v>
          </cell>
          <cell r="J80">
            <v>0</v>
          </cell>
          <cell r="K80">
            <v>0</v>
          </cell>
          <cell r="L80">
            <v>0</v>
          </cell>
          <cell r="M80">
            <v>3</v>
          </cell>
          <cell r="N80">
            <v>0</v>
          </cell>
          <cell r="O80">
            <v>47</v>
          </cell>
          <cell r="P80">
            <v>0</v>
          </cell>
          <cell r="Q80">
            <v>0</v>
          </cell>
          <cell r="R80">
            <v>0</v>
          </cell>
          <cell r="S80">
            <v>0</v>
          </cell>
          <cell r="T80">
            <v>0</v>
          </cell>
          <cell r="U80">
            <v>0</v>
          </cell>
          <cell r="V80">
            <v>3</v>
          </cell>
          <cell r="W80">
            <v>0</v>
          </cell>
          <cell r="X80">
            <v>47</v>
          </cell>
          <cell r="Y80">
            <v>3</v>
          </cell>
          <cell r="Z80">
            <v>0</v>
          </cell>
          <cell r="AA80">
            <v>0</v>
          </cell>
          <cell r="AB80">
            <v>0</v>
          </cell>
          <cell r="AC80">
            <v>0</v>
          </cell>
          <cell r="AD80">
            <v>0</v>
          </cell>
          <cell r="AE80">
            <v>0</v>
          </cell>
          <cell r="AF80">
            <v>0</v>
          </cell>
          <cell r="AG80">
            <v>0</v>
          </cell>
          <cell r="AH80">
            <v>0</v>
          </cell>
        </row>
        <row r="81">
          <cell r="A81" t="str">
            <v>4702</v>
          </cell>
          <cell r="B81" t="str">
            <v>First Priority Housing Association Limited</v>
          </cell>
          <cell r="C81" t="str">
            <v>RASA</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821</v>
          </cell>
          <cell r="AF81">
            <v>0</v>
          </cell>
          <cell r="AG81">
            <v>0</v>
          </cell>
          <cell r="AH81">
            <v>821</v>
          </cell>
        </row>
        <row r="82">
          <cell r="A82" t="str">
            <v>4703</v>
          </cell>
          <cell r="B82" t="str">
            <v>Quo Vadis Trust</v>
          </cell>
          <cell r="C82" t="str">
            <v>RASA</v>
          </cell>
          <cell r="D82">
            <v>0</v>
          </cell>
          <cell r="E82">
            <v>0</v>
          </cell>
          <cell r="F82">
            <v>0</v>
          </cell>
          <cell r="G82">
            <v>0</v>
          </cell>
          <cell r="H82">
            <v>0</v>
          </cell>
          <cell r="I82">
            <v>0</v>
          </cell>
          <cell r="J82">
            <v>0</v>
          </cell>
          <cell r="K82">
            <v>0</v>
          </cell>
          <cell r="L82">
            <v>0</v>
          </cell>
          <cell r="M82">
            <v>16</v>
          </cell>
          <cell r="N82">
            <v>0</v>
          </cell>
          <cell r="O82">
            <v>0</v>
          </cell>
          <cell r="P82">
            <v>0</v>
          </cell>
          <cell r="Q82">
            <v>0</v>
          </cell>
          <cell r="R82">
            <v>0</v>
          </cell>
          <cell r="S82">
            <v>0</v>
          </cell>
          <cell r="T82">
            <v>0</v>
          </cell>
          <cell r="U82">
            <v>0</v>
          </cell>
          <cell r="V82">
            <v>16</v>
          </cell>
          <cell r="W82">
            <v>0</v>
          </cell>
          <cell r="X82">
            <v>0</v>
          </cell>
          <cell r="Y82">
            <v>16</v>
          </cell>
          <cell r="Z82">
            <v>0</v>
          </cell>
          <cell r="AA82">
            <v>0</v>
          </cell>
          <cell r="AB82">
            <v>113</v>
          </cell>
          <cell r="AC82">
            <v>0</v>
          </cell>
          <cell r="AD82">
            <v>0</v>
          </cell>
          <cell r="AE82">
            <v>0</v>
          </cell>
          <cell r="AF82">
            <v>0</v>
          </cell>
          <cell r="AG82">
            <v>0</v>
          </cell>
          <cell r="AH82">
            <v>113</v>
          </cell>
        </row>
        <row r="83">
          <cell r="A83" t="str">
            <v>4706</v>
          </cell>
          <cell r="B83" t="str">
            <v>The Extracare Charitable Trust</v>
          </cell>
          <cell r="C83" t="str">
            <v>RASA</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414</v>
          </cell>
          <cell r="T83">
            <v>0</v>
          </cell>
          <cell r="U83">
            <v>1013</v>
          </cell>
          <cell r="V83">
            <v>414</v>
          </cell>
          <cell r="W83">
            <v>0</v>
          </cell>
          <cell r="X83">
            <v>1013</v>
          </cell>
          <cell r="Y83">
            <v>414</v>
          </cell>
          <cell r="Z83">
            <v>0</v>
          </cell>
          <cell r="AA83">
            <v>0</v>
          </cell>
          <cell r="AB83">
            <v>0</v>
          </cell>
          <cell r="AC83">
            <v>1073</v>
          </cell>
          <cell r="AD83">
            <v>0</v>
          </cell>
          <cell r="AE83">
            <v>254</v>
          </cell>
          <cell r="AF83">
            <v>1073</v>
          </cell>
          <cell r="AG83">
            <v>0</v>
          </cell>
          <cell r="AH83">
            <v>254</v>
          </cell>
        </row>
        <row r="84">
          <cell r="A84" t="str">
            <v>4707</v>
          </cell>
          <cell r="B84" t="str">
            <v>Hawes Street Housing Limited</v>
          </cell>
          <cell r="C84" t="str">
            <v>RASA</v>
          </cell>
          <cell r="D84">
            <v>22</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22</v>
          </cell>
          <cell r="W84">
            <v>0</v>
          </cell>
          <cell r="X84">
            <v>0</v>
          </cell>
          <cell r="Y84">
            <v>22</v>
          </cell>
          <cell r="Z84">
            <v>0</v>
          </cell>
          <cell r="AA84">
            <v>0</v>
          </cell>
          <cell r="AB84">
            <v>0</v>
          </cell>
          <cell r="AC84">
            <v>0</v>
          </cell>
          <cell r="AD84">
            <v>0</v>
          </cell>
          <cell r="AE84">
            <v>0</v>
          </cell>
          <cell r="AF84">
            <v>0</v>
          </cell>
          <cell r="AG84">
            <v>0</v>
          </cell>
          <cell r="AH84">
            <v>0</v>
          </cell>
        </row>
        <row r="85">
          <cell r="A85" t="str">
            <v>4709</v>
          </cell>
          <cell r="B85" t="str">
            <v>Castle Housing Limited</v>
          </cell>
          <cell r="C85" t="str">
            <v>RASA</v>
          </cell>
          <cell r="D85">
            <v>0</v>
          </cell>
          <cell r="E85">
            <v>0</v>
          </cell>
          <cell r="F85">
            <v>0</v>
          </cell>
          <cell r="G85">
            <v>0</v>
          </cell>
          <cell r="H85">
            <v>0</v>
          </cell>
          <cell r="I85">
            <v>0</v>
          </cell>
          <cell r="J85">
            <v>0</v>
          </cell>
          <cell r="K85">
            <v>0</v>
          </cell>
          <cell r="L85">
            <v>0</v>
          </cell>
          <cell r="M85">
            <v>37</v>
          </cell>
          <cell r="N85">
            <v>7</v>
          </cell>
          <cell r="O85">
            <v>0</v>
          </cell>
          <cell r="P85">
            <v>0</v>
          </cell>
          <cell r="Q85">
            <v>0</v>
          </cell>
          <cell r="R85">
            <v>0</v>
          </cell>
          <cell r="S85">
            <v>0</v>
          </cell>
          <cell r="T85">
            <v>0</v>
          </cell>
          <cell r="U85">
            <v>0</v>
          </cell>
          <cell r="V85">
            <v>37</v>
          </cell>
          <cell r="W85">
            <v>7</v>
          </cell>
          <cell r="X85">
            <v>0</v>
          </cell>
          <cell r="Y85">
            <v>44</v>
          </cell>
          <cell r="Z85">
            <v>0</v>
          </cell>
          <cell r="AA85">
            <v>0</v>
          </cell>
          <cell r="AB85">
            <v>0</v>
          </cell>
          <cell r="AC85">
            <v>0</v>
          </cell>
          <cell r="AD85">
            <v>0</v>
          </cell>
          <cell r="AE85">
            <v>0</v>
          </cell>
          <cell r="AF85">
            <v>0</v>
          </cell>
          <cell r="AG85">
            <v>0</v>
          </cell>
          <cell r="AH85">
            <v>0</v>
          </cell>
        </row>
        <row r="86">
          <cell r="A86" t="str">
            <v>4710</v>
          </cell>
          <cell r="B86" t="str">
            <v>Green Park Property Management Limited</v>
          </cell>
          <cell r="C86" t="str">
            <v>RASA</v>
          </cell>
          <cell r="D86">
            <v>0</v>
          </cell>
          <cell r="E86">
            <v>0</v>
          </cell>
          <cell r="F86">
            <v>102</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102</v>
          </cell>
          <cell r="Y86">
            <v>0</v>
          </cell>
          <cell r="Z86">
            <v>0</v>
          </cell>
          <cell r="AA86">
            <v>0</v>
          </cell>
          <cell r="AB86">
            <v>0</v>
          </cell>
          <cell r="AC86">
            <v>0</v>
          </cell>
          <cell r="AD86">
            <v>0</v>
          </cell>
          <cell r="AE86">
            <v>0</v>
          </cell>
          <cell r="AF86">
            <v>0</v>
          </cell>
          <cell r="AG86">
            <v>0</v>
          </cell>
          <cell r="AH86">
            <v>0</v>
          </cell>
        </row>
        <row r="87">
          <cell r="A87" t="str">
            <v>4711</v>
          </cell>
          <cell r="B87" t="str">
            <v>Peabody Enterprises Limited</v>
          </cell>
          <cell r="C87" t="str">
            <v>RASA</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52</v>
          </cell>
          <cell r="AD87">
            <v>0</v>
          </cell>
          <cell r="AE87">
            <v>0</v>
          </cell>
          <cell r="AF87">
            <v>52</v>
          </cell>
          <cell r="AG87">
            <v>0</v>
          </cell>
          <cell r="AH87">
            <v>0</v>
          </cell>
        </row>
        <row r="88">
          <cell r="A88" t="str">
            <v>4712</v>
          </cell>
          <cell r="B88" t="str">
            <v>Keswick Community Housing Trust</v>
          </cell>
          <cell r="C88" t="str">
            <v>RASA</v>
          </cell>
          <cell r="D88">
            <v>0</v>
          </cell>
          <cell r="E88">
            <v>0</v>
          </cell>
          <cell r="F88">
            <v>0</v>
          </cell>
          <cell r="G88">
            <v>0</v>
          </cell>
          <cell r="H88">
            <v>0</v>
          </cell>
          <cell r="I88">
            <v>0</v>
          </cell>
          <cell r="J88">
            <v>9</v>
          </cell>
          <cell r="K88">
            <v>0</v>
          </cell>
          <cell r="L88">
            <v>0</v>
          </cell>
          <cell r="M88">
            <v>0</v>
          </cell>
          <cell r="N88">
            <v>0</v>
          </cell>
          <cell r="O88">
            <v>0</v>
          </cell>
          <cell r="P88">
            <v>0</v>
          </cell>
          <cell r="Q88">
            <v>0</v>
          </cell>
          <cell r="R88">
            <v>0</v>
          </cell>
          <cell r="S88">
            <v>0</v>
          </cell>
          <cell r="T88">
            <v>0</v>
          </cell>
          <cell r="U88">
            <v>0</v>
          </cell>
          <cell r="V88">
            <v>9</v>
          </cell>
          <cell r="W88">
            <v>0</v>
          </cell>
          <cell r="X88">
            <v>0</v>
          </cell>
          <cell r="Y88">
            <v>9</v>
          </cell>
          <cell r="Z88">
            <v>0</v>
          </cell>
          <cell r="AA88">
            <v>0</v>
          </cell>
          <cell r="AB88">
            <v>0</v>
          </cell>
          <cell r="AC88">
            <v>0</v>
          </cell>
          <cell r="AD88">
            <v>0</v>
          </cell>
          <cell r="AE88">
            <v>0</v>
          </cell>
          <cell r="AF88">
            <v>0</v>
          </cell>
          <cell r="AG88">
            <v>0</v>
          </cell>
          <cell r="AH88">
            <v>0</v>
          </cell>
        </row>
        <row r="89">
          <cell r="A89" t="str">
            <v>4713</v>
          </cell>
          <cell r="B89" t="str">
            <v>Developing Initiatives for Support in the Community</v>
          </cell>
          <cell r="C89" t="str">
            <v>RASA</v>
          </cell>
          <cell r="D89">
            <v>3</v>
          </cell>
          <cell r="E89">
            <v>0</v>
          </cell>
          <cell r="F89">
            <v>8</v>
          </cell>
          <cell r="G89">
            <v>0</v>
          </cell>
          <cell r="H89">
            <v>0</v>
          </cell>
          <cell r="I89">
            <v>0</v>
          </cell>
          <cell r="J89">
            <v>0</v>
          </cell>
          <cell r="K89">
            <v>0</v>
          </cell>
          <cell r="L89">
            <v>0</v>
          </cell>
          <cell r="M89">
            <v>24</v>
          </cell>
          <cell r="N89">
            <v>0</v>
          </cell>
          <cell r="O89">
            <v>179</v>
          </cell>
          <cell r="P89">
            <v>0</v>
          </cell>
          <cell r="Q89">
            <v>0</v>
          </cell>
          <cell r="R89">
            <v>0</v>
          </cell>
          <cell r="S89">
            <v>0</v>
          </cell>
          <cell r="T89">
            <v>0</v>
          </cell>
          <cell r="U89">
            <v>0</v>
          </cell>
          <cell r="V89">
            <v>27</v>
          </cell>
          <cell r="W89">
            <v>0</v>
          </cell>
          <cell r="X89">
            <v>187</v>
          </cell>
          <cell r="Y89">
            <v>27</v>
          </cell>
          <cell r="Z89">
            <v>0</v>
          </cell>
          <cell r="AA89">
            <v>0</v>
          </cell>
          <cell r="AB89">
            <v>0</v>
          </cell>
          <cell r="AC89">
            <v>0</v>
          </cell>
          <cell r="AD89">
            <v>0</v>
          </cell>
          <cell r="AE89">
            <v>0</v>
          </cell>
          <cell r="AF89">
            <v>0</v>
          </cell>
          <cell r="AG89">
            <v>0</v>
          </cell>
          <cell r="AH89">
            <v>0</v>
          </cell>
        </row>
        <row r="90">
          <cell r="A90" t="str">
            <v>4714</v>
          </cell>
          <cell r="B90" t="str">
            <v>Byker Community Trust Limited</v>
          </cell>
          <cell r="C90" t="str">
            <v>Large</v>
          </cell>
          <cell r="D90">
            <v>0</v>
          </cell>
          <cell r="E90">
            <v>1720</v>
          </cell>
          <cell r="F90">
            <v>0</v>
          </cell>
          <cell r="G90">
            <v>0</v>
          </cell>
          <cell r="H90">
            <v>0</v>
          </cell>
          <cell r="I90">
            <v>0</v>
          </cell>
          <cell r="J90">
            <v>0</v>
          </cell>
          <cell r="K90">
            <v>0</v>
          </cell>
          <cell r="L90">
            <v>0</v>
          </cell>
          <cell r="M90">
            <v>0</v>
          </cell>
          <cell r="N90">
            <v>63</v>
          </cell>
          <cell r="O90">
            <v>0</v>
          </cell>
          <cell r="P90">
            <v>0</v>
          </cell>
          <cell r="Q90">
            <v>0</v>
          </cell>
          <cell r="R90">
            <v>0</v>
          </cell>
          <cell r="S90">
            <v>0</v>
          </cell>
          <cell r="T90">
            <v>0</v>
          </cell>
          <cell r="U90">
            <v>0</v>
          </cell>
          <cell r="V90">
            <v>0</v>
          </cell>
          <cell r="W90">
            <v>1783</v>
          </cell>
          <cell r="X90">
            <v>0</v>
          </cell>
          <cell r="Y90">
            <v>1783</v>
          </cell>
          <cell r="Z90">
            <v>0</v>
          </cell>
          <cell r="AA90">
            <v>0</v>
          </cell>
          <cell r="AB90">
            <v>0</v>
          </cell>
          <cell r="AC90">
            <v>0</v>
          </cell>
          <cell r="AD90">
            <v>0</v>
          </cell>
          <cell r="AE90">
            <v>0</v>
          </cell>
          <cell r="AF90">
            <v>0</v>
          </cell>
          <cell r="AG90">
            <v>0</v>
          </cell>
          <cell r="AH90">
            <v>0</v>
          </cell>
        </row>
        <row r="91">
          <cell r="A91" t="str">
            <v>4715</v>
          </cell>
          <cell r="B91" t="str">
            <v>Croft Housing Association Limited</v>
          </cell>
          <cell r="C91" t="str">
            <v>RASA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2">
          <cell r="A92" t="str">
            <v>4716</v>
          </cell>
          <cell r="B92" t="str">
            <v>Ashley Community &amp; Housing Ltd</v>
          </cell>
          <cell r="C92" t="str">
            <v>RASA</v>
          </cell>
          <cell r="D92">
            <v>3</v>
          </cell>
          <cell r="E92">
            <v>0</v>
          </cell>
          <cell r="F92">
            <v>0</v>
          </cell>
          <cell r="G92">
            <v>0</v>
          </cell>
          <cell r="H92">
            <v>0</v>
          </cell>
          <cell r="I92">
            <v>0</v>
          </cell>
          <cell r="J92">
            <v>0</v>
          </cell>
          <cell r="K92">
            <v>0</v>
          </cell>
          <cell r="L92">
            <v>0</v>
          </cell>
          <cell r="M92">
            <v>395</v>
          </cell>
          <cell r="N92">
            <v>0</v>
          </cell>
          <cell r="O92">
            <v>0</v>
          </cell>
          <cell r="P92">
            <v>0</v>
          </cell>
          <cell r="Q92">
            <v>0</v>
          </cell>
          <cell r="R92">
            <v>0</v>
          </cell>
          <cell r="S92">
            <v>0</v>
          </cell>
          <cell r="T92">
            <v>0</v>
          </cell>
          <cell r="U92">
            <v>0</v>
          </cell>
          <cell r="V92">
            <v>398</v>
          </cell>
          <cell r="W92">
            <v>0</v>
          </cell>
          <cell r="X92">
            <v>0</v>
          </cell>
          <cell r="Y92">
            <v>398</v>
          </cell>
          <cell r="Z92">
            <v>0</v>
          </cell>
          <cell r="AA92">
            <v>0</v>
          </cell>
          <cell r="AB92">
            <v>0</v>
          </cell>
          <cell r="AC92">
            <v>0</v>
          </cell>
          <cell r="AD92">
            <v>0</v>
          </cell>
          <cell r="AE92">
            <v>0</v>
          </cell>
          <cell r="AF92">
            <v>0</v>
          </cell>
          <cell r="AG92">
            <v>0</v>
          </cell>
          <cell r="AH92">
            <v>0</v>
          </cell>
        </row>
        <row r="93">
          <cell r="A93" t="str">
            <v>4717</v>
          </cell>
          <cell r="B93" t="str">
            <v>Stonewater (5) Limited</v>
          </cell>
          <cell r="C93" t="str">
            <v>RASA</v>
          </cell>
          <cell r="D93">
            <v>409</v>
          </cell>
          <cell r="E93">
            <v>0</v>
          </cell>
          <cell r="F93">
            <v>0</v>
          </cell>
          <cell r="G93">
            <v>0</v>
          </cell>
          <cell r="H93">
            <v>0</v>
          </cell>
          <cell r="I93">
            <v>0</v>
          </cell>
          <cell r="J93">
            <v>7</v>
          </cell>
          <cell r="K93">
            <v>0</v>
          </cell>
          <cell r="L93">
            <v>0</v>
          </cell>
          <cell r="M93">
            <v>0</v>
          </cell>
          <cell r="N93">
            <v>0</v>
          </cell>
          <cell r="O93">
            <v>0</v>
          </cell>
          <cell r="P93">
            <v>0</v>
          </cell>
          <cell r="Q93">
            <v>0</v>
          </cell>
          <cell r="R93">
            <v>0</v>
          </cell>
          <cell r="S93">
            <v>141</v>
          </cell>
          <cell r="T93">
            <v>0</v>
          </cell>
          <cell r="U93">
            <v>0</v>
          </cell>
          <cell r="V93">
            <v>557</v>
          </cell>
          <cell r="W93">
            <v>0</v>
          </cell>
          <cell r="X93">
            <v>0</v>
          </cell>
          <cell r="Y93">
            <v>557</v>
          </cell>
          <cell r="Z93">
            <v>0</v>
          </cell>
          <cell r="AA93">
            <v>0</v>
          </cell>
          <cell r="AB93">
            <v>0</v>
          </cell>
          <cell r="AC93">
            <v>0</v>
          </cell>
          <cell r="AD93">
            <v>0</v>
          </cell>
          <cell r="AE93">
            <v>0</v>
          </cell>
          <cell r="AF93">
            <v>0</v>
          </cell>
          <cell r="AG93">
            <v>0</v>
          </cell>
          <cell r="AH93">
            <v>0</v>
          </cell>
        </row>
        <row r="94">
          <cell r="A94" t="str">
            <v>4718</v>
          </cell>
          <cell r="B94" t="str">
            <v>Bespoke Supportive Tenancies Limited</v>
          </cell>
          <cell r="C94" t="str">
            <v>RASA</v>
          </cell>
          <cell r="D94">
            <v>0</v>
          </cell>
          <cell r="E94">
            <v>0</v>
          </cell>
          <cell r="F94">
            <v>0</v>
          </cell>
          <cell r="G94">
            <v>0</v>
          </cell>
          <cell r="H94">
            <v>0</v>
          </cell>
          <cell r="I94">
            <v>0</v>
          </cell>
          <cell r="J94">
            <v>0</v>
          </cell>
          <cell r="K94">
            <v>0</v>
          </cell>
          <cell r="L94">
            <v>0</v>
          </cell>
          <cell r="M94">
            <v>790</v>
          </cell>
          <cell r="N94">
            <v>0</v>
          </cell>
          <cell r="O94">
            <v>0</v>
          </cell>
          <cell r="P94">
            <v>0</v>
          </cell>
          <cell r="Q94">
            <v>0</v>
          </cell>
          <cell r="R94">
            <v>0</v>
          </cell>
          <cell r="S94">
            <v>0</v>
          </cell>
          <cell r="T94">
            <v>0</v>
          </cell>
          <cell r="U94">
            <v>0</v>
          </cell>
          <cell r="V94">
            <v>790</v>
          </cell>
          <cell r="W94">
            <v>0</v>
          </cell>
          <cell r="X94">
            <v>0</v>
          </cell>
          <cell r="Y94">
            <v>790</v>
          </cell>
          <cell r="Z94">
            <v>0</v>
          </cell>
          <cell r="AA94">
            <v>0</v>
          </cell>
          <cell r="AB94">
            <v>0</v>
          </cell>
          <cell r="AC94">
            <v>0</v>
          </cell>
          <cell r="AD94">
            <v>0</v>
          </cell>
          <cell r="AE94">
            <v>0</v>
          </cell>
          <cell r="AF94">
            <v>0</v>
          </cell>
          <cell r="AG94">
            <v>0</v>
          </cell>
          <cell r="AH94">
            <v>0</v>
          </cell>
        </row>
        <row r="95">
          <cell r="A95" t="str">
            <v>4719</v>
          </cell>
          <cell r="B95" t="str">
            <v>Blue Pits Housing Action</v>
          </cell>
          <cell r="C95" t="str">
            <v>RASA</v>
          </cell>
          <cell r="D95">
            <v>0</v>
          </cell>
          <cell r="E95">
            <v>0</v>
          </cell>
          <cell r="F95">
            <v>0</v>
          </cell>
          <cell r="G95">
            <v>0</v>
          </cell>
          <cell r="H95">
            <v>0</v>
          </cell>
          <cell r="I95">
            <v>0</v>
          </cell>
          <cell r="J95">
            <v>0</v>
          </cell>
          <cell r="K95">
            <v>0</v>
          </cell>
          <cell r="L95">
            <v>0</v>
          </cell>
          <cell r="M95">
            <v>0</v>
          </cell>
          <cell r="N95">
            <v>0</v>
          </cell>
          <cell r="O95">
            <v>28</v>
          </cell>
          <cell r="P95">
            <v>0</v>
          </cell>
          <cell r="Q95">
            <v>0</v>
          </cell>
          <cell r="R95">
            <v>0</v>
          </cell>
          <cell r="S95">
            <v>0</v>
          </cell>
          <cell r="T95">
            <v>0</v>
          </cell>
          <cell r="U95">
            <v>0</v>
          </cell>
          <cell r="V95">
            <v>0</v>
          </cell>
          <cell r="W95">
            <v>0</v>
          </cell>
          <cell r="X95">
            <v>28</v>
          </cell>
          <cell r="Y95">
            <v>0</v>
          </cell>
          <cell r="Z95">
            <v>0</v>
          </cell>
          <cell r="AA95">
            <v>0</v>
          </cell>
          <cell r="AB95">
            <v>0</v>
          </cell>
          <cell r="AC95">
            <v>0</v>
          </cell>
          <cell r="AD95">
            <v>0</v>
          </cell>
          <cell r="AE95">
            <v>0</v>
          </cell>
          <cell r="AF95">
            <v>0</v>
          </cell>
          <cell r="AG95">
            <v>0</v>
          </cell>
          <cell r="AH95">
            <v>0</v>
          </cell>
        </row>
        <row r="96">
          <cell r="A96" t="str">
            <v>4720</v>
          </cell>
          <cell r="B96" t="str">
            <v>Oak Housing Limited</v>
          </cell>
          <cell r="C96" t="str">
            <v>RASA</v>
          </cell>
          <cell r="D96">
            <v>0</v>
          </cell>
          <cell r="E96">
            <v>0</v>
          </cell>
          <cell r="F96">
            <v>0</v>
          </cell>
          <cell r="G96">
            <v>0</v>
          </cell>
          <cell r="H96">
            <v>0</v>
          </cell>
          <cell r="I96">
            <v>0</v>
          </cell>
          <cell r="J96">
            <v>40</v>
          </cell>
          <cell r="K96">
            <v>0</v>
          </cell>
          <cell r="L96">
            <v>0</v>
          </cell>
          <cell r="M96">
            <v>0</v>
          </cell>
          <cell r="N96">
            <v>0</v>
          </cell>
          <cell r="O96">
            <v>0</v>
          </cell>
          <cell r="P96">
            <v>0</v>
          </cell>
          <cell r="Q96">
            <v>0</v>
          </cell>
          <cell r="R96">
            <v>0</v>
          </cell>
          <cell r="S96">
            <v>0</v>
          </cell>
          <cell r="T96">
            <v>0</v>
          </cell>
          <cell r="U96">
            <v>0</v>
          </cell>
          <cell r="V96">
            <v>40</v>
          </cell>
          <cell r="W96">
            <v>0</v>
          </cell>
          <cell r="X96">
            <v>0</v>
          </cell>
          <cell r="Y96">
            <v>40</v>
          </cell>
          <cell r="Z96">
            <v>0</v>
          </cell>
          <cell r="AA96">
            <v>0</v>
          </cell>
          <cell r="AB96">
            <v>264</v>
          </cell>
          <cell r="AC96">
            <v>0</v>
          </cell>
          <cell r="AD96">
            <v>0</v>
          </cell>
          <cell r="AE96">
            <v>0</v>
          </cell>
          <cell r="AF96">
            <v>0</v>
          </cell>
          <cell r="AG96">
            <v>0</v>
          </cell>
          <cell r="AH96">
            <v>264</v>
          </cell>
        </row>
        <row r="97">
          <cell r="A97" t="str">
            <v>4721</v>
          </cell>
          <cell r="B97" t="str">
            <v>Second Chance Housing Ltd</v>
          </cell>
          <cell r="C97" t="str">
            <v>RASA</v>
          </cell>
          <cell r="D97">
            <v>0</v>
          </cell>
          <cell r="E97">
            <v>0</v>
          </cell>
          <cell r="F97">
            <v>0</v>
          </cell>
          <cell r="G97">
            <v>0</v>
          </cell>
          <cell r="H97">
            <v>0</v>
          </cell>
          <cell r="I97">
            <v>0</v>
          </cell>
          <cell r="J97">
            <v>0</v>
          </cell>
          <cell r="K97">
            <v>0</v>
          </cell>
          <cell r="L97">
            <v>0</v>
          </cell>
          <cell r="M97">
            <v>33</v>
          </cell>
          <cell r="N97">
            <v>0</v>
          </cell>
          <cell r="O97">
            <v>0</v>
          </cell>
          <cell r="P97">
            <v>0</v>
          </cell>
          <cell r="Q97">
            <v>0</v>
          </cell>
          <cell r="R97">
            <v>0</v>
          </cell>
          <cell r="S97">
            <v>0</v>
          </cell>
          <cell r="T97">
            <v>0</v>
          </cell>
          <cell r="U97">
            <v>0</v>
          </cell>
          <cell r="V97">
            <v>33</v>
          </cell>
          <cell r="W97">
            <v>0</v>
          </cell>
          <cell r="X97">
            <v>0</v>
          </cell>
          <cell r="Y97">
            <v>33</v>
          </cell>
          <cell r="Z97">
            <v>0</v>
          </cell>
          <cell r="AA97">
            <v>0</v>
          </cell>
          <cell r="AB97">
            <v>0</v>
          </cell>
          <cell r="AC97">
            <v>0</v>
          </cell>
          <cell r="AD97">
            <v>0</v>
          </cell>
          <cell r="AE97">
            <v>0</v>
          </cell>
          <cell r="AF97">
            <v>0</v>
          </cell>
          <cell r="AG97">
            <v>0</v>
          </cell>
          <cell r="AH97">
            <v>0</v>
          </cell>
        </row>
        <row r="98">
          <cell r="A98" t="str">
            <v>4723</v>
          </cell>
          <cell r="B98" t="str">
            <v>Hoffmann Foundation for Autism</v>
          </cell>
          <cell r="C98" t="str">
            <v>RASA</v>
          </cell>
          <cell r="D98">
            <v>0</v>
          </cell>
          <cell r="E98">
            <v>0</v>
          </cell>
          <cell r="F98">
            <v>0</v>
          </cell>
          <cell r="G98">
            <v>0</v>
          </cell>
          <cell r="H98">
            <v>0</v>
          </cell>
          <cell r="I98">
            <v>0</v>
          </cell>
          <cell r="J98">
            <v>0</v>
          </cell>
          <cell r="K98">
            <v>0</v>
          </cell>
          <cell r="L98">
            <v>0</v>
          </cell>
          <cell r="M98">
            <v>7</v>
          </cell>
          <cell r="N98">
            <v>0</v>
          </cell>
          <cell r="O98">
            <v>12</v>
          </cell>
          <cell r="P98">
            <v>19</v>
          </cell>
          <cell r="Q98">
            <v>0</v>
          </cell>
          <cell r="R98">
            <v>6</v>
          </cell>
          <cell r="S98">
            <v>0</v>
          </cell>
          <cell r="T98">
            <v>0</v>
          </cell>
          <cell r="U98">
            <v>0</v>
          </cell>
          <cell r="V98">
            <v>26</v>
          </cell>
          <cell r="W98">
            <v>0</v>
          </cell>
          <cell r="X98">
            <v>18</v>
          </cell>
          <cell r="Y98">
            <v>7</v>
          </cell>
          <cell r="Z98">
            <v>0</v>
          </cell>
          <cell r="AA98">
            <v>0</v>
          </cell>
          <cell r="AB98">
            <v>0</v>
          </cell>
          <cell r="AC98">
            <v>0</v>
          </cell>
          <cell r="AD98">
            <v>0</v>
          </cell>
          <cell r="AE98">
            <v>0</v>
          </cell>
          <cell r="AF98">
            <v>0</v>
          </cell>
          <cell r="AG98">
            <v>0</v>
          </cell>
          <cell r="AH98">
            <v>0</v>
          </cell>
        </row>
        <row r="99">
          <cell r="A99" t="str">
            <v>4724</v>
          </cell>
          <cell r="B99" t="str">
            <v>Ascent Housing LLP</v>
          </cell>
          <cell r="C99" t="str">
            <v>RASA</v>
          </cell>
          <cell r="D99">
            <v>0</v>
          </cell>
          <cell r="E99">
            <v>0</v>
          </cell>
          <cell r="F99">
            <v>0</v>
          </cell>
          <cell r="G99">
            <v>0</v>
          </cell>
          <cell r="H99">
            <v>0</v>
          </cell>
          <cell r="I99">
            <v>0</v>
          </cell>
          <cell r="J99">
            <v>0</v>
          </cell>
          <cell r="K99">
            <v>178</v>
          </cell>
          <cell r="L99">
            <v>0</v>
          </cell>
          <cell r="M99">
            <v>0</v>
          </cell>
          <cell r="N99">
            <v>10</v>
          </cell>
          <cell r="O99">
            <v>0</v>
          </cell>
          <cell r="P99">
            <v>0</v>
          </cell>
          <cell r="Q99">
            <v>0</v>
          </cell>
          <cell r="R99">
            <v>0</v>
          </cell>
          <cell r="S99">
            <v>0</v>
          </cell>
          <cell r="T99">
            <v>0</v>
          </cell>
          <cell r="U99">
            <v>0</v>
          </cell>
          <cell r="V99">
            <v>0</v>
          </cell>
          <cell r="W99">
            <v>188</v>
          </cell>
          <cell r="X99">
            <v>0</v>
          </cell>
          <cell r="Y99">
            <v>188</v>
          </cell>
          <cell r="Z99">
            <v>0</v>
          </cell>
          <cell r="AA99">
            <v>0</v>
          </cell>
          <cell r="AB99">
            <v>0</v>
          </cell>
          <cell r="AC99">
            <v>0</v>
          </cell>
          <cell r="AD99">
            <v>0</v>
          </cell>
          <cell r="AE99">
            <v>0</v>
          </cell>
          <cell r="AF99">
            <v>0</v>
          </cell>
          <cell r="AG99">
            <v>0</v>
          </cell>
          <cell r="AH99">
            <v>0</v>
          </cell>
        </row>
        <row r="100">
          <cell r="A100" t="str">
            <v>4725</v>
          </cell>
          <cell r="B100" t="str">
            <v>Keystage Properties Limited</v>
          </cell>
          <cell r="C100" t="str">
            <v>RASA</v>
          </cell>
          <cell r="D100">
            <v>0</v>
          </cell>
          <cell r="E100">
            <v>0</v>
          </cell>
          <cell r="F100">
            <v>0</v>
          </cell>
          <cell r="G100">
            <v>0</v>
          </cell>
          <cell r="H100">
            <v>0</v>
          </cell>
          <cell r="I100">
            <v>0</v>
          </cell>
          <cell r="J100">
            <v>0</v>
          </cell>
          <cell r="K100">
            <v>0</v>
          </cell>
          <cell r="L100">
            <v>0</v>
          </cell>
          <cell r="M100">
            <v>20</v>
          </cell>
          <cell r="N100">
            <v>0</v>
          </cell>
          <cell r="O100">
            <v>0</v>
          </cell>
          <cell r="P100">
            <v>0</v>
          </cell>
          <cell r="Q100">
            <v>0</v>
          </cell>
          <cell r="R100">
            <v>0</v>
          </cell>
          <cell r="S100">
            <v>0</v>
          </cell>
          <cell r="T100">
            <v>0</v>
          </cell>
          <cell r="U100">
            <v>0</v>
          </cell>
          <cell r="V100">
            <v>20</v>
          </cell>
          <cell r="W100">
            <v>0</v>
          </cell>
          <cell r="X100">
            <v>0</v>
          </cell>
          <cell r="Y100">
            <v>20</v>
          </cell>
          <cell r="Z100">
            <v>0</v>
          </cell>
          <cell r="AA100">
            <v>0</v>
          </cell>
          <cell r="AB100">
            <v>0</v>
          </cell>
          <cell r="AC100">
            <v>0</v>
          </cell>
          <cell r="AD100">
            <v>0</v>
          </cell>
          <cell r="AE100">
            <v>0</v>
          </cell>
          <cell r="AF100">
            <v>0</v>
          </cell>
          <cell r="AG100">
            <v>0</v>
          </cell>
          <cell r="AH100">
            <v>0</v>
          </cell>
        </row>
        <row r="101">
          <cell r="A101" t="str">
            <v>4726</v>
          </cell>
          <cell r="B101" t="str">
            <v>Arpeggio Properties Limited</v>
          </cell>
          <cell r="C101" t="str">
            <v>RASA</v>
          </cell>
          <cell r="D101">
            <v>0</v>
          </cell>
          <cell r="E101">
            <v>95</v>
          </cell>
          <cell r="F101">
            <v>0</v>
          </cell>
          <cell r="G101">
            <v>0</v>
          </cell>
          <cell r="H101">
            <v>0</v>
          </cell>
          <cell r="I101">
            <v>0</v>
          </cell>
          <cell r="J101">
            <v>0</v>
          </cell>
          <cell r="K101">
            <v>4</v>
          </cell>
          <cell r="L101">
            <v>0</v>
          </cell>
          <cell r="M101">
            <v>0</v>
          </cell>
          <cell r="N101">
            <v>0</v>
          </cell>
          <cell r="O101">
            <v>0</v>
          </cell>
          <cell r="P101">
            <v>0</v>
          </cell>
          <cell r="Q101">
            <v>0</v>
          </cell>
          <cell r="R101">
            <v>0</v>
          </cell>
          <cell r="S101">
            <v>0</v>
          </cell>
          <cell r="T101">
            <v>0</v>
          </cell>
          <cell r="U101">
            <v>0</v>
          </cell>
          <cell r="V101">
            <v>0</v>
          </cell>
          <cell r="W101">
            <v>99</v>
          </cell>
          <cell r="X101">
            <v>0</v>
          </cell>
          <cell r="Y101">
            <v>99</v>
          </cell>
          <cell r="Z101">
            <v>0</v>
          </cell>
          <cell r="AA101">
            <v>0</v>
          </cell>
          <cell r="AB101">
            <v>0</v>
          </cell>
          <cell r="AC101">
            <v>0</v>
          </cell>
          <cell r="AD101">
            <v>0</v>
          </cell>
          <cell r="AE101">
            <v>0</v>
          </cell>
          <cell r="AF101">
            <v>0</v>
          </cell>
          <cell r="AG101">
            <v>0</v>
          </cell>
          <cell r="AH101">
            <v>0</v>
          </cell>
        </row>
        <row r="102">
          <cell r="A102" t="str">
            <v>4727</v>
          </cell>
          <cell r="B102" t="str">
            <v>Larch Housing Association Limited</v>
          </cell>
          <cell r="C102" t="str">
            <v>RASA</v>
          </cell>
          <cell r="D102">
            <v>1</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1</v>
          </cell>
          <cell r="W102">
            <v>0</v>
          </cell>
          <cell r="X102">
            <v>0</v>
          </cell>
          <cell r="Y102">
            <v>1</v>
          </cell>
          <cell r="Z102">
            <v>0</v>
          </cell>
          <cell r="AA102">
            <v>0</v>
          </cell>
          <cell r="AB102">
            <v>0</v>
          </cell>
          <cell r="AC102">
            <v>0</v>
          </cell>
          <cell r="AD102">
            <v>0</v>
          </cell>
          <cell r="AE102">
            <v>0</v>
          </cell>
          <cell r="AF102">
            <v>0</v>
          </cell>
          <cell r="AG102">
            <v>0</v>
          </cell>
          <cell r="AH102">
            <v>0</v>
          </cell>
        </row>
        <row r="103">
          <cell r="A103" t="str">
            <v>4728</v>
          </cell>
          <cell r="B103" t="str">
            <v>28a Supported Living Limited</v>
          </cell>
          <cell r="C103" t="str">
            <v>RASA</v>
          </cell>
          <cell r="D103">
            <v>0</v>
          </cell>
          <cell r="E103">
            <v>0</v>
          </cell>
          <cell r="F103">
            <v>0</v>
          </cell>
          <cell r="G103">
            <v>0</v>
          </cell>
          <cell r="H103">
            <v>0</v>
          </cell>
          <cell r="I103">
            <v>0</v>
          </cell>
          <cell r="J103">
            <v>0</v>
          </cell>
          <cell r="K103">
            <v>0</v>
          </cell>
          <cell r="L103">
            <v>0</v>
          </cell>
          <cell r="M103">
            <v>131</v>
          </cell>
          <cell r="N103">
            <v>0</v>
          </cell>
          <cell r="O103">
            <v>0</v>
          </cell>
          <cell r="P103">
            <v>0</v>
          </cell>
          <cell r="Q103">
            <v>0</v>
          </cell>
          <cell r="R103">
            <v>0</v>
          </cell>
          <cell r="S103">
            <v>0</v>
          </cell>
          <cell r="T103">
            <v>0</v>
          </cell>
          <cell r="U103">
            <v>0</v>
          </cell>
          <cell r="V103">
            <v>131</v>
          </cell>
          <cell r="W103">
            <v>0</v>
          </cell>
          <cell r="X103">
            <v>0</v>
          </cell>
          <cell r="Y103">
            <v>131</v>
          </cell>
          <cell r="Z103">
            <v>0</v>
          </cell>
          <cell r="AA103">
            <v>0</v>
          </cell>
          <cell r="AB103">
            <v>0</v>
          </cell>
          <cell r="AC103">
            <v>0</v>
          </cell>
          <cell r="AD103">
            <v>0</v>
          </cell>
          <cell r="AE103">
            <v>0</v>
          </cell>
          <cell r="AF103">
            <v>0</v>
          </cell>
          <cell r="AG103">
            <v>0</v>
          </cell>
          <cell r="AH103">
            <v>0</v>
          </cell>
        </row>
        <row r="104">
          <cell r="A104" t="str">
            <v>4729</v>
          </cell>
          <cell r="B104" t="str">
            <v>The Guinness Partnership Limited</v>
          </cell>
          <cell r="C104" t="str">
            <v>Large</v>
          </cell>
          <cell r="D104">
            <v>37103</v>
          </cell>
          <cell r="E104">
            <v>117</v>
          </cell>
          <cell r="F104">
            <v>487</v>
          </cell>
          <cell r="G104">
            <v>54</v>
          </cell>
          <cell r="H104">
            <v>0</v>
          </cell>
          <cell r="I104">
            <v>0</v>
          </cell>
          <cell r="J104">
            <v>4050</v>
          </cell>
          <cell r="K104">
            <v>1</v>
          </cell>
          <cell r="L104">
            <v>0</v>
          </cell>
          <cell r="M104">
            <v>183</v>
          </cell>
          <cell r="N104">
            <v>488</v>
          </cell>
          <cell r="O104">
            <v>132</v>
          </cell>
          <cell r="P104">
            <v>0</v>
          </cell>
          <cell r="Q104">
            <v>58</v>
          </cell>
          <cell r="R104">
            <v>0</v>
          </cell>
          <cell r="S104">
            <v>5857</v>
          </cell>
          <cell r="T104">
            <v>46</v>
          </cell>
          <cell r="U104">
            <v>898</v>
          </cell>
          <cell r="V104">
            <v>47247</v>
          </cell>
          <cell r="W104">
            <v>710</v>
          </cell>
          <cell r="X104">
            <v>1517</v>
          </cell>
          <cell r="Y104">
            <v>47899</v>
          </cell>
          <cell r="Z104">
            <v>129</v>
          </cell>
          <cell r="AA104">
            <v>6</v>
          </cell>
          <cell r="AB104">
            <v>1</v>
          </cell>
          <cell r="AC104">
            <v>38</v>
          </cell>
          <cell r="AD104">
            <v>0</v>
          </cell>
          <cell r="AE104">
            <v>48</v>
          </cell>
          <cell r="AF104">
            <v>167</v>
          </cell>
          <cell r="AG104">
            <v>6</v>
          </cell>
          <cell r="AH104">
            <v>49</v>
          </cell>
        </row>
        <row r="105">
          <cell r="A105" t="str">
            <v>4730</v>
          </cell>
          <cell r="B105" t="str">
            <v>Refuge</v>
          </cell>
          <cell r="C105" t="str">
            <v>RASA</v>
          </cell>
          <cell r="D105">
            <v>0</v>
          </cell>
          <cell r="E105">
            <v>0</v>
          </cell>
          <cell r="F105">
            <v>0</v>
          </cell>
          <cell r="G105">
            <v>0</v>
          </cell>
          <cell r="H105">
            <v>0</v>
          </cell>
          <cell r="I105">
            <v>0</v>
          </cell>
          <cell r="J105">
            <v>0</v>
          </cell>
          <cell r="K105">
            <v>0</v>
          </cell>
          <cell r="L105">
            <v>0</v>
          </cell>
          <cell r="M105">
            <v>71</v>
          </cell>
          <cell r="N105">
            <v>0</v>
          </cell>
          <cell r="O105">
            <v>199</v>
          </cell>
          <cell r="P105">
            <v>0</v>
          </cell>
          <cell r="Q105">
            <v>0</v>
          </cell>
          <cell r="R105">
            <v>0</v>
          </cell>
          <cell r="S105">
            <v>0</v>
          </cell>
          <cell r="T105">
            <v>0</v>
          </cell>
          <cell r="U105">
            <v>0</v>
          </cell>
          <cell r="V105">
            <v>71</v>
          </cell>
          <cell r="W105">
            <v>0</v>
          </cell>
          <cell r="X105">
            <v>199</v>
          </cell>
          <cell r="Y105">
            <v>71</v>
          </cell>
          <cell r="Z105">
            <v>0</v>
          </cell>
          <cell r="AA105">
            <v>0</v>
          </cell>
          <cell r="AB105">
            <v>0</v>
          </cell>
          <cell r="AC105">
            <v>0</v>
          </cell>
          <cell r="AD105">
            <v>0</v>
          </cell>
          <cell r="AE105">
            <v>0</v>
          </cell>
          <cell r="AF105">
            <v>0</v>
          </cell>
          <cell r="AG105">
            <v>0</v>
          </cell>
          <cell r="AH105">
            <v>0</v>
          </cell>
        </row>
        <row r="106">
          <cell r="A106" t="str">
            <v>4731</v>
          </cell>
          <cell r="B106" t="str">
            <v>Assured Living Housing Association Limited</v>
          </cell>
          <cell r="C106" t="str">
            <v>RASA</v>
          </cell>
          <cell r="D106">
            <v>0</v>
          </cell>
          <cell r="E106">
            <v>0</v>
          </cell>
          <cell r="F106">
            <v>0</v>
          </cell>
          <cell r="G106">
            <v>0</v>
          </cell>
          <cell r="H106">
            <v>0</v>
          </cell>
          <cell r="I106">
            <v>0</v>
          </cell>
          <cell r="J106">
            <v>0</v>
          </cell>
          <cell r="K106">
            <v>0</v>
          </cell>
          <cell r="L106">
            <v>0</v>
          </cell>
          <cell r="M106">
            <v>33</v>
          </cell>
          <cell r="N106">
            <v>0</v>
          </cell>
          <cell r="O106">
            <v>0</v>
          </cell>
          <cell r="P106">
            <v>0</v>
          </cell>
          <cell r="Q106">
            <v>0</v>
          </cell>
          <cell r="R106">
            <v>0</v>
          </cell>
          <cell r="S106">
            <v>0</v>
          </cell>
          <cell r="T106">
            <v>0</v>
          </cell>
          <cell r="U106">
            <v>0</v>
          </cell>
          <cell r="V106">
            <v>33</v>
          </cell>
          <cell r="W106">
            <v>0</v>
          </cell>
          <cell r="X106">
            <v>0</v>
          </cell>
          <cell r="Y106">
            <v>33</v>
          </cell>
          <cell r="Z106">
            <v>0</v>
          </cell>
          <cell r="AA106">
            <v>0</v>
          </cell>
          <cell r="AB106">
            <v>0</v>
          </cell>
          <cell r="AC106">
            <v>0</v>
          </cell>
          <cell r="AD106">
            <v>0</v>
          </cell>
          <cell r="AE106">
            <v>0</v>
          </cell>
          <cell r="AF106">
            <v>0</v>
          </cell>
          <cell r="AG106">
            <v>0</v>
          </cell>
          <cell r="AH106">
            <v>0</v>
          </cell>
        </row>
        <row r="107">
          <cell r="A107" t="str">
            <v>4732</v>
          </cell>
          <cell r="B107" t="str">
            <v>GreenSquare Community Housing</v>
          </cell>
          <cell r="C107" t="str">
            <v>RASA</v>
          </cell>
          <cell r="D107">
            <v>0</v>
          </cell>
          <cell r="E107">
            <v>507</v>
          </cell>
          <cell r="F107">
            <v>0</v>
          </cell>
          <cell r="G107">
            <v>0</v>
          </cell>
          <cell r="H107">
            <v>0</v>
          </cell>
          <cell r="I107">
            <v>0</v>
          </cell>
          <cell r="J107">
            <v>0</v>
          </cell>
          <cell r="K107">
            <v>7</v>
          </cell>
          <cell r="L107">
            <v>0</v>
          </cell>
          <cell r="M107">
            <v>0</v>
          </cell>
          <cell r="N107">
            <v>7</v>
          </cell>
          <cell r="O107">
            <v>0</v>
          </cell>
          <cell r="P107">
            <v>0</v>
          </cell>
          <cell r="Q107">
            <v>0</v>
          </cell>
          <cell r="R107">
            <v>0</v>
          </cell>
          <cell r="S107">
            <v>0</v>
          </cell>
          <cell r="T107">
            <v>0</v>
          </cell>
          <cell r="U107">
            <v>0</v>
          </cell>
          <cell r="V107">
            <v>0</v>
          </cell>
          <cell r="W107">
            <v>521</v>
          </cell>
          <cell r="X107">
            <v>0</v>
          </cell>
          <cell r="Y107">
            <v>521</v>
          </cell>
          <cell r="Z107">
            <v>0</v>
          </cell>
          <cell r="AA107">
            <v>0</v>
          </cell>
          <cell r="AB107">
            <v>0</v>
          </cell>
          <cell r="AC107">
            <v>0</v>
          </cell>
          <cell r="AD107">
            <v>0</v>
          </cell>
          <cell r="AE107">
            <v>0</v>
          </cell>
          <cell r="AF107">
            <v>0</v>
          </cell>
          <cell r="AG107">
            <v>0</v>
          </cell>
          <cell r="AH107">
            <v>0</v>
          </cell>
        </row>
        <row r="108">
          <cell r="A108" t="str">
            <v>4733</v>
          </cell>
          <cell r="B108" t="str">
            <v>Blue Square Residential Ltd</v>
          </cell>
          <cell r="C108" t="str">
            <v>RASA</v>
          </cell>
          <cell r="D108">
            <v>0</v>
          </cell>
          <cell r="E108">
            <v>0</v>
          </cell>
          <cell r="F108">
            <v>0</v>
          </cell>
          <cell r="G108">
            <v>0</v>
          </cell>
          <cell r="H108">
            <v>0</v>
          </cell>
          <cell r="I108">
            <v>0</v>
          </cell>
          <cell r="J108">
            <v>0</v>
          </cell>
          <cell r="K108">
            <v>0</v>
          </cell>
          <cell r="L108">
            <v>0</v>
          </cell>
          <cell r="M108">
            <v>296</v>
          </cell>
          <cell r="N108">
            <v>87</v>
          </cell>
          <cell r="O108">
            <v>0</v>
          </cell>
          <cell r="P108">
            <v>0</v>
          </cell>
          <cell r="Q108">
            <v>0</v>
          </cell>
          <cell r="R108">
            <v>0</v>
          </cell>
          <cell r="S108">
            <v>0</v>
          </cell>
          <cell r="T108">
            <v>0</v>
          </cell>
          <cell r="U108">
            <v>0</v>
          </cell>
          <cell r="V108">
            <v>296</v>
          </cell>
          <cell r="W108">
            <v>87</v>
          </cell>
          <cell r="X108">
            <v>0</v>
          </cell>
          <cell r="Y108">
            <v>383</v>
          </cell>
          <cell r="Z108">
            <v>8</v>
          </cell>
          <cell r="AA108">
            <v>0</v>
          </cell>
          <cell r="AB108">
            <v>0</v>
          </cell>
          <cell r="AC108">
            <v>0</v>
          </cell>
          <cell r="AD108">
            <v>0</v>
          </cell>
          <cell r="AE108">
            <v>0</v>
          </cell>
          <cell r="AF108">
            <v>8</v>
          </cell>
          <cell r="AG108">
            <v>0</v>
          </cell>
          <cell r="AH108">
            <v>0</v>
          </cell>
        </row>
        <row r="109">
          <cell r="A109" t="str">
            <v>4734</v>
          </cell>
          <cell r="B109" t="str">
            <v>Life 2009</v>
          </cell>
          <cell r="C109" t="str">
            <v>RASA</v>
          </cell>
          <cell r="D109">
            <v>0</v>
          </cell>
          <cell r="E109">
            <v>0</v>
          </cell>
          <cell r="F109">
            <v>0</v>
          </cell>
          <cell r="G109">
            <v>0</v>
          </cell>
          <cell r="H109">
            <v>0</v>
          </cell>
          <cell r="I109">
            <v>0</v>
          </cell>
          <cell r="J109">
            <v>0</v>
          </cell>
          <cell r="K109">
            <v>0</v>
          </cell>
          <cell r="L109">
            <v>0</v>
          </cell>
          <cell r="M109">
            <v>8</v>
          </cell>
          <cell r="N109">
            <v>0</v>
          </cell>
          <cell r="O109">
            <v>106</v>
          </cell>
          <cell r="P109">
            <v>0</v>
          </cell>
          <cell r="Q109">
            <v>0</v>
          </cell>
          <cell r="R109">
            <v>0</v>
          </cell>
          <cell r="S109">
            <v>0</v>
          </cell>
          <cell r="T109">
            <v>0</v>
          </cell>
          <cell r="U109">
            <v>0</v>
          </cell>
          <cell r="V109">
            <v>8</v>
          </cell>
          <cell r="W109">
            <v>0</v>
          </cell>
          <cell r="X109">
            <v>106</v>
          </cell>
          <cell r="Y109">
            <v>8</v>
          </cell>
          <cell r="Z109">
            <v>0</v>
          </cell>
          <cell r="AA109">
            <v>0</v>
          </cell>
          <cell r="AB109">
            <v>0</v>
          </cell>
          <cell r="AC109">
            <v>0</v>
          </cell>
          <cell r="AD109">
            <v>0</v>
          </cell>
          <cell r="AE109">
            <v>0</v>
          </cell>
          <cell r="AF109">
            <v>0</v>
          </cell>
          <cell r="AG109">
            <v>0</v>
          </cell>
          <cell r="AH109">
            <v>0</v>
          </cell>
        </row>
        <row r="110">
          <cell r="A110" t="str">
            <v>4735</v>
          </cell>
          <cell r="B110" t="str">
            <v>Kirklees Housing Association Limited</v>
          </cell>
          <cell r="C110" t="str">
            <v>RASA</v>
          </cell>
          <cell r="D110">
            <v>0</v>
          </cell>
          <cell r="E110">
            <v>8</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8</v>
          </cell>
          <cell r="X110">
            <v>0</v>
          </cell>
          <cell r="Y110">
            <v>8</v>
          </cell>
          <cell r="Z110">
            <v>0</v>
          </cell>
          <cell r="AA110">
            <v>0</v>
          </cell>
          <cell r="AB110">
            <v>0</v>
          </cell>
          <cell r="AC110">
            <v>0</v>
          </cell>
          <cell r="AD110">
            <v>0</v>
          </cell>
          <cell r="AE110">
            <v>0</v>
          </cell>
          <cell r="AF110">
            <v>0</v>
          </cell>
          <cell r="AG110">
            <v>0</v>
          </cell>
          <cell r="AH110">
            <v>0</v>
          </cell>
        </row>
        <row r="111">
          <cell r="A111" t="str">
            <v>4736</v>
          </cell>
          <cell r="B111" t="str">
            <v>Bridge-It Housing UK Team Ltd</v>
          </cell>
          <cell r="C111" t="str">
            <v>RASA</v>
          </cell>
          <cell r="D111">
            <v>0</v>
          </cell>
          <cell r="E111">
            <v>0</v>
          </cell>
          <cell r="F111">
            <v>0</v>
          </cell>
          <cell r="G111">
            <v>0</v>
          </cell>
          <cell r="H111">
            <v>0</v>
          </cell>
          <cell r="I111">
            <v>0</v>
          </cell>
          <cell r="J111">
            <v>0</v>
          </cell>
          <cell r="K111">
            <v>0</v>
          </cell>
          <cell r="L111">
            <v>0</v>
          </cell>
          <cell r="M111">
            <v>2</v>
          </cell>
          <cell r="N111">
            <v>0</v>
          </cell>
          <cell r="O111">
            <v>150</v>
          </cell>
          <cell r="P111">
            <v>0</v>
          </cell>
          <cell r="Q111">
            <v>0</v>
          </cell>
          <cell r="R111">
            <v>0</v>
          </cell>
          <cell r="S111">
            <v>0</v>
          </cell>
          <cell r="T111">
            <v>0</v>
          </cell>
          <cell r="U111">
            <v>0</v>
          </cell>
          <cell r="V111">
            <v>2</v>
          </cell>
          <cell r="W111">
            <v>0</v>
          </cell>
          <cell r="X111">
            <v>150</v>
          </cell>
          <cell r="Y111">
            <v>2</v>
          </cell>
          <cell r="Z111">
            <v>0</v>
          </cell>
          <cell r="AA111">
            <v>0</v>
          </cell>
          <cell r="AB111">
            <v>0</v>
          </cell>
          <cell r="AC111">
            <v>0</v>
          </cell>
          <cell r="AD111">
            <v>0</v>
          </cell>
          <cell r="AE111">
            <v>0</v>
          </cell>
          <cell r="AF111">
            <v>0</v>
          </cell>
          <cell r="AG111">
            <v>0</v>
          </cell>
          <cell r="AH111">
            <v>0</v>
          </cell>
        </row>
        <row r="112">
          <cell r="A112" t="str">
            <v>4737</v>
          </cell>
          <cell r="B112" t="str">
            <v>J &amp; M Residential Lettings Limited</v>
          </cell>
          <cell r="C112" t="str">
            <v>RASA</v>
          </cell>
          <cell r="D112">
            <v>57</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57</v>
          </cell>
          <cell r="W112">
            <v>0</v>
          </cell>
          <cell r="X112">
            <v>0</v>
          </cell>
          <cell r="Y112">
            <v>57</v>
          </cell>
          <cell r="Z112">
            <v>0</v>
          </cell>
          <cell r="AA112">
            <v>0</v>
          </cell>
          <cell r="AB112">
            <v>0</v>
          </cell>
          <cell r="AC112">
            <v>0</v>
          </cell>
          <cell r="AD112">
            <v>0</v>
          </cell>
          <cell r="AE112">
            <v>0</v>
          </cell>
          <cell r="AF112">
            <v>0</v>
          </cell>
          <cell r="AG112">
            <v>0</v>
          </cell>
          <cell r="AH112">
            <v>0</v>
          </cell>
        </row>
        <row r="113">
          <cell r="A113" t="str">
            <v>4738</v>
          </cell>
          <cell r="B113" t="str">
            <v xml:space="preserve">St Richard of Chichester Christian Care Association Limited </v>
          </cell>
          <cell r="C113" t="str">
            <v>RASA</v>
          </cell>
          <cell r="D113">
            <v>0</v>
          </cell>
          <cell r="E113">
            <v>0</v>
          </cell>
          <cell r="F113">
            <v>0</v>
          </cell>
          <cell r="G113">
            <v>0</v>
          </cell>
          <cell r="H113">
            <v>0</v>
          </cell>
          <cell r="I113">
            <v>0</v>
          </cell>
          <cell r="J113">
            <v>0</v>
          </cell>
          <cell r="K113">
            <v>0</v>
          </cell>
          <cell r="L113">
            <v>0</v>
          </cell>
          <cell r="M113">
            <v>86</v>
          </cell>
          <cell r="N113">
            <v>0</v>
          </cell>
          <cell r="O113">
            <v>2</v>
          </cell>
          <cell r="P113">
            <v>0</v>
          </cell>
          <cell r="Q113">
            <v>0</v>
          </cell>
          <cell r="R113">
            <v>0</v>
          </cell>
          <cell r="S113">
            <v>0</v>
          </cell>
          <cell r="T113">
            <v>0</v>
          </cell>
          <cell r="U113">
            <v>0</v>
          </cell>
          <cell r="V113">
            <v>86</v>
          </cell>
          <cell r="W113">
            <v>0</v>
          </cell>
          <cell r="X113">
            <v>2</v>
          </cell>
          <cell r="Y113">
            <v>86</v>
          </cell>
          <cell r="Z113">
            <v>0</v>
          </cell>
          <cell r="AA113">
            <v>0</v>
          </cell>
          <cell r="AB113">
            <v>0</v>
          </cell>
          <cell r="AC113">
            <v>0</v>
          </cell>
          <cell r="AD113">
            <v>0</v>
          </cell>
          <cell r="AE113">
            <v>0</v>
          </cell>
          <cell r="AF113">
            <v>0</v>
          </cell>
          <cell r="AG113">
            <v>0</v>
          </cell>
          <cell r="AH113">
            <v>0</v>
          </cell>
        </row>
        <row r="114">
          <cell r="A114" t="str">
            <v>4739</v>
          </cell>
          <cell r="B114" t="str">
            <v>French Weir Affordable Homes</v>
          </cell>
          <cell r="C114" t="str">
            <v>RASA</v>
          </cell>
          <cell r="D114">
            <v>0</v>
          </cell>
          <cell r="E114">
            <v>0</v>
          </cell>
          <cell r="F114">
            <v>0</v>
          </cell>
          <cell r="G114">
            <v>0</v>
          </cell>
          <cell r="H114">
            <v>0</v>
          </cell>
          <cell r="I114">
            <v>0</v>
          </cell>
          <cell r="J114">
            <v>2</v>
          </cell>
          <cell r="K114">
            <v>0</v>
          </cell>
          <cell r="L114">
            <v>0</v>
          </cell>
          <cell r="M114">
            <v>0</v>
          </cell>
          <cell r="N114">
            <v>0</v>
          </cell>
          <cell r="O114">
            <v>0</v>
          </cell>
          <cell r="P114">
            <v>0</v>
          </cell>
          <cell r="Q114">
            <v>0</v>
          </cell>
          <cell r="R114">
            <v>0</v>
          </cell>
          <cell r="S114">
            <v>0</v>
          </cell>
          <cell r="T114">
            <v>0</v>
          </cell>
          <cell r="U114">
            <v>0</v>
          </cell>
          <cell r="V114">
            <v>2</v>
          </cell>
          <cell r="W114">
            <v>0</v>
          </cell>
          <cell r="X114">
            <v>0</v>
          </cell>
          <cell r="Y114">
            <v>2</v>
          </cell>
          <cell r="Z114">
            <v>0</v>
          </cell>
          <cell r="AA114">
            <v>0</v>
          </cell>
          <cell r="AB114">
            <v>0</v>
          </cell>
          <cell r="AC114">
            <v>0</v>
          </cell>
          <cell r="AD114">
            <v>0</v>
          </cell>
          <cell r="AE114">
            <v>0</v>
          </cell>
          <cell r="AF114">
            <v>0</v>
          </cell>
          <cell r="AG114">
            <v>0</v>
          </cell>
          <cell r="AH114">
            <v>0</v>
          </cell>
        </row>
        <row r="115">
          <cell r="A115" t="str">
            <v>4741</v>
          </cell>
          <cell r="B115" t="str">
            <v>Alliance Housing Association (South Yorkshire) Limited</v>
          </cell>
          <cell r="C115" t="str">
            <v>RASA</v>
          </cell>
          <cell r="D115">
            <v>217</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217</v>
          </cell>
          <cell r="W115">
            <v>0</v>
          </cell>
          <cell r="X115">
            <v>0</v>
          </cell>
          <cell r="Y115">
            <v>217</v>
          </cell>
          <cell r="Z115">
            <v>0</v>
          </cell>
          <cell r="AA115">
            <v>0</v>
          </cell>
          <cell r="AB115">
            <v>0</v>
          </cell>
          <cell r="AC115">
            <v>0</v>
          </cell>
          <cell r="AD115">
            <v>0</v>
          </cell>
          <cell r="AE115">
            <v>0</v>
          </cell>
          <cell r="AF115">
            <v>0</v>
          </cell>
          <cell r="AG115">
            <v>0</v>
          </cell>
          <cell r="AH115">
            <v>0</v>
          </cell>
        </row>
        <row r="116">
          <cell r="A116" t="str">
            <v>4742</v>
          </cell>
          <cell r="B116" t="str">
            <v>Homeless Action Resource Project</v>
          </cell>
          <cell r="C116" t="str">
            <v>RASA</v>
          </cell>
          <cell r="D116">
            <v>0</v>
          </cell>
          <cell r="E116">
            <v>0</v>
          </cell>
          <cell r="F116">
            <v>0</v>
          </cell>
          <cell r="G116">
            <v>0</v>
          </cell>
          <cell r="H116">
            <v>0</v>
          </cell>
          <cell r="I116">
            <v>0</v>
          </cell>
          <cell r="J116">
            <v>0</v>
          </cell>
          <cell r="K116">
            <v>0</v>
          </cell>
          <cell r="L116">
            <v>0</v>
          </cell>
          <cell r="M116">
            <v>123</v>
          </cell>
          <cell r="N116">
            <v>0</v>
          </cell>
          <cell r="O116">
            <v>30</v>
          </cell>
          <cell r="P116">
            <v>0</v>
          </cell>
          <cell r="Q116">
            <v>0</v>
          </cell>
          <cell r="R116">
            <v>0</v>
          </cell>
          <cell r="S116">
            <v>0</v>
          </cell>
          <cell r="T116">
            <v>0</v>
          </cell>
          <cell r="U116">
            <v>0</v>
          </cell>
          <cell r="V116">
            <v>123</v>
          </cell>
          <cell r="W116">
            <v>0</v>
          </cell>
          <cell r="X116">
            <v>30</v>
          </cell>
          <cell r="Y116">
            <v>123</v>
          </cell>
          <cell r="Z116">
            <v>0</v>
          </cell>
          <cell r="AA116">
            <v>0</v>
          </cell>
          <cell r="AB116">
            <v>0</v>
          </cell>
          <cell r="AC116">
            <v>0</v>
          </cell>
          <cell r="AD116">
            <v>0</v>
          </cell>
          <cell r="AE116">
            <v>0</v>
          </cell>
          <cell r="AF116">
            <v>0</v>
          </cell>
          <cell r="AG116">
            <v>0</v>
          </cell>
          <cell r="AH116">
            <v>0</v>
          </cell>
        </row>
        <row r="117">
          <cell r="A117" t="str">
            <v>4743</v>
          </cell>
          <cell r="B117" t="str">
            <v>Grainger Trust Limited</v>
          </cell>
          <cell r="C117" t="str">
            <v>RASA</v>
          </cell>
          <cell r="D117">
            <v>0</v>
          </cell>
          <cell r="E117">
            <v>0</v>
          </cell>
          <cell r="F117">
            <v>0</v>
          </cell>
          <cell r="G117">
            <v>0</v>
          </cell>
          <cell r="H117">
            <v>17</v>
          </cell>
          <cell r="I117">
            <v>0</v>
          </cell>
          <cell r="J117">
            <v>0</v>
          </cell>
          <cell r="K117">
            <v>7</v>
          </cell>
          <cell r="L117">
            <v>0</v>
          </cell>
          <cell r="M117">
            <v>0</v>
          </cell>
          <cell r="N117">
            <v>0</v>
          </cell>
          <cell r="O117">
            <v>0</v>
          </cell>
          <cell r="P117">
            <v>0</v>
          </cell>
          <cell r="Q117">
            <v>0</v>
          </cell>
          <cell r="R117">
            <v>0</v>
          </cell>
          <cell r="S117">
            <v>0</v>
          </cell>
          <cell r="T117">
            <v>0</v>
          </cell>
          <cell r="U117">
            <v>0</v>
          </cell>
          <cell r="V117">
            <v>0</v>
          </cell>
          <cell r="W117">
            <v>24</v>
          </cell>
          <cell r="X117">
            <v>0</v>
          </cell>
          <cell r="Y117">
            <v>24</v>
          </cell>
          <cell r="Z117">
            <v>0</v>
          </cell>
          <cell r="AA117">
            <v>0</v>
          </cell>
          <cell r="AB117">
            <v>0</v>
          </cell>
          <cell r="AC117">
            <v>0</v>
          </cell>
          <cell r="AD117">
            <v>0</v>
          </cell>
          <cell r="AE117">
            <v>0</v>
          </cell>
          <cell r="AF117">
            <v>0</v>
          </cell>
          <cell r="AG117">
            <v>0</v>
          </cell>
          <cell r="AH117">
            <v>0</v>
          </cell>
        </row>
        <row r="118">
          <cell r="A118" t="str">
            <v>4744</v>
          </cell>
          <cell r="B118" t="str">
            <v>Hellens Residential Limited</v>
          </cell>
          <cell r="C118" t="str">
            <v>RASA</v>
          </cell>
          <cell r="D118">
            <v>0</v>
          </cell>
          <cell r="E118">
            <v>0</v>
          </cell>
          <cell r="F118">
            <v>0</v>
          </cell>
          <cell r="G118">
            <v>0</v>
          </cell>
          <cell r="H118">
            <v>0</v>
          </cell>
          <cell r="I118">
            <v>0</v>
          </cell>
          <cell r="J118">
            <v>17</v>
          </cell>
          <cell r="K118">
            <v>0</v>
          </cell>
          <cell r="L118">
            <v>0</v>
          </cell>
          <cell r="M118">
            <v>0</v>
          </cell>
          <cell r="N118">
            <v>0</v>
          </cell>
          <cell r="O118">
            <v>0</v>
          </cell>
          <cell r="P118">
            <v>0</v>
          </cell>
          <cell r="Q118">
            <v>0</v>
          </cell>
          <cell r="R118">
            <v>0</v>
          </cell>
          <cell r="S118">
            <v>0</v>
          </cell>
          <cell r="T118">
            <v>0</v>
          </cell>
          <cell r="U118">
            <v>0</v>
          </cell>
          <cell r="V118">
            <v>17</v>
          </cell>
          <cell r="W118">
            <v>0</v>
          </cell>
          <cell r="X118">
            <v>0</v>
          </cell>
          <cell r="Y118">
            <v>17</v>
          </cell>
          <cell r="Z118">
            <v>0</v>
          </cell>
          <cell r="AA118">
            <v>0</v>
          </cell>
          <cell r="AB118">
            <v>0</v>
          </cell>
          <cell r="AC118">
            <v>0</v>
          </cell>
          <cell r="AD118">
            <v>0</v>
          </cell>
          <cell r="AE118">
            <v>0</v>
          </cell>
          <cell r="AF118">
            <v>0</v>
          </cell>
          <cell r="AG118">
            <v>0</v>
          </cell>
          <cell r="AH118">
            <v>0</v>
          </cell>
        </row>
        <row r="119">
          <cell r="A119" t="str">
            <v>4745</v>
          </cell>
          <cell r="B119" t="str">
            <v>Reside Housing Association Limited</v>
          </cell>
          <cell r="C119" t="str">
            <v>RASA</v>
          </cell>
          <cell r="D119">
            <v>0</v>
          </cell>
          <cell r="E119">
            <v>0</v>
          </cell>
          <cell r="F119">
            <v>0</v>
          </cell>
          <cell r="G119">
            <v>0</v>
          </cell>
          <cell r="H119">
            <v>0</v>
          </cell>
          <cell r="I119">
            <v>0</v>
          </cell>
          <cell r="J119">
            <v>0</v>
          </cell>
          <cell r="K119">
            <v>0</v>
          </cell>
          <cell r="L119">
            <v>0</v>
          </cell>
          <cell r="M119">
            <v>968</v>
          </cell>
          <cell r="N119">
            <v>0</v>
          </cell>
          <cell r="O119">
            <v>0</v>
          </cell>
          <cell r="P119">
            <v>6</v>
          </cell>
          <cell r="Q119">
            <v>0</v>
          </cell>
          <cell r="R119">
            <v>0</v>
          </cell>
          <cell r="S119">
            <v>0</v>
          </cell>
          <cell r="T119">
            <v>0</v>
          </cell>
          <cell r="U119">
            <v>0</v>
          </cell>
          <cell r="V119">
            <v>974</v>
          </cell>
          <cell r="W119">
            <v>0</v>
          </cell>
          <cell r="X119">
            <v>0</v>
          </cell>
          <cell r="Y119">
            <v>968</v>
          </cell>
          <cell r="Z119">
            <v>0</v>
          </cell>
          <cell r="AA119">
            <v>0</v>
          </cell>
          <cell r="AB119">
            <v>0</v>
          </cell>
          <cell r="AC119">
            <v>0</v>
          </cell>
          <cell r="AD119">
            <v>0</v>
          </cell>
          <cell r="AE119">
            <v>0</v>
          </cell>
          <cell r="AF119">
            <v>0</v>
          </cell>
          <cell r="AG119">
            <v>0</v>
          </cell>
          <cell r="AH119">
            <v>0</v>
          </cell>
        </row>
        <row r="120">
          <cell r="A120" t="str">
            <v>4746</v>
          </cell>
          <cell r="B120" t="str">
            <v>West Mercia Homes Limited</v>
          </cell>
          <cell r="C120" t="str">
            <v>Large</v>
          </cell>
          <cell r="D120">
            <v>2798</v>
          </cell>
          <cell r="E120">
            <v>1316</v>
          </cell>
          <cell r="F120">
            <v>41</v>
          </cell>
          <cell r="G120">
            <v>97</v>
          </cell>
          <cell r="H120">
            <v>128</v>
          </cell>
          <cell r="I120">
            <v>0</v>
          </cell>
          <cell r="J120">
            <v>287</v>
          </cell>
          <cell r="K120">
            <v>110</v>
          </cell>
          <cell r="L120">
            <v>0</v>
          </cell>
          <cell r="M120">
            <v>167</v>
          </cell>
          <cell r="N120">
            <v>104</v>
          </cell>
          <cell r="O120">
            <v>15</v>
          </cell>
          <cell r="P120">
            <v>0</v>
          </cell>
          <cell r="Q120">
            <v>64</v>
          </cell>
          <cell r="R120">
            <v>0</v>
          </cell>
          <cell r="S120">
            <v>201</v>
          </cell>
          <cell r="T120">
            <v>242</v>
          </cell>
          <cell r="U120">
            <v>0</v>
          </cell>
          <cell r="V120">
            <v>3550</v>
          </cell>
          <cell r="W120">
            <v>1964</v>
          </cell>
          <cell r="X120">
            <v>56</v>
          </cell>
          <cell r="Y120">
            <v>5450</v>
          </cell>
          <cell r="Z120">
            <v>0</v>
          </cell>
          <cell r="AA120">
            <v>0</v>
          </cell>
          <cell r="AB120">
            <v>0</v>
          </cell>
          <cell r="AC120">
            <v>3</v>
          </cell>
          <cell r="AD120">
            <v>4</v>
          </cell>
          <cell r="AE120">
            <v>0</v>
          </cell>
          <cell r="AF120">
            <v>3</v>
          </cell>
          <cell r="AG120">
            <v>4</v>
          </cell>
          <cell r="AH120">
            <v>0</v>
          </cell>
        </row>
        <row r="121">
          <cell r="A121" t="str">
            <v>4747</v>
          </cell>
          <cell r="B121" t="str">
            <v>PAS Housing Association</v>
          </cell>
          <cell r="C121" t="str">
            <v>RASA</v>
          </cell>
          <cell r="D121">
            <v>0</v>
          </cell>
          <cell r="E121">
            <v>0</v>
          </cell>
          <cell r="F121">
            <v>0</v>
          </cell>
          <cell r="G121">
            <v>0</v>
          </cell>
          <cell r="H121">
            <v>0</v>
          </cell>
          <cell r="I121">
            <v>0</v>
          </cell>
          <cell r="J121">
            <v>0</v>
          </cell>
          <cell r="K121">
            <v>0</v>
          </cell>
          <cell r="L121">
            <v>0</v>
          </cell>
          <cell r="M121">
            <v>143</v>
          </cell>
          <cell r="N121">
            <v>0</v>
          </cell>
          <cell r="O121">
            <v>0</v>
          </cell>
          <cell r="P121">
            <v>0</v>
          </cell>
          <cell r="Q121">
            <v>0</v>
          </cell>
          <cell r="R121">
            <v>0</v>
          </cell>
          <cell r="S121">
            <v>0</v>
          </cell>
          <cell r="T121">
            <v>0</v>
          </cell>
          <cell r="U121">
            <v>0</v>
          </cell>
          <cell r="V121">
            <v>143</v>
          </cell>
          <cell r="W121">
            <v>0</v>
          </cell>
          <cell r="X121">
            <v>0</v>
          </cell>
          <cell r="Y121">
            <v>143</v>
          </cell>
          <cell r="Z121">
            <v>0</v>
          </cell>
          <cell r="AA121">
            <v>0</v>
          </cell>
          <cell r="AB121">
            <v>0</v>
          </cell>
          <cell r="AC121">
            <v>0</v>
          </cell>
          <cell r="AD121">
            <v>0</v>
          </cell>
          <cell r="AE121">
            <v>0</v>
          </cell>
          <cell r="AF121">
            <v>0</v>
          </cell>
          <cell r="AG121">
            <v>0</v>
          </cell>
          <cell r="AH121">
            <v>0</v>
          </cell>
        </row>
        <row r="122">
          <cell r="A122" t="str">
            <v>4748</v>
          </cell>
          <cell r="B122" t="str">
            <v>Brent Community Housing Limited</v>
          </cell>
          <cell r="C122" t="str">
            <v>RASA</v>
          </cell>
          <cell r="D122">
            <v>3</v>
          </cell>
          <cell r="E122">
            <v>0</v>
          </cell>
          <cell r="F122">
            <v>163</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3</v>
          </cell>
          <cell r="W122">
            <v>0</v>
          </cell>
          <cell r="X122">
            <v>163</v>
          </cell>
          <cell r="Y122">
            <v>3</v>
          </cell>
          <cell r="Z122">
            <v>0</v>
          </cell>
          <cell r="AA122">
            <v>0</v>
          </cell>
          <cell r="AB122">
            <v>0</v>
          </cell>
          <cell r="AC122">
            <v>0</v>
          </cell>
          <cell r="AD122">
            <v>0</v>
          </cell>
          <cell r="AE122">
            <v>0</v>
          </cell>
          <cell r="AF122">
            <v>0</v>
          </cell>
          <cell r="AG122">
            <v>0</v>
          </cell>
          <cell r="AH122">
            <v>0</v>
          </cell>
        </row>
        <row r="123">
          <cell r="A123" t="str">
            <v>4749</v>
          </cell>
          <cell r="B123" t="str">
            <v>Sunny Vale Supported Accommodation Ltd</v>
          </cell>
          <cell r="C123" t="str">
            <v>RASA</v>
          </cell>
          <cell r="D123">
            <v>0</v>
          </cell>
          <cell r="E123">
            <v>0</v>
          </cell>
          <cell r="F123">
            <v>0</v>
          </cell>
          <cell r="G123">
            <v>0</v>
          </cell>
          <cell r="H123">
            <v>0</v>
          </cell>
          <cell r="I123">
            <v>0</v>
          </cell>
          <cell r="J123">
            <v>0</v>
          </cell>
          <cell r="K123">
            <v>0</v>
          </cell>
          <cell r="L123">
            <v>0</v>
          </cell>
          <cell r="M123">
            <v>32</v>
          </cell>
          <cell r="N123">
            <v>0</v>
          </cell>
          <cell r="O123">
            <v>0</v>
          </cell>
          <cell r="P123">
            <v>0</v>
          </cell>
          <cell r="Q123">
            <v>0</v>
          </cell>
          <cell r="R123">
            <v>0</v>
          </cell>
          <cell r="S123">
            <v>0</v>
          </cell>
          <cell r="T123">
            <v>0</v>
          </cell>
          <cell r="U123">
            <v>0</v>
          </cell>
          <cell r="V123">
            <v>32</v>
          </cell>
          <cell r="W123">
            <v>0</v>
          </cell>
          <cell r="X123">
            <v>0</v>
          </cell>
          <cell r="Y123">
            <v>32</v>
          </cell>
          <cell r="Z123">
            <v>0</v>
          </cell>
          <cell r="AA123">
            <v>2</v>
          </cell>
          <cell r="AB123">
            <v>0</v>
          </cell>
          <cell r="AC123">
            <v>0</v>
          </cell>
          <cell r="AD123">
            <v>0</v>
          </cell>
          <cell r="AE123">
            <v>0</v>
          </cell>
          <cell r="AF123">
            <v>0</v>
          </cell>
          <cell r="AG123">
            <v>2</v>
          </cell>
          <cell r="AH123">
            <v>0</v>
          </cell>
        </row>
        <row r="124">
          <cell r="A124" t="str">
            <v>4750</v>
          </cell>
          <cell r="B124" t="str">
            <v>Prospect Housing Limited</v>
          </cell>
          <cell r="C124" t="str">
            <v>RASA</v>
          </cell>
          <cell r="D124">
            <v>0</v>
          </cell>
          <cell r="E124">
            <v>0</v>
          </cell>
          <cell r="F124">
            <v>0</v>
          </cell>
          <cell r="G124">
            <v>0</v>
          </cell>
          <cell r="H124">
            <v>0</v>
          </cell>
          <cell r="I124">
            <v>0</v>
          </cell>
          <cell r="J124">
            <v>0</v>
          </cell>
          <cell r="K124">
            <v>0</v>
          </cell>
          <cell r="L124">
            <v>0</v>
          </cell>
          <cell r="M124">
            <v>199</v>
          </cell>
          <cell r="N124">
            <v>772</v>
          </cell>
          <cell r="O124">
            <v>0</v>
          </cell>
          <cell r="P124">
            <v>0</v>
          </cell>
          <cell r="Q124">
            <v>0</v>
          </cell>
          <cell r="R124">
            <v>0</v>
          </cell>
          <cell r="S124">
            <v>0</v>
          </cell>
          <cell r="T124">
            <v>0</v>
          </cell>
          <cell r="U124">
            <v>0</v>
          </cell>
          <cell r="V124">
            <v>199</v>
          </cell>
          <cell r="W124">
            <v>772</v>
          </cell>
          <cell r="X124">
            <v>0</v>
          </cell>
          <cell r="Y124">
            <v>971</v>
          </cell>
          <cell r="Z124">
            <v>0</v>
          </cell>
          <cell r="AA124">
            <v>0</v>
          </cell>
          <cell r="AB124">
            <v>0</v>
          </cell>
          <cell r="AC124">
            <v>0</v>
          </cell>
          <cell r="AD124">
            <v>0</v>
          </cell>
          <cell r="AE124">
            <v>0</v>
          </cell>
          <cell r="AF124">
            <v>0</v>
          </cell>
          <cell r="AG124">
            <v>0</v>
          </cell>
          <cell r="AH124">
            <v>0</v>
          </cell>
        </row>
        <row r="125">
          <cell r="A125" t="str">
            <v>4751</v>
          </cell>
          <cell r="B125" t="str">
            <v>Chrysalis Supported Association Limited</v>
          </cell>
          <cell r="C125" t="str">
            <v>RASA</v>
          </cell>
          <cell r="D125">
            <v>0</v>
          </cell>
          <cell r="E125">
            <v>0</v>
          </cell>
          <cell r="F125">
            <v>0</v>
          </cell>
          <cell r="G125">
            <v>0</v>
          </cell>
          <cell r="H125">
            <v>0</v>
          </cell>
          <cell r="I125">
            <v>0</v>
          </cell>
          <cell r="J125">
            <v>0</v>
          </cell>
          <cell r="K125">
            <v>0</v>
          </cell>
          <cell r="L125">
            <v>0</v>
          </cell>
          <cell r="M125">
            <v>10</v>
          </cell>
          <cell r="N125">
            <v>0</v>
          </cell>
          <cell r="O125">
            <v>0</v>
          </cell>
          <cell r="P125">
            <v>0</v>
          </cell>
          <cell r="Q125">
            <v>0</v>
          </cell>
          <cell r="R125">
            <v>0</v>
          </cell>
          <cell r="S125">
            <v>0</v>
          </cell>
          <cell r="T125">
            <v>0</v>
          </cell>
          <cell r="U125">
            <v>0</v>
          </cell>
          <cell r="V125">
            <v>10</v>
          </cell>
          <cell r="W125">
            <v>0</v>
          </cell>
          <cell r="X125">
            <v>0</v>
          </cell>
          <cell r="Y125">
            <v>10</v>
          </cell>
          <cell r="Z125">
            <v>0</v>
          </cell>
          <cell r="AA125">
            <v>0</v>
          </cell>
          <cell r="AB125">
            <v>0</v>
          </cell>
          <cell r="AC125">
            <v>0</v>
          </cell>
          <cell r="AD125">
            <v>0</v>
          </cell>
          <cell r="AE125">
            <v>0</v>
          </cell>
          <cell r="AF125">
            <v>0</v>
          </cell>
          <cell r="AG125">
            <v>0</v>
          </cell>
          <cell r="AH125">
            <v>0</v>
          </cell>
        </row>
        <row r="126">
          <cell r="A126" t="str">
            <v>4752</v>
          </cell>
          <cell r="B126" t="str">
            <v>Linden First Limited</v>
          </cell>
          <cell r="C126" t="str">
            <v>RASA</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row>
        <row r="127">
          <cell r="A127" t="str">
            <v>4753</v>
          </cell>
          <cell r="B127" t="str">
            <v>St. Arthur Homes Limited</v>
          </cell>
          <cell r="C127" t="str">
            <v>RASA</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row>
        <row r="128">
          <cell r="A128" t="str">
            <v>4755</v>
          </cell>
          <cell r="B128" t="str">
            <v>Wythenshawe Community Housing Group Limited</v>
          </cell>
          <cell r="C128" t="str">
            <v>RASA</v>
          </cell>
          <cell r="D128">
            <v>0</v>
          </cell>
          <cell r="E128">
            <v>1</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1</v>
          </cell>
          <cell r="X128">
            <v>0</v>
          </cell>
          <cell r="Y128">
            <v>1</v>
          </cell>
          <cell r="Z128">
            <v>0</v>
          </cell>
          <cell r="AA128">
            <v>0</v>
          </cell>
          <cell r="AB128">
            <v>0</v>
          </cell>
          <cell r="AC128">
            <v>0</v>
          </cell>
          <cell r="AD128">
            <v>0</v>
          </cell>
          <cell r="AE128">
            <v>0</v>
          </cell>
          <cell r="AF128">
            <v>0</v>
          </cell>
          <cell r="AG128">
            <v>0</v>
          </cell>
          <cell r="AH128">
            <v>0</v>
          </cell>
        </row>
        <row r="129">
          <cell r="A129" t="str">
            <v>4756</v>
          </cell>
          <cell r="B129" t="str">
            <v>TCUK Homes Limited</v>
          </cell>
          <cell r="C129" t="str">
            <v>RASA</v>
          </cell>
          <cell r="D129">
            <v>0</v>
          </cell>
          <cell r="E129">
            <v>0</v>
          </cell>
          <cell r="F129">
            <v>0</v>
          </cell>
          <cell r="G129">
            <v>0</v>
          </cell>
          <cell r="H129">
            <v>0</v>
          </cell>
          <cell r="I129">
            <v>0</v>
          </cell>
          <cell r="J129">
            <v>47</v>
          </cell>
          <cell r="K129">
            <v>0</v>
          </cell>
          <cell r="L129">
            <v>0</v>
          </cell>
          <cell r="M129">
            <v>45</v>
          </cell>
          <cell r="N129">
            <v>0</v>
          </cell>
          <cell r="O129">
            <v>0</v>
          </cell>
          <cell r="P129">
            <v>0</v>
          </cell>
          <cell r="Q129">
            <v>0</v>
          </cell>
          <cell r="R129">
            <v>0</v>
          </cell>
          <cell r="S129">
            <v>0</v>
          </cell>
          <cell r="T129">
            <v>0</v>
          </cell>
          <cell r="U129">
            <v>0</v>
          </cell>
          <cell r="V129">
            <v>92</v>
          </cell>
          <cell r="W129">
            <v>0</v>
          </cell>
          <cell r="X129">
            <v>0</v>
          </cell>
          <cell r="Y129">
            <v>92</v>
          </cell>
          <cell r="Z129">
            <v>0</v>
          </cell>
          <cell r="AA129">
            <v>0</v>
          </cell>
          <cell r="AB129">
            <v>55</v>
          </cell>
          <cell r="AC129">
            <v>0</v>
          </cell>
          <cell r="AD129">
            <v>0</v>
          </cell>
          <cell r="AE129">
            <v>0</v>
          </cell>
          <cell r="AF129">
            <v>0</v>
          </cell>
          <cell r="AG129">
            <v>0</v>
          </cell>
          <cell r="AH129">
            <v>55</v>
          </cell>
        </row>
        <row r="130">
          <cell r="A130" t="str">
            <v>4757</v>
          </cell>
          <cell r="B130" t="str">
            <v>Plexus UK (First Project) Limited</v>
          </cell>
          <cell r="C130" t="str">
            <v>RASA</v>
          </cell>
          <cell r="D130">
            <v>0</v>
          </cell>
          <cell r="E130">
            <v>267</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267</v>
          </cell>
          <cell r="X130">
            <v>0</v>
          </cell>
          <cell r="Y130">
            <v>267</v>
          </cell>
          <cell r="Z130">
            <v>0</v>
          </cell>
          <cell r="AA130">
            <v>359</v>
          </cell>
          <cell r="AB130">
            <v>0</v>
          </cell>
          <cell r="AC130">
            <v>0</v>
          </cell>
          <cell r="AD130">
            <v>0</v>
          </cell>
          <cell r="AE130">
            <v>0</v>
          </cell>
          <cell r="AF130">
            <v>0</v>
          </cell>
          <cell r="AG130">
            <v>359</v>
          </cell>
          <cell r="AH130">
            <v>0</v>
          </cell>
        </row>
        <row r="131">
          <cell r="A131" t="str">
            <v>4758</v>
          </cell>
          <cell r="B131" t="str">
            <v>Gordian Knot Housing Solutions Limited</v>
          </cell>
          <cell r="C131" t="str">
            <v>RASA</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row>
        <row r="132">
          <cell r="A132" t="str">
            <v>4759</v>
          </cell>
          <cell r="B132" t="str">
            <v>Spectrum Housing Group Limited</v>
          </cell>
          <cell r="C132" t="str">
            <v>Large</v>
          </cell>
          <cell r="D132">
            <v>10195</v>
          </cell>
          <cell r="E132">
            <v>6</v>
          </cell>
          <cell r="F132">
            <v>8</v>
          </cell>
          <cell r="G132">
            <v>90</v>
          </cell>
          <cell r="H132">
            <v>0</v>
          </cell>
          <cell r="I132">
            <v>0</v>
          </cell>
          <cell r="J132">
            <v>727</v>
          </cell>
          <cell r="K132">
            <v>0</v>
          </cell>
          <cell r="L132">
            <v>0</v>
          </cell>
          <cell r="M132">
            <v>525</v>
          </cell>
          <cell r="N132">
            <v>19</v>
          </cell>
          <cell r="O132">
            <v>0</v>
          </cell>
          <cell r="P132">
            <v>0</v>
          </cell>
          <cell r="Q132">
            <v>7</v>
          </cell>
          <cell r="R132">
            <v>0</v>
          </cell>
          <cell r="S132">
            <v>1270</v>
          </cell>
          <cell r="T132">
            <v>0</v>
          </cell>
          <cell r="U132">
            <v>0</v>
          </cell>
          <cell r="V132">
            <v>12807</v>
          </cell>
          <cell r="W132">
            <v>32</v>
          </cell>
          <cell r="X132">
            <v>8</v>
          </cell>
          <cell r="Y132">
            <v>12832</v>
          </cell>
          <cell r="Z132">
            <v>62</v>
          </cell>
          <cell r="AA132">
            <v>0</v>
          </cell>
          <cell r="AB132">
            <v>0</v>
          </cell>
          <cell r="AC132">
            <v>1961</v>
          </cell>
          <cell r="AD132">
            <v>26</v>
          </cell>
          <cell r="AE132">
            <v>0</v>
          </cell>
          <cell r="AF132">
            <v>2023</v>
          </cell>
          <cell r="AG132">
            <v>26</v>
          </cell>
          <cell r="AH132">
            <v>0</v>
          </cell>
        </row>
        <row r="133">
          <cell r="A133" t="str">
            <v>4760</v>
          </cell>
          <cell r="B133" t="str">
            <v>Hilldale Housing Association Limited</v>
          </cell>
          <cell r="C133" t="str">
            <v>RASA</v>
          </cell>
          <cell r="D133">
            <v>0</v>
          </cell>
          <cell r="E133">
            <v>0</v>
          </cell>
          <cell r="F133">
            <v>0</v>
          </cell>
          <cell r="G133">
            <v>0</v>
          </cell>
          <cell r="H133">
            <v>0</v>
          </cell>
          <cell r="I133">
            <v>0</v>
          </cell>
          <cell r="J133">
            <v>0</v>
          </cell>
          <cell r="K133">
            <v>0</v>
          </cell>
          <cell r="L133">
            <v>0</v>
          </cell>
          <cell r="M133">
            <v>0</v>
          </cell>
          <cell r="N133">
            <v>0</v>
          </cell>
          <cell r="O133">
            <v>222</v>
          </cell>
          <cell r="P133">
            <v>0</v>
          </cell>
          <cell r="Q133">
            <v>0</v>
          </cell>
          <cell r="R133">
            <v>0</v>
          </cell>
          <cell r="S133">
            <v>0</v>
          </cell>
          <cell r="T133">
            <v>0</v>
          </cell>
          <cell r="U133">
            <v>0</v>
          </cell>
          <cell r="V133">
            <v>0</v>
          </cell>
          <cell r="W133">
            <v>0</v>
          </cell>
          <cell r="X133">
            <v>222</v>
          </cell>
          <cell r="Y133">
            <v>0</v>
          </cell>
          <cell r="Z133">
            <v>0</v>
          </cell>
          <cell r="AA133">
            <v>0</v>
          </cell>
          <cell r="AB133">
            <v>0</v>
          </cell>
          <cell r="AC133">
            <v>0</v>
          </cell>
          <cell r="AD133">
            <v>0</v>
          </cell>
          <cell r="AE133">
            <v>0</v>
          </cell>
          <cell r="AF133">
            <v>0</v>
          </cell>
          <cell r="AG133">
            <v>0</v>
          </cell>
          <cell r="AH133">
            <v>0</v>
          </cell>
        </row>
        <row r="134">
          <cell r="A134" t="str">
            <v>4761</v>
          </cell>
          <cell r="B134" t="str">
            <v>Safer Places</v>
          </cell>
          <cell r="C134" t="str">
            <v>RASA</v>
          </cell>
          <cell r="D134">
            <v>0</v>
          </cell>
          <cell r="E134">
            <v>0</v>
          </cell>
          <cell r="F134">
            <v>0</v>
          </cell>
          <cell r="G134">
            <v>0</v>
          </cell>
          <cell r="H134">
            <v>0</v>
          </cell>
          <cell r="I134">
            <v>0</v>
          </cell>
          <cell r="J134">
            <v>0</v>
          </cell>
          <cell r="K134">
            <v>0</v>
          </cell>
          <cell r="L134">
            <v>0</v>
          </cell>
          <cell r="M134">
            <v>9</v>
          </cell>
          <cell r="N134">
            <v>0</v>
          </cell>
          <cell r="O134">
            <v>69</v>
          </cell>
          <cell r="P134">
            <v>0</v>
          </cell>
          <cell r="Q134">
            <v>0</v>
          </cell>
          <cell r="R134">
            <v>0</v>
          </cell>
          <cell r="S134">
            <v>0</v>
          </cell>
          <cell r="T134">
            <v>0</v>
          </cell>
          <cell r="U134">
            <v>0</v>
          </cell>
          <cell r="V134">
            <v>9</v>
          </cell>
          <cell r="W134">
            <v>0</v>
          </cell>
          <cell r="X134">
            <v>69</v>
          </cell>
          <cell r="Y134">
            <v>9</v>
          </cell>
          <cell r="Z134">
            <v>0</v>
          </cell>
          <cell r="AA134">
            <v>0</v>
          </cell>
          <cell r="AB134">
            <v>0</v>
          </cell>
          <cell r="AC134">
            <v>0</v>
          </cell>
          <cell r="AD134">
            <v>0</v>
          </cell>
          <cell r="AE134">
            <v>0</v>
          </cell>
          <cell r="AF134">
            <v>0</v>
          </cell>
          <cell r="AG134">
            <v>0</v>
          </cell>
          <cell r="AH134">
            <v>0</v>
          </cell>
        </row>
        <row r="135">
          <cell r="A135" t="str">
            <v>4762</v>
          </cell>
          <cell r="B135" t="str">
            <v>Winner Trading Limited</v>
          </cell>
          <cell r="C135" t="str">
            <v>RASA</v>
          </cell>
          <cell r="D135">
            <v>44</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44</v>
          </cell>
          <cell r="W135">
            <v>0</v>
          </cell>
          <cell r="X135">
            <v>0</v>
          </cell>
          <cell r="Y135">
            <v>44</v>
          </cell>
          <cell r="Z135">
            <v>0</v>
          </cell>
          <cell r="AA135">
            <v>0</v>
          </cell>
          <cell r="AB135">
            <v>0</v>
          </cell>
          <cell r="AC135">
            <v>0</v>
          </cell>
          <cell r="AD135">
            <v>0</v>
          </cell>
          <cell r="AE135">
            <v>0</v>
          </cell>
          <cell r="AF135">
            <v>0</v>
          </cell>
          <cell r="AG135">
            <v>0</v>
          </cell>
          <cell r="AH135">
            <v>0</v>
          </cell>
        </row>
        <row r="136">
          <cell r="A136" t="str">
            <v>4763</v>
          </cell>
          <cell r="B136" t="str">
            <v>New Walk Property Management CIC</v>
          </cell>
          <cell r="C136" t="str">
            <v>RASA</v>
          </cell>
          <cell r="D136">
            <v>0</v>
          </cell>
          <cell r="E136">
            <v>0</v>
          </cell>
          <cell r="F136">
            <v>0</v>
          </cell>
          <cell r="G136">
            <v>0</v>
          </cell>
          <cell r="H136">
            <v>0</v>
          </cell>
          <cell r="I136">
            <v>0</v>
          </cell>
          <cell r="J136">
            <v>0</v>
          </cell>
          <cell r="K136">
            <v>0</v>
          </cell>
          <cell r="L136">
            <v>0</v>
          </cell>
          <cell r="M136">
            <v>0</v>
          </cell>
          <cell r="N136">
            <v>0</v>
          </cell>
          <cell r="O136">
            <v>196</v>
          </cell>
          <cell r="P136">
            <v>0</v>
          </cell>
          <cell r="Q136">
            <v>0</v>
          </cell>
          <cell r="R136">
            <v>0</v>
          </cell>
          <cell r="S136">
            <v>0</v>
          </cell>
          <cell r="T136">
            <v>0</v>
          </cell>
          <cell r="U136">
            <v>0</v>
          </cell>
          <cell r="V136">
            <v>0</v>
          </cell>
          <cell r="W136">
            <v>0</v>
          </cell>
          <cell r="X136">
            <v>196</v>
          </cell>
          <cell r="Y136">
            <v>0</v>
          </cell>
          <cell r="Z136">
            <v>0</v>
          </cell>
          <cell r="AA136">
            <v>0</v>
          </cell>
          <cell r="AB136">
            <v>0</v>
          </cell>
          <cell r="AC136">
            <v>0</v>
          </cell>
          <cell r="AD136">
            <v>0</v>
          </cell>
          <cell r="AE136">
            <v>0</v>
          </cell>
          <cell r="AF136">
            <v>0</v>
          </cell>
          <cell r="AG136">
            <v>0</v>
          </cell>
          <cell r="AH136">
            <v>0</v>
          </cell>
        </row>
        <row r="137">
          <cell r="A137" t="str">
            <v>4764</v>
          </cell>
          <cell r="B137" t="str">
            <v>Cromwood Housing Ltd</v>
          </cell>
          <cell r="C137" t="str">
            <v>RASA</v>
          </cell>
          <cell r="D137">
            <v>0</v>
          </cell>
          <cell r="E137">
            <v>0</v>
          </cell>
          <cell r="F137">
            <v>12</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12</v>
          </cell>
          <cell r="Y137">
            <v>0</v>
          </cell>
          <cell r="Z137">
            <v>0</v>
          </cell>
          <cell r="AA137">
            <v>0</v>
          </cell>
          <cell r="AB137">
            <v>0</v>
          </cell>
          <cell r="AC137">
            <v>0</v>
          </cell>
          <cell r="AD137">
            <v>0</v>
          </cell>
          <cell r="AE137">
            <v>0</v>
          </cell>
          <cell r="AF137">
            <v>0</v>
          </cell>
          <cell r="AG137">
            <v>0</v>
          </cell>
          <cell r="AH137">
            <v>0</v>
          </cell>
        </row>
        <row r="138">
          <cell r="A138" t="str">
            <v>4765</v>
          </cell>
          <cell r="B138" t="str">
            <v>Auxesia Homes Limited</v>
          </cell>
          <cell r="C138" t="str">
            <v>RASA</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row>
        <row r="139">
          <cell r="A139" t="str">
            <v>4766</v>
          </cell>
          <cell r="B139" t="str">
            <v>Origin Housing 2 Limited</v>
          </cell>
          <cell r="C139" t="str">
            <v>RASA</v>
          </cell>
          <cell r="D139">
            <v>0</v>
          </cell>
          <cell r="E139">
            <v>466</v>
          </cell>
          <cell r="F139">
            <v>0</v>
          </cell>
          <cell r="G139">
            <v>0</v>
          </cell>
          <cell r="H139">
            <v>0</v>
          </cell>
          <cell r="I139">
            <v>0</v>
          </cell>
          <cell r="J139">
            <v>0</v>
          </cell>
          <cell r="K139">
            <v>34</v>
          </cell>
          <cell r="L139">
            <v>0</v>
          </cell>
          <cell r="M139">
            <v>0</v>
          </cell>
          <cell r="N139">
            <v>9</v>
          </cell>
          <cell r="O139">
            <v>0</v>
          </cell>
          <cell r="P139">
            <v>0</v>
          </cell>
          <cell r="Q139">
            <v>0</v>
          </cell>
          <cell r="R139">
            <v>0</v>
          </cell>
          <cell r="S139">
            <v>0</v>
          </cell>
          <cell r="T139">
            <v>0</v>
          </cell>
          <cell r="U139">
            <v>0</v>
          </cell>
          <cell r="V139">
            <v>0</v>
          </cell>
          <cell r="W139">
            <v>509</v>
          </cell>
          <cell r="X139">
            <v>0</v>
          </cell>
          <cell r="Y139">
            <v>509</v>
          </cell>
          <cell r="Z139">
            <v>0</v>
          </cell>
          <cell r="AA139">
            <v>3</v>
          </cell>
          <cell r="AB139">
            <v>0</v>
          </cell>
          <cell r="AC139">
            <v>0</v>
          </cell>
          <cell r="AD139">
            <v>0</v>
          </cell>
          <cell r="AE139">
            <v>0</v>
          </cell>
          <cell r="AF139">
            <v>0</v>
          </cell>
          <cell r="AG139">
            <v>3</v>
          </cell>
          <cell r="AH139">
            <v>0</v>
          </cell>
        </row>
        <row r="140">
          <cell r="A140" t="str">
            <v>4767</v>
          </cell>
          <cell r="B140" t="str">
            <v>The Edward Mayes Trust</v>
          </cell>
          <cell r="C140" t="str">
            <v>RASA</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48</v>
          </cell>
          <cell r="T140">
            <v>0</v>
          </cell>
          <cell r="U140">
            <v>0</v>
          </cell>
          <cell r="V140">
            <v>48</v>
          </cell>
          <cell r="W140">
            <v>0</v>
          </cell>
          <cell r="X140">
            <v>0</v>
          </cell>
          <cell r="Y140">
            <v>48</v>
          </cell>
          <cell r="Z140">
            <v>0</v>
          </cell>
          <cell r="AA140">
            <v>0</v>
          </cell>
          <cell r="AB140">
            <v>0</v>
          </cell>
          <cell r="AC140">
            <v>0</v>
          </cell>
          <cell r="AD140">
            <v>0</v>
          </cell>
          <cell r="AE140">
            <v>0</v>
          </cell>
          <cell r="AF140">
            <v>0</v>
          </cell>
          <cell r="AG140">
            <v>0</v>
          </cell>
          <cell r="AH140">
            <v>0</v>
          </cell>
        </row>
        <row r="141">
          <cell r="A141" t="str">
            <v>4768</v>
          </cell>
          <cell r="B141" t="str">
            <v>Partners Foundation Limited</v>
          </cell>
          <cell r="C141" t="str">
            <v>RASA</v>
          </cell>
          <cell r="D141">
            <v>1</v>
          </cell>
          <cell r="E141">
            <v>0</v>
          </cell>
          <cell r="F141">
            <v>0</v>
          </cell>
          <cell r="G141">
            <v>0</v>
          </cell>
          <cell r="H141">
            <v>0</v>
          </cell>
          <cell r="I141">
            <v>0</v>
          </cell>
          <cell r="J141">
            <v>0</v>
          </cell>
          <cell r="K141">
            <v>0</v>
          </cell>
          <cell r="L141">
            <v>0</v>
          </cell>
          <cell r="M141">
            <v>272</v>
          </cell>
          <cell r="N141">
            <v>0</v>
          </cell>
          <cell r="O141">
            <v>8</v>
          </cell>
          <cell r="P141">
            <v>0</v>
          </cell>
          <cell r="Q141">
            <v>0</v>
          </cell>
          <cell r="R141">
            <v>0</v>
          </cell>
          <cell r="S141">
            <v>0</v>
          </cell>
          <cell r="T141">
            <v>0</v>
          </cell>
          <cell r="U141">
            <v>0</v>
          </cell>
          <cell r="V141">
            <v>273</v>
          </cell>
          <cell r="W141">
            <v>0</v>
          </cell>
          <cell r="X141">
            <v>8</v>
          </cell>
          <cell r="Y141">
            <v>273</v>
          </cell>
          <cell r="Z141">
            <v>0</v>
          </cell>
          <cell r="AA141">
            <v>0</v>
          </cell>
          <cell r="AB141">
            <v>0</v>
          </cell>
          <cell r="AC141">
            <v>0</v>
          </cell>
          <cell r="AD141">
            <v>0</v>
          </cell>
          <cell r="AE141">
            <v>0</v>
          </cell>
          <cell r="AF141">
            <v>0</v>
          </cell>
          <cell r="AG141">
            <v>0</v>
          </cell>
          <cell r="AH141">
            <v>0</v>
          </cell>
        </row>
        <row r="142">
          <cell r="A142" t="str">
            <v>4769</v>
          </cell>
          <cell r="B142" t="str">
            <v>Kinsman Housing Limited</v>
          </cell>
          <cell r="C142" t="str">
            <v>RASA</v>
          </cell>
          <cell r="D142">
            <v>0</v>
          </cell>
          <cell r="E142">
            <v>0</v>
          </cell>
          <cell r="F142">
            <v>2</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2</v>
          </cell>
          <cell r="Y142">
            <v>0</v>
          </cell>
          <cell r="Z142">
            <v>0</v>
          </cell>
          <cell r="AA142">
            <v>0</v>
          </cell>
          <cell r="AB142">
            <v>0</v>
          </cell>
          <cell r="AC142">
            <v>0</v>
          </cell>
          <cell r="AD142">
            <v>0</v>
          </cell>
          <cell r="AE142">
            <v>0</v>
          </cell>
          <cell r="AF142">
            <v>0</v>
          </cell>
          <cell r="AG142">
            <v>0</v>
          </cell>
          <cell r="AH142">
            <v>0</v>
          </cell>
        </row>
        <row r="143">
          <cell r="A143" t="str">
            <v>4770</v>
          </cell>
          <cell r="B143" t="str">
            <v>Karin Housing Association Limited</v>
          </cell>
          <cell r="C143" t="str">
            <v>RASA</v>
          </cell>
          <cell r="D143">
            <v>0</v>
          </cell>
          <cell r="E143">
            <v>0</v>
          </cell>
          <cell r="F143">
            <v>226</v>
          </cell>
          <cell r="G143">
            <v>0</v>
          </cell>
          <cell r="H143">
            <v>0</v>
          </cell>
          <cell r="I143">
            <v>19</v>
          </cell>
          <cell r="J143">
            <v>1</v>
          </cell>
          <cell r="K143">
            <v>0</v>
          </cell>
          <cell r="L143">
            <v>0</v>
          </cell>
          <cell r="M143">
            <v>0</v>
          </cell>
          <cell r="N143">
            <v>0</v>
          </cell>
          <cell r="O143">
            <v>0</v>
          </cell>
          <cell r="P143">
            <v>0</v>
          </cell>
          <cell r="Q143">
            <v>0</v>
          </cell>
          <cell r="R143">
            <v>0</v>
          </cell>
          <cell r="S143">
            <v>0</v>
          </cell>
          <cell r="T143">
            <v>0</v>
          </cell>
          <cell r="U143">
            <v>0</v>
          </cell>
          <cell r="V143">
            <v>1</v>
          </cell>
          <cell r="W143">
            <v>0</v>
          </cell>
          <cell r="X143">
            <v>245</v>
          </cell>
          <cell r="Y143">
            <v>1</v>
          </cell>
          <cell r="Z143">
            <v>0</v>
          </cell>
          <cell r="AA143">
            <v>0</v>
          </cell>
          <cell r="AB143">
            <v>0</v>
          </cell>
          <cell r="AC143">
            <v>0</v>
          </cell>
          <cell r="AD143">
            <v>0</v>
          </cell>
          <cell r="AE143">
            <v>0</v>
          </cell>
          <cell r="AF143">
            <v>0</v>
          </cell>
          <cell r="AG143">
            <v>0</v>
          </cell>
          <cell r="AH143">
            <v>0</v>
          </cell>
        </row>
        <row r="144">
          <cell r="A144" t="str">
            <v>4771</v>
          </cell>
          <cell r="B144" t="str">
            <v>Kindstream Housing CIC</v>
          </cell>
          <cell r="C144" t="str">
            <v>RASA</v>
          </cell>
          <cell r="D144">
            <v>0</v>
          </cell>
          <cell r="E144">
            <v>0</v>
          </cell>
          <cell r="F144">
            <v>0</v>
          </cell>
          <cell r="G144">
            <v>0</v>
          </cell>
          <cell r="H144">
            <v>0</v>
          </cell>
          <cell r="I144">
            <v>0</v>
          </cell>
          <cell r="J144">
            <v>0</v>
          </cell>
          <cell r="K144">
            <v>0</v>
          </cell>
          <cell r="L144">
            <v>0</v>
          </cell>
          <cell r="M144">
            <v>0</v>
          </cell>
          <cell r="N144">
            <v>0</v>
          </cell>
          <cell r="O144">
            <v>85</v>
          </cell>
          <cell r="P144">
            <v>0</v>
          </cell>
          <cell r="Q144">
            <v>0</v>
          </cell>
          <cell r="R144">
            <v>0</v>
          </cell>
          <cell r="S144">
            <v>0</v>
          </cell>
          <cell r="T144">
            <v>0</v>
          </cell>
          <cell r="U144">
            <v>0</v>
          </cell>
          <cell r="V144">
            <v>0</v>
          </cell>
          <cell r="W144">
            <v>0</v>
          </cell>
          <cell r="X144">
            <v>85</v>
          </cell>
          <cell r="Y144">
            <v>0</v>
          </cell>
          <cell r="Z144">
            <v>0</v>
          </cell>
          <cell r="AA144">
            <v>0</v>
          </cell>
          <cell r="AB144">
            <v>0</v>
          </cell>
          <cell r="AC144">
            <v>0</v>
          </cell>
          <cell r="AD144">
            <v>0</v>
          </cell>
          <cell r="AE144">
            <v>0</v>
          </cell>
          <cell r="AF144">
            <v>0</v>
          </cell>
          <cell r="AG144">
            <v>0</v>
          </cell>
          <cell r="AH144">
            <v>0</v>
          </cell>
        </row>
        <row r="145">
          <cell r="A145" t="str">
            <v>4772</v>
          </cell>
          <cell r="B145" t="str">
            <v>Westmoreland Supported Housing Limited</v>
          </cell>
          <cell r="C145" t="str">
            <v>RASA</v>
          </cell>
          <cell r="D145">
            <v>0</v>
          </cell>
          <cell r="E145">
            <v>0</v>
          </cell>
          <cell r="F145">
            <v>0</v>
          </cell>
          <cell r="G145">
            <v>0</v>
          </cell>
          <cell r="H145">
            <v>0</v>
          </cell>
          <cell r="I145">
            <v>0</v>
          </cell>
          <cell r="J145">
            <v>0</v>
          </cell>
          <cell r="K145">
            <v>0</v>
          </cell>
          <cell r="L145">
            <v>0</v>
          </cell>
          <cell r="M145">
            <v>254</v>
          </cell>
          <cell r="N145">
            <v>0</v>
          </cell>
          <cell r="O145">
            <v>0</v>
          </cell>
          <cell r="P145">
            <v>0</v>
          </cell>
          <cell r="Q145">
            <v>0</v>
          </cell>
          <cell r="R145">
            <v>0</v>
          </cell>
          <cell r="S145">
            <v>0</v>
          </cell>
          <cell r="T145">
            <v>0</v>
          </cell>
          <cell r="U145">
            <v>0</v>
          </cell>
          <cell r="V145">
            <v>254</v>
          </cell>
          <cell r="W145">
            <v>0</v>
          </cell>
          <cell r="X145">
            <v>0</v>
          </cell>
          <cell r="Y145">
            <v>254</v>
          </cell>
          <cell r="Z145">
            <v>0</v>
          </cell>
          <cell r="AA145">
            <v>0</v>
          </cell>
          <cell r="AB145">
            <v>0</v>
          </cell>
          <cell r="AC145">
            <v>0</v>
          </cell>
          <cell r="AD145">
            <v>0</v>
          </cell>
          <cell r="AE145">
            <v>0</v>
          </cell>
          <cell r="AF145">
            <v>0</v>
          </cell>
          <cell r="AG145">
            <v>0</v>
          </cell>
          <cell r="AH145">
            <v>0</v>
          </cell>
        </row>
        <row r="146">
          <cell r="A146" t="str">
            <v>4773</v>
          </cell>
          <cell r="B146" t="str">
            <v>Bahay Kubo Housing Association Limited</v>
          </cell>
          <cell r="C146" t="str">
            <v>RASA</v>
          </cell>
          <cell r="D146">
            <v>2</v>
          </cell>
          <cell r="E146">
            <v>0</v>
          </cell>
          <cell r="F146">
            <v>56</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2</v>
          </cell>
          <cell r="W146">
            <v>0</v>
          </cell>
          <cell r="X146">
            <v>56</v>
          </cell>
          <cell r="Y146">
            <v>2</v>
          </cell>
          <cell r="Z146">
            <v>0</v>
          </cell>
          <cell r="AA146">
            <v>0</v>
          </cell>
          <cell r="AB146">
            <v>0</v>
          </cell>
          <cell r="AC146">
            <v>0</v>
          </cell>
          <cell r="AD146">
            <v>0</v>
          </cell>
          <cell r="AE146">
            <v>0</v>
          </cell>
          <cell r="AF146">
            <v>0</v>
          </cell>
          <cell r="AG146">
            <v>0</v>
          </cell>
          <cell r="AH146">
            <v>0</v>
          </cell>
        </row>
        <row r="147">
          <cell r="A147" t="str">
            <v>4774</v>
          </cell>
          <cell r="B147" t="str">
            <v>Expectations (UK)</v>
          </cell>
          <cell r="C147" t="str">
            <v>RASA</v>
          </cell>
          <cell r="D147">
            <v>0</v>
          </cell>
          <cell r="E147">
            <v>0</v>
          </cell>
          <cell r="F147">
            <v>0</v>
          </cell>
          <cell r="G147">
            <v>0</v>
          </cell>
          <cell r="H147">
            <v>0</v>
          </cell>
          <cell r="I147">
            <v>0</v>
          </cell>
          <cell r="J147">
            <v>0</v>
          </cell>
          <cell r="K147">
            <v>0</v>
          </cell>
          <cell r="L147">
            <v>0</v>
          </cell>
          <cell r="M147">
            <v>350</v>
          </cell>
          <cell r="N147">
            <v>0</v>
          </cell>
          <cell r="O147">
            <v>0</v>
          </cell>
          <cell r="P147">
            <v>0</v>
          </cell>
          <cell r="Q147">
            <v>0</v>
          </cell>
          <cell r="R147">
            <v>0</v>
          </cell>
          <cell r="S147">
            <v>0</v>
          </cell>
          <cell r="T147">
            <v>0</v>
          </cell>
          <cell r="U147">
            <v>0</v>
          </cell>
          <cell r="V147">
            <v>350</v>
          </cell>
          <cell r="W147">
            <v>0</v>
          </cell>
          <cell r="X147">
            <v>0</v>
          </cell>
          <cell r="Y147">
            <v>350</v>
          </cell>
          <cell r="Z147">
            <v>0</v>
          </cell>
          <cell r="AA147">
            <v>0</v>
          </cell>
          <cell r="AB147">
            <v>0</v>
          </cell>
          <cell r="AC147">
            <v>0</v>
          </cell>
          <cell r="AD147">
            <v>0</v>
          </cell>
          <cell r="AE147">
            <v>0</v>
          </cell>
          <cell r="AF147">
            <v>0</v>
          </cell>
          <cell r="AG147">
            <v>0</v>
          </cell>
          <cell r="AH147">
            <v>0</v>
          </cell>
        </row>
        <row r="148">
          <cell r="A148" t="str">
            <v>4775</v>
          </cell>
          <cell r="B148" t="str">
            <v>East Midlands Housing and Regeneration Limited</v>
          </cell>
          <cell r="C148" t="str">
            <v>Large</v>
          </cell>
          <cell r="D148">
            <v>9680</v>
          </cell>
          <cell r="E148">
            <v>308</v>
          </cell>
          <cell r="F148">
            <v>72</v>
          </cell>
          <cell r="G148">
            <v>0</v>
          </cell>
          <cell r="H148">
            <v>0</v>
          </cell>
          <cell r="I148">
            <v>0</v>
          </cell>
          <cell r="J148">
            <v>486</v>
          </cell>
          <cell r="K148">
            <v>21</v>
          </cell>
          <cell r="L148">
            <v>0</v>
          </cell>
          <cell r="M148">
            <v>247</v>
          </cell>
          <cell r="N148">
            <v>245</v>
          </cell>
          <cell r="O148">
            <v>0</v>
          </cell>
          <cell r="P148">
            <v>0</v>
          </cell>
          <cell r="Q148">
            <v>17</v>
          </cell>
          <cell r="R148">
            <v>0</v>
          </cell>
          <cell r="S148">
            <v>3702</v>
          </cell>
          <cell r="T148">
            <v>16</v>
          </cell>
          <cell r="U148">
            <v>4</v>
          </cell>
          <cell r="V148">
            <v>14115</v>
          </cell>
          <cell r="W148">
            <v>607</v>
          </cell>
          <cell r="X148">
            <v>76</v>
          </cell>
          <cell r="Y148">
            <v>14705</v>
          </cell>
          <cell r="Z148">
            <v>244</v>
          </cell>
          <cell r="AA148">
            <v>0</v>
          </cell>
          <cell r="AB148">
            <v>0</v>
          </cell>
          <cell r="AC148">
            <v>0</v>
          </cell>
          <cell r="AD148">
            <v>0</v>
          </cell>
          <cell r="AE148">
            <v>0</v>
          </cell>
          <cell r="AF148">
            <v>244</v>
          </cell>
          <cell r="AG148">
            <v>0</v>
          </cell>
          <cell r="AH148">
            <v>0</v>
          </cell>
        </row>
        <row r="149">
          <cell r="A149" t="str">
            <v>4776</v>
          </cell>
          <cell r="B149" t="str">
            <v>Highstone Housing Association Limited</v>
          </cell>
          <cell r="C149" t="str">
            <v>RASA</v>
          </cell>
          <cell r="D149">
            <v>0</v>
          </cell>
          <cell r="E149">
            <v>0</v>
          </cell>
          <cell r="F149">
            <v>0</v>
          </cell>
          <cell r="G149">
            <v>0</v>
          </cell>
          <cell r="H149">
            <v>0</v>
          </cell>
          <cell r="I149">
            <v>0</v>
          </cell>
          <cell r="J149">
            <v>0</v>
          </cell>
          <cell r="K149">
            <v>0</v>
          </cell>
          <cell r="L149">
            <v>0</v>
          </cell>
          <cell r="M149">
            <v>0</v>
          </cell>
          <cell r="N149">
            <v>0</v>
          </cell>
          <cell r="O149">
            <v>42</v>
          </cell>
          <cell r="P149">
            <v>0</v>
          </cell>
          <cell r="Q149">
            <v>0</v>
          </cell>
          <cell r="R149">
            <v>0</v>
          </cell>
          <cell r="S149">
            <v>0</v>
          </cell>
          <cell r="T149">
            <v>0</v>
          </cell>
          <cell r="U149">
            <v>0</v>
          </cell>
          <cell r="V149">
            <v>0</v>
          </cell>
          <cell r="W149">
            <v>0</v>
          </cell>
          <cell r="X149">
            <v>42</v>
          </cell>
          <cell r="Y149">
            <v>0</v>
          </cell>
          <cell r="Z149">
            <v>0</v>
          </cell>
          <cell r="AA149">
            <v>0</v>
          </cell>
          <cell r="AB149">
            <v>0</v>
          </cell>
          <cell r="AC149">
            <v>0</v>
          </cell>
          <cell r="AD149">
            <v>0</v>
          </cell>
          <cell r="AE149">
            <v>0</v>
          </cell>
          <cell r="AF149">
            <v>0</v>
          </cell>
          <cell r="AG149">
            <v>0</v>
          </cell>
          <cell r="AH149">
            <v>0</v>
          </cell>
        </row>
        <row r="150">
          <cell r="A150" t="str">
            <v>4779</v>
          </cell>
          <cell r="B150" t="str">
            <v>My Space Housing Solutions</v>
          </cell>
          <cell r="C150" t="str">
            <v>RASA</v>
          </cell>
          <cell r="D150">
            <v>0</v>
          </cell>
          <cell r="E150">
            <v>0</v>
          </cell>
          <cell r="F150">
            <v>0</v>
          </cell>
          <cell r="G150">
            <v>0</v>
          </cell>
          <cell r="H150">
            <v>0</v>
          </cell>
          <cell r="I150">
            <v>0</v>
          </cell>
          <cell r="J150">
            <v>0</v>
          </cell>
          <cell r="K150">
            <v>0</v>
          </cell>
          <cell r="L150">
            <v>0</v>
          </cell>
          <cell r="M150">
            <v>0</v>
          </cell>
          <cell r="N150">
            <v>0</v>
          </cell>
          <cell r="O150">
            <v>203</v>
          </cell>
          <cell r="P150">
            <v>0</v>
          </cell>
          <cell r="Q150">
            <v>0</v>
          </cell>
          <cell r="R150">
            <v>0</v>
          </cell>
          <cell r="S150">
            <v>0</v>
          </cell>
          <cell r="T150">
            <v>0</v>
          </cell>
          <cell r="U150">
            <v>0</v>
          </cell>
          <cell r="V150">
            <v>0</v>
          </cell>
          <cell r="W150">
            <v>0</v>
          </cell>
          <cell r="X150">
            <v>203</v>
          </cell>
          <cell r="Y150">
            <v>0</v>
          </cell>
          <cell r="Z150">
            <v>0</v>
          </cell>
          <cell r="AA150">
            <v>0</v>
          </cell>
          <cell r="AB150">
            <v>0</v>
          </cell>
          <cell r="AC150">
            <v>0</v>
          </cell>
          <cell r="AD150">
            <v>0</v>
          </cell>
          <cell r="AE150">
            <v>0</v>
          </cell>
          <cell r="AF150">
            <v>0</v>
          </cell>
          <cell r="AG150">
            <v>0</v>
          </cell>
          <cell r="AH150">
            <v>0</v>
          </cell>
        </row>
        <row r="151">
          <cell r="A151" t="str">
            <v>4780</v>
          </cell>
          <cell r="B151" t="str">
            <v>Proffitts - Investing in Communities Community Interest Company</v>
          </cell>
          <cell r="C151" t="str">
            <v>RASA</v>
          </cell>
          <cell r="D151">
            <v>0</v>
          </cell>
          <cell r="E151">
            <v>0</v>
          </cell>
          <cell r="F151">
            <v>0</v>
          </cell>
          <cell r="G151">
            <v>0</v>
          </cell>
          <cell r="H151">
            <v>0</v>
          </cell>
          <cell r="I151">
            <v>0</v>
          </cell>
          <cell r="J151">
            <v>0</v>
          </cell>
          <cell r="K151">
            <v>0</v>
          </cell>
          <cell r="L151">
            <v>0</v>
          </cell>
          <cell r="M151">
            <v>9</v>
          </cell>
          <cell r="N151">
            <v>0</v>
          </cell>
          <cell r="O151">
            <v>0</v>
          </cell>
          <cell r="P151">
            <v>0</v>
          </cell>
          <cell r="Q151">
            <v>0</v>
          </cell>
          <cell r="R151">
            <v>0</v>
          </cell>
          <cell r="S151">
            <v>0</v>
          </cell>
          <cell r="T151">
            <v>0</v>
          </cell>
          <cell r="U151">
            <v>0</v>
          </cell>
          <cell r="V151">
            <v>9</v>
          </cell>
          <cell r="W151">
            <v>0</v>
          </cell>
          <cell r="X151">
            <v>0</v>
          </cell>
          <cell r="Y151">
            <v>9</v>
          </cell>
          <cell r="Z151">
            <v>0</v>
          </cell>
          <cell r="AA151">
            <v>0</v>
          </cell>
          <cell r="AB151">
            <v>0</v>
          </cell>
          <cell r="AC151">
            <v>0</v>
          </cell>
          <cell r="AD151">
            <v>0</v>
          </cell>
          <cell r="AE151">
            <v>0</v>
          </cell>
          <cell r="AF151">
            <v>0</v>
          </cell>
          <cell r="AG151">
            <v>0</v>
          </cell>
          <cell r="AH151">
            <v>0</v>
          </cell>
        </row>
        <row r="152">
          <cell r="A152" t="str">
            <v>4781</v>
          </cell>
          <cell r="B152" t="str">
            <v>NACRO</v>
          </cell>
          <cell r="C152" t="str">
            <v>RASA</v>
          </cell>
          <cell r="D152">
            <v>7</v>
          </cell>
          <cell r="E152">
            <v>0</v>
          </cell>
          <cell r="F152">
            <v>0</v>
          </cell>
          <cell r="G152">
            <v>0</v>
          </cell>
          <cell r="H152">
            <v>0</v>
          </cell>
          <cell r="I152">
            <v>0</v>
          </cell>
          <cell r="J152">
            <v>0</v>
          </cell>
          <cell r="K152">
            <v>0</v>
          </cell>
          <cell r="L152">
            <v>0</v>
          </cell>
          <cell r="M152">
            <v>226</v>
          </cell>
          <cell r="N152">
            <v>14</v>
          </cell>
          <cell r="O152">
            <v>1121</v>
          </cell>
          <cell r="P152">
            <v>0</v>
          </cell>
          <cell r="Q152">
            <v>0</v>
          </cell>
          <cell r="R152">
            <v>0</v>
          </cell>
          <cell r="S152">
            <v>0</v>
          </cell>
          <cell r="T152">
            <v>0</v>
          </cell>
          <cell r="U152">
            <v>0</v>
          </cell>
          <cell r="V152">
            <v>233</v>
          </cell>
          <cell r="W152">
            <v>14</v>
          </cell>
          <cell r="X152">
            <v>1121</v>
          </cell>
          <cell r="Y152">
            <v>247</v>
          </cell>
          <cell r="Z152">
            <v>0</v>
          </cell>
          <cell r="AA152">
            <v>0</v>
          </cell>
          <cell r="AB152">
            <v>0</v>
          </cell>
          <cell r="AC152">
            <v>0</v>
          </cell>
          <cell r="AD152">
            <v>0</v>
          </cell>
          <cell r="AE152">
            <v>0</v>
          </cell>
          <cell r="AF152">
            <v>0</v>
          </cell>
          <cell r="AG152">
            <v>0</v>
          </cell>
          <cell r="AH152">
            <v>0</v>
          </cell>
        </row>
        <row r="153">
          <cell r="A153" t="str">
            <v>4782</v>
          </cell>
          <cell r="B153" t="str">
            <v>Slough YMCA</v>
          </cell>
          <cell r="C153" t="str">
            <v>RASA</v>
          </cell>
          <cell r="D153">
            <v>0</v>
          </cell>
          <cell r="E153">
            <v>0</v>
          </cell>
          <cell r="F153">
            <v>0</v>
          </cell>
          <cell r="G153">
            <v>0</v>
          </cell>
          <cell r="H153">
            <v>0</v>
          </cell>
          <cell r="I153">
            <v>0</v>
          </cell>
          <cell r="J153">
            <v>0</v>
          </cell>
          <cell r="K153">
            <v>0</v>
          </cell>
          <cell r="L153">
            <v>0</v>
          </cell>
          <cell r="M153">
            <v>10</v>
          </cell>
          <cell r="N153">
            <v>0</v>
          </cell>
          <cell r="O153">
            <v>45</v>
          </cell>
          <cell r="P153">
            <v>0</v>
          </cell>
          <cell r="Q153">
            <v>0</v>
          </cell>
          <cell r="R153">
            <v>0</v>
          </cell>
          <cell r="S153">
            <v>0</v>
          </cell>
          <cell r="T153">
            <v>0</v>
          </cell>
          <cell r="U153">
            <v>0</v>
          </cell>
          <cell r="V153">
            <v>10</v>
          </cell>
          <cell r="W153">
            <v>0</v>
          </cell>
          <cell r="X153">
            <v>45</v>
          </cell>
          <cell r="Y153">
            <v>10</v>
          </cell>
          <cell r="Z153">
            <v>0</v>
          </cell>
          <cell r="AA153">
            <v>0</v>
          </cell>
          <cell r="AB153">
            <v>0</v>
          </cell>
          <cell r="AC153">
            <v>0</v>
          </cell>
          <cell r="AD153">
            <v>0</v>
          </cell>
          <cell r="AE153">
            <v>0</v>
          </cell>
          <cell r="AF153">
            <v>0</v>
          </cell>
          <cell r="AG153">
            <v>0</v>
          </cell>
          <cell r="AH153">
            <v>0</v>
          </cell>
        </row>
        <row r="154">
          <cell r="A154" t="str">
            <v>4783</v>
          </cell>
          <cell r="B154" t="str">
            <v>Birmingham YMCA</v>
          </cell>
          <cell r="C154" t="str">
            <v>RASA</v>
          </cell>
          <cell r="D154">
            <v>0</v>
          </cell>
          <cell r="E154">
            <v>0</v>
          </cell>
          <cell r="F154">
            <v>27</v>
          </cell>
          <cell r="G154">
            <v>0</v>
          </cell>
          <cell r="H154">
            <v>0</v>
          </cell>
          <cell r="I154">
            <v>0</v>
          </cell>
          <cell r="J154">
            <v>0</v>
          </cell>
          <cell r="K154">
            <v>0</v>
          </cell>
          <cell r="L154">
            <v>0</v>
          </cell>
          <cell r="M154">
            <v>72</v>
          </cell>
          <cell r="N154">
            <v>0</v>
          </cell>
          <cell r="O154">
            <v>146</v>
          </cell>
          <cell r="P154">
            <v>0</v>
          </cell>
          <cell r="Q154">
            <v>0</v>
          </cell>
          <cell r="R154">
            <v>0</v>
          </cell>
          <cell r="S154">
            <v>0</v>
          </cell>
          <cell r="T154">
            <v>0</v>
          </cell>
          <cell r="U154">
            <v>0</v>
          </cell>
          <cell r="V154">
            <v>72</v>
          </cell>
          <cell r="W154">
            <v>0</v>
          </cell>
          <cell r="X154">
            <v>173</v>
          </cell>
          <cell r="Y154">
            <v>72</v>
          </cell>
          <cell r="Z154">
            <v>0</v>
          </cell>
          <cell r="AA154">
            <v>0</v>
          </cell>
          <cell r="AB154">
            <v>0</v>
          </cell>
          <cell r="AC154">
            <v>0</v>
          </cell>
          <cell r="AD154">
            <v>0</v>
          </cell>
          <cell r="AE154">
            <v>0</v>
          </cell>
          <cell r="AF154">
            <v>0</v>
          </cell>
          <cell r="AG154">
            <v>0</v>
          </cell>
          <cell r="AH154">
            <v>0</v>
          </cell>
        </row>
        <row r="155">
          <cell r="A155" t="str">
            <v>4785</v>
          </cell>
          <cell r="B155" t="str">
            <v>Homes for Wells Limited</v>
          </cell>
          <cell r="C155" t="str">
            <v>RASA</v>
          </cell>
          <cell r="D155">
            <v>0</v>
          </cell>
          <cell r="E155">
            <v>0</v>
          </cell>
          <cell r="F155">
            <v>0</v>
          </cell>
          <cell r="G155">
            <v>5</v>
          </cell>
          <cell r="H155">
            <v>0</v>
          </cell>
          <cell r="I155">
            <v>0</v>
          </cell>
          <cell r="J155">
            <v>11</v>
          </cell>
          <cell r="K155">
            <v>0</v>
          </cell>
          <cell r="L155">
            <v>0</v>
          </cell>
          <cell r="M155">
            <v>0</v>
          </cell>
          <cell r="N155">
            <v>0</v>
          </cell>
          <cell r="O155">
            <v>0</v>
          </cell>
          <cell r="P155">
            <v>0</v>
          </cell>
          <cell r="Q155">
            <v>0</v>
          </cell>
          <cell r="R155">
            <v>0</v>
          </cell>
          <cell r="S155">
            <v>0</v>
          </cell>
          <cell r="T155">
            <v>0</v>
          </cell>
          <cell r="U155">
            <v>0</v>
          </cell>
          <cell r="V155">
            <v>16</v>
          </cell>
          <cell r="W155">
            <v>0</v>
          </cell>
          <cell r="X155">
            <v>0</v>
          </cell>
          <cell r="Y155">
            <v>16</v>
          </cell>
          <cell r="Z155">
            <v>0</v>
          </cell>
          <cell r="AA155">
            <v>0</v>
          </cell>
          <cell r="AB155">
            <v>0</v>
          </cell>
          <cell r="AC155">
            <v>0</v>
          </cell>
          <cell r="AD155">
            <v>0</v>
          </cell>
          <cell r="AE155">
            <v>0</v>
          </cell>
          <cell r="AF155">
            <v>0</v>
          </cell>
          <cell r="AG155">
            <v>0</v>
          </cell>
          <cell r="AH155">
            <v>0</v>
          </cell>
        </row>
        <row r="156">
          <cell r="A156" t="str">
            <v>4786</v>
          </cell>
          <cell r="B156" t="str">
            <v>South Tyneside Housing Ventures Trust Limited</v>
          </cell>
          <cell r="C156" t="str">
            <v>RASA</v>
          </cell>
          <cell r="D156">
            <v>0</v>
          </cell>
          <cell r="E156">
            <v>20</v>
          </cell>
          <cell r="F156">
            <v>0</v>
          </cell>
          <cell r="G156">
            <v>0</v>
          </cell>
          <cell r="H156">
            <v>0</v>
          </cell>
          <cell r="I156">
            <v>0</v>
          </cell>
          <cell r="J156">
            <v>0</v>
          </cell>
          <cell r="K156">
            <v>61</v>
          </cell>
          <cell r="L156">
            <v>0</v>
          </cell>
          <cell r="M156">
            <v>0</v>
          </cell>
          <cell r="N156">
            <v>0</v>
          </cell>
          <cell r="O156">
            <v>0</v>
          </cell>
          <cell r="P156">
            <v>0</v>
          </cell>
          <cell r="Q156">
            <v>0</v>
          </cell>
          <cell r="R156">
            <v>0</v>
          </cell>
          <cell r="S156">
            <v>0</v>
          </cell>
          <cell r="T156">
            <v>0</v>
          </cell>
          <cell r="U156">
            <v>0</v>
          </cell>
          <cell r="V156">
            <v>0</v>
          </cell>
          <cell r="W156">
            <v>81</v>
          </cell>
          <cell r="X156">
            <v>0</v>
          </cell>
          <cell r="Y156">
            <v>81</v>
          </cell>
          <cell r="Z156">
            <v>0</v>
          </cell>
          <cell r="AA156">
            <v>0</v>
          </cell>
          <cell r="AB156">
            <v>0</v>
          </cell>
          <cell r="AC156">
            <v>0</v>
          </cell>
          <cell r="AD156">
            <v>0</v>
          </cell>
          <cell r="AE156">
            <v>0</v>
          </cell>
          <cell r="AF156">
            <v>0</v>
          </cell>
          <cell r="AG156">
            <v>0</v>
          </cell>
          <cell r="AH156">
            <v>0</v>
          </cell>
        </row>
        <row r="157">
          <cell r="A157" t="str">
            <v>4787</v>
          </cell>
          <cell r="B157" t="str">
            <v>District Homes CIC</v>
          </cell>
          <cell r="C157" t="str">
            <v>RASA</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row>
        <row r="158">
          <cell r="A158" t="str">
            <v>4788</v>
          </cell>
          <cell r="B158" t="str">
            <v>Adler Housing</v>
          </cell>
          <cell r="C158" t="str">
            <v>RASA</v>
          </cell>
          <cell r="D158">
            <v>0</v>
          </cell>
          <cell r="E158">
            <v>0</v>
          </cell>
          <cell r="F158">
            <v>0</v>
          </cell>
          <cell r="G158">
            <v>0</v>
          </cell>
          <cell r="H158">
            <v>0</v>
          </cell>
          <cell r="I158">
            <v>0</v>
          </cell>
          <cell r="J158">
            <v>12</v>
          </cell>
          <cell r="K158">
            <v>0</v>
          </cell>
          <cell r="L158">
            <v>0</v>
          </cell>
          <cell r="M158">
            <v>0</v>
          </cell>
          <cell r="N158">
            <v>0</v>
          </cell>
          <cell r="O158">
            <v>0</v>
          </cell>
          <cell r="P158">
            <v>0</v>
          </cell>
          <cell r="Q158">
            <v>0</v>
          </cell>
          <cell r="R158">
            <v>0</v>
          </cell>
          <cell r="S158">
            <v>0</v>
          </cell>
          <cell r="T158">
            <v>0</v>
          </cell>
          <cell r="U158">
            <v>0</v>
          </cell>
          <cell r="V158">
            <v>12</v>
          </cell>
          <cell r="W158">
            <v>0</v>
          </cell>
          <cell r="X158">
            <v>0</v>
          </cell>
          <cell r="Y158">
            <v>12</v>
          </cell>
          <cell r="Z158">
            <v>0</v>
          </cell>
          <cell r="AA158">
            <v>0</v>
          </cell>
          <cell r="AB158">
            <v>0</v>
          </cell>
          <cell r="AC158">
            <v>0</v>
          </cell>
          <cell r="AD158">
            <v>0</v>
          </cell>
          <cell r="AE158">
            <v>0</v>
          </cell>
          <cell r="AF158">
            <v>0</v>
          </cell>
          <cell r="AG158">
            <v>0</v>
          </cell>
          <cell r="AH158">
            <v>0</v>
          </cell>
        </row>
        <row r="159">
          <cell r="A159" t="str">
            <v>4789</v>
          </cell>
          <cell r="B159" t="str">
            <v>Fortis Living</v>
          </cell>
          <cell r="C159" t="str">
            <v>RASA</v>
          </cell>
          <cell r="D159">
            <v>0</v>
          </cell>
          <cell r="E159">
            <v>1</v>
          </cell>
          <cell r="F159">
            <v>0</v>
          </cell>
          <cell r="G159">
            <v>0</v>
          </cell>
          <cell r="H159">
            <v>0</v>
          </cell>
          <cell r="I159">
            <v>0</v>
          </cell>
          <cell r="J159">
            <v>0</v>
          </cell>
          <cell r="K159">
            <v>1</v>
          </cell>
          <cell r="L159">
            <v>0</v>
          </cell>
          <cell r="M159">
            <v>0</v>
          </cell>
          <cell r="N159">
            <v>0</v>
          </cell>
          <cell r="O159">
            <v>0</v>
          </cell>
          <cell r="P159">
            <v>0</v>
          </cell>
          <cell r="Q159">
            <v>0</v>
          </cell>
          <cell r="R159">
            <v>0</v>
          </cell>
          <cell r="S159">
            <v>0</v>
          </cell>
          <cell r="T159">
            <v>0</v>
          </cell>
          <cell r="U159">
            <v>0</v>
          </cell>
          <cell r="V159">
            <v>0</v>
          </cell>
          <cell r="W159">
            <v>2</v>
          </cell>
          <cell r="X159">
            <v>0</v>
          </cell>
          <cell r="Y159">
            <v>2</v>
          </cell>
          <cell r="Z159">
            <v>0</v>
          </cell>
          <cell r="AA159">
            <v>0</v>
          </cell>
          <cell r="AB159">
            <v>0</v>
          </cell>
          <cell r="AC159">
            <v>0</v>
          </cell>
          <cell r="AD159">
            <v>0</v>
          </cell>
          <cell r="AE159">
            <v>0</v>
          </cell>
          <cell r="AF159">
            <v>0</v>
          </cell>
          <cell r="AG159">
            <v>0</v>
          </cell>
          <cell r="AH159">
            <v>0</v>
          </cell>
        </row>
        <row r="160">
          <cell r="A160" t="str">
            <v>4790</v>
          </cell>
          <cell r="B160" t="str">
            <v>Derwent Community Housing Association Limited</v>
          </cell>
          <cell r="C160" t="str">
            <v>RASA</v>
          </cell>
          <cell r="D160">
            <v>0</v>
          </cell>
          <cell r="E160">
            <v>18</v>
          </cell>
          <cell r="F160">
            <v>0</v>
          </cell>
          <cell r="G160">
            <v>0</v>
          </cell>
          <cell r="H160">
            <v>0</v>
          </cell>
          <cell r="I160">
            <v>0</v>
          </cell>
          <cell r="J160">
            <v>0</v>
          </cell>
          <cell r="K160">
            <v>43</v>
          </cell>
          <cell r="L160">
            <v>0</v>
          </cell>
          <cell r="M160">
            <v>0</v>
          </cell>
          <cell r="N160">
            <v>0</v>
          </cell>
          <cell r="O160">
            <v>0</v>
          </cell>
          <cell r="P160">
            <v>0</v>
          </cell>
          <cell r="Q160">
            <v>0</v>
          </cell>
          <cell r="R160">
            <v>0</v>
          </cell>
          <cell r="S160">
            <v>0</v>
          </cell>
          <cell r="T160">
            <v>0</v>
          </cell>
          <cell r="U160">
            <v>0</v>
          </cell>
          <cell r="V160">
            <v>0</v>
          </cell>
          <cell r="W160">
            <v>61</v>
          </cell>
          <cell r="X160">
            <v>0</v>
          </cell>
          <cell r="Y160">
            <v>61</v>
          </cell>
          <cell r="Z160">
            <v>0</v>
          </cell>
          <cell r="AA160">
            <v>0</v>
          </cell>
          <cell r="AB160">
            <v>0</v>
          </cell>
          <cell r="AC160">
            <v>0</v>
          </cell>
          <cell r="AD160">
            <v>0</v>
          </cell>
          <cell r="AE160">
            <v>0</v>
          </cell>
          <cell r="AF160">
            <v>0</v>
          </cell>
          <cell r="AG160">
            <v>0</v>
          </cell>
          <cell r="AH160">
            <v>0</v>
          </cell>
        </row>
        <row r="161">
          <cell r="A161" t="str">
            <v>4791</v>
          </cell>
          <cell r="B161" t="str">
            <v>Harbour Light Assisted Living CIC</v>
          </cell>
          <cell r="C161" t="str">
            <v>RASA</v>
          </cell>
          <cell r="D161">
            <v>0</v>
          </cell>
          <cell r="E161">
            <v>0</v>
          </cell>
          <cell r="F161">
            <v>0</v>
          </cell>
          <cell r="G161">
            <v>0</v>
          </cell>
          <cell r="H161">
            <v>0</v>
          </cell>
          <cell r="I161">
            <v>0</v>
          </cell>
          <cell r="J161">
            <v>0</v>
          </cell>
          <cell r="K161">
            <v>0</v>
          </cell>
          <cell r="L161">
            <v>0</v>
          </cell>
          <cell r="M161">
            <v>191</v>
          </cell>
          <cell r="N161">
            <v>0</v>
          </cell>
          <cell r="O161">
            <v>0</v>
          </cell>
          <cell r="P161">
            <v>0</v>
          </cell>
          <cell r="Q161">
            <v>0</v>
          </cell>
          <cell r="R161">
            <v>0</v>
          </cell>
          <cell r="S161">
            <v>0</v>
          </cell>
          <cell r="T161">
            <v>0</v>
          </cell>
          <cell r="U161">
            <v>0</v>
          </cell>
          <cell r="V161">
            <v>191</v>
          </cell>
          <cell r="W161">
            <v>0</v>
          </cell>
          <cell r="X161">
            <v>0</v>
          </cell>
          <cell r="Y161">
            <v>191</v>
          </cell>
          <cell r="Z161">
            <v>0</v>
          </cell>
          <cell r="AA161">
            <v>0</v>
          </cell>
          <cell r="AB161">
            <v>78</v>
          </cell>
          <cell r="AC161">
            <v>0</v>
          </cell>
          <cell r="AD161">
            <v>0</v>
          </cell>
          <cell r="AE161">
            <v>0</v>
          </cell>
          <cell r="AF161">
            <v>0</v>
          </cell>
          <cell r="AG161">
            <v>0</v>
          </cell>
          <cell r="AH161">
            <v>78</v>
          </cell>
        </row>
        <row r="162">
          <cell r="A162" t="str">
            <v>4793</v>
          </cell>
          <cell r="B162" t="str">
            <v>YMCA North Tyneside</v>
          </cell>
          <cell r="C162" t="str">
            <v>RASA</v>
          </cell>
          <cell r="D162">
            <v>0</v>
          </cell>
          <cell r="E162">
            <v>0</v>
          </cell>
          <cell r="F162">
            <v>0</v>
          </cell>
          <cell r="G162">
            <v>0</v>
          </cell>
          <cell r="H162">
            <v>0</v>
          </cell>
          <cell r="I162">
            <v>0</v>
          </cell>
          <cell r="J162">
            <v>0</v>
          </cell>
          <cell r="K162">
            <v>0</v>
          </cell>
          <cell r="L162">
            <v>0</v>
          </cell>
          <cell r="M162">
            <v>20</v>
          </cell>
          <cell r="N162">
            <v>0</v>
          </cell>
          <cell r="O162">
            <v>0</v>
          </cell>
          <cell r="P162">
            <v>0</v>
          </cell>
          <cell r="Q162">
            <v>0</v>
          </cell>
          <cell r="R162">
            <v>0</v>
          </cell>
          <cell r="S162">
            <v>0</v>
          </cell>
          <cell r="T162">
            <v>0</v>
          </cell>
          <cell r="U162">
            <v>0</v>
          </cell>
          <cell r="V162">
            <v>20</v>
          </cell>
          <cell r="W162">
            <v>0</v>
          </cell>
          <cell r="X162">
            <v>0</v>
          </cell>
          <cell r="Y162">
            <v>20</v>
          </cell>
          <cell r="Z162">
            <v>0</v>
          </cell>
          <cell r="AA162">
            <v>0</v>
          </cell>
          <cell r="AB162">
            <v>0</v>
          </cell>
          <cell r="AC162">
            <v>0</v>
          </cell>
          <cell r="AD162">
            <v>0</v>
          </cell>
          <cell r="AE162">
            <v>0</v>
          </cell>
          <cell r="AF162">
            <v>0</v>
          </cell>
          <cell r="AG162">
            <v>0</v>
          </cell>
          <cell r="AH162">
            <v>0</v>
          </cell>
        </row>
        <row r="163">
          <cell r="A163" t="str">
            <v>4794</v>
          </cell>
          <cell r="B163" t="str">
            <v>Excel Housing Solutions</v>
          </cell>
          <cell r="C163" t="str">
            <v>RASA</v>
          </cell>
          <cell r="D163">
            <v>2</v>
          </cell>
          <cell r="E163">
            <v>0</v>
          </cell>
          <cell r="F163">
            <v>0</v>
          </cell>
          <cell r="G163">
            <v>0</v>
          </cell>
          <cell r="H163">
            <v>0</v>
          </cell>
          <cell r="I163">
            <v>0</v>
          </cell>
          <cell r="J163">
            <v>0</v>
          </cell>
          <cell r="K163">
            <v>0</v>
          </cell>
          <cell r="L163">
            <v>0</v>
          </cell>
          <cell r="M163">
            <v>39</v>
          </cell>
          <cell r="N163">
            <v>0</v>
          </cell>
          <cell r="O163">
            <v>6</v>
          </cell>
          <cell r="P163">
            <v>0</v>
          </cell>
          <cell r="Q163">
            <v>0</v>
          </cell>
          <cell r="R163">
            <v>0</v>
          </cell>
          <cell r="S163">
            <v>0</v>
          </cell>
          <cell r="T163">
            <v>0</v>
          </cell>
          <cell r="U163">
            <v>0</v>
          </cell>
          <cell r="V163">
            <v>41</v>
          </cell>
          <cell r="W163">
            <v>0</v>
          </cell>
          <cell r="X163">
            <v>6</v>
          </cell>
          <cell r="Y163">
            <v>41</v>
          </cell>
          <cell r="Z163">
            <v>0</v>
          </cell>
          <cell r="AA163">
            <v>0</v>
          </cell>
          <cell r="AB163">
            <v>0</v>
          </cell>
          <cell r="AC163">
            <v>5</v>
          </cell>
          <cell r="AD163">
            <v>0</v>
          </cell>
          <cell r="AE163">
            <v>0</v>
          </cell>
          <cell r="AF163">
            <v>5</v>
          </cell>
          <cell r="AG163">
            <v>0</v>
          </cell>
          <cell r="AH163">
            <v>0</v>
          </cell>
        </row>
        <row r="164">
          <cell r="A164" t="str">
            <v>4795</v>
          </cell>
          <cell r="B164" t="str">
            <v>Lincolnshire Employment Accommodation Project Limited</v>
          </cell>
          <cell r="C164" t="str">
            <v>RASA</v>
          </cell>
          <cell r="D164">
            <v>0</v>
          </cell>
          <cell r="E164">
            <v>0</v>
          </cell>
          <cell r="F164">
            <v>0</v>
          </cell>
          <cell r="G164">
            <v>0</v>
          </cell>
          <cell r="H164">
            <v>0</v>
          </cell>
          <cell r="I164">
            <v>0</v>
          </cell>
          <cell r="J164">
            <v>0</v>
          </cell>
          <cell r="K164">
            <v>0</v>
          </cell>
          <cell r="L164">
            <v>0</v>
          </cell>
          <cell r="M164">
            <v>42</v>
          </cell>
          <cell r="N164">
            <v>0</v>
          </cell>
          <cell r="O164">
            <v>0</v>
          </cell>
          <cell r="P164">
            <v>0</v>
          </cell>
          <cell r="Q164">
            <v>0</v>
          </cell>
          <cell r="R164">
            <v>0</v>
          </cell>
          <cell r="S164">
            <v>0</v>
          </cell>
          <cell r="T164">
            <v>0</v>
          </cell>
          <cell r="U164">
            <v>0</v>
          </cell>
          <cell r="V164">
            <v>42</v>
          </cell>
          <cell r="W164">
            <v>0</v>
          </cell>
          <cell r="X164">
            <v>0</v>
          </cell>
          <cell r="Y164">
            <v>42</v>
          </cell>
          <cell r="Z164">
            <v>0</v>
          </cell>
          <cell r="AA164">
            <v>0</v>
          </cell>
          <cell r="AB164">
            <v>0</v>
          </cell>
          <cell r="AC164">
            <v>0</v>
          </cell>
          <cell r="AD164">
            <v>0</v>
          </cell>
          <cell r="AE164">
            <v>0</v>
          </cell>
          <cell r="AF164">
            <v>0</v>
          </cell>
          <cell r="AG164">
            <v>0</v>
          </cell>
          <cell r="AH164">
            <v>0</v>
          </cell>
        </row>
        <row r="165">
          <cell r="A165" t="str">
            <v>4796</v>
          </cell>
          <cell r="B165" t="str">
            <v>Heyford Regeneration Limited</v>
          </cell>
          <cell r="C165" t="str">
            <v>RASA</v>
          </cell>
          <cell r="D165">
            <v>0</v>
          </cell>
          <cell r="E165">
            <v>0</v>
          </cell>
          <cell r="F165">
            <v>0</v>
          </cell>
          <cell r="G165">
            <v>0</v>
          </cell>
          <cell r="H165">
            <v>0</v>
          </cell>
          <cell r="I165">
            <v>0</v>
          </cell>
          <cell r="J165">
            <v>10</v>
          </cell>
          <cell r="K165">
            <v>0</v>
          </cell>
          <cell r="L165">
            <v>0</v>
          </cell>
          <cell r="M165">
            <v>0</v>
          </cell>
          <cell r="N165">
            <v>0</v>
          </cell>
          <cell r="O165">
            <v>0</v>
          </cell>
          <cell r="P165">
            <v>0</v>
          </cell>
          <cell r="Q165">
            <v>0</v>
          </cell>
          <cell r="R165">
            <v>0</v>
          </cell>
          <cell r="S165">
            <v>0</v>
          </cell>
          <cell r="T165">
            <v>0</v>
          </cell>
          <cell r="U165">
            <v>0</v>
          </cell>
          <cell r="V165">
            <v>10</v>
          </cell>
          <cell r="W165">
            <v>0</v>
          </cell>
          <cell r="X165">
            <v>0</v>
          </cell>
          <cell r="Y165">
            <v>10</v>
          </cell>
          <cell r="Z165">
            <v>0</v>
          </cell>
          <cell r="AA165">
            <v>0</v>
          </cell>
          <cell r="AB165">
            <v>0</v>
          </cell>
          <cell r="AC165">
            <v>0</v>
          </cell>
          <cell r="AD165">
            <v>0</v>
          </cell>
          <cell r="AE165">
            <v>0</v>
          </cell>
          <cell r="AF165">
            <v>0</v>
          </cell>
          <cell r="AG165">
            <v>0</v>
          </cell>
          <cell r="AH165">
            <v>0</v>
          </cell>
        </row>
        <row r="166">
          <cell r="A166" t="str">
            <v>4797</v>
          </cell>
          <cell r="B166" t="str">
            <v>Finefair Housing Limited</v>
          </cell>
          <cell r="C166" t="str">
            <v>RASA</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40</v>
          </cell>
          <cell r="AC166">
            <v>0</v>
          </cell>
          <cell r="AD166">
            <v>0</v>
          </cell>
          <cell r="AE166">
            <v>57</v>
          </cell>
          <cell r="AF166">
            <v>0</v>
          </cell>
          <cell r="AG166">
            <v>0</v>
          </cell>
          <cell r="AH166">
            <v>97</v>
          </cell>
        </row>
        <row r="167">
          <cell r="A167" t="str">
            <v>4798</v>
          </cell>
          <cell r="B167" t="str">
            <v>New Roots Limited</v>
          </cell>
          <cell r="C167" t="str">
            <v>RASA</v>
          </cell>
          <cell r="D167">
            <v>0</v>
          </cell>
          <cell r="E167">
            <v>0</v>
          </cell>
          <cell r="F167">
            <v>0</v>
          </cell>
          <cell r="G167">
            <v>0</v>
          </cell>
          <cell r="H167">
            <v>0</v>
          </cell>
          <cell r="I167">
            <v>0</v>
          </cell>
          <cell r="J167">
            <v>0</v>
          </cell>
          <cell r="K167">
            <v>0</v>
          </cell>
          <cell r="L167">
            <v>0</v>
          </cell>
          <cell r="M167">
            <v>270</v>
          </cell>
          <cell r="N167">
            <v>0</v>
          </cell>
          <cell r="O167">
            <v>414</v>
          </cell>
          <cell r="P167">
            <v>0</v>
          </cell>
          <cell r="Q167">
            <v>0</v>
          </cell>
          <cell r="R167">
            <v>0</v>
          </cell>
          <cell r="S167">
            <v>0</v>
          </cell>
          <cell r="T167">
            <v>0</v>
          </cell>
          <cell r="U167">
            <v>0</v>
          </cell>
          <cell r="V167">
            <v>270</v>
          </cell>
          <cell r="W167">
            <v>0</v>
          </cell>
          <cell r="X167">
            <v>414</v>
          </cell>
          <cell r="Y167">
            <v>270</v>
          </cell>
          <cell r="Z167">
            <v>0</v>
          </cell>
          <cell r="AA167">
            <v>0</v>
          </cell>
          <cell r="AB167">
            <v>0</v>
          </cell>
          <cell r="AC167">
            <v>0</v>
          </cell>
          <cell r="AD167">
            <v>0</v>
          </cell>
          <cell r="AE167">
            <v>0</v>
          </cell>
          <cell r="AF167">
            <v>0</v>
          </cell>
          <cell r="AG167">
            <v>0</v>
          </cell>
          <cell r="AH167">
            <v>0</v>
          </cell>
        </row>
        <row r="168">
          <cell r="A168" t="str">
            <v>4799</v>
          </cell>
          <cell r="B168" t="str">
            <v>Goodwin Development Trust</v>
          </cell>
          <cell r="C168" t="str">
            <v>RASA</v>
          </cell>
          <cell r="D168">
            <v>0</v>
          </cell>
          <cell r="E168">
            <v>0</v>
          </cell>
          <cell r="F168">
            <v>0</v>
          </cell>
          <cell r="G168">
            <v>0</v>
          </cell>
          <cell r="H168">
            <v>0</v>
          </cell>
          <cell r="I168">
            <v>0</v>
          </cell>
          <cell r="J168">
            <v>13</v>
          </cell>
          <cell r="K168">
            <v>0</v>
          </cell>
          <cell r="L168">
            <v>0</v>
          </cell>
          <cell r="M168">
            <v>0</v>
          </cell>
          <cell r="N168">
            <v>0</v>
          </cell>
          <cell r="O168">
            <v>0</v>
          </cell>
          <cell r="P168">
            <v>0</v>
          </cell>
          <cell r="Q168">
            <v>0</v>
          </cell>
          <cell r="R168">
            <v>0</v>
          </cell>
          <cell r="S168">
            <v>0</v>
          </cell>
          <cell r="T168">
            <v>0</v>
          </cell>
          <cell r="U168">
            <v>0</v>
          </cell>
          <cell r="V168">
            <v>13</v>
          </cell>
          <cell r="W168">
            <v>0</v>
          </cell>
          <cell r="X168">
            <v>0</v>
          </cell>
          <cell r="Y168">
            <v>13</v>
          </cell>
          <cell r="Z168">
            <v>0</v>
          </cell>
          <cell r="AA168">
            <v>0</v>
          </cell>
          <cell r="AB168">
            <v>0</v>
          </cell>
          <cell r="AC168">
            <v>0</v>
          </cell>
          <cell r="AD168">
            <v>0</v>
          </cell>
          <cell r="AE168">
            <v>0</v>
          </cell>
          <cell r="AF168">
            <v>0</v>
          </cell>
          <cell r="AG168">
            <v>0</v>
          </cell>
          <cell r="AH168">
            <v>0</v>
          </cell>
        </row>
        <row r="169">
          <cell r="A169" t="str">
            <v>4800</v>
          </cell>
          <cell r="B169" t="str">
            <v>Project 34</v>
          </cell>
          <cell r="C169" t="str">
            <v>RASA</v>
          </cell>
          <cell r="D169">
            <v>0</v>
          </cell>
          <cell r="E169">
            <v>0</v>
          </cell>
          <cell r="F169">
            <v>0</v>
          </cell>
          <cell r="G169">
            <v>0</v>
          </cell>
          <cell r="H169">
            <v>0</v>
          </cell>
          <cell r="I169">
            <v>0</v>
          </cell>
          <cell r="J169">
            <v>0</v>
          </cell>
          <cell r="K169">
            <v>0</v>
          </cell>
          <cell r="L169">
            <v>0</v>
          </cell>
          <cell r="M169">
            <v>35</v>
          </cell>
          <cell r="N169">
            <v>0</v>
          </cell>
          <cell r="O169">
            <v>0</v>
          </cell>
          <cell r="P169">
            <v>0</v>
          </cell>
          <cell r="Q169">
            <v>0</v>
          </cell>
          <cell r="R169">
            <v>0</v>
          </cell>
          <cell r="S169">
            <v>0</v>
          </cell>
          <cell r="T169">
            <v>0</v>
          </cell>
          <cell r="U169">
            <v>0</v>
          </cell>
          <cell r="V169">
            <v>35</v>
          </cell>
          <cell r="W169">
            <v>0</v>
          </cell>
          <cell r="X169">
            <v>0</v>
          </cell>
          <cell r="Y169">
            <v>35</v>
          </cell>
          <cell r="Z169">
            <v>0</v>
          </cell>
          <cell r="AA169">
            <v>0</v>
          </cell>
          <cell r="AB169">
            <v>0</v>
          </cell>
          <cell r="AC169">
            <v>0</v>
          </cell>
          <cell r="AD169">
            <v>0</v>
          </cell>
          <cell r="AE169">
            <v>0</v>
          </cell>
          <cell r="AF169">
            <v>0</v>
          </cell>
          <cell r="AG169">
            <v>0</v>
          </cell>
          <cell r="AH169">
            <v>0</v>
          </cell>
        </row>
        <row r="170">
          <cell r="A170" t="str">
            <v>4802</v>
          </cell>
          <cell r="B170" t="str">
            <v>Torus62 Limited</v>
          </cell>
          <cell r="C170" t="str">
            <v>RASA</v>
          </cell>
          <cell r="D170">
            <v>0</v>
          </cell>
          <cell r="E170">
            <v>1</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1</v>
          </cell>
          <cell r="X170">
            <v>0</v>
          </cell>
          <cell r="Y170">
            <v>1</v>
          </cell>
          <cell r="Z170">
            <v>0</v>
          </cell>
          <cell r="AA170">
            <v>0</v>
          </cell>
          <cell r="AB170">
            <v>0</v>
          </cell>
          <cell r="AC170">
            <v>0</v>
          </cell>
          <cell r="AD170">
            <v>0</v>
          </cell>
          <cell r="AE170">
            <v>0</v>
          </cell>
          <cell r="AF170">
            <v>0</v>
          </cell>
          <cell r="AG170">
            <v>0</v>
          </cell>
          <cell r="AH170">
            <v>0</v>
          </cell>
        </row>
        <row r="171">
          <cell r="A171" t="str">
            <v>4803</v>
          </cell>
          <cell r="B171" t="str">
            <v>Golden Lane Housing Ltd</v>
          </cell>
          <cell r="C171" t="str">
            <v>Large</v>
          </cell>
          <cell r="D171">
            <v>0</v>
          </cell>
          <cell r="E171">
            <v>0</v>
          </cell>
          <cell r="F171">
            <v>0</v>
          </cell>
          <cell r="G171">
            <v>0</v>
          </cell>
          <cell r="H171">
            <v>0</v>
          </cell>
          <cell r="I171">
            <v>0</v>
          </cell>
          <cell r="J171">
            <v>0</v>
          </cell>
          <cell r="K171">
            <v>0</v>
          </cell>
          <cell r="L171">
            <v>0</v>
          </cell>
          <cell r="M171">
            <v>1442</v>
          </cell>
          <cell r="N171">
            <v>0</v>
          </cell>
          <cell r="O171">
            <v>326</v>
          </cell>
          <cell r="P171">
            <v>65</v>
          </cell>
          <cell r="Q171">
            <v>0</v>
          </cell>
          <cell r="R171">
            <v>0</v>
          </cell>
          <cell r="S171">
            <v>0</v>
          </cell>
          <cell r="T171">
            <v>0</v>
          </cell>
          <cell r="U171">
            <v>0</v>
          </cell>
          <cell r="V171">
            <v>1507</v>
          </cell>
          <cell r="W171">
            <v>0</v>
          </cell>
          <cell r="X171">
            <v>326</v>
          </cell>
          <cell r="Y171">
            <v>1442</v>
          </cell>
          <cell r="Z171">
            <v>18</v>
          </cell>
          <cell r="AA171">
            <v>0</v>
          </cell>
          <cell r="AB171">
            <v>0</v>
          </cell>
          <cell r="AC171">
            <v>0</v>
          </cell>
          <cell r="AD171">
            <v>0</v>
          </cell>
          <cell r="AE171">
            <v>0</v>
          </cell>
          <cell r="AF171">
            <v>18</v>
          </cell>
          <cell r="AG171">
            <v>0</v>
          </cell>
          <cell r="AH171">
            <v>0</v>
          </cell>
        </row>
        <row r="172">
          <cell r="A172" t="str">
            <v>4804</v>
          </cell>
          <cell r="B172" t="str">
            <v>One Vision Housing Limited</v>
          </cell>
          <cell r="C172" t="str">
            <v>Large</v>
          </cell>
          <cell r="D172">
            <v>10999</v>
          </cell>
          <cell r="E172">
            <v>0</v>
          </cell>
          <cell r="F172">
            <v>0</v>
          </cell>
          <cell r="G172">
            <v>0</v>
          </cell>
          <cell r="H172">
            <v>0</v>
          </cell>
          <cell r="I172">
            <v>0</v>
          </cell>
          <cell r="J172">
            <v>49</v>
          </cell>
          <cell r="K172">
            <v>0</v>
          </cell>
          <cell r="L172">
            <v>0</v>
          </cell>
          <cell r="M172">
            <v>1067</v>
          </cell>
          <cell r="N172">
            <v>0</v>
          </cell>
          <cell r="O172">
            <v>0</v>
          </cell>
          <cell r="P172">
            <v>0</v>
          </cell>
          <cell r="Q172">
            <v>0</v>
          </cell>
          <cell r="R172">
            <v>0</v>
          </cell>
          <cell r="S172">
            <v>0</v>
          </cell>
          <cell r="T172">
            <v>0</v>
          </cell>
          <cell r="U172">
            <v>0</v>
          </cell>
          <cell r="V172">
            <v>12115</v>
          </cell>
          <cell r="W172">
            <v>0</v>
          </cell>
          <cell r="X172">
            <v>0</v>
          </cell>
          <cell r="Y172">
            <v>12115</v>
          </cell>
          <cell r="Z172">
            <v>90</v>
          </cell>
          <cell r="AA172">
            <v>0</v>
          </cell>
          <cell r="AB172">
            <v>0</v>
          </cell>
          <cell r="AC172">
            <v>0</v>
          </cell>
          <cell r="AD172">
            <v>0</v>
          </cell>
          <cell r="AE172">
            <v>0</v>
          </cell>
          <cell r="AF172">
            <v>90</v>
          </cell>
          <cell r="AG172">
            <v>0</v>
          </cell>
          <cell r="AH172">
            <v>0</v>
          </cell>
        </row>
        <row r="173">
          <cell r="A173" t="str">
            <v>4805</v>
          </cell>
          <cell r="B173" t="str">
            <v>County Durham Housing Group Limited</v>
          </cell>
          <cell r="C173" t="str">
            <v>RASA</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row>
        <row r="174">
          <cell r="A174" t="str">
            <v>4806</v>
          </cell>
          <cell r="B174" t="str">
            <v>Durham City Homes Limited</v>
          </cell>
          <cell r="C174" t="str">
            <v>Large</v>
          </cell>
          <cell r="D174">
            <v>5848</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5848</v>
          </cell>
          <cell r="W174">
            <v>0</v>
          </cell>
          <cell r="X174">
            <v>0</v>
          </cell>
          <cell r="Y174">
            <v>5848</v>
          </cell>
          <cell r="Z174">
            <v>0</v>
          </cell>
          <cell r="AA174">
            <v>0</v>
          </cell>
          <cell r="AB174">
            <v>0</v>
          </cell>
          <cell r="AC174">
            <v>0</v>
          </cell>
          <cell r="AD174">
            <v>0</v>
          </cell>
          <cell r="AE174">
            <v>0</v>
          </cell>
          <cell r="AF174">
            <v>0</v>
          </cell>
          <cell r="AG174">
            <v>0</v>
          </cell>
          <cell r="AH174">
            <v>0</v>
          </cell>
        </row>
        <row r="175">
          <cell r="A175" t="str">
            <v>4807</v>
          </cell>
          <cell r="B175" t="str">
            <v>Beer Community Land Trust Limited</v>
          </cell>
          <cell r="C175" t="str">
            <v>RASA</v>
          </cell>
          <cell r="D175">
            <v>0</v>
          </cell>
          <cell r="E175">
            <v>0</v>
          </cell>
          <cell r="F175">
            <v>0</v>
          </cell>
          <cell r="G175">
            <v>0</v>
          </cell>
          <cell r="H175">
            <v>0</v>
          </cell>
          <cell r="I175">
            <v>0</v>
          </cell>
          <cell r="J175">
            <v>4</v>
          </cell>
          <cell r="K175">
            <v>0</v>
          </cell>
          <cell r="L175">
            <v>0</v>
          </cell>
          <cell r="M175">
            <v>0</v>
          </cell>
          <cell r="N175">
            <v>0</v>
          </cell>
          <cell r="O175">
            <v>0</v>
          </cell>
          <cell r="P175">
            <v>0</v>
          </cell>
          <cell r="Q175">
            <v>0</v>
          </cell>
          <cell r="R175">
            <v>0</v>
          </cell>
          <cell r="S175">
            <v>0</v>
          </cell>
          <cell r="T175">
            <v>0</v>
          </cell>
          <cell r="U175">
            <v>0</v>
          </cell>
          <cell r="V175">
            <v>4</v>
          </cell>
          <cell r="W175">
            <v>0</v>
          </cell>
          <cell r="X175">
            <v>0</v>
          </cell>
          <cell r="Y175">
            <v>4</v>
          </cell>
          <cell r="Z175">
            <v>0</v>
          </cell>
          <cell r="AA175">
            <v>0</v>
          </cell>
          <cell r="AB175">
            <v>0</v>
          </cell>
          <cell r="AC175">
            <v>0</v>
          </cell>
          <cell r="AD175">
            <v>0</v>
          </cell>
          <cell r="AE175">
            <v>0</v>
          </cell>
          <cell r="AF175">
            <v>0</v>
          </cell>
          <cell r="AG175">
            <v>0</v>
          </cell>
          <cell r="AH175">
            <v>0</v>
          </cell>
        </row>
        <row r="176">
          <cell r="A176" t="str">
            <v>4808</v>
          </cell>
          <cell r="B176" t="str">
            <v>One Manchester Limited</v>
          </cell>
          <cell r="C176" t="str">
            <v>RASA</v>
          </cell>
          <cell r="D176">
            <v>0</v>
          </cell>
          <cell r="E176">
            <v>0</v>
          </cell>
          <cell r="F176">
            <v>0</v>
          </cell>
          <cell r="G176">
            <v>0</v>
          </cell>
          <cell r="H176">
            <v>0</v>
          </cell>
          <cell r="I176">
            <v>0</v>
          </cell>
          <cell r="J176">
            <v>0</v>
          </cell>
          <cell r="K176">
            <v>0</v>
          </cell>
          <cell r="L176">
            <v>0</v>
          </cell>
          <cell r="M176">
            <v>2</v>
          </cell>
          <cell r="N176">
            <v>0</v>
          </cell>
          <cell r="O176">
            <v>0</v>
          </cell>
          <cell r="P176">
            <v>0</v>
          </cell>
          <cell r="Q176">
            <v>0</v>
          </cell>
          <cell r="R176">
            <v>0</v>
          </cell>
          <cell r="S176">
            <v>0</v>
          </cell>
          <cell r="T176">
            <v>0</v>
          </cell>
          <cell r="U176">
            <v>0</v>
          </cell>
          <cell r="V176">
            <v>2</v>
          </cell>
          <cell r="W176">
            <v>0</v>
          </cell>
          <cell r="X176">
            <v>0</v>
          </cell>
          <cell r="Y176">
            <v>2</v>
          </cell>
          <cell r="Z176">
            <v>0</v>
          </cell>
          <cell r="AA176">
            <v>0</v>
          </cell>
          <cell r="AB176">
            <v>0</v>
          </cell>
          <cell r="AC176">
            <v>0</v>
          </cell>
          <cell r="AD176">
            <v>0</v>
          </cell>
          <cell r="AE176">
            <v>0</v>
          </cell>
          <cell r="AF176">
            <v>0</v>
          </cell>
          <cell r="AG176">
            <v>0</v>
          </cell>
          <cell r="AH176">
            <v>0</v>
          </cell>
        </row>
        <row r="177">
          <cell r="A177" t="str">
            <v>4809</v>
          </cell>
          <cell r="B177" t="str">
            <v>Shrewsbury Drapers Company Charity</v>
          </cell>
          <cell r="C177" t="str">
            <v>RASA</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25</v>
          </cell>
          <cell r="T177">
            <v>0</v>
          </cell>
          <cell r="U177">
            <v>0</v>
          </cell>
          <cell r="V177">
            <v>25</v>
          </cell>
          <cell r="W177">
            <v>0</v>
          </cell>
          <cell r="X177">
            <v>0</v>
          </cell>
          <cell r="Y177">
            <v>25</v>
          </cell>
          <cell r="Z177">
            <v>0</v>
          </cell>
          <cell r="AA177">
            <v>0</v>
          </cell>
          <cell r="AB177">
            <v>0</v>
          </cell>
          <cell r="AC177">
            <v>0</v>
          </cell>
          <cell r="AD177">
            <v>0</v>
          </cell>
          <cell r="AE177">
            <v>0</v>
          </cell>
          <cell r="AF177">
            <v>0</v>
          </cell>
          <cell r="AG177">
            <v>0</v>
          </cell>
          <cell r="AH177">
            <v>0</v>
          </cell>
        </row>
        <row r="178">
          <cell r="A178" t="str">
            <v>4810</v>
          </cell>
          <cell r="B178" t="str">
            <v>AccommodationYes Limited</v>
          </cell>
          <cell r="C178" t="str">
            <v>RASA</v>
          </cell>
          <cell r="D178">
            <v>0</v>
          </cell>
          <cell r="E178">
            <v>0</v>
          </cell>
          <cell r="F178">
            <v>0</v>
          </cell>
          <cell r="G178">
            <v>0</v>
          </cell>
          <cell r="H178">
            <v>0</v>
          </cell>
          <cell r="I178">
            <v>0</v>
          </cell>
          <cell r="J178">
            <v>0</v>
          </cell>
          <cell r="K178">
            <v>0</v>
          </cell>
          <cell r="L178">
            <v>0</v>
          </cell>
          <cell r="M178">
            <v>71</v>
          </cell>
          <cell r="N178">
            <v>0</v>
          </cell>
          <cell r="O178">
            <v>0</v>
          </cell>
          <cell r="P178">
            <v>10</v>
          </cell>
          <cell r="Q178">
            <v>0</v>
          </cell>
          <cell r="R178">
            <v>0</v>
          </cell>
          <cell r="S178">
            <v>0</v>
          </cell>
          <cell r="T178">
            <v>0</v>
          </cell>
          <cell r="U178">
            <v>0</v>
          </cell>
          <cell r="V178">
            <v>81</v>
          </cell>
          <cell r="W178">
            <v>0</v>
          </cell>
          <cell r="X178">
            <v>0</v>
          </cell>
          <cell r="Y178">
            <v>71</v>
          </cell>
          <cell r="Z178">
            <v>0</v>
          </cell>
          <cell r="AA178">
            <v>0</v>
          </cell>
          <cell r="AB178">
            <v>0</v>
          </cell>
          <cell r="AC178">
            <v>0</v>
          </cell>
          <cell r="AD178">
            <v>0</v>
          </cell>
          <cell r="AE178">
            <v>0</v>
          </cell>
          <cell r="AF178">
            <v>0</v>
          </cell>
          <cell r="AG178">
            <v>0</v>
          </cell>
          <cell r="AH178">
            <v>0</v>
          </cell>
        </row>
        <row r="179">
          <cell r="A179" t="str">
            <v>4811</v>
          </cell>
          <cell r="B179" t="str">
            <v>700 Club</v>
          </cell>
          <cell r="C179" t="str">
            <v>RASA</v>
          </cell>
          <cell r="D179">
            <v>12</v>
          </cell>
          <cell r="E179">
            <v>0</v>
          </cell>
          <cell r="F179">
            <v>0</v>
          </cell>
          <cell r="G179">
            <v>0</v>
          </cell>
          <cell r="H179">
            <v>0</v>
          </cell>
          <cell r="I179">
            <v>0</v>
          </cell>
          <cell r="J179">
            <v>0</v>
          </cell>
          <cell r="K179">
            <v>0</v>
          </cell>
          <cell r="L179">
            <v>0</v>
          </cell>
          <cell r="M179">
            <v>0</v>
          </cell>
          <cell r="N179">
            <v>0</v>
          </cell>
          <cell r="O179">
            <v>29</v>
          </cell>
          <cell r="P179">
            <v>0</v>
          </cell>
          <cell r="Q179">
            <v>0</v>
          </cell>
          <cell r="R179">
            <v>0</v>
          </cell>
          <cell r="S179">
            <v>0</v>
          </cell>
          <cell r="T179">
            <v>0</v>
          </cell>
          <cell r="U179">
            <v>0</v>
          </cell>
          <cell r="V179">
            <v>12</v>
          </cell>
          <cell r="W179">
            <v>0</v>
          </cell>
          <cell r="X179">
            <v>29</v>
          </cell>
          <cell r="Y179">
            <v>12</v>
          </cell>
          <cell r="Z179">
            <v>0</v>
          </cell>
          <cell r="AA179">
            <v>0</v>
          </cell>
          <cell r="AB179">
            <v>0</v>
          </cell>
          <cell r="AC179">
            <v>0</v>
          </cell>
          <cell r="AD179">
            <v>0</v>
          </cell>
          <cell r="AE179">
            <v>0</v>
          </cell>
          <cell r="AF179">
            <v>0</v>
          </cell>
          <cell r="AG179">
            <v>0</v>
          </cell>
          <cell r="AH179">
            <v>0</v>
          </cell>
        </row>
        <row r="180">
          <cell r="A180" t="str">
            <v>4813</v>
          </cell>
          <cell r="B180" t="str">
            <v>Dolphin Living Limited</v>
          </cell>
          <cell r="C180" t="str">
            <v>RASA</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row>
        <row r="181">
          <cell r="A181" t="str">
            <v>4814</v>
          </cell>
          <cell r="B181" t="str">
            <v>Thrale Almshouse and Relief in Need Charity</v>
          </cell>
          <cell r="C181" t="str">
            <v>RASA</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17</v>
          </cell>
          <cell r="U181">
            <v>0</v>
          </cell>
          <cell r="V181">
            <v>0</v>
          </cell>
          <cell r="W181">
            <v>17</v>
          </cell>
          <cell r="X181">
            <v>0</v>
          </cell>
          <cell r="Y181">
            <v>17</v>
          </cell>
          <cell r="Z181">
            <v>0</v>
          </cell>
          <cell r="AA181">
            <v>0</v>
          </cell>
          <cell r="AB181">
            <v>0</v>
          </cell>
          <cell r="AC181">
            <v>0</v>
          </cell>
          <cell r="AD181">
            <v>0</v>
          </cell>
          <cell r="AE181">
            <v>0</v>
          </cell>
          <cell r="AF181">
            <v>0</v>
          </cell>
          <cell r="AG181">
            <v>0</v>
          </cell>
          <cell r="AH181">
            <v>0</v>
          </cell>
        </row>
        <row r="182">
          <cell r="A182" t="str">
            <v>4815</v>
          </cell>
          <cell r="B182" t="str">
            <v>Stevenage Haven</v>
          </cell>
          <cell r="C182" t="str">
            <v>RASA</v>
          </cell>
          <cell r="D182">
            <v>7</v>
          </cell>
          <cell r="E182">
            <v>0</v>
          </cell>
          <cell r="F182">
            <v>4</v>
          </cell>
          <cell r="G182">
            <v>0</v>
          </cell>
          <cell r="H182">
            <v>0</v>
          </cell>
          <cell r="I182">
            <v>0</v>
          </cell>
          <cell r="J182">
            <v>0</v>
          </cell>
          <cell r="K182">
            <v>0</v>
          </cell>
          <cell r="L182">
            <v>0</v>
          </cell>
          <cell r="M182">
            <v>40</v>
          </cell>
          <cell r="N182">
            <v>0</v>
          </cell>
          <cell r="O182">
            <v>0</v>
          </cell>
          <cell r="P182">
            <v>0</v>
          </cell>
          <cell r="Q182">
            <v>0</v>
          </cell>
          <cell r="R182">
            <v>0</v>
          </cell>
          <cell r="S182">
            <v>0</v>
          </cell>
          <cell r="T182">
            <v>0</v>
          </cell>
          <cell r="U182">
            <v>0</v>
          </cell>
          <cell r="V182">
            <v>47</v>
          </cell>
          <cell r="W182">
            <v>0</v>
          </cell>
          <cell r="X182">
            <v>4</v>
          </cell>
          <cell r="Y182">
            <v>47</v>
          </cell>
          <cell r="Z182">
            <v>0</v>
          </cell>
          <cell r="AA182">
            <v>0</v>
          </cell>
          <cell r="AB182">
            <v>0</v>
          </cell>
          <cell r="AC182">
            <v>0</v>
          </cell>
          <cell r="AD182">
            <v>0</v>
          </cell>
          <cell r="AE182">
            <v>0</v>
          </cell>
          <cell r="AF182">
            <v>0</v>
          </cell>
          <cell r="AG182">
            <v>0</v>
          </cell>
          <cell r="AH182">
            <v>0</v>
          </cell>
        </row>
        <row r="183">
          <cell r="A183" t="str">
            <v>4817</v>
          </cell>
          <cell r="B183" t="str">
            <v>Nottingham Community Housing Association Limited</v>
          </cell>
          <cell r="C183" t="str">
            <v>Large</v>
          </cell>
          <cell r="D183">
            <v>5637</v>
          </cell>
          <cell r="E183">
            <v>0</v>
          </cell>
          <cell r="F183">
            <v>0</v>
          </cell>
          <cell r="G183">
            <v>382</v>
          </cell>
          <cell r="H183">
            <v>0</v>
          </cell>
          <cell r="I183">
            <v>0</v>
          </cell>
          <cell r="J183">
            <v>566</v>
          </cell>
          <cell r="K183">
            <v>0</v>
          </cell>
          <cell r="L183">
            <v>0</v>
          </cell>
          <cell r="M183">
            <v>547</v>
          </cell>
          <cell r="N183">
            <v>0</v>
          </cell>
          <cell r="O183">
            <v>0</v>
          </cell>
          <cell r="P183">
            <v>179</v>
          </cell>
          <cell r="Q183">
            <v>0</v>
          </cell>
          <cell r="R183">
            <v>0</v>
          </cell>
          <cell r="S183">
            <v>628</v>
          </cell>
          <cell r="T183">
            <v>0</v>
          </cell>
          <cell r="U183">
            <v>0</v>
          </cell>
          <cell r="V183">
            <v>7939</v>
          </cell>
          <cell r="W183">
            <v>0</v>
          </cell>
          <cell r="X183">
            <v>0</v>
          </cell>
          <cell r="Y183">
            <v>7760</v>
          </cell>
          <cell r="Z183">
            <v>0</v>
          </cell>
          <cell r="AA183">
            <v>0</v>
          </cell>
          <cell r="AB183">
            <v>0</v>
          </cell>
          <cell r="AC183">
            <v>0</v>
          </cell>
          <cell r="AD183">
            <v>0</v>
          </cell>
          <cell r="AE183">
            <v>0</v>
          </cell>
          <cell r="AF183">
            <v>0</v>
          </cell>
          <cell r="AG183">
            <v>0</v>
          </cell>
          <cell r="AH183">
            <v>0</v>
          </cell>
        </row>
        <row r="184">
          <cell r="A184" t="str">
            <v>4818</v>
          </cell>
          <cell r="B184" t="str">
            <v>Devon and Cornwall Housing Limited</v>
          </cell>
          <cell r="C184" t="str">
            <v>Large</v>
          </cell>
          <cell r="D184">
            <v>14884</v>
          </cell>
          <cell r="E184">
            <v>2</v>
          </cell>
          <cell r="F184">
            <v>58</v>
          </cell>
          <cell r="G184">
            <v>273</v>
          </cell>
          <cell r="H184">
            <v>0</v>
          </cell>
          <cell r="I184">
            <v>0</v>
          </cell>
          <cell r="J184">
            <v>958</v>
          </cell>
          <cell r="K184">
            <v>0</v>
          </cell>
          <cell r="L184">
            <v>0</v>
          </cell>
          <cell r="M184">
            <v>332</v>
          </cell>
          <cell r="N184">
            <v>139</v>
          </cell>
          <cell r="O184">
            <v>9</v>
          </cell>
          <cell r="P184">
            <v>0</v>
          </cell>
          <cell r="Q184">
            <v>41</v>
          </cell>
          <cell r="R184">
            <v>0</v>
          </cell>
          <cell r="S184">
            <v>2379</v>
          </cell>
          <cell r="T184">
            <v>0</v>
          </cell>
          <cell r="U184">
            <v>0</v>
          </cell>
          <cell r="V184">
            <v>18826</v>
          </cell>
          <cell r="W184">
            <v>182</v>
          </cell>
          <cell r="X184">
            <v>67</v>
          </cell>
          <cell r="Y184">
            <v>18967</v>
          </cell>
          <cell r="Z184">
            <v>381</v>
          </cell>
          <cell r="AA184">
            <v>0</v>
          </cell>
          <cell r="AB184">
            <v>199</v>
          </cell>
          <cell r="AC184">
            <v>65</v>
          </cell>
          <cell r="AD184">
            <v>0</v>
          </cell>
          <cell r="AE184">
            <v>0</v>
          </cell>
          <cell r="AF184">
            <v>446</v>
          </cell>
          <cell r="AG184">
            <v>0</v>
          </cell>
          <cell r="AH184">
            <v>199</v>
          </cell>
        </row>
        <row r="185">
          <cell r="A185" t="str">
            <v>4819</v>
          </cell>
          <cell r="B185" t="str">
            <v>Bromford Housing Association Limited</v>
          </cell>
          <cell r="C185" t="str">
            <v>Large</v>
          </cell>
          <cell r="D185">
            <v>20697</v>
          </cell>
          <cell r="E185">
            <v>103</v>
          </cell>
          <cell r="F185">
            <v>0</v>
          </cell>
          <cell r="G185">
            <v>0</v>
          </cell>
          <cell r="H185">
            <v>185</v>
          </cell>
          <cell r="I185">
            <v>0</v>
          </cell>
          <cell r="J185">
            <v>1470</v>
          </cell>
          <cell r="K185">
            <v>0</v>
          </cell>
          <cell r="L185">
            <v>0</v>
          </cell>
          <cell r="M185">
            <v>873</v>
          </cell>
          <cell r="N185">
            <v>135</v>
          </cell>
          <cell r="O185">
            <v>0</v>
          </cell>
          <cell r="P185">
            <v>3</v>
          </cell>
          <cell r="Q185">
            <v>211</v>
          </cell>
          <cell r="R185">
            <v>0</v>
          </cell>
          <cell r="S185">
            <v>845</v>
          </cell>
          <cell r="T185">
            <v>0</v>
          </cell>
          <cell r="U185">
            <v>0</v>
          </cell>
          <cell r="V185">
            <v>23888</v>
          </cell>
          <cell r="W185">
            <v>634</v>
          </cell>
          <cell r="X185">
            <v>0</v>
          </cell>
          <cell r="Y185">
            <v>24308</v>
          </cell>
          <cell r="Z185">
            <v>7</v>
          </cell>
          <cell r="AA185">
            <v>52</v>
          </cell>
          <cell r="AB185">
            <v>0</v>
          </cell>
          <cell r="AC185">
            <v>0</v>
          </cell>
          <cell r="AD185">
            <v>0</v>
          </cell>
          <cell r="AE185">
            <v>0</v>
          </cell>
          <cell r="AF185">
            <v>7</v>
          </cell>
          <cell r="AG185">
            <v>52</v>
          </cell>
          <cell r="AH185">
            <v>0</v>
          </cell>
        </row>
        <row r="186">
          <cell r="A186" t="str">
            <v>4820</v>
          </cell>
          <cell r="B186" t="str">
            <v>ForViva Group Limited</v>
          </cell>
          <cell r="C186" t="str">
            <v>RASA</v>
          </cell>
          <cell r="D186">
            <v>0</v>
          </cell>
          <cell r="E186">
            <v>1</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1</v>
          </cell>
          <cell r="X186">
            <v>0</v>
          </cell>
          <cell r="Y186">
            <v>1</v>
          </cell>
          <cell r="Z186">
            <v>0</v>
          </cell>
          <cell r="AA186">
            <v>0</v>
          </cell>
          <cell r="AB186">
            <v>0</v>
          </cell>
          <cell r="AC186">
            <v>0</v>
          </cell>
          <cell r="AD186">
            <v>0</v>
          </cell>
          <cell r="AE186">
            <v>0</v>
          </cell>
          <cell r="AF186">
            <v>0</v>
          </cell>
          <cell r="AG186">
            <v>0</v>
          </cell>
          <cell r="AH186">
            <v>0</v>
          </cell>
        </row>
        <row r="187">
          <cell r="A187" t="str">
            <v>4821</v>
          </cell>
          <cell r="B187" t="str">
            <v>Chartford Housing Limited</v>
          </cell>
          <cell r="C187" t="str">
            <v>RASA</v>
          </cell>
          <cell r="D187">
            <v>0</v>
          </cell>
          <cell r="E187">
            <v>0</v>
          </cell>
          <cell r="F187">
            <v>0</v>
          </cell>
          <cell r="G187">
            <v>0</v>
          </cell>
          <cell r="H187">
            <v>0</v>
          </cell>
          <cell r="I187">
            <v>0</v>
          </cell>
          <cell r="J187">
            <v>0</v>
          </cell>
          <cell r="K187">
            <v>0</v>
          </cell>
          <cell r="L187">
            <v>0</v>
          </cell>
          <cell r="M187">
            <v>0</v>
          </cell>
          <cell r="N187">
            <v>287</v>
          </cell>
          <cell r="O187">
            <v>0</v>
          </cell>
          <cell r="P187">
            <v>0</v>
          </cell>
          <cell r="Q187">
            <v>0</v>
          </cell>
          <cell r="R187">
            <v>0</v>
          </cell>
          <cell r="S187">
            <v>0</v>
          </cell>
          <cell r="T187">
            <v>0</v>
          </cell>
          <cell r="U187">
            <v>0</v>
          </cell>
          <cell r="V187">
            <v>0</v>
          </cell>
          <cell r="W187">
            <v>287</v>
          </cell>
          <cell r="X187">
            <v>0</v>
          </cell>
          <cell r="Y187">
            <v>287</v>
          </cell>
          <cell r="Z187">
            <v>0</v>
          </cell>
          <cell r="AA187">
            <v>0</v>
          </cell>
          <cell r="AB187">
            <v>0</v>
          </cell>
          <cell r="AC187">
            <v>0</v>
          </cell>
          <cell r="AD187">
            <v>0</v>
          </cell>
          <cell r="AE187">
            <v>0</v>
          </cell>
          <cell r="AF187">
            <v>0</v>
          </cell>
          <cell r="AG187">
            <v>0</v>
          </cell>
          <cell r="AH187">
            <v>0</v>
          </cell>
        </row>
        <row r="188">
          <cell r="A188" t="str">
            <v>4822</v>
          </cell>
          <cell r="B188" t="str">
            <v>IKE Supported Housing Limited</v>
          </cell>
          <cell r="C188" t="str">
            <v>RASA</v>
          </cell>
          <cell r="D188">
            <v>0</v>
          </cell>
          <cell r="E188">
            <v>0</v>
          </cell>
          <cell r="F188">
            <v>0</v>
          </cell>
          <cell r="G188">
            <v>0</v>
          </cell>
          <cell r="H188">
            <v>0</v>
          </cell>
          <cell r="I188">
            <v>0</v>
          </cell>
          <cell r="J188">
            <v>0</v>
          </cell>
          <cell r="K188">
            <v>0</v>
          </cell>
          <cell r="L188">
            <v>0</v>
          </cell>
          <cell r="M188">
            <v>43</v>
          </cell>
          <cell r="N188">
            <v>0</v>
          </cell>
          <cell r="O188">
            <v>0</v>
          </cell>
          <cell r="P188">
            <v>0</v>
          </cell>
          <cell r="Q188">
            <v>0</v>
          </cell>
          <cell r="R188">
            <v>0</v>
          </cell>
          <cell r="S188">
            <v>0</v>
          </cell>
          <cell r="T188">
            <v>0</v>
          </cell>
          <cell r="U188">
            <v>0</v>
          </cell>
          <cell r="V188">
            <v>43</v>
          </cell>
          <cell r="W188">
            <v>0</v>
          </cell>
          <cell r="X188">
            <v>0</v>
          </cell>
          <cell r="Y188">
            <v>43</v>
          </cell>
          <cell r="Z188">
            <v>0</v>
          </cell>
          <cell r="AA188">
            <v>0</v>
          </cell>
          <cell r="AB188">
            <v>0</v>
          </cell>
          <cell r="AC188">
            <v>0</v>
          </cell>
          <cell r="AD188">
            <v>0</v>
          </cell>
          <cell r="AE188">
            <v>0</v>
          </cell>
          <cell r="AF188">
            <v>0</v>
          </cell>
          <cell r="AG188">
            <v>0</v>
          </cell>
          <cell r="AH188">
            <v>0</v>
          </cell>
        </row>
        <row r="189">
          <cell r="A189" t="str">
            <v>4823</v>
          </cell>
          <cell r="B189" t="str">
            <v>Kentish Homes Limited</v>
          </cell>
          <cell r="C189" t="str">
            <v>RASA</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row>
        <row r="190">
          <cell r="A190" t="str">
            <v>4824</v>
          </cell>
          <cell r="B190" t="str">
            <v>Rex Housing Limited</v>
          </cell>
          <cell r="C190" t="str">
            <v>RASA</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row>
        <row r="191">
          <cell r="A191" t="str">
            <v>#4674</v>
          </cell>
          <cell r="B191" t="str">
            <v>BHA Housing 2014 Limited</v>
          </cell>
          <cell r="C191" t="str">
            <v>RASA</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row>
        <row r="192">
          <cell r="A192" t="str">
            <v>#L0419</v>
          </cell>
          <cell r="B192" t="str">
            <v>Curo Places (Bristol) Limited</v>
          </cell>
          <cell r="C192" t="str">
            <v>RASA</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row>
        <row r="193">
          <cell r="A193" t="str">
            <v>#LH4120</v>
          </cell>
          <cell r="B193" t="str">
            <v>Fosseway Housing Association Limited</v>
          </cell>
          <cell r="C193" t="str">
            <v>RASA</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row>
        <row r="194">
          <cell r="A194" t="str">
            <v>A0056</v>
          </cell>
          <cell r="B194" t="str">
            <v>Mrs H Frances Le Personne Benevolent Trust</v>
          </cell>
          <cell r="C194" t="str">
            <v>RASA</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43</v>
          </cell>
          <cell r="T194">
            <v>0</v>
          </cell>
          <cell r="U194">
            <v>0</v>
          </cell>
          <cell r="V194">
            <v>43</v>
          </cell>
          <cell r="W194">
            <v>0</v>
          </cell>
          <cell r="X194">
            <v>0</v>
          </cell>
          <cell r="Y194">
            <v>43</v>
          </cell>
          <cell r="Z194">
            <v>0</v>
          </cell>
          <cell r="AA194">
            <v>0</v>
          </cell>
          <cell r="AB194">
            <v>0</v>
          </cell>
          <cell r="AC194">
            <v>0</v>
          </cell>
          <cell r="AD194">
            <v>0</v>
          </cell>
          <cell r="AE194">
            <v>0</v>
          </cell>
          <cell r="AF194">
            <v>0</v>
          </cell>
          <cell r="AG194">
            <v>0</v>
          </cell>
          <cell r="AH194">
            <v>0</v>
          </cell>
        </row>
        <row r="195">
          <cell r="A195" t="str">
            <v>A0058</v>
          </cell>
          <cell r="B195" t="str">
            <v>Littleport Town Lands Charity</v>
          </cell>
          <cell r="C195" t="str">
            <v>RASA</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26</v>
          </cell>
          <cell r="T195">
            <v>0</v>
          </cell>
          <cell r="U195">
            <v>0</v>
          </cell>
          <cell r="V195">
            <v>26</v>
          </cell>
          <cell r="W195">
            <v>0</v>
          </cell>
          <cell r="X195">
            <v>0</v>
          </cell>
          <cell r="Y195">
            <v>26</v>
          </cell>
          <cell r="Z195">
            <v>0</v>
          </cell>
          <cell r="AA195">
            <v>0</v>
          </cell>
          <cell r="AB195">
            <v>0</v>
          </cell>
          <cell r="AC195">
            <v>0</v>
          </cell>
          <cell r="AD195">
            <v>0</v>
          </cell>
          <cell r="AE195">
            <v>0</v>
          </cell>
          <cell r="AF195">
            <v>0</v>
          </cell>
          <cell r="AG195">
            <v>0</v>
          </cell>
          <cell r="AH195">
            <v>0</v>
          </cell>
        </row>
        <row r="196">
          <cell r="A196" t="str">
            <v>A0069</v>
          </cell>
          <cell r="B196" t="str">
            <v>Tregonwell Almhouse Trust</v>
          </cell>
          <cell r="C196" t="str">
            <v>RASA</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4</v>
          </cell>
          <cell r="T196">
            <v>0</v>
          </cell>
          <cell r="U196">
            <v>0</v>
          </cell>
          <cell r="V196">
            <v>4</v>
          </cell>
          <cell r="W196">
            <v>0</v>
          </cell>
          <cell r="X196">
            <v>0</v>
          </cell>
          <cell r="Y196">
            <v>4</v>
          </cell>
          <cell r="Z196">
            <v>0</v>
          </cell>
          <cell r="AA196">
            <v>0</v>
          </cell>
          <cell r="AB196">
            <v>0</v>
          </cell>
          <cell r="AC196">
            <v>0</v>
          </cell>
          <cell r="AD196">
            <v>0</v>
          </cell>
          <cell r="AE196">
            <v>0</v>
          </cell>
          <cell r="AF196">
            <v>0</v>
          </cell>
          <cell r="AG196">
            <v>0</v>
          </cell>
          <cell r="AH196">
            <v>0</v>
          </cell>
        </row>
        <row r="197">
          <cell r="A197" t="str">
            <v>A0072</v>
          </cell>
          <cell r="B197" t="str">
            <v>Orchard Homes</v>
          </cell>
          <cell r="C197" t="str">
            <v>RASA</v>
          </cell>
          <cell r="D197">
            <v>8</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73</v>
          </cell>
          <cell r="T197">
            <v>0</v>
          </cell>
          <cell r="U197">
            <v>0</v>
          </cell>
          <cell r="V197">
            <v>81</v>
          </cell>
          <cell r="W197">
            <v>0</v>
          </cell>
          <cell r="X197">
            <v>0</v>
          </cell>
          <cell r="Y197">
            <v>81</v>
          </cell>
          <cell r="Z197">
            <v>0</v>
          </cell>
          <cell r="AA197">
            <v>0</v>
          </cell>
          <cell r="AB197">
            <v>0</v>
          </cell>
          <cell r="AC197">
            <v>0</v>
          </cell>
          <cell r="AD197">
            <v>0</v>
          </cell>
          <cell r="AE197">
            <v>0</v>
          </cell>
          <cell r="AF197">
            <v>0</v>
          </cell>
          <cell r="AG197">
            <v>0</v>
          </cell>
          <cell r="AH197">
            <v>0</v>
          </cell>
        </row>
        <row r="198">
          <cell r="A198" t="str">
            <v>A0157</v>
          </cell>
          <cell r="B198" t="str">
            <v>Walton-on-Thames Charity</v>
          </cell>
          <cell r="C198" t="str">
            <v>RASA</v>
          </cell>
          <cell r="D198">
            <v>0</v>
          </cell>
          <cell r="E198">
            <v>14</v>
          </cell>
          <cell r="F198">
            <v>0</v>
          </cell>
          <cell r="G198">
            <v>0</v>
          </cell>
          <cell r="H198">
            <v>0</v>
          </cell>
          <cell r="I198">
            <v>0</v>
          </cell>
          <cell r="J198">
            <v>0</v>
          </cell>
          <cell r="K198">
            <v>0</v>
          </cell>
          <cell r="L198">
            <v>0</v>
          </cell>
          <cell r="M198">
            <v>0</v>
          </cell>
          <cell r="N198">
            <v>0</v>
          </cell>
          <cell r="O198">
            <v>0</v>
          </cell>
          <cell r="P198">
            <v>35</v>
          </cell>
          <cell r="Q198">
            <v>0</v>
          </cell>
          <cell r="R198">
            <v>0</v>
          </cell>
          <cell r="S198">
            <v>97</v>
          </cell>
          <cell r="T198">
            <v>0</v>
          </cell>
          <cell r="U198">
            <v>0</v>
          </cell>
          <cell r="V198">
            <v>132</v>
          </cell>
          <cell r="W198">
            <v>14</v>
          </cell>
          <cell r="X198">
            <v>0</v>
          </cell>
          <cell r="Y198">
            <v>111</v>
          </cell>
          <cell r="Z198">
            <v>0</v>
          </cell>
          <cell r="AA198">
            <v>0</v>
          </cell>
          <cell r="AB198">
            <v>0</v>
          </cell>
          <cell r="AC198">
            <v>0</v>
          </cell>
          <cell r="AD198">
            <v>0</v>
          </cell>
          <cell r="AE198">
            <v>0</v>
          </cell>
          <cell r="AF198">
            <v>0</v>
          </cell>
          <cell r="AG198">
            <v>0</v>
          </cell>
          <cell r="AH198">
            <v>0</v>
          </cell>
        </row>
        <row r="199">
          <cell r="A199" t="str">
            <v>A0163</v>
          </cell>
          <cell r="B199" t="str">
            <v>Harlow Poors Charities</v>
          </cell>
          <cell r="C199" t="str">
            <v>RASA</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14</v>
          </cell>
          <cell r="T199">
            <v>0</v>
          </cell>
          <cell r="U199">
            <v>0</v>
          </cell>
          <cell r="V199">
            <v>14</v>
          </cell>
          <cell r="W199">
            <v>0</v>
          </cell>
          <cell r="X199">
            <v>0</v>
          </cell>
          <cell r="Y199">
            <v>14</v>
          </cell>
          <cell r="Z199">
            <v>0</v>
          </cell>
          <cell r="AA199">
            <v>0</v>
          </cell>
          <cell r="AB199">
            <v>0</v>
          </cell>
          <cell r="AC199">
            <v>0</v>
          </cell>
          <cell r="AD199">
            <v>0</v>
          </cell>
          <cell r="AE199">
            <v>0</v>
          </cell>
          <cell r="AF199">
            <v>0</v>
          </cell>
          <cell r="AG199">
            <v>0</v>
          </cell>
          <cell r="AH199">
            <v>0</v>
          </cell>
        </row>
        <row r="200">
          <cell r="A200" t="str">
            <v>A0185</v>
          </cell>
          <cell r="B200" t="str">
            <v>The Finchley Charities</v>
          </cell>
          <cell r="C200" t="str">
            <v>RASA</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156</v>
          </cell>
          <cell r="T200">
            <v>0</v>
          </cell>
          <cell r="U200">
            <v>0</v>
          </cell>
          <cell r="V200">
            <v>156</v>
          </cell>
          <cell r="W200">
            <v>0</v>
          </cell>
          <cell r="X200">
            <v>0</v>
          </cell>
          <cell r="Y200">
            <v>156</v>
          </cell>
          <cell r="Z200">
            <v>0</v>
          </cell>
          <cell r="AA200">
            <v>0</v>
          </cell>
          <cell r="AB200">
            <v>0</v>
          </cell>
          <cell r="AC200">
            <v>0</v>
          </cell>
          <cell r="AD200">
            <v>0</v>
          </cell>
          <cell r="AE200">
            <v>0</v>
          </cell>
          <cell r="AF200">
            <v>0</v>
          </cell>
          <cell r="AG200">
            <v>0</v>
          </cell>
          <cell r="AH200">
            <v>0</v>
          </cell>
        </row>
        <row r="201">
          <cell r="A201" t="str">
            <v>A0192</v>
          </cell>
          <cell r="B201" t="str">
            <v>Salisbury City Almshouse and Welfare Charities</v>
          </cell>
          <cell r="C201" t="str">
            <v>RASA</v>
          </cell>
          <cell r="D201">
            <v>23</v>
          </cell>
          <cell r="E201">
            <v>0</v>
          </cell>
          <cell r="F201">
            <v>2</v>
          </cell>
          <cell r="G201">
            <v>0</v>
          </cell>
          <cell r="H201">
            <v>0</v>
          </cell>
          <cell r="I201">
            <v>0</v>
          </cell>
          <cell r="J201">
            <v>0</v>
          </cell>
          <cell r="K201">
            <v>0</v>
          </cell>
          <cell r="L201">
            <v>0</v>
          </cell>
          <cell r="M201">
            <v>0</v>
          </cell>
          <cell r="N201">
            <v>0</v>
          </cell>
          <cell r="O201">
            <v>0</v>
          </cell>
          <cell r="P201">
            <v>0</v>
          </cell>
          <cell r="Q201">
            <v>0</v>
          </cell>
          <cell r="R201">
            <v>0</v>
          </cell>
          <cell r="S201">
            <v>190</v>
          </cell>
          <cell r="T201">
            <v>0</v>
          </cell>
          <cell r="U201">
            <v>0</v>
          </cell>
          <cell r="V201">
            <v>213</v>
          </cell>
          <cell r="W201">
            <v>0</v>
          </cell>
          <cell r="X201">
            <v>2</v>
          </cell>
          <cell r="Y201">
            <v>213</v>
          </cell>
          <cell r="Z201">
            <v>2</v>
          </cell>
          <cell r="AA201">
            <v>0</v>
          </cell>
          <cell r="AB201">
            <v>0</v>
          </cell>
          <cell r="AC201">
            <v>0</v>
          </cell>
          <cell r="AD201">
            <v>0</v>
          </cell>
          <cell r="AE201">
            <v>0</v>
          </cell>
          <cell r="AF201">
            <v>2</v>
          </cell>
          <cell r="AG201">
            <v>0</v>
          </cell>
          <cell r="AH201">
            <v>0</v>
          </cell>
        </row>
        <row r="202">
          <cell r="A202" t="str">
            <v>A0208</v>
          </cell>
          <cell r="B202" t="str">
            <v>Waters Almshouses</v>
          </cell>
          <cell r="C202" t="str">
            <v>RASA</v>
          </cell>
          <cell r="D202">
            <v>6</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6</v>
          </cell>
          <cell r="W202">
            <v>0</v>
          </cell>
          <cell r="X202">
            <v>0</v>
          </cell>
          <cell r="Y202">
            <v>6</v>
          </cell>
          <cell r="Z202">
            <v>0</v>
          </cell>
          <cell r="AA202">
            <v>0</v>
          </cell>
          <cell r="AB202">
            <v>0</v>
          </cell>
          <cell r="AC202">
            <v>0</v>
          </cell>
          <cell r="AD202">
            <v>0</v>
          </cell>
          <cell r="AE202">
            <v>0</v>
          </cell>
          <cell r="AF202">
            <v>0</v>
          </cell>
          <cell r="AG202">
            <v>0</v>
          </cell>
          <cell r="AH202">
            <v>0</v>
          </cell>
        </row>
        <row r="203">
          <cell r="A203" t="str">
            <v>A0211</v>
          </cell>
          <cell r="B203" t="str">
            <v>Aylott Janes Almshouses</v>
          </cell>
          <cell r="C203" t="str">
            <v>RASA</v>
          </cell>
          <cell r="D203">
            <v>36</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36</v>
          </cell>
          <cell r="W203">
            <v>0</v>
          </cell>
          <cell r="X203">
            <v>0</v>
          </cell>
          <cell r="Y203">
            <v>36</v>
          </cell>
          <cell r="Z203">
            <v>0</v>
          </cell>
          <cell r="AA203">
            <v>0</v>
          </cell>
          <cell r="AB203">
            <v>0</v>
          </cell>
          <cell r="AC203">
            <v>0</v>
          </cell>
          <cell r="AD203">
            <v>0</v>
          </cell>
          <cell r="AE203">
            <v>0</v>
          </cell>
          <cell r="AF203">
            <v>0</v>
          </cell>
          <cell r="AG203">
            <v>0</v>
          </cell>
          <cell r="AH203">
            <v>0</v>
          </cell>
        </row>
        <row r="204">
          <cell r="A204" t="str">
            <v>A0215</v>
          </cell>
          <cell r="B204" t="str">
            <v>The Gloucester Charities Trust</v>
          </cell>
          <cell r="C204" t="str">
            <v>RASA</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135</v>
          </cell>
          <cell r="T204">
            <v>0</v>
          </cell>
          <cell r="U204">
            <v>0</v>
          </cell>
          <cell r="V204">
            <v>135</v>
          </cell>
          <cell r="W204">
            <v>0</v>
          </cell>
          <cell r="X204">
            <v>0</v>
          </cell>
          <cell r="Y204">
            <v>135</v>
          </cell>
          <cell r="Z204">
            <v>0</v>
          </cell>
          <cell r="AA204">
            <v>0</v>
          </cell>
          <cell r="AB204">
            <v>0</v>
          </cell>
          <cell r="AC204">
            <v>0</v>
          </cell>
          <cell r="AD204">
            <v>0</v>
          </cell>
          <cell r="AE204">
            <v>0</v>
          </cell>
          <cell r="AF204">
            <v>0</v>
          </cell>
          <cell r="AG204">
            <v>0</v>
          </cell>
          <cell r="AH204">
            <v>0</v>
          </cell>
        </row>
        <row r="205">
          <cell r="A205" t="str">
            <v>A0230</v>
          </cell>
          <cell r="B205" t="str">
            <v>Aberford Almshouses Trust</v>
          </cell>
          <cell r="C205" t="str">
            <v>RASA</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28</v>
          </cell>
          <cell r="T205">
            <v>0</v>
          </cell>
          <cell r="U205">
            <v>0</v>
          </cell>
          <cell r="V205">
            <v>28</v>
          </cell>
          <cell r="W205">
            <v>0</v>
          </cell>
          <cell r="X205">
            <v>0</v>
          </cell>
          <cell r="Y205">
            <v>28</v>
          </cell>
          <cell r="Z205">
            <v>0</v>
          </cell>
          <cell r="AA205">
            <v>0</v>
          </cell>
          <cell r="AB205">
            <v>0</v>
          </cell>
          <cell r="AC205">
            <v>0</v>
          </cell>
          <cell r="AD205">
            <v>0</v>
          </cell>
          <cell r="AE205">
            <v>0</v>
          </cell>
          <cell r="AF205">
            <v>0</v>
          </cell>
          <cell r="AG205">
            <v>0</v>
          </cell>
          <cell r="AH205">
            <v>0</v>
          </cell>
        </row>
        <row r="206">
          <cell r="A206" t="str">
            <v>A0261</v>
          </cell>
          <cell r="B206" t="str">
            <v>Weavers' Almshouse Charities</v>
          </cell>
          <cell r="C206" t="str">
            <v>RASA</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39</v>
          </cell>
          <cell r="T206">
            <v>0</v>
          </cell>
          <cell r="U206">
            <v>0</v>
          </cell>
          <cell r="V206">
            <v>39</v>
          </cell>
          <cell r="W206">
            <v>0</v>
          </cell>
          <cell r="X206">
            <v>0</v>
          </cell>
          <cell r="Y206">
            <v>39</v>
          </cell>
          <cell r="Z206">
            <v>0</v>
          </cell>
          <cell r="AA206">
            <v>0</v>
          </cell>
          <cell r="AB206">
            <v>0</v>
          </cell>
          <cell r="AC206">
            <v>0</v>
          </cell>
          <cell r="AD206">
            <v>0</v>
          </cell>
          <cell r="AE206">
            <v>0</v>
          </cell>
          <cell r="AF206">
            <v>0</v>
          </cell>
          <cell r="AG206">
            <v>0</v>
          </cell>
          <cell r="AH206">
            <v>0</v>
          </cell>
        </row>
        <row r="207">
          <cell r="A207" t="str">
            <v>A0318</v>
          </cell>
          <cell r="B207" t="str">
            <v>Marshfield Consolidated Charities</v>
          </cell>
          <cell r="C207" t="str">
            <v>RASA</v>
          </cell>
          <cell r="D207">
            <v>8</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8</v>
          </cell>
          <cell r="W207">
            <v>0</v>
          </cell>
          <cell r="X207">
            <v>0</v>
          </cell>
          <cell r="Y207">
            <v>8</v>
          </cell>
          <cell r="Z207">
            <v>0</v>
          </cell>
          <cell r="AA207">
            <v>0</v>
          </cell>
          <cell r="AB207">
            <v>0</v>
          </cell>
          <cell r="AC207">
            <v>0</v>
          </cell>
          <cell r="AD207">
            <v>0</v>
          </cell>
          <cell r="AE207">
            <v>0</v>
          </cell>
          <cell r="AF207">
            <v>0</v>
          </cell>
          <cell r="AG207">
            <v>0</v>
          </cell>
          <cell r="AH207">
            <v>0</v>
          </cell>
        </row>
        <row r="208">
          <cell r="A208" t="str">
            <v>A0333</v>
          </cell>
          <cell r="B208" t="str">
            <v>The Reverend Rowland Hill Almshouse Charity</v>
          </cell>
          <cell r="C208" t="str">
            <v>RASA</v>
          </cell>
          <cell r="D208">
            <v>7</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7</v>
          </cell>
          <cell r="W208">
            <v>0</v>
          </cell>
          <cell r="X208">
            <v>0</v>
          </cell>
          <cell r="Y208">
            <v>7</v>
          </cell>
          <cell r="Z208">
            <v>0</v>
          </cell>
          <cell r="AA208">
            <v>0</v>
          </cell>
          <cell r="AB208">
            <v>0</v>
          </cell>
          <cell r="AC208">
            <v>0</v>
          </cell>
          <cell r="AD208">
            <v>0</v>
          </cell>
          <cell r="AE208">
            <v>0</v>
          </cell>
          <cell r="AF208">
            <v>0</v>
          </cell>
          <cell r="AG208">
            <v>0</v>
          </cell>
          <cell r="AH208">
            <v>0</v>
          </cell>
        </row>
        <row r="209">
          <cell r="A209" t="str">
            <v>A0352</v>
          </cell>
          <cell r="B209" t="str">
            <v>Bromley and Sheppard's Colleges Charity</v>
          </cell>
          <cell r="C209" t="str">
            <v>RASA</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39</v>
          </cell>
          <cell r="T209">
            <v>0</v>
          </cell>
          <cell r="U209">
            <v>0</v>
          </cell>
          <cell r="V209">
            <v>39</v>
          </cell>
          <cell r="W209">
            <v>0</v>
          </cell>
          <cell r="X209">
            <v>0</v>
          </cell>
          <cell r="Y209">
            <v>39</v>
          </cell>
          <cell r="Z209">
            <v>0</v>
          </cell>
          <cell r="AA209">
            <v>0</v>
          </cell>
          <cell r="AB209">
            <v>0</v>
          </cell>
          <cell r="AC209">
            <v>0</v>
          </cell>
          <cell r="AD209">
            <v>0</v>
          </cell>
          <cell r="AE209">
            <v>0</v>
          </cell>
          <cell r="AF209">
            <v>0</v>
          </cell>
          <cell r="AG209">
            <v>0</v>
          </cell>
          <cell r="AH209">
            <v>0</v>
          </cell>
        </row>
        <row r="210">
          <cell r="A210" t="str">
            <v>A0364</v>
          </cell>
          <cell r="B210" t="str">
            <v>Charity of George Jones</v>
          </cell>
          <cell r="C210" t="str">
            <v>RASA</v>
          </cell>
          <cell r="D210">
            <v>2</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2</v>
          </cell>
          <cell r="W210">
            <v>0</v>
          </cell>
          <cell r="X210">
            <v>0</v>
          </cell>
          <cell r="Y210">
            <v>2</v>
          </cell>
          <cell r="Z210">
            <v>0</v>
          </cell>
          <cell r="AA210">
            <v>0</v>
          </cell>
          <cell r="AB210">
            <v>0</v>
          </cell>
          <cell r="AC210">
            <v>0</v>
          </cell>
          <cell r="AD210">
            <v>0</v>
          </cell>
          <cell r="AE210">
            <v>0</v>
          </cell>
          <cell r="AF210">
            <v>0</v>
          </cell>
          <cell r="AG210">
            <v>0</v>
          </cell>
          <cell r="AH210">
            <v>0</v>
          </cell>
        </row>
        <row r="211">
          <cell r="A211" t="str">
            <v>A0367</v>
          </cell>
          <cell r="B211" t="str">
            <v>The Berrow Cottage Homes</v>
          </cell>
          <cell r="C211" t="str">
            <v>RASA</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29</v>
          </cell>
          <cell r="T211">
            <v>0</v>
          </cell>
          <cell r="U211">
            <v>0</v>
          </cell>
          <cell r="V211">
            <v>29</v>
          </cell>
          <cell r="W211">
            <v>0</v>
          </cell>
          <cell r="X211">
            <v>0</v>
          </cell>
          <cell r="Y211">
            <v>29</v>
          </cell>
          <cell r="Z211">
            <v>0</v>
          </cell>
          <cell r="AA211">
            <v>0</v>
          </cell>
          <cell r="AB211">
            <v>0</v>
          </cell>
          <cell r="AC211">
            <v>0</v>
          </cell>
          <cell r="AD211">
            <v>0</v>
          </cell>
          <cell r="AE211">
            <v>0</v>
          </cell>
          <cell r="AF211">
            <v>0</v>
          </cell>
          <cell r="AG211">
            <v>0</v>
          </cell>
          <cell r="AH211">
            <v>0</v>
          </cell>
        </row>
        <row r="212">
          <cell r="A212" t="str">
            <v>A0376</v>
          </cell>
          <cell r="B212" t="str">
            <v>Housing Pathways Trust</v>
          </cell>
          <cell r="C212" t="str">
            <v>RASA</v>
          </cell>
          <cell r="D212">
            <v>0</v>
          </cell>
          <cell r="E212">
            <v>0</v>
          </cell>
          <cell r="F212">
            <v>0</v>
          </cell>
          <cell r="G212">
            <v>0</v>
          </cell>
          <cell r="H212">
            <v>0</v>
          </cell>
          <cell r="I212">
            <v>0</v>
          </cell>
          <cell r="J212">
            <v>8</v>
          </cell>
          <cell r="K212">
            <v>0</v>
          </cell>
          <cell r="L212">
            <v>0</v>
          </cell>
          <cell r="M212">
            <v>0</v>
          </cell>
          <cell r="N212">
            <v>0</v>
          </cell>
          <cell r="O212">
            <v>0</v>
          </cell>
          <cell r="P212">
            <v>0</v>
          </cell>
          <cell r="Q212">
            <v>0</v>
          </cell>
          <cell r="R212">
            <v>0</v>
          </cell>
          <cell r="S212">
            <v>126</v>
          </cell>
          <cell r="T212">
            <v>0</v>
          </cell>
          <cell r="U212">
            <v>0</v>
          </cell>
          <cell r="V212">
            <v>134</v>
          </cell>
          <cell r="W212">
            <v>0</v>
          </cell>
          <cell r="X212">
            <v>0</v>
          </cell>
          <cell r="Y212">
            <v>134</v>
          </cell>
          <cell r="Z212">
            <v>4</v>
          </cell>
          <cell r="AA212">
            <v>0</v>
          </cell>
          <cell r="AB212">
            <v>52</v>
          </cell>
          <cell r="AC212">
            <v>0</v>
          </cell>
          <cell r="AD212">
            <v>0</v>
          </cell>
          <cell r="AE212">
            <v>0</v>
          </cell>
          <cell r="AF212">
            <v>4</v>
          </cell>
          <cell r="AG212">
            <v>0</v>
          </cell>
          <cell r="AH212">
            <v>52</v>
          </cell>
        </row>
        <row r="213">
          <cell r="A213" t="str">
            <v>A0379</v>
          </cell>
          <cell r="B213" t="str">
            <v>Helen Peele Memorial Almshouses</v>
          </cell>
          <cell r="C213" t="str">
            <v>RASA</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7</v>
          </cell>
          <cell r="U213">
            <v>0</v>
          </cell>
          <cell r="V213">
            <v>0</v>
          </cell>
          <cell r="W213">
            <v>7</v>
          </cell>
          <cell r="X213">
            <v>0</v>
          </cell>
          <cell r="Y213">
            <v>7</v>
          </cell>
          <cell r="Z213">
            <v>0</v>
          </cell>
          <cell r="AA213">
            <v>0</v>
          </cell>
          <cell r="AB213">
            <v>0</v>
          </cell>
          <cell r="AC213">
            <v>0</v>
          </cell>
          <cell r="AD213">
            <v>0</v>
          </cell>
          <cell r="AE213">
            <v>0</v>
          </cell>
          <cell r="AF213">
            <v>0</v>
          </cell>
          <cell r="AG213">
            <v>0</v>
          </cell>
          <cell r="AH213">
            <v>0</v>
          </cell>
        </row>
        <row r="214">
          <cell r="A214" t="str">
            <v>A0458</v>
          </cell>
          <cell r="B214" t="str">
            <v>Harpers Marsh and Crumps Almshouse Charity</v>
          </cell>
          <cell r="C214" t="str">
            <v>RASA</v>
          </cell>
          <cell r="D214">
            <v>0</v>
          </cell>
          <cell r="E214">
            <v>13</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13</v>
          </cell>
          <cell r="X214">
            <v>0</v>
          </cell>
          <cell r="Y214">
            <v>13</v>
          </cell>
          <cell r="Z214">
            <v>0</v>
          </cell>
          <cell r="AA214">
            <v>0</v>
          </cell>
          <cell r="AB214">
            <v>0</v>
          </cell>
          <cell r="AC214">
            <v>0</v>
          </cell>
          <cell r="AD214">
            <v>0</v>
          </cell>
          <cell r="AE214">
            <v>0</v>
          </cell>
          <cell r="AF214">
            <v>0</v>
          </cell>
          <cell r="AG214">
            <v>0</v>
          </cell>
          <cell r="AH214">
            <v>0</v>
          </cell>
        </row>
        <row r="215">
          <cell r="A215" t="str">
            <v>A0473</v>
          </cell>
          <cell r="B215" t="str">
            <v>Alice Coralie Glyn Homes</v>
          </cell>
          <cell r="C215" t="str">
            <v>RASA</v>
          </cell>
          <cell r="D215">
            <v>0</v>
          </cell>
          <cell r="E215">
            <v>14</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14</v>
          </cell>
          <cell r="X215">
            <v>0</v>
          </cell>
          <cell r="Y215">
            <v>14</v>
          </cell>
          <cell r="Z215">
            <v>0</v>
          </cell>
          <cell r="AA215">
            <v>0</v>
          </cell>
          <cell r="AB215">
            <v>0</v>
          </cell>
          <cell r="AC215">
            <v>0</v>
          </cell>
          <cell r="AD215">
            <v>0</v>
          </cell>
          <cell r="AE215">
            <v>0</v>
          </cell>
          <cell r="AF215">
            <v>0</v>
          </cell>
          <cell r="AG215">
            <v>0</v>
          </cell>
          <cell r="AH215">
            <v>0</v>
          </cell>
        </row>
        <row r="216">
          <cell r="A216" t="str">
            <v>A0485</v>
          </cell>
          <cell r="B216" t="str">
            <v>Norwich Consolidated Charities</v>
          </cell>
          <cell r="C216" t="str">
            <v>RASA</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57</v>
          </cell>
          <cell r="T216">
            <v>0</v>
          </cell>
          <cell r="U216">
            <v>0</v>
          </cell>
          <cell r="V216">
            <v>57</v>
          </cell>
          <cell r="W216">
            <v>0</v>
          </cell>
          <cell r="X216">
            <v>0</v>
          </cell>
          <cell r="Y216">
            <v>57</v>
          </cell>
          <cell r="Z216">
            <v>0</v>
          </cell>
          <cell r="AA216">
            <v>0</v>
          </cell>
          <cell r="AB216">
            <v>0</v>
          </cell>
          <cell r="AC216">
            <v>0</v>
          </cell>
          <cell r="AD216">
            <v>0</v>
          </cell>
          <cell r="AE216">
            <v>0</v>
          </cell>
          <cell r="AF216">
            <v>0</v>
          </cell>
          <cell r="AG216">
            <v>0</v>
          </cell>
          <cell r="AH216">
            <v>0</v>
          </cell>
        </row>
        <row r="217">
          <cell r="A217" t="str">
            <v>A0486</v>
          </cell>
          <cell r="B217" t="str">
            <v>Kingsclere Almshouses Charity</v>
          </cell>
          <cell r="C217" t="str">
            <v>RASA</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12</v>
          </cell>
          <cell r="T217">
            <v>0</v>
          </cell>
          <cell r="U217">
            <v>0</v>
          </cell>
          <cell r="V217">
            <v>12</v>
          </cell>
          <cell r="W217">
            <v>0</v>
          </cell>
          <cell r="X217">
            <v>0</v>
          </cell>
          <cell r="Y217">
            <v>12</v>
          </cell>
          <cell r="Z217">
            <v>0</v>
          </cell>
          <cell r="AA217">
            <v>0</v>
          </cell>
          <cell r="AB217">
            <v>0</v>
          </cell>
          <cell r="AC217">
            <v>0</v>
          </cell>
          <cell r="AD217">
            <v>0</v>
          </cell>
          <cell r="AE217">
            <v>0</v>
          </cell>
          <cell r="AF217">
            <v>0</v>
          </cell>
          <cell r="AG217">
            <v>0</v>
          </cell>
          <cell r="AH217">
            <v>0</v>
          </cell>
        </row>
        <row r="218">
          <cell r="A218" t="str">
            <v>A0513</v>
          </cell>
          <cell r="B218" t="str">
            <v>John Bowley and Sherwood Almshouses</v>
          </cell>
          <cell r="C218" t="str">
            <v>RASA</v>
          </cell>
          <cell r="D218">
            <v>16</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16</v>
          </cell>
          <cell r="W218">
            <v>0</v>
          </cell>
          <cell r="X218">
            <v>0</v>
          </cell>
          <cell r="Y218">
            <v>16</v>
          </cell>
          <cell r="Z218">
            <v>0</v>
          </cell>
          <cell r="AA218">
            <v>0</v>
          </cell>
          <cell r="AB218">
            <v>0</v>
          </cell>
          <cell r="AC218">
            <v>0</v>
          </cell>
          <cell r="AD218">
            <v>0</v>
          </cell>
          <cell r="AE218">
            <v>0</v>
          </cell>
          <cell r="AF218">
            <v>0</v>
          </cell>
          <cell r="AG218">
            <v>0</v>
          </cell>
          <cell r="AH218">
            <v>0</v>
          </cell>
        </row>
        <row r="219">
          <cell r="A219" t="str">
            <v>A0520</v>
          </cell>
          <cell r="B219" t="str">
            <v>Taunton Heritage Trust</v>
          </cell>
          <cell r="C219" t="str">
            <v>RASA</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67</v>
          </cell>
          <cell r="T219">
            <v>0</v>
          </cell>
          <cell r="U219">
            <v>0</v>
          </cell>
          <cell r="V219">
            <v>67</v>
          </cell>
          <cell r="W219">
            <v>0</v>
          </cell>
          <cell r="X219">
            <v>0</v>
          </cell>
          <cell r="Y219">
            <v>67</v>
          </cell>
          <cell r="Z219">
            <v>0</v>
          </cell>
          <cell r="AA219">
            <v>0</v>
          </cell>
          <cell r="AB219">
            <v>0</v>
          </cell>
          <cell r="AC219">
            <v>0</v>
          </cell>
          <cell r="AD219">
            <v>0</v>
          </cell>
          <cell r="AE219">
            <v>0</v>
          </cell>
          <cell r="AF219">
            <v>0</v>
          </cell>
          <cell r="AG219">
            <v>0</v>
          </cell>
          <cell r="AH219">
            <v>0</v>
          </cell>
        </row>
        <row r="220">
          <cell r="A220" t="str">
            <v>A0532</v>
          </cell>
          <cell r="B220" t="str">
            <v>Stevens Almshouses Charity</v>
          </cell>
          <cell r="C220" t="str">
            <v>RASA</v>
          </cell>
          <cell r="D220">
            <v>4</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4</v>
          </cell>
          <cell r="W220">
            <v>0</v>
          </cell>
          <cell r="X220">
            <v>0</v>
          </cell>
          <cell r="Y220">
            <v>4</v>
          </cell>
          <cell r="Z220">
            <v>0</v>
          </cell>
          <cell r="AA220">
            <v>0</v>
          </cell>
          <cell r="AB220">
            <v>0</v>
          </cell>
          <cell r="AC220">
            <v>0</v>
          </cell>
          <cell r="AD220">
            <v>0</v>
          </cell>
          <cell r="AE220">
            <v>0</v>
          </cell>
          <cell r="AF220">
            <v>0</v>
          </cell>
          <cell r="AG220">
            <v>0</v>
          </cell>
          <cell r="AH220">
            <v>0</v>
          </cell>
        </row>
        <row r="221">
          <cell r="A221" t="str">
            <v>A0534</v>
          </cell>
          <cell r="B221" t="str">
            <v>Webster Almshouse Trust</v>
          </cell>
          <cell r="C221" t="str">
            <v>RASA</v>
          </cell>
          <cell r="D221">
            <v>4</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4</v>
          </cell>
          <cell r="W221">
            <v>0</v>
          </cell>
          <cell r="X221">
            <v>0</v>
          </cell>
          <cell r="Y221">
            <v>4</v>
          </cell>
          <cell r="Z221">
            <v>0</v>
          </cell>
          <cell r="AA221">
            <v>0</v>
          </cell>
          <cell r="AB221">
            <v>0</v>
          </cell>
          <cell r="AC221">
            <v>0</v>
          </cell>
          <cell r="AD221">
            <v>0</v>
          </cell>
          <cell r="AE221">
            <v>0</v>
          </cell>
          <cell r="AF221">
            <v>0</v>
          </cell>
          <cell r="AG221">
            <v>0</v>
          </cell>
          <cell r="AH221">
            <v>0</v>
          </cell>
        </row>
        <row r="222">
          <cell r="A222" t="str">
            <v>A0542</v>
          </cell>
          <cell r="B222" t="str">
            <v>The Feoffees of the Parish Lands of Highweek</v>
          </cell>
          <cell r="C222" t="str">
            <v>RASA</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8</v>
          </cell>
          <cell r="T222">
            <v>0</v>
          </cell>
          <cell r="U222">
            <v>0</v>
          </cell>
          <cell r="V222">
            <v>8</v>
          </cell>
          <cell r="W222">
            <v>0</v>
          </cell>
          <cell r="X222">
            <v>0</v>
          </cell>
          <cell r="Y222">
            <v>8</v>
          </cell>
          <cell r="Z222">
            <v>0</v>
          </cell>
          <cell r="AA222">
            <v>0</v>
          </cell>
          <cell r="AB222">
            <v>0</v>
          </cell>
          <cell r="AC222">
            <v>0</v>
          </cell>
          <cell r="AD222">
            <v>0</v>
          </cell>
          <cell r="AE222">
            <v>0</v>
          </cell>
          <cell r="AF222">
            <v>0</v>
          </cell>
          <cell r="AG222">
            <v>0</v>
          </cell>
          <cell r="AH222">
            <v>0</v>
          </cell>
        </row>
        <row r="223">
          <cell r="A223" t="str">
            <v>A0543</v>
          </cell>
          <cell r="B223" t="str">
            <v>The Winnocks and Kendalls Almshouse Charity</v>
          </cell>
          <cell r="C223" t="str">
            <v>RASA</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41</v>
          </cell>
          <cell r="T223">
            <v>0</v>
          </cell>
          <cell r="U223">
            <v>0</v>
          </cell>
          <cell r="V223">
            <v>41</v>
          </cell>
          <cell r="W223">
            <v>0</v>
          </cell>
          <cell r="X223">
            <v>0</v>
          </cell>
          <cell r="Y223">
            <v>41</v>
          </cell>
          <cell r="Z223">
            <v>0</v>
          </cell>
          <cell r="AA223">
            <v>0</v>
          </cell>
          <cell r="AB223">
            <v>0</v>
          </cell>
          <cell r="AC223">
            <v>0</v>
          </cell>
          <cell r="AD223">
            <v>0</v>
          </cell>
          <cell r="AE223">
            <v>0</v>
          </cell>
          <cell r="AF223">
            <v>0</v>
          </cell>
          <cell r="AG223">
            <v>0</v>
          </cell>
          <cell r="AH223">
            <v>0</v>
          </cell>
        </row>
        <row r="224">
          <cell r="A224" t="str">
            <v>A0544</v>
          </cell>
          <cell r="B224" t="str">
            <v>WH Saunders Charity</v>
          </cell>
          <cell r="C224" t="str">
            <v>RASA</v>
          </cell>
          <cell r="D224">
            <v>16</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16</v>
          </cell>
          <cell r="W224">
            <v>0</v>
          </cell>
          <cell r="X224">
            <v>0</v>
          </cell>
          <cell r="Y224">
            <v>16</v>
          </cell>
          <cell r="Z224">
            <v>0</v>
          </cell>
          <cell r="AA224">
            <v>0</v>
          </cell>
          <cell r="AB224">
            <v>0</v>
          </cell>
          <cell r="AC224">
            <v>0</v>
          </cell>
          <cell r="AD224">
            <v>0</v>
          </cell>
          <cell r="AE224">
            <v>0</v>
          </cell>
          <cell r="AF224">
            <v>0</v>
          </cell>
          <cell r="AG224">
            <v>0</v>
          </cell>
          <cell r="AH224">
            <v>0</v>
          </cell>
        </row>
        <row r="225">
          <cell r="A225" t="str">
            <v>A0557</v>
          </cell>
          <cell r="B225" t="str">
            <v>The Butlin &amp; Elborow Housing Trust</v>
          </cell>
          <cell r="C225" t="str">
            <v>RASA</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12</v>
          </cell>
          <cell r="T225">
            <v>0</v>
          </cell>
          <cell r="U225">
            <v>0</v>
          </cell>
          <cell r="V225">
            <v>12</v>
          </cell>
          <cell r="W225">
            <v>0</v>
          </cell>
          <cell r="X225">
            <v>0</v>
          </cell>
          <cell r="Y225">
            <v>12</v>
          </cell>
          <cell r="Z225">
            <v>0</v>
          </cell>
          <cell r="AA225">
            <v>0</v>
          </cell>
          <cell r="AB225">
            <v>0</v>
          </cell>
          <cell r="AC225">
            <v>0</v>
          </cell>
          <cell r="AD225">
            <v>0</v>
          </cell>
          <cell r="AE225">
            <v>0</v>
          </cell>
          <cell r="AF225">
            <v>0</v>
          </cell>
          <cell r="AG225">
            <v>0</v>
          </cell>
          <cell r="AH225">
            <v>0</v>
          </cell>
        </row>
        <row r="226">
          <cell r="A226" t="str">
            <v>A0563</v>
          </cell>
          <cell r="B226" t="str">
            <v>Dauntsey Almshouse Charity</v>
          </cell>
          <cell r="C226" t="str">
            <v>RASA</v>
          </cell>
          <cell r="D226">
            <v>2</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2</v>
          </cell>
          <cell r="W226">
            <v>0</v>
          </cell>
          <cell r="X226">
            <v>0</v>
          </cell>
          <cell r="Y226">
            <v>2</v>
          </cell>
          <cell r="Z226">
            <v>0</v>
          </cell>
          <cell r="AA226">
            <v>0</v>
          </cell>
          <cell r="AB226">
            <v>0</v>
          </cell>
          <cell r="AC226">
            <v>0</v>
          </cell>
          <cell r="AD226">
            <v>0</v>
          </cell>
          <cell r="AE226">
            <v>0</v>
          </cell>
          <cell r="AF226">
            <v>0</v>
          </cell>
          <cell r="AG226">
            <v>0</v>
          </cell>
          <cell r="AH226">
            <v>0</v>
          </cell>
        </row>
        <row r="227">
          <cell r="A227" t="str">
            <v>A0564</v>
          </cell>
          <cell r="B227" t="str">
            <v>Old Cleeve Memorial Cottages</v>
          </cell>
          <cell r="C227" t="str">
            <v>RASA</v>
          </cell>
          <cell r="D227">
            <v>4</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4</v>
          </cell>
          <cell r="W227">
            <v>0</v>
          </cell>
          <cell r="X227">
            <v>0</v>
          </cell>
          <cell r="Y227">
            <v>4</v>
          </cell>
          <cell r="Z227">
            <v>0</v>
          </cell>
          <cell r="AA227">
            <v>0</v>
          </cell>
          <cell r="AB227">
            <v>0</v>
          </cell>
          <cell r="AC227">
            <v>0</v>
          </cell>
          <cell r="AD227">
            <v>0</v>
          </cell>
          <cell r="AE227">
            <v>0</v>
          </cell>
          <cell r="AF227">
            <v>0</v>
          </cell>
          <cell r="AG227">
            <v>0</v>
          </cell>
          <cell r="AH227">
            <v>0</v>
          </cell>
        </row>
        <row r="228">
          <cell r="A228" t="str">
            <v>A0565</v>
          </cell>
          <cell r="B228" t="str">
            <v>Sir E D Walker Homes</v>
          </cell>
          <cell r="C228" t="str">
            <v>RASA</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55</v>
          </cell>
          <cell r="T228">
            <v>0</v>
          </cell>
          <cell r="U228">
            <v>0</v>
          </cell>
          <cell r="V228">
            <v>55</v>
          </cell>
          <cell r="W228">
            <v>0</v>
          </cell>
          <cell r="X228">
            <v>0</v>
          </cell>
          <cell r="Y228">
            <v>55</v>
          </cell>
          <cell r="Z228">
            <v>2</v>
          </cell>
          <cell r="AA228">
            <v>0</v>
          </cell>
          <cell r="AB228">
            <v>0</v>
          </cell>
          <cell r="AC228">
            <v>0</v>
          </cell>
          <cell r="AD228">
            <v>0</v>
          </cell>
          <cell r="AE228">
            <v>0</v>
          </cell>
          <cell r="AF228">
            <v>2</v>
          </cell>
          <cell r="AG228">
            <v>0</v>
          </cell>
          <cell r="AH228">
            <v>0</v>
          </cell>
        </row>
        <row r="229">
          <cell r="A229" t="str">
            <v>A0567</v>
          </cell>
          <cell r="B229" t="str">
            <v>Jane Gibson Almshouses</v>
          </cell>
          <cell r="C229" t="str">
            <v>RASA</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8</v>
          </cell>
          <cell r="T229">
            <v>0</v>
          </cell>
          <cell r="U229">
            <v>0</v>
          </cell>
          <cell r="V229">
            <v>8</v>
          </cell>
          <cell r="W229">
            <v>0</v>
          </cell>
          <cell r="X229">
            <v>0</v>
          </cell>
          <cell r="Y229">
            <v>8</v>
          </cell>
          <cell r="Z229">
            <v>0</v>
          </cell>
          <cell r="AA229">
            <v>0</v>
          </cell>
          <cell r="AB229">
            <v>0</v>
          </cell>
          <cell r="AC229">
            <v>0</v>
          </cell>
          <cell r="AD229">
            <v>0</v>
          </cell>
          <cell r="AE229">
            <v>0</v>
          </cell>
          <cell r="AF229">
            <v>0</v>
          </cell>
          <cell r="AG229">
            <v>0</v>
          </cell>
          <cell r="AH229">
            <v>0</v>
          </cell>
        </row>
        <row r="230">
          <cell r="A230" t="str">
            <v>A0581</v>
          </cell>
          <cell r="B230" t="str">
            <v>Coventry Church (Municipal) Charities</v>
          </cell>
          <cell r="C230" t="str">
            <v>RASA</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73</v>
          </cell>
          <cell r="T230">
            <v>0</v>
          </cell>
          <cell r="U230">
            <v>0</v>
          </cell>
          <cell r="V230">
            <v>73</v>
          </cell>
          <cell r="W230">
            <v>0</v>
          </cell>
          <cell r="X230">
            <v>0</v>
          </cell>
          <cell r="Y230">
            <v>73</v>
          </cell>
          <cell r="Z230">
            <v>0</v>
          </cell>
          <cell r="AA230">
            <v>0</v>
          </cell>
          <cell r="AB230">
            <v>0</v>
          </cell>
          <cell r="AC230">
            <v>0</v>
          </cell>
          <cell r="AD230">
            <v>0</v>
          </cell>
          <cell r="AE230">
            <v>0</v>
          </cell>
          <cell r="AF230">
            <v>0</v>
          </cell>
          <cell r="AG230">
            <v>0</v>
          </cell>
          <cell r="AH230">
            <v>0</v>
          </cell>
        </row>
        <row r="231">
          <cell r="A231" t="str">
            <v>A0582</v>
          </cell>
          <cell r="B231" t="str">
            <v>Nicholas Chamberlaine's Hospital &amp; Sermon Charity</v>
          </cell>
          <cell r="C231" t="str">
            <v>RASA</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28</v>
          </cell>
          <cell r="T231">
            <v>0</v>
          </cell>
          <cell r="U231">
            <v>0</v>
          </cell>
          <cell r="V231">
            <v>28</v>
          </cell>
          <cell r="W231">
            <v>0</v>
          </cell>
          <cell r="X231">
            <v>0</v>
          </cell>
          <cell r="Y231">
            <v>28</v>
          </cell>
          <cell r="Z231">
            <v>0</v>
          </cell>
          <cell r="AA231">
            <v>0</v>
          </cell>
          <cell r="AB231">
            <v>0</v>
          </cell>
          <cell r="AC231">
            <v>0</v>
          </cell>
          <cell r="AD231">
            <v>0</v>
          </cell>
          <cell r="AE231">
            <v>0</v>
          </cell>
          <cell r="AF231">
            <v>0</v>
          </cell>
          <cell r="AG231">
            <v>0</v>
          </cell>
          <cell r="AH231">
            <v>0</v>
          </cell>
        </row>
        <row r="232">
          <cell r="A232" t="str">
            <v>A0592</v>
          </cell>
          <cell r="B232" t="str">
            <v>William Russell Bequest</v>
          </cell>
          <cell r="C232" t="str">
            <v>RASA</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7</v>
          </cell>
          <cell r="T232">
            <v>0</v>
          </cell>
          <cell r="U232">
            <v>0</v>
          </cell>
          <cell r="V232">
            <v>7</v>
          </cell>
          <cell r="W232">
            <v>0</v>
          </cell>
          <cell r="X232">
            <v>0</v>
          </cell>
          <cell r="Y232">
            <v>7</v>
          </cell>
          <cell r="Z232">
            <v>0</v>
          </cell>
          <cell r="AA232">
            <v>0</v>
          </cell>
          <cell r="AB232">
            <v>0</v>
          </cell>
          <cell r="AC232">
            <v>0</v>
          </cell>
          <cell r="AD232">
            <v>0</v>
          </cell>
          <cell r="AE232">
            <v>0</v>
          </cell>
          <cell r="AF232">
            <v>0</v>
          </cell>
          <cell r="AG232">
            <v>0</v>
          </cell>
          <cell r="AH232">
            <v>0</v>
          </cell>
        </row>
        <row r="233">
          <cell r="A233" t="str">
            <v>A0600</v>
          </cell>
          <cell r="B233" t="str">
            <v>Perry Almshouses</v>
          </cell>
          <cell r="C233" t="str">
            <v>RASA</v>
          </cell>
          <cell r="D233">
            <v>10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10</v>
          </cell>
          <cell r="W233">
            <v>0</v>
          </cell>
          <cell r="X233">
            <v>0</v>
          </cell>
          <cell r="Y233">
            <v>10</v>
          </cell>
          <cell r="Z233">
            <v>0</v>
          </cell>
          <cell r="AA233">
            <v>0</v>
          </cell>
          <cell r="AB233">
            <v>0</v>
          </cell>
          <cell r="AC233">
            <v>0</v>
          </cell>
          <cell r="AD233">
            <v>0</v>
          </cell>
          <cell r="AE233">
            <v>0</v>
          </cell>
          <cell r="AF233">
            <v>0</v>
          </cell>
          <cell r="AG233">
            <v>0</v>
          </cell>
          <cell r="AH233">
            <v>0</v>
          </cell>
        </row>
        <row r="234">
          <cell r="A234" t="str">
            <v>A0604</v>
          </cell>
          <cell r="B234" t="str">
            <v>Leatherhead United Charities</v>
          </cell>
          <cell r="C234" t="str">
            <v>RASA</v>
          </cell>
          <cell r="D234">
            <v>30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30</v>
          </cell>
          <cell r="W234">
            <v>0</v>
          </cell>
          <cell r="X234">
            <v>0</v>
          </cell>
          <cell r="Y234">
            <v>30</v>
          </cell>
          <cell r="Z234">
            <v>0</v>
          </cell>
          <cell r="AA234">
            <v>0</v>
          </cell>
          <cell r="AB234">
            <v>0</v>
          </cell>
          <cell r="AC234">
            <v>0</v>
          </cell>
          <cell r="AD234">
            <v>0</v>
          </cell>
          <cell r="AE234">
            <v>0</v>
          </cell>
          <cell r="AF234">
            <v>0</v>
          </cell>
          <cell r="AG234">
            <v>0</v>
          </cell>
          <cell r="AH234">
            <v>0</v>
          </cell>
        </row>
        <row r="235">
          <cell r="A235" t="str">
            <v>A0605</v>
          </cell>
          <cell r="B235" t="str">
            <v>Thorner's Homes</v>
          </cell>
          <cell r="C235" t="str">
            <v>RASA</v>
          </cell>
          <cell r="D235">
            <v>98</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98</v>
          </cell>
          <cell r="W235">
            <v>0</v>
          </cell>
          <cell r="X235">
            <v>0</v>
          </cell>
          <cell r="Y235">
            <v>98</v>
          </cell>
          <cell r="Z235">
            <v>2</v>
          </cell>
          <cell r="AA235">
            <v>0</v>
          </cell>
          <cell r="AB235">
            <v>0</v>
          </cell>
          <cell r="AC235">
            <v>0</v>
          </cell>
          <cell r="AD235">
            <v>0</v>
          </cell>
          <cell r="AE235">
            <v>0</v>
          </cell>
          <cell r="AF235">
            <v>2</v>
          </cell>
          <cell r="AG235">
            <v>0</v>
          </cell>
          <cell r="AH235">
            <v>0</v>
          </cell>
        </row>
        <row r="236">
          <cell r="A236" t="str">
            <v>A0611</v>
          </cell>
          <cell r="B236" t="str">
            <v>The Hospital of St John &amp; of St Anne in Okeham</v>
          </cell>
          <cell r="C236" t="str">
            <v>RASA</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102</v>
          </cell>
          <cell r="T236">
            <v>0</v>
          </cell>
          <cell r="U236">
            <v>0</v>
          </cell>
          <cell r="V236">
            <v>102</v>
          </cell>
          <cell r="W236">
            <v>0</v>
          </cell>
          <cell r="X236">
            <v>0</v>
          </cell>
          <cell r="Y236">
            <v>102</v>
          </cell>
          <cell r="Z236">
            <v>0</v>
          </cell>
          <cell r="AA236">
            <v>0</v>
          </cell>
          <cell r="AB236">
            <v>0</v>
          </cell>
          <cell r="AC236">
            <v>0</v>
          </cell>
          <cell r="AD236">
            <v>0</v>
          </cell>
          <cell r="AE236">
            <v>0</v>
          </cell>
          <cell r="AF236">
            <v>0</v>
          </cell>
          <cell r="AG236">
            <v>0</v>
          </cell>
          <cell r="AH236">
            <v>0</v>
          </cell>
        </row>
        <row r="237">
          <cell r="A237" t="str">
            <v>A0627</v>
          </cell>
          <cell r="B237" t="str">
            <v>Vanbrugh and Tempest Almshouse Trust</v>
          </cell>
          <cell r="C237" t="str">
            <v>RASA</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6</v>
          </cell>
          <cell r="T237">
            <v>0</v>
          </cell>
          <cell r="U237">
            <v>0</v>
          </cell>
          <cell r="V237">
            <v>6</v>
          </cell>
          <cell r="W237">
            <v>0</v>
          </cell>
          <cell r="X237">
            <v>0</v>
          </cell>
          <cell r="Y237">
            <v>6</v>
          </cell>
          <cell r="Z237">
            <v>0</v>
          </cell>
          <cell r="AA237">
            <v>0</v>
          </cell>
          <cell r="AB237">
            <v>0</v>
          </cell>
          <cell r="AC237">
            <v>0</v>
          </cell>
          <cell r="AD237">
            <v>0</v>
          </cell>
          <cell r="AE237">
            <v>0</v>
          </cell>
          <cell r="AF237">
            <v>0</v>
          </cell>
          <cell r="AG237">
            <v>0</v>
          </cell>
          <cell r="AH237">
            <v>0</v>
          </cell>
        </row>
        <row r="238">
          <cell r="A238" t="str">
            <v>A0644</v>
          </cell>
          <cell r="B238" t="str">
            <v>Brandon Poor's Estate</v>
          </cell>
          <cell r="C238" t="str">
            <v>RASA</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7</v>
          </cell>
          <cell r="T238">
            <v>0</v>
          </cell>
          <cell r="U238">
            <v>0</v>
          </cell>
          <cell r="V238">
            <v>7</v>
          </cell>
          <cell r="W238">
            <v>0</v>
          </cell>
          <cell r="X238">
            <v>0</v>
          </cell>
          <cell r="Y238">
            <v>7</v>
          </cell>
          <cell r="Z238">
            <v>0</v>
          </cell>
          <cell r="AA238">
            <v>0</v>
          </cell>
          <cell r="AB238">
            <v>0</v>
          </cell>
          <cell r="AC238">
            <v>0</v>
          </cell>
          <cell r="AD238">
            <v>0</v>
          </cell>
          <cell r="AE238">
            <v>0</v>
          </cell>
          <cell r="AF238">
            <v>0</v>
          </cell>
          <cell r="AG238">
            <v>0</v>
          </cell>
          <cell r="AH238">
            <v>0</v>
          </cell>
        </row>
        <row r="239">
          <cell r="A239" t="str">
            <v>A0646</v>
          </cell>
          <cell r="B239" t="str">
            <v>The Lygon Almshouses</v>
          </cell>
          <cell r="C239" t="str">
            <v>RASA</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40</v>
          </cell>
          <cell r="T239">
            <v>0</v>
          </cell>
          <cell r="U239">
            <v>12</v>
          </cell>
          <cell r="V239">
            <v>40</v>
          </cell>
          <cell r="W239">
            <v>0</v>
          </cell>
          <cell r="X239">
            <v>12</v>
          </cell>
          <cell r="Y239">
            <v>40</v>
          </cell>
          <cell r="Z239">
            <v>0</v>
          </cell>
          <cell r="AA239">
            <v>0</v>
          </cell>
          <cell r="AB239">
            <v>0</v>
          </cell>
          <cell r="AC239">
            <v>0</v>
          </cell>
          <cell r="AD239">
            <v>0</v>
          </cell>
          <cell r="AE239">
            <v>0</v>
          </cell>
          <cell r="AF239">
            <v>0</v>
          </cell>
          <cell r="AG239">
            <v>0</v>
          </cell>
          <cell r="AH239">
            <v>0</v>
          </cell>
        </row>
        <row r="240">
          <cell r="A240" t="str">
            <v>A0647</v>
          </cell>
          <cell r="B240" t="str">
            <v>Miss Rutland's Almshouses</v>
          </cell>
          <cell r="C240" t="str">
            <v>RASA</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4</v>
          </cell>
          <cell r="T240">
            <v>0</v>
          </cell>
          <cell r="U240">
            <v>0</v>
          </cell>
          <cell r="V240">
            <v>4</v>
          </cell>
          <cell r="W240">
            <v>0</v>
          </cell>
          <cell r="X240">
            <v>0</v>
          </cell>
          <cell r="Y240">
            <v>4</v>
          </cell>
          <cell r="Z240">
            <v>0</v>
          </cell>
          <cell r="AA240">
            <v>0</v>
          </cell>
          <cell r="AB240">
            <v>0</v>
          </cell>
          <cell r="AC240">
            <v>0</v>
          </cell>
          <cell r="AD240">
            <v>0</v>
          </cell>
          <cell r="AE240">
            <v>0</v>
          </cell>
          <cell r="AF240">
            <v>0</v>
          </cell>
          <cell r="AG240">
            <v>0</v>
          </cell>
          <cell r="AH240">
            <v>0</v>
          </cell>
        </row>
        <row r="241">
          <cell r="A241" t="str">
            <v>A0648</v>
          </cell>
          <cell r="B241" t="str">
            <v>The Andover Charities</v>
          </cell>
          <cell r="C241" t="str">
            <v>RASA</v>
          </cell>
          <cell r="D241">
            <v>18</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18</v>
          </cell>
          <cell r="W241">
            <v>0</v>
          </cell>
          <cell r="X241">
            <v>0</v>
          </cell>
          <cell r="Y241">
            <v>18</v>
          </cell>
          <cell r="Z241">
            <v>0</v>
          </cell>
          <cell r="AA241">
            <v>0</v>
          </cell>
          <cell r="AB241">
            <v>0</v>
          </cell>
          <cell r="AC241">
            <v>0</v>
          </cell>
          <cell r="AD241">
            <v>0</v>
          </cell>
          <cell r="AE241">
            <v>0</v>
          </cell>
          <cell r="AF241">
            <v>0</v>
          </cell>
          <cell r="AG241">
            <v>0</v>
          </cell>
          <cell r="AH241">
            <v>0</v>
          </cell>
        </row>
        <row r="242">
          <cell r="A242" t="str">
            <v>A0656</v>
          </cell>
          <cell r="B242" t="str">
            <v>Frank Crossley's Almshouses</v>
          </cell>
          <cell r="C242" t="str">
            <v>RASA</v>
          </cell>
          <cell r="D242">
            <v>20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20</v>
          </cell>
          <cell r="W242">
            <v>0</v>
          </cell>
          <cell r="X242">
            <v>0</v>
          </cell>
          <cell r="Y242">
            <v>20</v>
          </cell>
          <cell r="Z242">
            <v>0</v>
          </cell>
          <cell r="AA242">
            <v>0</v>
          </cell>
          <cell r="AB242">
            <v>0</v>
          </cell>
          <cell r="AC242">
            <v>0</v>
          </cell>
          <cell r="AD242">
            <v>0</v>
          </cell>
          <cell r="AE242">
            <v>0</v>
          </cell>
          <cell r="AF242">
            <v>0</v>
          </cell>
          <cell r="AG242">
            <v>0</v>
          </cell>
          <cell r="AH242">
            <v>0</v>
          </cell>
        </row>
        <row r="243">
          <cell r="A243" t="str">
            <v>A0730</v>
          </cell>
          <cell r="B243" t="str">
            <v>The Blue House</v>
          </cell>
          <cell r="C243" t="str">
            <v>RASA</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17</v>
          </cell>
          <cell r="T243">
            <v>0</v>
          </cell>
          <cell r="U243">
            <v>0</v>
          </cell>
          <cell r="V243">
            <v>17</v>
          </cell>
          <cell r="W243">
            <v>0</v>
          </cell>
          <cell r="X243">
            <v>0</v>
          </cell>
          <cell r="Y243">
            <v>17</v>
          </cell>
          <cell r="Z243">
            <v>0</v>
          </cell>
          <cell r="AA243">
            <v>0</v>
          </cell>
          <cell r="AB243">
            <v>0</v>
          </cell>
          <cell r="AC243">
            <v>0</v>
          </cell>
          <cell r="AD243">
            <v>0</v>
          </cell>
          <cell r="AE243">
            <v>0</v>
          </cell>
          <cell r="AF243">
            <v>0</v>
          </cell>
          <cell r="AG243">
            <v>0</v>
          </cell>
          <cell r="AH243">
            <v>0</v>
          </cell>
        </row>
        <row r="244">
          <cell r="A244" t="str">
            <v>A0736</v>
          </cell>
          <cell r="B244" t="str">
            <v>Municipal Charities</v>
          </cell>
          <cell r="C244" t="str">
            <v>RASA</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16</v>
          </cell>
          <cell r="T244">
            <v>0</v>
          </cell>
          <cell r="U244">
            <v>0</v>
          </cell>
          <cell r="V244">
            <v>16</v>
          </cell>
          <cell r="W244">
            <v>0</v>
          </cell>
          <cell r="X244">
            <v>0</v>
          </cell>
          <cell r="Y244">
            <v>16</v>
          </cell>
          <cell r="Z244">
            <v>0</v>
          </cell>
          <cell r="AA244">
            <v>0</v>
          </cell>
          <cell r="AB244">
            <v>0</v>
          </cell>
          <cell r="AC244">
            <v>0</v>
          </cell>
          <cell r="AD244">
            <v>0</v>
          </cell>
          <cell r="AE244">
            <v>0</v>
          </cell>
          <cell r="AF244">
            <v>0</v>
          </cell>
          <cell r="AG244">
            <v>0</v>
          </cell>
          <cell r="AH244">
            <v>0</v>
          </cell>
        </row>
        <row r="245">
          <cell r="A245" t="str">
            <v>A0746</v>
          </cell>
          <cell r="B245" t="str">
            <v>Roger's Almshouses</v>
          </cell>
          <cell r="C245" t="str">
            <v>RASA</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14</v>
          </cell>
          <cell r="U245">
            <v>0</v>
          </cell>
          <cell r="V245">
            <v>0</v>
          </cell>
          <cell r="W245">
            <v>14</v>
          </cell>
          <cell r="X245">
            <v>0</v>
          </cell>
          <cell r="Y245">
            <v>14</v>
          </cell>
          <cell r="Z245">
            <v>0</v>
          </cell>
          <cell r="AA245">
            <v>0</v>
          </cell>
          <cell r="AB245">
            <v>0</v>
          </cell>
          <cell r="AC245">
            <v>0</v>
          </cell>
          <cell r="AD245">
            <v>0</v>
          </cell>
          <cell r="AE245">
            <v>0</v>
          </cell>
          <cell r="AF245">
            <v>0</v>
          </cell>
          <cell r="AG245">
            <v>0</v>
          </cell>
          <cell r="AH245">
            <v>0</v>
          </cell>
        </row>
        <row r="246">
          <cell r="A246" t="str">
            <v>A0752</v>
          </cell>
          <cell r="B246" t="str">
            <v>Bucklehaven Charity</v>
          </cell>
          <cell r="C246" t="str">
            <v>RASA</v>
          </cell>
          <cell r="D246">
            <v>0</v>
          </cell>
          <cell r="E246">
            <v>26</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26</v>
          </cell>
          <cell r="X246">
            <v>0</v>
          </cell>
          <cell r="Y246">
            <v>26</v>
          </cell>
          <cell r="Z246">
            <v>0</v>
          </cell>
          <cell r="AA246">
            <v>0</v>
          </cell>
          <cell r="AB246">
            <v>0</v>
          </cell>
          <cell r="AC246">
            <v>0</v>
          </cell>
          <cell r="AD246">
            <v>0</v>
          </cell>
          <cell r="AE246">
            <v>0</v>
          </cell>
          <cell r="AF246">
            <v>0</v>
          </cell>
          <cell r="AG246">
            <v>0</v>
          </cell>
          <cell r="AH246">
            <v>0</v>
          </cell>
        </row>
        <row r="247">
          <cell r="A247" t="str">
            <v>A0798</v>
          </cell>
          <cell r="B247" t="str">
            <v>Humphrey Booth Housing Charity</v>
          </cell>
          <cell r="C247" t="str">
            <v>RASA</v>
          </cell>
          <cell r="D247">
            <v>46</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46</v>
          </cell>
          <cell r="W247">
            <v>0</v>
          </cell>
          <cell r="X247">
            <v>0</v>
          </cell>
          <cell r="Y247">
            <v>46</v>
          </cell>
          <cell r="Z247">
            <v>0</v>
          </cell>
          <cell r="AA247">
            <v>0</v>
          </cell>
          <cell r="AB247">
            <v>0</v>
          </cell>
          <cell r="AC247">
            <v>0</v>
          </cell>
          <cell r="AD247">
            <v>0</v>
          </cell>
          <cell r="AE247">
            <v>0</v>
          </cell>
          <cell r="AF247">
            <v>0</v>
          </cell>
          <cell r="AG247">
            <v>0</v>
          </cell>
          <cell r="AH247">
            <v>0</v>
          </cell>
        </row>
        <row r="248">
          <cell r="A248" t="str">
            <v>A0809</v>
          </cell>
          <cell r="B248" t="str">
            <v>Sackville College</v>
          </cell>
          <cell r="C248" t="str">
            <v>RASA</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15</v>
          </cell>
          <cell r="T248">
            <v>0</v>
          </cell>
          <cell r="U248">
            <v>0</v>
          </cell>
          <cell r="V248">
            <v>15</v>
          </cell>
          <cell r="W248">
            <v>0</v>
          </cell>
          <cell r="X248">
            <v>0</v>
          </cell>
          <cell r="Y248">
            <v>15</v>
          </cell>
          <cell r="Z248">
            <v>0</v>
          </cell>
          <cell r="AA248">
            <v>0</v>
          </cell>
          <cell r="AB248">
            <v>0</v>
          </cell>
          <cell r="AC248">
            <v>0</v>
          </cell>
          <cell r="AD248">
            <v>0</v>
          </cell>
          <cell r="AE248">
            <v>0</v>
          </cell>
          <cell r="AF248">
            <v>0</v>
          </cell>
          <cell r="AG248">
            <v>0</v>
          </cell>
          <cell r="AH248">
            <v>0</v>
          </cell>
        </row>
        <row r="249">
          <cell r="A249" t="str">
            <v>A0811</v>
          </cell>
          <cell r="B249" t="str">
            <v>Calverton Almshouses Charity</v>
          </cell>
          <cell r="C249" t="str">
            <v>RASA</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3</v>
          </cell>
          <cell r="T249">
            <v>0</v>
          </cell>
          <cell r="U249">
            <v>0</v>
          </cell>
          <cell r="V249">
            <v>3</v>
          </cell>
          <cell r="W249">
            <v>0</v>
          </cell>
          <cell r="X249">
            <v>0</v>
          </cell>
          <cell r="Y249">
            <v>3</v>
          </cell>
          <cell r="Z249">
            <v>0</v>
          </cell>
          <cell r="AA249">
            <v>0</v>
          </cell>
          <cell r="AB249">
            <v>0</v>
          </cell>
          <cell r="AC249">
            <v>0</v>
          </cell>
          <cell r="AD249">
            <v>0</v>
          </cell>
          <cell r="AE249">
            <v>0</v>
          </cell>
          <cell r="AF249">
            <v>0</v>
          </cell>
          <cell r="AG249">
            <v>0</v>
          </cell>
          <cell r="AH249">
            <v>0</v>
          </cell>
        </row>
        <row r="250">
          <cell r="A250" t="str">
            <v>A0821</v>
          </cell>
          <cell r="B250" t="str">
            <v>Chiswick Parochial Charities</v>
          </cell>
          <cell r="C250" t="str">
            <v>RASA</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19</v>
          </cell>
          <cell r="T250">
            <v>0</v>
          </cell>
          <cell r="U250">
            <v>0</v>
          </cell>
          <cell r="V250">
            <v>19</v>
          </cell>
          <cell r="W250">
            <v>0</v>
          </cell>
          <cell r="X250">
            <v>0</v>
          </cell>
          <cell r="Y250">
            <v>19</v>
          </cell>
          <cell r="Z250">
            <v>0</v>
          </cell>
          <cell r="AA250">
            <v>0</v>
          </cell>
          <cell r="AB250">
            <v>0</v>
          </cell>
          <cell r="AC250">
            <v>0</v>
          </cell>
          <cell r="AD250">
            <v>0</v>
          </cell>
          <cell r="AE250">
            <v>0</v>
          </cell>
          <cell r="AF250">
            <v>0</v>
          </cell>
          <cell r="AG250">
            <v>0</v>
          </cell>
          <cell r="AH250">
            <v>0</v>
          </cell>
        </row>
        <row r="251">
          <cell r="A251" t="str">
            <v>A0822</v>
          </cell>
          <cell r="B251" t="str">
            <v>Pilgrim Homes</v>
          </cell>
          <cell r="C251" t="str">
            <v>RASA</v>
          </cell>
          <cell r="D251">
            <v>0</v>
          </cell>
          <cell r="E251">
            <v>0</v>
          </cell>
          <cell r="F251">
            <v>0</v>
          </cell>
          <cell r="G251">
            <v>0</v>
          </cell>
          <cell r="H251">
            <v>0</v>
          </cell>
          <cell r="I251">
            <v>0</v>
          </cell>
          <cell r="J251">
            <v>0</v>
          </cell>
          <cell r="K251">
            <v>0</v>
          </cell>
          <cell r="L251">
            <v>0</v>
          </cell>
          <cell r="M251">
            <v>0</v>
          </cell>
          <cell r="N251">
            <v>0</v>
          </cell>
          <cell r="O251">
            <v>0</v>
          </cell>
          <cell r="P251">
            <v>154</v>
          </cell>
          <cell r="Q251">
            <v>0</v>
          </cell>
          <cell r="R251">
            <v>0</v>
          </cell>
          <cell r="S251">
            <v>0</v>
          </cell>
          <cell r="T251">
            <v>0</v>
          </cell>
          <cell r="U251">
            <v>0</v>
          </cell>
          <cell r="V251">
            <v>154</v>
          </cell>
          <cell r="W251">
            <v>0</v>
          </cell>
          <cell r="X251">
            <v>0</v>
          </cell>
          <cell r="Y251">
            <v>0</v>
          </cell>
          <cell r="Z251">
            <v>133</v>
          </cell>
          <cell r="AA251">
            <v>0</v>
          </cell>
          <cell r="AB251">
            <v>0</v>
          </cell>
          <cell r="AC251">
            <v>50</v>
          </cell>
          <cell r="AD251">
            <v>0</v>
          </cell>
          <cell r="AE251">
            <v>0</v>
          </cell>
          <cell r="AF251">
            <v>183</v>
          </cell>
          <cell r="AG251">
            <v>0</v>
          </cell>
          <cell r="AH251">
            <v>0</v>
          </cell>
        </row>
        <row r="252">
          <cell r="A252" t="str">
            <v>A0826</v>
          </cell>
          <cell r="B252" t="str">
            <v>The Christian Union Almshouses</v>
          </cell>
          <cell r="C252" t="str">
            <v>RASA</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12</v>
          </cell>
          <cell r="U252">
            <v>0</v>
          </cell>
          <cell r="V252">
            <v>0</v>
          </cell>
          <cell r="W252">
            <v>12</v>
          </cell>
          <cell r="X252">
            <v>0</v>
          </cell>
          <cell r="Y252">
            <v>12</v>
          </cell>
          <cell r="Z252">
            <v>0</v>
          </cell>
          <cell r="AA252">
            <v>0</v>
          </cell>
          <cell r="AB252">
            <v>0</v>
          </cell>
          <cell r="AC252">
            <v>0</v>
          </cell>
          <cell r="AD252">
            <v>0</v>
          </cell>
          <cell r="AE252">
            <v>0</v>
          </cell>
          <cell r="AF252">
            <v>0</v>
          </cell>
          <cell r="AG252">
            <v>0</v>
          </cell>
          <cell r="AH252">
            <v>0</v>
          </cell>
        </row>
        <row r="253">
          <cell r="A253" t="str">
            <v>A0846</v>
          </cell>
          <cell r="B253" t="str">
            <v>Great Hospital</v>
          </cell>
          <cell r="C253" t="str">
            <v>RASA</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98</v>
          </cell>
          <cell r="T253">
            <v>0</v>
          </cell>
          <cell r="U253">
            <v>0</v>
          </cell>
          <cell r="V253">
            <v>98</v>
          </cell>
          <cell r="W253">
            <v>0</v>
          </cell>
          <cell r="X253">
            <v>0</v>
          </cell>
          <cell r="Y253">
            <v>98</v>
          </cell>
          <cell r="Z253">
            <v>0</v>
          </cell>
          <cell r="AA253">
            <v>0</v>
          </cell>
          <cell r="AB253">
            <v>0</v>
          </cell>
          <cell r="AC253">
            <v>0</v>
          </cell>
          <cell r="AD253">
            <v>0</v>
          </cell>
          <cell r="AE253">
            <v>0</v>
          </cell>
          <cell r="AF253">
            <v>0</v>
          </cell>
          <cell r="AG253">
            <v>0</v>
          </cell>
          <cell r="AH253">
            <v>0</v>
          </cell>
        </row>
        <row r="254">
          <cell r="A254" t="str">
            <v>A1048</v>
          </cell>
          <cell r="B254" t="str">
            <v>Severn Almshouses Trust</v>
          </cell>
          <cell r="C254" t="str">
            <v>RASA</v>
          </cell>
          <cell r="D254">
            <v>8</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8</v>
          </cell>
          <cell r="W254">
            <v>0</v>
          </cell>
          <cell r="X254">
            <v>0</v>
          </cell>
          <cell r="Y254">
            <v>8</v>
          </cell>
          <cell r="Z254">
            <v>0</v>
          </cell>
          <cell r="AA254">
            <v>0</v>
          </cell>
          <cell r="AB254">
            <v>0</v>
          </cell>
          <cell r="AC254">
            <v>0</v>
          </cell>
          <cell r="AD254">
            <v>0</v>
          </cell>
          <cell r="AE254">
            <v>0</v>
          </cell>
          <cell r="AF254">
            <v>0</v>
          </cell>
          <cell r="AG254">
            <v>0</v>
          </cell>
          <cell r="AH254">
            <v>0</v>
          </cell>
        </row>
        <row r="255">
          <cell r="A255" t="str">
            <v>A1055</v>
          </cell>
          <cell r="B255" t="str">
            <v>Hartlepools War Memorial Homes &amp; the Crosby Homes</v>
          </cell>
          <cell r="C255" t="str">
            <v>RASA</v>
          </cell>
          <cell r="D255">
            <v>0</v>
          </cell>
          <cell r="E255">
            <v>24</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24</v>
          </cell>
          <cell r="X255">
            <v>0</v>
          </cell>
          <cell r="Y255">
            <v>24</v>
          </cell>
          <cell r="Z255">
            <v>0</v>
          </cell>
          <cell r="AA255">
            <v>0</v>
          </cell>
          <cell r="AB255">
            <v>0</v>
          </cell>
          <cell r="AC255">
            <v>0</v>
          </cell>
          <cell r="AD255">
            <v>0</v>
          </cell>
          <cell r="AE255">
            <v>0</v>
          </cell>
          <cell r="AF255">
            <v>0</v>
          </cell>
          <cell r="AG255">
            <v>0</v>
          </cell>
          <cell r="AH255">
            <v>0</v>
          </cell>
        </row>
        <row r="256">
          <cell r="A256" t="str">
            <v>A1056</v>
          </cell>
          <cell r="B256" t="str">
            <v>Parish Houses Charity</v>
          </cell>
          <cell r="C256" t="str">
            <v>RASA</v>
          </cell>
          <cell r="D256">
            <v>16</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16</v>
          </cell>
          <cell r="W256">
            <v>0</v>
          </cell>
          <cell r="X256">
            <v>0</v>
          </cell>
          <cell r="Y256">
            <v>16</v>
          </cell>
          <cell r="Z256">
            <v>0</v>
          </cell>
          <cell r="AA256">
            <v>0</v>
          </cell>
          <cell r="AB256">
            <v>0</v>
          </cell>
          <cell r="AC256">
            <v>0</v>
          </cell>
          <cell r="AD256">
            <v>0</v>
          </cell>
          <cell r="AE256">
            <v>0</v>
          </cell>
          <cell r="AF256">
            <v>0</v>
          </cell>
          <cell r="AG256">
            <v>0</v>
          </cell>
          <cell r="AH256">
            <v>0</v>
          </cell>
        </row>
        <row r="257">
          <cell r="A257" t="str">
            <v>A1059</v>
          </cell>
          <cell r="B257" t="str">
            <v>Kendal Almshouse Charity</v>
          </cell>
          <cell r="C257" t="str">
            <v>RASA</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41</v>
          </cell>
          <cell r="T257">
            <v>0</v>
          </cell>
          <cell r="U257">
            <v>0</v>
          </cell>
          <cell r="V257">
            <v>41</v>
          </cell>
          <cell r="W257">
            <v>0</v>
          </cell>
          <cell r="X257">
            <v>0</v>
          </cell>
          <cell r="Y257">
            <v>41</v>
          </cell>
          <cell r="Z257">
            <v>0</v>
          </cell>
          <cell r="AA257">
            <v>0</v>
          </cell>
          <cell r="AB257">
            <v>0</v>
          </cell>
          <cell r="AC257">
            <v>0</v>
          </cell>
          <cell r="AD257">
            <v>0</v>
          </cell>
          <cell r="AE257">
            <v>0</v>
          </cell>
          <cell r="AF257">
            <v>0</v>
          </cell>
          <cell r="AG257">
            <v>0</v>
          </cell>
          <cell r="AH257">
            <v>0</v>
          </cell>
        </row>
        <row r="258">
          <cell r="A258" t="str">
            <v>A1063</v>
          </cell>
          <cell r="B258" t="str">
            <v>Toddington United Almshouse Charity</v>
          </cell>
          <cell r="C258" t="str">
            <v>RASA</v>
          </cell>
          <cell r="D258">
            <v>4</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4</v>
          </cell>
          <cell r="W258">
            <v>0</v>
          </cell>
          <cell r="X258">
            <v>0</v>
          </cell>
          <cell r="Y258">
            <v>4</v>
          </cell>
          <cell r="Z258">
            <v>0</v>
          </cell>
          <cell r="AA258">
            <v>0</v>
          </cell>
          <cell r="AB258">
            <v>0</v>
          </cell>
          <cell r="AC258">
            <v>0</v>
          </cell>
          <cell r="AD258">
            <v>0</v>
          </cell>
          <cell r="AE258">
            <v>0</v>
          </cell>
          <cell r="AF258">
            <v>0</v>
          </cell>
          <cell r="AG258">
            <v>0</v>
          </cell>
          <cell r="AH258">
            <v>0</v>
          </cell>
        </row>
        <row r="259">
          <cell r="A259" t="str">
            <v>A1067</v>
          </cell>
          <cell r="B259" t="str">
            <v>Bromsgrove United Charities</v>
          </cell>
          <cell r="C259" t="str">
            <v>RASA</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42</v>
          </cell>
          <cell r="T259">
            <v>0</v>
          </cell>
          <cell r="U259">
            <v>0</v>
          </cell>
          <cell r="V259">
            <v>42</v>
          </cell>
          <cell r="W259">
            <v>0</v>
          </cell>
          <cell r="X259">
            <v>0</v>
          </cell>
          <cell r="Y259">
            <v>42</v>
          </cell>
          <cell r="Z259">
            <v>1</v>
          </cell>
          <cell r="AA259">
            <v>0</v>
          </cell>
          <cell r="AB259">
            <v>0</v>
          </cell>
          <cell r="AC259">
            <v>0</v>
          </cell>
          <cell r="AD259">
            <v>0</v>
          </cell>
          <cell r="AE259">
            <v>0</v>
          </cell>
          <cell r="AF259">
            <v>1</v>
          </cell>
          <cell r="AG259">
            <v>0</v>
          </cell>
          <cell r="AH259">
            <v>0</v>
          </cell>
        </row>
        <row r="260">
          <cell r="A260" t="str">
            <v>A1068</v>
          </cell>
          <cell r="B260" t="str">
            <v>The Pathways Jubilee Charity</v>
          </cell>
          <cell r="C260" t="str">
            <v>RASA</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104</v>
          </cell>
          <cell r="T260">
            <v>0</v>
          </cell>
          <cell r="U260">
            <v>0</v>
          </cell>
          <cell r="V260">
            <v>104</v>
          </cell>
          <cell r="W260">
            <v>0</v>
          </cell>
          <cell r="X260">
            <v>0</v>
          </cell>
          <cell r="Y260">
            <v>104</v>
          </cell>
          <cell r="Z260">
            <v>7</v>
          </cell>
          <cell r="AA260">
            <v>0</v>
          </cell>
          <cell r="AB260">
            <v>0</v>
          </cell>
          <cell r="AC260">
            <v>0</v>
          </cell>
          <cell r="AD260">
            <v>0</v>
          </cell>
          <cell r="AE260">
            <v>0</v>
          </cell>
          <cell r="AF260">
            <v>7</v>
          </cell>
          <cell r="AG260">
            <v>0</v>
          </cell>
          <cell r="AH260">
            <v>0</v>
          </cell>
        </row>
        <row r="261">
          <cell r="A261" t="str">
            <v>A1070</v>
          </cell>
          <cell r="B261" t="str">
            <v>Tiverton Almshouse Trust</v>
          </cell>
          <cell r="C261" t="str">
            <v>RASA</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83</v>
          </cell>
          <cell r="T261">
            <v>0</v>
          </cell>
          <cell r="U261">
            <v>0</v>
          </cell>
          <cell r="V261">
            <v>83</v>
          </cell>
          <cell r="W261">
            <v>0</v>
          </cell>
          <cell r="X261">
            <v>0</v>
          </cell>
          <cell r="Y261">
            <v>83</v>
          </cell>
          <cell r="Z261">
            <v>8</v>
          </cell>
          <cell r="AA261">
            <v>0</v>
          </cell>
          <cell r="AB261">
            <v>0</v>
          </cell>
          <cell r="AC261">
            <v>0</v>
          </cell>
          <cell r="AD261">
            <v>0</v>
          </cell>
          <cell r="AE261">
            <v>0</v>
          </cell>
          <cell r="AF261">
            <v>8</v>
          </cell>
          <cell r="AG261">
            <v>0</v>
          </cell>
          <cell r="AH261">
            <v>0</v>
          </cell>
        </row>
        <row r="262">
          <cell r="A262" t="str">
            <v>A1071</v>
          </cell>
          <cell r="B262" t="str">
            <v>Countess of Derby's Almshouse</v>
          </cell>
          <cell r="C262" t="str">
            <v>RASA</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18</v>
          </cell>
          <cell r="T262">
            <v>0</v>
          </cell>
          <cell r="U262">
            <v>0</v>
          </cell>
          <cell r="V262">
            <v>18</v>
          </cell>
          <cell r="W262">
            <v>0</v>
          </cell>
          <cell r="X262">
            <v>0</v>
          </cell>
          <cell r="Y262">
            <v>18</v>
          </cell>
          <cell r="Z262">
            <v>0</v>
          </cell>
          <cell r="AA262">
            <v>0</v>
          </cell>
          <cell r="AB262">
            <v>0</v>
          </cell>
          <cell r="AC262">
            <v>0</v>
          </cell>
          <cell r="AD262">
            <v>0</v>
          </cell>
          <cell r="AE262">
            <v>0</v>
          </cell>
          <cell r="AF262">
            <v>0</v>
          </cell>
          <cell r="AG262">
            <v>0</v>
          </cell>
          <cell r="AH262">
            <v>0</v>
          </cell>
        </row>
        <row r="263">
          <cell r="A263" t="str">
            <v>A1072</v>
          </cell>
          <cell r="B263" t="str">
            <v>The Baker's Benevolent Society</v>
          </cell>
          <cell r="C263" t="str">
            <v>RASA</v>
          </cell>
          <cell r="D263">
            <v>0</v>
          </cell>
          <cell r="E263">
            <v>0</v>
          </cell>
          <cell r="F263">
            <v>0</v>
          </cell>
          <cell r="G263">
            <v>0</v>
          </cell>
          <cell r="H263">
            <v>0</v>
          </cell>
          <cell r="I263">
            <v>0</v>
          </cell>
          <cell r="J263">
            <v>0</v>
          </cell>
          <cell r="K263">
            <v>0</v>
          </cell>
          <cell r="L263">
            <v>0</v>
          </cell>
          <cell r="M263">
            <v>47</v>
          </cell>
          <cell r="N263">
            <v>0</v>
          </cell>
          <cell r="O263">
            <v>0</v>
          </cell>
          <cell r="P263">
            <v>0</v>
          </cell>
          <cell r="Q263">
            <v>0</v>
          </cell>
          <cell r="R263">
            <v>0</v>
          </cell>
          <cell r="S263">
            <v>0</v>
          </cell>
          <cell r="T263">
            <v>0</v>
          </cell>
          <cell r="U263">
            <v>0</v>
          </cell>
          <cell r="V263">
            <v>47</v>
          </cell>
          <cell r="W263">
            <v>0</v>
          </cell>
          <cell r="X263">
            <v>0</v>
          </cell>
          <cell r="Y263">
            <v>47</v>
          </cell>
          <cell r="Z263">
            <v>0</v>
          </cell>
          <cell r="AA263">
            <v>0</v>
          </cell>
          <cell r="AB263">
            <v>0</v>
          </cell>
          <cell r="AC263">
            <v>0</v>
          </cell>
          <cell r="AD263">
            <v>0</v>
          </cell>
          <cell r="AE263">
            <v>0</v>
          </cell>
          <cell r="AF263">
            <v>0</v>
          </cell>
          <cell r="AG263">
            <v>0</v>
          </cell>
          <cell r="AH263">
            <v>0</v>
          </cell>
        </row>
        <row r="264">
          <cell r="A264" t="str">
            <v>A1073</v>
          </cell>
          <cell r="B264" t="str">
            <v>Almshouses of William &amp; Rebecca Pearce</v>
          </cell>
          <cell r="C264" t="str">
            <v>RASA</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3</v>
          </cell>
          <cell r="T264">
            <v>0</v>
          </cell>
          <cell r="U264">
            <v>0</v>
          </cell>
          <cell r="V264">
            <v>3</v>
          </cell>
          <cell r="W264">
            <v>0</v>
          </cell>
          <cell r="X264">
            <v>0</v>
          </cell>
          <cell r="Y264">
            <v>3</v>
          </cell>
          <cell r="Z264">
            <v>0</v>
          </cell>
          <cell r="AA264">
            <v>0</v>
          </cell>
          <cell r="AB264">
            <v>0</v>
          </cell>
          <cell r="AC264">
            <v>0</v>
          </cell>
          <cell r="AD264">
            <v>0</v>
          </cell>
          <cell r="AE264">
            <v>0</v>
          </cell>
          <cell r="AF264">
            <v>0</v>
          </cell>
          <cell r="AG264">
            <v>0</v>
          </cell>
          <cell r="AH264">
            <v>0</v>
          </cell>
        </row>
        <row r="265">
          <cell r="A265" t="str">
            <v>A1157</v>
          </cell>
          <cell r="B265" t="str">
            <v>Almshouse Charity of Sir William Powell</v>
          </cell>
          <cell r="C265" t="str">
            <v>RASA</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12</v>
          </cell>
          <cell r="T265">
            <v>0</v>
          </cell>
          <cell r="U265">
            <v>0</v>
          </cell>
          <cell r="V265">
            <v>12</v>
          </cell>
          <cell r="W265">
            <v>0</v>
          </cell>
          <cell r="X265">
            <v>0</v>
          </cell>
          <cell r="Y265">
            <v>12</v>
          </cell>
          <cell r="Z265">
            <v>0</v>
          </cell>
          <cell r="AA265">
            <v>0</v>
          </cell>
          <cell r="AB265">
            <v>0</v>
          </cell>
          <cell r="AC265">
            <v>0</v>
          </cell>
          <cell r="AD265">
            <v>0</v>
          </cell>
          <cell r="AE265">
            <v>0</v>
          </cell>
          <cell r="AF265">
            <v>0</v>
          </cell>
          <cell r="AG265">
            <v>0</v>
          </cell>
          <cell r="AH265">
            <v>0</v>
          </cell>
        </row>
        <row r="266">
          <cell r="A266" t="str">
            <v>A1160</v>
          </cell>
          <cell r="B266" t="str">
            <v>Lowestoft Church &amp; Town Almshouse Charity</v>
          </cell>
          <cell r="C266" t="str">
            <v>RASA</v>
          </cell>
          <cell r="D266">
            <v>0</v>
          </cell>
          <cell r="E266">
            <v>0</v>
          </cell>
          <cell r="F266">
            <v>0</v>
          </cell>
          <cell r="G266">
            <v>0</v>
          </cell>
          <cell r="H266">
            <v>0</v>
          </cell>
          <cell r="I266">
            <v>0</v>
          </cell>
          <cell r="J266">
            <v>1</v>
          </cell>
          <cell r="K266">
            <v>0</v>
          </cell>
          <cell r="L266">
            <v>0</v>
          </cell>
          <cell r="M266">
            <v>0</v>
          </cell>
          <cell r="N266">
            <v>0</v>
          </cell>
          <cell r="O266">
            <v>0</v>
          </cell>
          <cell r="P266">
            <v>0</v>
          </cell>
          <cell r="Q266">
            <v>0</v>
          </cell>
          <cell r="R266">
            <v>0</v>
          </cell>
          <cell r="S266">
            <v>50</v>
          </cell>
          <cell r="T266">
            <v>0</v>
          </cell>
          <cell r="U266">
            <v>0</v>
          </cell>
          <cell r="V266">
            <v>51</v>
          </cell>
          <cell r="W266">
            <v>0</v>
          </cell>
          <cell r="X266">
            <v>0</v>
          </cell>
          <cell r="Y266">
            <v>51</v>
          </cell>
          <cell r="Z266">
            <v>0</v>
          </cell>
          <cell r="AA266">
            <v>0</v>
          </cell>
          <cell r="AB266">
            <v>0</v>
          </cell>
          <cell r="AC266">
            <v>0</v>
          </cell>
          <cell r="AD266">
            <v>0</v>
          </cell>
          <cell r="AE266">
            <v>0</v>
          </cell>
          <cell r="AF266">
            <v>0</v>
          </cell>
          <cell r="AG266">
            <v>0</v>
          </cell>
          <cell r="AH266">
            <v>0</v>
          </cell>
        </row>
        <row r="267">
          <cell r="A267" t="str">
            <v>A1254</v>
          </cell>
          <cell r="B267" t="str">
            <v>Jane Cameron's Old Peoples Charity</v>
          </cell>
          <cell r="C267" t="str">
            <v>RASA</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101</v>
          </cell>
          <cell r="U267">
            <v>0</v>
          </cell>
          <cell r="V267">
            <v>0</v>
          </cell>
          <cell r="W267">
            <v>101</v>
          </cell>
          <cell r="X267">
            <v>0</v>
          </cell>
          <cell r="Y267">
            <v>101</v>
          </cell>
          <cell r="Z267">
            <v>0</v>
          </cell>
          <cell r="AA267">
            <v>0</v>
          </cell>
          <cell r="AB267">
            <v>0</v>
          </cell>
          <cell r="AC267">
            <v>0</v>
          </cell>
          <cell r="AD267">
            <v>0</v>
          </cell>
          <cell r="AE267">
            <v>0</v>
          </cell>
          <cell r="AF267">
            <v>0</v>
          </cell>
          <cell r="AG267">
            <v>0</v>
          </cell>
          <cell r="AH267">
            <v>0</v>
          </cell>
        </row>
        <row r="268">
          <cell r="A268" t="str">
            <v>A1273</v>
          </cell>
          <cell r="B268" t="str">
            <v>Hospital of St Mary The Virgin (Rye Hill &amp; Benwell)</v>
          </cell>
          <cell r="C268" t="str">
            <v>RASA</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57</v>
          </cell>
          <cell r="T268">
            <v>0</v>
          </cell>
          <cell r="U268">
            <v>0</v>
          </cell>
          <cell r="V268">
            <v>57</v>
          </cell>
          <cell r="W268">
            <v>0</v>
          </cell>
          <cell r="X268">
            <v>0</v>
          </cell>
          <cell r="Y268">
            <v>57</v>
          </cell>
          <cell r="Z268">
            <v>0</v>
          </cell>
          <cell r="AA268">
            <v>0</v>
          </cell>
          <cell r="AB268">
            <v>0</v>
          </cell>
          <cell r="AC268">
            <v>0</v>
          </cell>
          <cell r="AD268">
            <v>0</v>
          </cell>
          <cell r="AE268">
            <v>0</v>
          </cell>
          <cell r="AF268">
            <v>0</v>
          </cell>
          <cell r="AG268">
            <v>0</v>
          </cell>
          <cell r="AH268">
            <v>0</v>
          </cell>
        </row>
        <row r="269">
          <cell r="A269" t="str">
            <v>A1274</v>
          </cell>
          <cell r="B269" t="str">
            <v>Joseph Crossley's Almshouses</v>
          </cell>
          <cell r="C269" t="str">
            <v>RASA</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32</v>
          </cell>
          <cell r="T269">
            <v>0</v>
          </cell>
          <cell r="U269">
            <v>0</v>
          </cell>
          <cell r="V269">
            <v>32</v>
          </cell>
          <cell r="W269">
            <v>0</v>
          </cell>
          <cell r="X269">
            <v>0</v>
          </cell>
          <cell r="Y269">
            <v>32</v>
          </cell>
          <cell r="Z269">
            <v>0</v>
          </cell>
          <cell r="AA269">
            <v>0</v>
          </cell>
          <cell r="AB269">
            <v>0</v>
          </cell>
          <cell r="AC269">
            <v>0</v>
          </cell>
          <cell r="AD269">
            <v>0</v>
          </cell>
          <cell r="AE269">
            <v>0</v>
          </cell>
          <cell r="AF269">
            <v>0</v>
          </cell>
          <cell r="AG269">
            <v>0</v>
          </cell>
          <cell r="AH269">
            <v>0</v>
          </cell>
        </row>
        <row r="270">
          <cell r="A270" t="str">
            <v>A1276</v>
          </cell>
          <cell r="B270" t="str">
            <v>The Walker Barstow Homes</v>
          </cell>
          <cell r="C270" t="str">
            <v>RASA</v>
          </cell>
          <cell r="D270">
            <v>0</v>
          </cell>
          <cell r="E270">
            <v>0</v>
          </cell>
          <cell r="F270">
            <v>0</v>
          </cell>
          <cell r="G270">
            <v>0</v>
          </cell>
          <cell r="H270">
            <v>0</v>
          </cell>
          <cell r="I270">
            <v>0</v>
          </cell>
          <cell r="J270">
            <v>0</v>
          </cell>
          <cell r="K270">
            <v>0</v>
          </cell>
          <cell r="L270">
            <v>0</v>
          </cell>
          <cell r="M270">
            <v>18</v>
          </cell>
          <cell r="N270">
            <v>0</v>
          </cell>
          <cell r="O270">
            <v>0</v>
          </cell>
          <cell r="P270">
            <v>0</v>
          </cell>
          <cell r="Q270">
            <v>0</v>
          </cell>
          <cell r="R270">
            <v>0</v>
          </cell>
          <cell r="S270">
            <v>0</v>
          </cell>
          <cell r="T270">
            <v>0</v>
          </cell>
          <cell r="U270">
            <v>0</v>
          </cell>
          <cell r="V270">
            <v>18</v>
          </cell>
          <cell r="W270">
            <v>0</v>
          </cell>
          <cell r="X270">
            <v>0</v>
          </cell>
          <cell r="Y270">
            <v>18</v>
          </cell>
          <cell r="Z270">
            <v>0</v>
          </cell>
          <cell r="AA270">
            <v>0</v>
          </cell>
          <cell r="AB270">
            <v>0</v>
          </cell>
          <cell r="AC270">
            <v>0</v>
          </cell>
          <cell r="AD270">
            <v>0</v>
          </cell>
          <cell r="AE270">
            <v>0</v>
          </cell>
          <cell r="AF270">
            <v>0</v>
          </cell>
          <cell r="AG270">
            <v>0</v>
          </cell>
          <cell r="AH270">
            <v>0</v>
          </cell>
        </row>
        <row r="271">
          <cell r="A271" t="str">
            <v>A1286</v>
          </cell>
          <cell r="B271" t="str">
            <v>The Hospital of St Thomas the Apostle in Doncaster</v>
          </cell>
          <cell r="C271" t="str">
            <v>RASA</v>
          </cell>
          <cell r="D271">
            <v>15</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15</v>
          </cell>
          <cell r="W271">
            <v>0</v>
          </cell>
          <cell r="X271">
            <v>0</v>
          </cell>
          <cell r="Y271">
            <v>15</v>
          </cell>
          <cell r="Z271">
            <v>0</v>
          </cell>
          <cell r="AA271">
            <v>0</v>
          </cell>
          <cell r="AB271">
            <v>0</v>
          </cell>
          <cell r="AC271">
            <v>0</v>
          </cell>
          <cell r="AD271">
            <v>0</v>
          </cell>
          <cell r="AE271">
            <v>0</v>
          </cell>
          <cell r="AF271">
            <v>0</v>
          </cell>
          <cell r="AG271">
            <v>0</v>
          </cell>
          <cell r="AH271">
            <v>0</v>
          </cell>
        </row>
        <row r="272">
          <cell r="A272" t="str">
            <v>A1325</v>
          </cell>
          <cell r="B272" t="str">
            <v>St Leonards Hospital</v>
          </cell>
          <cell r="C272" t="str">
            <v>RASA</v>
          </cell>
          <cell r="D272">
            <v>10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10</v>
          </cell>
          <cell r="W272">
            <v>0</v>
          </cell>
          <cell r="X272">
            <v>0</v>
          </cell>
          <cell r="Y272">
            <v>10</v>
          </cell>
          <cell r="Z272">
            <v>0</v>
          </cell>
          <cell r="AA272">
            <v>0</v>
          </cell>
          <cell r="AB272">
            <v>0</v>
          </cell>
          <cell r="AC272">
            <v>0</v>
          </cell>
          <cell r="AD272">
            <v>0</v>
          </cell>
          <cell r="AE272">
            <v>0</v>
          </cell>
          <cell r="AF272">
            <v>0</v>
          </cell>
          <cell r="AG272">
            <v>0</v>
          </cell>
          <cell r="AH272">
            <v>0</v>
          </cell>
        </row>
        <row r="273">
          <cell r="A273" t="str">
            <v>A1328</v>
          </cell>
          <cell r="B273" t="str">
            <v>William Henry Hirst Memorial Homes</v>
          </cell>
          <cell r="C273" t="str">
            <v>RASA</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28</v>
          </cell>
          <cell r="T273">
            <v>0</v>
          </cell>
          <cell r="U273">
            <v>0</v>
          </cell>
          <cell r="V273">
            <v>28</v>
          </cell>
          <cell r="W273">
            <v>0</v>
          </cell>
          <cell r="X273">
            <v>0</v>
          </cell>
          <cell r="Y273">
            <v>28</v>
          </cell>
          <cell r="Z273">
            <v>0</v>
          </cell>
          <cell r="AA273">
            <v>0</v>
          </cell>
          <cell r="AB273">
            <v>0</v>
          </cell>
          <cell r="AC273">
            <v>0</v>
          </cell>
          <cell r="AD273">
            <v>0</v>
          </cell>
          <cell r="AE273">
            <v>0</v>
          </cell>
          <cell r="AF273">
            <v>0</v>
          </cell>
          <cell r="AG273">
            <v>0</v>
          </cell>
          <cell r="AH273">
            <v>0</v>
          </cell>
        </row>
        <row r="274">
          <cell r="A274" t="str">
            <v>A1329</v>
          </cell>
          <cell r="B274" t="str">
            <v>The Louisa Lilley Almshouses</v>
          </cell>
          <cell r="C274" t="str">
            <v>RASA</v>
          </cell>
          <cell r="D274">
            <v>20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20</v>
          </cell>
          <cell r="W274">
            <v>0</v>
          </cell>
          <cell r="X274">
            <v>0</v>
          </cell>
          <cell r="Y274">
            <v>20</v>
          </cell>
          <cell r="Z274">
            <v>0</v>
          </cell>
          <cell r="AA274">
            <v>0</v>
          </cell>
          <cell r="AB274">
            <v>0</v>
          </cell>
          <cell r="AC274">
            <v>0</v>
          </cell>
          <cell r="AD274">
            <v>0</v>
          </cell>
          <cell r="AE274">
            <v>0</v>
          </cell>
          <cell r="AF274">
            <v>0</v>
          </cell>
          <cell r="AG274">
            <v>0</v>
          </cell>
          <cell r="AH274">
            <v>0</v>
          </cell>
        </row>
        <row r="275">
          <cell r="A275" t="str">
            <v>A1347</v>
          </cell>
          <cell r="B275" t="str">
            <v>The New College Of Cobham</v>
          </cell>
          <cell r="C275" t="str">
            <v>RASA</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34</v>
          </cell>
          <cell r="T275">
            <v>0</v>
          </cell>
          <cell r="U275">
            <v>0</v>
          </cell>
          <cell r="V275">
            <v>34</v>
          </cell>
          <cell r="W275">
            <v>0</v>
          </cell>
          <cell r="X275">
            <v>0</v>
          </cell>
          <cell r="Y275">
            <v>34</v>
          </cell>
          <cell r="Z275">
            <v>0</v>
          </cell>
          <cell r="AA275">
            <v>0</v>
          </cell>
          <cell r="AB275">
            <v>0</v>
          </cell>
          <cell r="AC275">
            <v>0</v>
          </cell>
          <cell r="AD275">
            <v>0</v>
          </cell>
          <cell r="AE275">
            <v>0</v>
          </cell>
          <cell r="AF275">
            <v>0</v>
          </cell>
          <cell r="AG275">
            <v>0</v>
          </cell>
          <cell r="AH275">
            <v>0</v>
          </cell>
        </row>
        <row r="276">
          <cell r="A276" t="str">
            <v>A1348</v>
          </cell>
          <cell r="B276" t="str">
            <v>Pearson's &amp; St Elizabeth's Cottage Homes</v>
          </cell>
          <cell r="C276" t="str">
            <v>RASA</v>
          </cell>
          <cell r="D276">
            <v>0</v>
          </cell>
          <cell r="E276">
            <v>4</v>
          </cell>
          <cell r="F276">
            <v>0</v>
          </cell>
          <cell r="G276">
            <v>0</v>
          </cell>
          <cell r="H276">
            <v>0</v>
          </cell>
          <cell r="I276">
            <v>0</v>
          </cell>
          <cell r="J276">
            <v>0</v>
          </cell>
          <cell r="K276">
            <v>0</v>
          </cell>
          <cell r="L276">
            <v>0</v>
          </cell>
          <cell r="M276">
            <v>0</v>
          </cell>
          <cell r="N276">
            <v>1</v>
          </cell>
          <cell r="O276">
            <v>0</v>
          </cell>
          <cell r="P276">
            <v>0</v>
          </cell>
          <cell r="Q276">
            <v>0</v>
          </cell>
          <cell r="R276">
            <v>0</v>
          </cell>
          <cell r="S276">
            <v>0</v>
          </cell>
          <cell r="T276">
            <v>62</v>
          </cell>
          <cell r="U276">
            <v>0</v>
          </cell>
          <cell r="V276">
            <v>0</v>
          </cell>
          <cell r="W276">
            <v>67</v>
          </cell>
          <cell r="X276">
            <v>0</v>
          </cell>
          <cell r="Y276">
            <v>67</v>
          </cell>
          <cell r="Z276">
            <v>0</v>
          </cell>
          <cell r="AA276">
            <v>0</v>
          </cell>
          <cell r="AB276">
            <v>0</v>
          </cell>
          <cell r="AC276">
            <v>0</v>
          </cell>
          <cell r="AD276">
            <v>0</v>
          </cell>
          <cell r="AE276">
            <v>0</v>
          </cell>
          <cell r="AF276">
            <v>0</v>
          </cell>
          <cell r="AG276">
            <v>0</v>
          </cell>
          <cell r="AH276">
            <v>0</v>
          </cell>
        </row>
        <row r="277">
          <cell r="A277" t="str">
            <v>A1442</v>
          </cell>
          <cell r="B277" t="str">
            <v>Joseph and Eleanor Gunson Almshouse Trust</v>
          </cell>
          <cell r="C277" t="str">
            <v>RASA</v>
          </cell>
          <cell r="D277">
            <v>10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10</v>
          </cell>
          <cell r="W277">
            <v>0</v>
          </cell>
          <cell r="X277">
            <v>0</v>
          </cell>
          <cell r="Y277">
            <v>10</v>
          </cell>
          <cell r="Z277">
            <v>0</v>
          </cell>
          <cell r="AA277">
            <v>0</v>
          </cell>
          <cell r="AB277">
            <v>0</v>
          </cell>
          <cell r="AC277">
            <v>0</v>
          </cell>
          <cell r="AD277">
            <v>0</v>
          </cell>
          <cell r="AE277">
            <v>0</v>
          </cell>
          <cell r="AF277">
            <v>0</v>
          </cell>
          <cell r="AG277">
            <v>0</v>
          </cell>
          <cell r="AH277">
            <v>0</v>
          </cell>
        </row>
        <row r="278">
          <cell r="A278" t="str">
            <v>A1464</v>
          </cell>
          <cell r="B278" t="str">
            <v>The Hampton Parochial Charities</v>
          </cell>
          <cell r="C278" t="str">
            <v>RASA</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12</v>
          </cell>
          <cell r="T278">
            <v>0</v>
          </cell>
          <cell r="U278">
            <v>0</v>
          </cell>
          <cell r="V278">
            <v>12</v>
          </cell>
          <cell r="W278">
            <v>0</v>
          </cell>
          <cell r="X278">
            <v>0</v>
          </cell>
          <cell r="Y278">
            <v>12</v>
          </cell>
          <cell r="Z278">
            <v>0</v>
          </cell>
          <cell r="AA278">
            <v>0</v>
          </cell>
          <cell r="AB278">
            <v>0</v>
          </cell>
          <cell r="AC278">
            <v>0</v>
          </cell>
          <cell r="AD278">
            <v>0</v>
          </cell>
          <cell r="AE278">
            <v>0</v>
          </cell>
          <cell r="AF278">
            <v>0</v>
          </cell>
          <cell r="AG278">
            <v>0</v>
          </cell>
          <cell r="AH278">
            <v>0</v>
          </cell>
        </row>
        <row r="279">
          <cell r="A279" t="str">
            <v>A1482</v>
          </cell>
          <cell r="B279" t="str">
            <v>Faversham United Municipal Charities</v>
          </cell>
          <cell r="C279" t="str">
            <v>RASA</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70</v>
          </cell>
          <cell r="T279">
            <v>0</v>
          </cell>
          <cell r="U279">
            <v>0</v>
          </cell>
          <cell r="V279">
            <v>70</v>
          </cell>
          <cell r="W279">
            <v>0</v>
          </cell>
          <cell r="X279">
            <v>0</v>
          </cell>
          <cell r="Y279">
            <v>70</v>
          </cell>
          <cell r="Z279">
            <v>0</v>
          </cell>
          <cell r="AA279">
            <v>0</v>
          </cell>
          <cell r="AB279">
            <v>0</v>
          </cell>
          <cell r="AC279">
            <v>0</v>
          </cell>
          <cell r="AD279">
            <v>0</v>
          </cell>
          <cell r="AE279">
            <v>0</v>
          </cell>
          <cell r="AF279">
            <v>0</v>
          </cell>
          <cell r="AG279">
            <v>0</v>
          </cell>
          <cell r="AH279">
            <v>0</v>
          </cell>
        </row>
        <row r="280">
          <cell r="A280" t="str">
            <v>A1614</v>
          </cell>
          <cell r="B280" t="str">
            <v>Brighton and Hove Almshouse Charity</v>
          </cell>
          <cell r="C280" t="str">
            <v>RASA</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12</v>
          </cell>
          <cell r="T280">
            <v>0</v>
          </cell>
          <cell r="U280">
            <v>0</v>
          </cell>
          <cell r="V280">
            <v>12</v>
          </cell>
          <cell r="W280">
            <v>0</v>
          </cell>
          <cell r="X280">
            <v>0</v>
          </cell>
          <cell r="Y280">
            <v>12</v>
          </cell>
          <cell r="Z280">
            <v>0</v>
          </cell>
          <cell r="AA280">
            <v>0</v>
          </cell>
          <cell r="AB280">
            <v>0</v>
          </cell>
          <cell r="AC280">
            <v>0</v>
          </cell>
          <cell r="AD280">
            <v>0</v>
          </cell>
          <cell r="AE280">
            <v>0</v>
          </cell>
          <cell r="AF280">
            <v>0</v>
          </cell>
          <cell r="AG280">
            <v>0</v>
          </cell>
          <cell r="AH280">
            <v>0</v>
          </cell>
        </row>
        <row r="281">
          <cell r="A281" t="str">
            <v>A1622</v>
          </cell>
          <cell r="B281" t="str">
            <v>Henry Brown's Homes</v>
          </cell>
          <cell r="C281" t="str">
            <v>RASA</v>
          </cell>
          <cell r="D281">
            <v>6</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6</v>
          </cell>
          <cell r="W281">
            <v>0</v>
          </cell>
          <cell r="X281">
            <v>0</v>
          </cell>
          <cell r="Y281">
            <v>6</v>
          </cell>
          <cell r="Z281">
            <v>0</v>
          </cell>
          <cell r="AA281">
            <v>0</v>
          </cell>
          <cell r="AB281">
            <v>0</v>
          </cell>
          <cell r="AC281">
            <v>0</v>
          </cell>
          <cell r="AD281">
            <v>0</v>
          </cell>
          <cell r="AE281">
            <v>0</v>
          </cell>
          <cell r="AF281">
            <v>0</v>
          </cell>
          <cell r="AG281">
            <v>0</v>
          </cell>
          <cell r="AH281">
            <v>0</v>
          </cell>
        </row>
        <row r="282">
          <cell r="A282" t="str">
            <v>A1632</v>
          </cell>
          <cell r="B282" t="str">
            <v>Aged Merchant Seamen's Homes</v>
          </cell>
          <cell r="C282" t="str">
            <v>RASA</v>
          </cell>
          <cell r="D282">
            <v>31</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31</v>
          </cell>
          <cell r="W282">
            <v>0</v>
          </cell>
          <cell r="X282">
            <v>0</v>
          </cell>
          <cell r="Y282">
            <v>31</v>
          </cell>
          <cell r="Z282">
            <v>0</v>
          </cell>
          <cell r="AA282">
            <v>0</v>
          </cell>
          <cell r="AB282">
            <v>0</v>
          </cell>
          <cell r="AC282">
            <v>0</v>
          </cell>
          <cell r="AD282">
            <v>0</v>
          </cell>
          <cell r="AE282">
            <v>0</v>
          </cell>
          <cell r="AF282">
            <v>0</v>
          </cell>
          <cell r="AG282">
            <v>0</v>
          </cell>
          <cell r="AH282">
            <v>0</v>
          </cell>
        </row>
        <row r="283">
          <cell r="A283" t="str">
            <v>A1752</v>
          </cell>
          <cell r="B283" t="str">
            <v>Grand Feoffment Charity</v>
          </cell>
          <cell r="C283" t="str">
            <v>RASA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31</v>
          </cell>
          <cell r="T283">
            <v>0</v>
          </cell>
          <cell r="U283">
            <v>0</v>
          </cell>
          <cell r="V283">
            <v>31</v>
          </cell>
          <cell r="W283">
            <v>0</v>
          </cell>
          <cell r="X283">
            <v>0</v>
          </cell>
          <cell r="Y283">
            <v>31</v>
          </cell>
          <cell r="Z283">
            <v>0</v>
          </cell>
          <cell r="AA283">
            <v>0</v>
          </cell>
          <cell r="AB283">
            <v>0</v>
          </cell>
          <cell r="AC283">
            <v>0</v>
          </cell>
          <cell r="AD283">
            <v>0</v>
          </cell>
          <cell r="AE283">
            <v>0</v>
          </cell>
          <cell r="AF283">
            <v>0</v>
          </cell>
          <cell r="AG283">
            <v>0</v>
          </cell>
          <cell r="AH283">
            <v>0</v>
          </cell>
        </row>
        <row r="284">
          <cell r="A284" t="str">
            <v>A1789</v>
          </cell>
          <cell r="B284" t="str">
            <v>Hammersmith United Charities</v>
          </cell>
          <cell r="C284" t="str">
            <v>RASA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91</v>
          </cell>
          <cell r="T284">
            <v>0</v>
          </cell>
          <cell r="U284">
            <v>0</v>
          </cell>
          <cell r="V284">
            <v>91</v>
          </cell>
          <cell r="W284">
            <v>0</v>
          </cell>
          <cell r="X284">
            <v>0</v>
          </cell>
          <cell r="Y284">
            <v>91</v>
          </cell>
          <cell r="Z284">
            <v>0</v>
          </cell>
          <cell r="AA284">
            <v>0</v>
          </cell>
          <cell r="AB284">
            <v>0</v>
          </cell>
          <cell r="AC284">
            <v>0</v>
          </cell>
          <cell r="AD284">
            <v>0</v>
          </cell>
          <cell r="AE284">
            <v>0</v>
          </cell>
          <cell r="AF284">
            <v>0</v>
          </cell>
          <cell r="AG284">
            <v>0</v>
          </cell>
          <cell r="AH284">
            <v>0</v>
          </cell>
        </row>
        <row r="285">
          <cell r="A285" t="str">
            <v>A1843</v>
          </cell>
          <cell r="B285" t="str">
            <v>The Old Ben Homes</v>
          </cell>
          <cell r="C285" t="str">
            <v>RASA</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78</v>
          </cell>
          <cell r="T285">
            <v>0</v>
          </cell>
          <cell r="U285">
            <v>0</v>
          </cell>
          <cell r="V285">
            <v>78</v>
          </cell>
          <cell r="W285">
            <v>0</v>
          </cell>
          <cell r="X285">
            <v>0</v>
          </cell>
          <cell r="Y285">
            <v>78</v>
          </cell>
          <cell r="Z285">
            <v>0</v>
          </cell>
          <cell r="AA285">
            <v>0</v>
          </cell>
          <cell r="AB285">
            <v>0</v>
          </cell>
          <cell r="AC285">
            <v>0</v>
          </cell>
          <cell r="AD285">
            <v>0</v>
          </cell>
          <cell r="AE285">
            <v>0</v>
          </cell>
          <cell r="AF285">
            <v>0</v>
          </cell>
          <cell r="AG285">
            <v>0</v>
          </cell>
          <cell r="AH285">
            <v>0</v>
          </cell>
        </row>
        <row r="286">
          <cell r="A286" t="str">
            <v>A1855</v>
          </cell>
          <cell r="B286" t="str">
            <v>Railway Housing Association and Benefit Fund</v>
          </cell>
          <cell r="C286" t="str">
            <v>Large</v>
          </cell>
          <cell r="D286">
            <v>495</v>
          </cell>
          <cell r="E286">
            <v>0</v>
          </cell>
          <cell r="F286">
            <v>0</v>
          </cell>
          <cell r="G286">
            <v>0</v>
          </cell>
          <cell r="H286">
            <v>0</v>
          </cell>
          <cell r="I286">
            <v>0</v>
          </cell>
          <cell r="J286">
            <v>10</v>
          </cell>
          <cell r="K286">
            <v>0</v>
          </cell>
          <cell r="L286">
            <v>0</v>
          </cell>
          <cell r="M286">
            <v>0</v>
          </cell>
          <cell r="N286">
            <v>0</v>
          </cell>
          <cell r="O286">
            <v>0</v>
          </cell>
          <cell r="P286">
            <v>0</v>
          </cell>
          <cell r="Q286">
            <v>0</v>
          </cell>
          <cell r="R286">
            <v>0</v>
          </cell>
          <cell r="S286">
            <v>923</v>
          </cell>
          <cell r="T286">
            <v>0</v>
          </cell>
          <cell r="U286">
            <v>0</v>
          </cell>
          <cell r="V286">
            <v>1428</v>
          </cell>
          <cell r="W286">
            <v>0</v>
          </cell>
          <cell r="X286">
            <v>0</v>
          </cell>
          <cell r="Y286">
            <v>1428</v>
          </cell>
          <cell r="Z286">
            <v>0</v>
          </cell>
          <cell r="AA286">
            <v>0</v>
          </cell>
          <cell r="AB286">
            <v>0</v>
          </cell>
          <cell r="AC286">
            <v>0</v>
          </cell>
          <cell r="AD286">
            <v>0</v>
          </cell>
          <cell r="AE286">
            <v>0</v>
          </cell>
          <cell r="AF286">
            <v>0</v>
          </cell>
          <cell r="AG286">
            <v>0</v>
          </cell>
          <cell r="AH286">
            <v>0</v>
          </cell>
        </row>
        <row r="287">
          <cell r="A287" t="str">
            <v>A1892</v>
          </cell>
          <cell r="B287" t="str">
            <v>Louisa Cottages Charity</v>
          </cell>
          <cell r="C287" t="str">
            <v>RASA</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8</v>
          </cell>
          <cell r="T287">
            <v>0</v>
          </cell>
          <cell r="U287">
            <v>0</v>
          </cell>
          <cell r="V287">
            <v>8</v>
          </cell>
          <cell r="W287">
            <v>0</v>
          </cell>
          <cell r="X287">
            <v>0</v>
          </cell>
          <cell r="Y287">
            <v>8</v>
          </cell>
          <cell r="Z287">
            <v>0</v>
          </cell>
          <cell r="AA287">
            <v>0</v>
          </cell>
          <cell r="AB287">
            <v>0</v>
          </cell>
          <cell r="AC287">
            <v>0</v>
          </cell>
          <cell r="AD287">
            <v>0</v>
          </cell>
          <cell r="AE287">
            <v>0</v>
          </cell>
          <cell r="AF287">
            <v>0</v>
          </cell>
          <cell r="AG287">
            <v>0</v>
          </cell>
          <cell r="AH287">
            <v>0</v>
          </cell>
        </row>
        <row r="288">
          <cell r="A288" t="str">
            <v>A1920</v>
          </cell>
          <cell r="B288" t="str">
            <v>Harrison &amp; Potter Trust</v>
          </cell>
          <cell r="C288" t="str">
            <v>RASA</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52</v>
          </cell>
          <cell r="U288">
            <v>0</v>
          </cell>
          <cell r="V288">
            <v>0</v>
          </cell>
          <cell r="W288">
            <v>52</v>
          </cell>
          <cell r="X288">
            <v>0</v>
          </cell>
          <cell r="Y288">
            <v>52</v>
          </cell>
          <cell r="Z288">
            <v>0</v>
          </cell>
          <cell r="AA288">
            <v>0</v>
          </cell>
          <cell r="AB288">
            <v>0</v>
          </cell>
          <cell r="AC288">
            <v>0</v>
          </cell>
          <cell r="AD288">
            <v>0</v>
          </cell>
          <cell r="AE288">
            <v>0</v>
          </cell>
          <cell r="AF288">
            <v>0</v>
          </cell>
          <cell r="AG288">
            <v>0</v>
          </cell>
          <cell r="AH288">
            <v>0</v>
          </cell>
        </row>
        <row r="289">
          <cell r="A289" t="str">
            <v>A1921</v>
          </cell>
          <cell r="B289" t="str">
            <v>Exeter Municipal Charities</v>
          </cell>
          <cell r="C289" t="str">
            <v>RASA</v>
          </cell>
          <cell r="D289">
            <v>122</v>
          </cell>
          <cell r="E289">
            <v>0</v>
          </cell>
          <cell r="F289">
            <v>0</v>
          </cell>
          <cell r="G289">
            <v>0</v>
          </cell>
          <cell r="H289">
            <v>0</v>
          </cell>
          <cell r="I289">
            <v>0</v>
          </cell>
          <cell r="J289">
            <v>24</v>
          </cell>
          <cell r="K289">
            <v>0</v>
          </cell>
          <cell r="L289">
            <v>0</v>
          </cell>
          <cell r="M289">
            <v>0</v>
          </cell>
          <cell r="N289">
            <v>0</v>
          </cell>
          <cell r="O289">
            <v>0</v>
          </cell>
          <cell r="P289">
            <v>0</v>
          </cell>
          <cell r="Q289">
            <v>0</v>
          </cell>
          <cell r="R289">
            <v>0</v>
          </cell>
          <cell r="S289">
            <v>0</v>
          </cell>
          <cell r="T289">
            <v>0</v>
          </cell>
          <cell r="U289">
            <v>0</v>
          </cell>
          <cell r="V289">
            <v>146</v>
          </cell>
          <cell r="W289">
            <v>0</v>
          </cell>
          <cell r="X289">
            <v>0</v>
          </cell>
          <cell r="Y289">
            <v>146</v>
          </cell>
          <cell r="Z289">
            <v>6</v>
          </cell>
          <cell r="AA289">
            <v>0</v>
          </cell>
          <cell r="AB289">
            <v>0</v>
          </cell>
          <cell r="AC289">
            <v>0</v>
          </cell>
          <cell r="AD289">
            <v>0</v>
          </cell>
          <cell r="AE289">
            <v>0</v>
          </cell>
          <cell r="AF289">
            <v>6</v>
          </cell>
          <cell r="AG289">
            <v>0</v>
          </cell>
          <cell r="AH289">
            <v>0</v>
          </cell>
        </row>
        <row r="290">
          <cell r="A290" t="str">
            <v>A2064</v>
          </cell>
          <cell r="B290" t="str">
            <v>Lawrence Campe's Almshouse Trust</v>
          </cell>
          <cell r="C290" t="str">
            <v>RASA</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19</v>
          </cell>
          <cell r="T290">
            <v>0</v>
          </cell>
          <cell r="U290">
            <v>0</v>
          </cell>
          <cell r="V290">
            <v>19</v>
          </cell>
          <cell r="W290">
            <v>0</v>
          </cell>
          <cell r="X290">
            <v>0</v>
          </cell>
          <cell r="Y290">
            <v>19</v>
          </cell>
          <cell r="Z290">
            <v>0</v>
          </cell>
          <cell r="AA290">
            <v>0</v>
          </cell>
          <cell r="AB290">
            <v>0</v>
          </cell>
          <cell r="AC290">
            <v>0</v>
          </cell>
          <cell r="AD290">
            <v>0</v>
          </cell>
          <cell r="AE290">
            <v>0</v>
          </cell>
          <cell r="AF290">
            <v>0</v>
          </cell>
          <cell r="AG290">
            <v>0</v>
          </cell>
          <cell r="AH290">
            <v>0</v>
          </cell>
        </row>
        <row r="291">
          <cell r="A291" t="str">
            <v>A2070</v>
          </cell>
          <cell r="B291" t="str">
            <v>Church Almshouses Charity</v>
          </cell>
          <cell r="C291" t="str">
            <v>RASA</v>
          </cell>
          <cell r="D291">
            <v>3</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3</v>
          </cell>
          <cell r="W291">
            <v>0</v>
          </cell>
          <cell r="X291">
            <v>0</v>
          </cell>
          <cell r="Y291">
            <v>3</v>
          </cell>
          <cell r="Z291">
            <v>0</v>
          </cell>
          <cell r="AA291">
            <v>0</v>
          </cell>
          <cell r="AB291">
            <v>0</v>
          </cell>
          <cell r="AC291">
            <v>0</v>
          </cell>
          <cell r="AD291">
            <v>0</v>
          </cell>
          <cell r="AE291">
            <v>0</v>
          </cell>
          <cell r="AF291">
            <v>0</v>
          </cell>
          <cell r="AG291">
            <v>0</v>
          </cell>
          <cell r="AH291">
            <v>0</v>
          </cell>
        </row>
        <row r="292">
          <cell r="A292" t="str">
            <v>A2071</v>
          </cell>
          <cell r="B292" t="str">
            <v>Sir Robert Geffery's Almshouse Trust</v>
          </cell>
          <cell r="C292" t="str">
            <v>RASA</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102</v>
          </cell>
          <cell r="T292">
            <v>0</v>
          </cell>
          <cell r="U292">
            <v>0</v>
          </cell>
          <cell r="V292">
            <v>102</v>
          </cell>
          <cell r="W292">
            <v>0</v>
          </cell>
          <cell r="X292">
            <v>0</v>
          </cell>
          <cell r="Y292">
            <v>102</v>
          </cell>
          <cell r="Z292">
            <v>0</v>
          </cell>
          <cell r="AA292">
            <v>0</v>
          </cell>
          <cell r="AB292">
            <v>0</v>
          </cell>
          <cell r="AC292">
            <v>0</v>
          </cell>
          <cell r="AD292">
            <v>0</v>
          </cell>
          <cell r="AE292">
            <v>0</v>
          </cell>
          <cell r="AF292">
            <v>0</v>
          </cell>
          <cell r="AG292">
            <v>0</v>
          </cell>
          <cell r="AH292">
            <v>0</v>
          </cell>
        </row>
        <row r="293">
          <cell r="A293" t="str">
            <v>A2072</v>
          </cell>
          <cell r="B293" t="str">
            <v>Barnes Workhouse Fund</v>
          </cell>
          <cell r="C293" t="str">
            <v>RASA</v>
          </cell>
          <cell r="D293">
            <v>0</v>
          </cell>
          <cell r="E293">
            <v>38</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38</v>
          </cell>
          <cell r="X293">
            <v>0</v>
          </cell>
          <cell r="Y293">
            <v>38</v>
          </cell>
          <cell r="Z293">
            <v>0</v>
          </cell>
          <cell r="AA293">
            <v>0</v>
          </cell>
          <cell r="AB293">
            <v>0</v>
          </cell>
          <cell r="AC293">
            <v>0</v>
          </cell>
          <cell r="AD293">
            <v>0</v>
          </cell>
          <cell r="AE293">
            <v>0</v>
          </cell>
          <cell r="AF293">
            <v>0</v>
          </cell>
          <cell r="AG293">
            <v>0</v>
          </cell>
          <cell r="AH293">
            <v>0</v>
          </cell>
        </row>
        <row r="294">
          <cell r="A294" t="str">
            <v>A2074</v>
          </cell>
          <cell r="B294" t="str">
            <v>Lench's Trust</v>
          </cell>
          <cell r="C294" t="str">
            <v>RASA</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183</v>
          </cell>
          <cell r="T294">
            <v>0</v>
          </cell>
          <cell r="U294">
            <v>0</v>
          </cell>
          <cell r="V294">
            <v>183</v>
          </cell>
          <cell r="W294">
            <v>0</v>
          </cell>
          <cell r="X294">
            <v>0</v>
          </cell>
          <cell r="Y294">
            <v>183</v>
          </cell>
          <cell r="Z294">
            <v>0</v>
          </cell>
          <cell r="AA294">
            <v>0</v>
          </cell>
          <cell r="AB294">
            <v>0</v>
          </cell>
          <cell r="AC294">
            <v>0</v>
          </cell>
          <cell r="AD294">
            <v>0</v>
          </cell>
          <cell r="AE294">
            <v>0</v>
          </cell>
          <cell r="AF294">
            <v>0</v>
          </cell>
          <cell r="AG294">
            <v>0</v>
          </cell>
          <cell r="AH294">
            <v>0</v>
          </cell>
        </row>
        <row r="295">
          <cell r="A295" t="str">
            <v>A2079</v>
          </cell>
          <cell r="B295" t="str">
            <v>Tonbridge United Charity</v>
          </cell>
          <cell r="C295" t="str">
            <v>RASA</v>
          </cell>
          <cell r="D295">
            <v>6</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6</v>
          </cell>
          <cell r="W295">
            <v>0</v>
          </cell>
          <cell r="X295">
            <v>0</v>
          </cell>
          <cell r="Y295">
            <v>6</v>
          </cell>
          <cell r="Z295">
            <v>0</v>
          </cell>
          <cell r="AA295">
            <v>0</v>
          </cell>
          <cell r="AB295">
            <v>0</v>
          </cell>
          <cell r="AC295">
            <v>0</v>
          </cell>
          <cell r="AD295">
            <v>0</v>
          </cell>
          <cell r="AE295">
            <v>0</v>
          </cell>
          <cell r="AF295">
            <v>0</v>
          </cell>
          <cell r="AG295">
            <v>0</v>
          </cell>
          <cell r="AH295">
            <v>0</v>
          </cell>
        </row>
        <row r="296">
          <cell r="A296" t="str">
            <v>A2093</v>
          </cell>
          <cell r="B296" t="str">
            <v>The West Hackney Almshouse Charity</v>
          </cell>
          <cell r="C296" t="str">
            <v>RASA</v>
          </cell>
          <cell r="D296">
            <v>0</v>
          </cell>
          <cell r="E296">
            <v>9</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9</v>
          </cell>
          <cell r="X296">
            <v>0</v>
          </cell>
          <cell r="Y296">
            <v>9</v>
          </cell>
          <cell r="Z296">
            <v>0</v>
          </cell>
          <cell r="AA296">
            <v>0</v>
          </cell>
          <cell r="AB296">
            <v>0</v>
          </cell>
          <cell r="AC296">
            <v>0</v>
          </cell>
          <cell r="AD296">
            <v>0</v>
          </cell>
          <cell r="AE296">
            <v>0</v>
          </cell>
          <cell r="AF296">
            <v>0</v>
          </cell>
          <cell r="AG296">
            <v>0</v>
          </cell>
          <cell r="AH296">
            <v>0</v>
          </cell>
        </row>
        <row r="297">
          <cell r="A297" t="str">
            <v>A2130</v>
          </cell>
          <cell r="B297" t="str">
            <v>Southlands Almshouse Charity</v>
          </cell>
          <cell r="C297" t="str">
            <v>RASA</v>
          </cell>
          <cell r="D297">
            <v>10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10</v>
          </cell>
          <cell r="W297">
            <v>0</v>
          </cell>
          <cell r="X297">
            <v>0</v>
          </cell>
          <cell r="Y297">
            <v>10</v>
          </cell>
          <cell r="Z297">
            <v>0</v>
          </cell>
          <cell r="AA297">
            <v>0</v>
          </cell>
          <cell r="AB297">
            <v>0</v>
          </cell>
          <cell r="AC297">
            <v>0</v>
          </cell>
          <cell r="AD297">
            <v>0</v>
          </cell>
          <cell r="AE297">
            <v>0</v>
          </cell>
          <cell r="AF297">
            <v>0</v>
          </cell>
          <cell r="AG297">
            <v>0</v>
          </cell>
          <cell r="AH297">
            <v>0</v>
          </cell>
        </row>
        <row r="298">
          <cell r="A298" t="str">
            <v>A2150</v>
          </cell>
          <cell r="B298" t="str">
            <v>The James Charities</v>
          </cell>
          <cell r="C298" t="str">
            <v>RASA</v>
          </cell>
          <cell r="D298">
            <v>0</v>
          </cell>
          <cell r="E298">
            <v>0</v>
          </cell>
          <cell r="F298">
            <v>0</v>
          </cell>
          <cell r="G298">
            <v>0</v>
          </cell>
          <cell r="H298">
            <v>0</v>
          </cell>
          <cell r="I298">
            <v>0</v>
          </cell>
          <cell r="J298">
            <v>0</v>
          </cell>
          <cell r="K298">
            <v>0</v>
          </cell>
          <cell r="L298">
            <v>0</v>
          </cell>
          <cell r="M298">
            <v>31</v>
          </cell>
          <cell r="N298">
            <v>0</v>
          </cell>
          <cell r="O298">
            <v>0</v>
          </cell>
          <cell r="P298">
            <v>0</v>
          </cell>
          <cell r="Q298">
            <v>0</v>
          </cell>
          <cell r="R298">
            <v>0</v>
          </cell>
          <cell r="S298">
            <v>0</v>
          </cell>
          <cell r="T298">
            <v>0</v>
          </cell>
          <cell r="U298">
            <v>0</v>
          </cell>
          <cell r="V298">
            <v>31</v>
          </cell>
          <cell r="W298">
            <v>0</v>
          </cell>
          <cell r="X298">
            <v>0</v>
          </cell>
          <cell r="Y298">
            <v>31</v>
          </cell>
          <cell r="Z298">
            <v>0</v>
          </cell>
          <cell r="AA298">
            <v>0</v>
          </cell>
          <cell r="AB298">
            <v>0</v>
          </cell>
          <cell r="AC298">
            <v>0</v>
          </cell>
          <cell r="AD298">
            <v>0</v>
          </cell>
          <cell r="AE298">
            <v>0</v>
          </cell>
          <cell r="AF298">
            <v>0</v>
          </cell>
          <cell r="AG298">
            <v>0</v>
          </cell>
          <cell r="AH298">
            <v>0</v>
          </cell>
        </row>
        <row r="299">
          <cell r="A299" t="str">
            <v>A2233</v>
          </cell>
          <cell r="B299" t="str">
            <v>The Charity of St Leonard's Hospital</v>
          </cell>
          <cell r="C299" t="str">
            <v>RASA</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64</v>
          </cell>
          <cell r="T299">
            <v>0</v>
          </cell>
          <cell r="U299">
            <v>0</v>
          </cell>
          <cell r="V299">
            <v>64</v>
          </cell>
          <cell r="W299">
            <v>0</v>
          </cell>
          <cell r="X299">
            <v>0</v>
          </cell>
          <cell r="Y299">
            <v>64</v>
          </cell>
          <cell r="Z299">
            <v>0</v>
          </cell>
          <cell r="AA299">
            <v>0</v>
          </cell>
          <cell r="AB299">
            <v>0</v>
          </cell>
          <cell r="AC299">
            <v>0</v>
          </cell>
          <cell r="AD299">
            <v>0</v>
          </cell>
          <cell r="AE299">
            <v>0</v>
          </cell>
          <cell r="AF299">
            <v>0</v>
          </cell>
          <cell r="AG299">
            <v>0</v>
          </cell>
          <cell r="AH299">
            <v>0</v>
          </cell>
        </row>
        <row r="300">
          <cell r="A300" t="str">
            <v>A2246</v>
          </cell>
          <cell r="B300" t="str">
            <v>The Merchant Taylors' Boone's Charity</v>
          </cell>
          <cell r="C300" t="str">
            <v>RASA</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32</v>
          </cell>
          <cell r="T300">
            <v>0</v>
          </cell>
          <cell r="U300">
            <v>0</v>
          </cell>
          <cell r="V300">
            <v>32</v>
          </cell>
          <cell r="W300">
            <v>0</v>
          </cell>
          <cell r="X300">
            <v>0</v>
          </cell>
          <cell r="Y300">
            <v>32</v>
          </cell>
          <cell r="Z300">
            <v>0</v>
          </cell>
          <cell r="AA300">
            <v>0</v>
          </cell>
          <cell r="AB300">
            <v>0</v>
          </cell>
          <cell r="AC300">
            <v>0</v>
          </cell>
          <cell r="AD300">
            <v>0</v>
          </cell>
          <cell r="AE300">
            <v>0</v>
          </cell>
          <cell r="AF300">
            <v>0</v>
          </cell>
          <cell r="AG300">
            <v>0</v>
          </cell>
          <cell r="AH300">
            <v>0</v>
          </cell>
        </row>
        <row r="301">
          <cell r="A301" t="str">
            <v>A2247</v>
          </cell>
          <cell r="B301" t="str">
            <v>Yardley Great Trust</v>
          </cell>
          <cell r="C301" t="str">
            <v>RASA</v>
          </cell>
          <cell r="D301">
            <v>0</v>
          </cell>
          <cell r="E301">
            <v>0</v>
          </cell>
          <cell r="F301">
            <v>0</v>
          </cell>
          <cell r="G301">
            <v>0</v>
          </cell>
          <cell r="H301">
            <v>0</v>
          </cell>
          <cell r="I301">
            <v>0</v>
          </cell>
          <cell r="J301">
            <v>0</v>
          </cell>
          <cell r="K301">
            <v>0</v>
          </cell>
          <cell r="L301">
            <v>0</v>
          </cell>
          <cell r="M301">
            <v>0</v>
          </cell>
          <cell r="N301">
            <v>0</v>
          </cell>
          <cell r="O301">
            <v>0</v>
          </cell>
          <cell r="P301">
            <v>29</v>
          </cell>
          <cell r="Q301">
            <v>0</v>
          </cell>
          <cell r="R301">
            <v>0</v>
          </cell>
          <cell r="S301">
            <v>194</v>
          </cell>
          <cell r="T301">
            <v>0</v>
          </cell>
          <cell r="U301">
            <v>0</v>
          </cell>
          <cell r="V301">
            <v>223</v>
          </cell>
          <cell r="W301">
            <v>0</v>
          </cell>
          <cell r="X301">
            <v>0</v>
          </cell>
          <cell r="Y301">
            <v>194</v>
          </cell>
          <cell r="Z301">
            <v>48</v>
          </cell>
          <cell r="AA301">
            <v>0</v>
          </cell>
          <cell r="AB301">
            <v>0</v>
          </cell>
          <cell r="AC301">
            <v>0</v>
          </cell>
          <cell r="AD301">
            <v>0</v>
          </cell>
          <cell r="AE301">
            <v>0</v>
          </cell>
          <cell r="AF301">
            <v>48</v>
          </cell>
          <cell r="AG301">
            <v>0</v>
          </cell>
          <cell r="AH301">
            <v>0</v>
          </cell>
        </row>
        <row r="302">
          <cell r="A302" t="str">
            <v>A2250</v>
          </cell>
          <cell r="B302" t="str">
            <v>King George V Memorial Houses</v>
          </cell>
          <cell r="C302" t="str">
            <v>RASA</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12</v>
          </cell>
          <cell r="T302">
            <v>0</v>
          </cell>
          <cell r="U302">
            <v>0</v>
          </cell>
          <cell r="V302">
            <v>12</v>
          </cell>
          <cell r="W302">
            <v>0</v>
          </cell>
          <cell r="X302">
            <v>0</v>
          </cell>
          <cell r="Y302">
            <v>12</v>
          </cell>
          <cell r="Z302">
            <v>0</v>
          </cell>
          <cell r="AA302">
            <v>0</v>
          </cell>
          <cell r="AB302">
            <v>0</v>
          </cell>
          <cell r="AC302">
            <v>0</v>
          </cell>
          <cell r="AD302">
            <v>0</v>
          </cell>
          <cell r="AE302">
            <v>0</v>
          </cell>
          <cell r="AF302">
            <v>0</v>
          </cell>
          <cell r="AG302">
            <v>0</v>
          </cell>
          <cell r="AH302">
            <v>0</v>
          </cell>
        </row>
        <row r="303">
          <cell r="A303" t="str">
            <v>A2255</v>
          </cell>
          <cell r="B303" t="str">
            <v>Dorking Charity</v>
          </cell>
          <cell r="C303" t="str">
            <v>RASA</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20</v>
          </cell>
          <cell r="T303">
            <v>0</v>
          </cell>
          <cell r="U303">
            <v>0</v>
          </cell>
          <cell r="V303">
            <v>20</v>
          </cell>
          <cell r="W303">
            <v>0</v>
          </cell>
          <cell r="X303">
            <v>0</v>
          </cell>
          <cell r="Y303">
            <v>20</v>
          </cell>
          <cell r="Z303">
            <v>0</v>
          </cell>
          <cell r="AA303">
            <v>0</v>
          </cell>
          <cell r="AB303">
            <v>0</v>
          </cell>
          <cell r="AC303">
            <v>0</v>
          </cell>
          <cell r="AD303">
            <v>0</v>
          </cell>
          <cell r="AE303">
            <v>0</v>
          </cell>
          <cell r="AF303">
            <v>0</v>
          </cell>
          <cell r="AG303">
            <v>0</v>
          </cell>
          <cell r="AH303">
            <v>0</v>
          </cell>
        </row>
        <row r="304">
          <cell r="A304" t="str">
            <v>A2266</v>
          </cell>
          <cell r="B304" t="str">
            <v>The City of London Almshouses</v>
          </cell>
          <cell r="C304" t="str">
            <v>RASA</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50</v>
          </cell>
          <cell r="V304">
            <v>0</v>
          </cell>
          <cell r="W304">
            <v>0</v>
          </cell>
          <cell r="X304">
            <v>50</v>
          </cell>
          <cell r="Y304">
            <v>0</v>
          </cell>
          <cell r="Z304">
            <v>0</v>
          </cell>
          <cell r="AA304">
            <v>0</v>
          </cell>
          <cell r="AB304">
            <v>0</v>
          </cell>
          <cell r="AC304">
            <v>0</v>
          </cell>
          <cell r="AD304">
            <v>0</v>
          </cell>
          <cell r="AE304">
            <v>0</v>
          </cell>
          <cell r="AF304">
            <v>0</v>
          </cell>
          <cell r="AG304">
            <v>0</v>
          </cell>
          <cell r="AH304">
            <v>0</v>
          </cell>
        </row>
        <row r="305">
          <cell r="A305" t="str">
            <v>A2293</v>
          </cell>
          <cell r="B305" t="str">
            <v>Jacob Wrights Almshouses</v>
          </cell>
          <cell r="C305" t="str">
            <v>RASA</v>
          </cell>
          <cell r="D305">
            <v>0</v>
          </cell>
          <cell r="E305">
            <v>5</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5</v>
          </cell>
          <cell r="X305">
            <v>0</v>
          </cell>
          <cell r="Y305">
            <v>5</v>
          </cell>
          <cell r="Z305">
            <v>0</v>
          </cell>
          <cell r="AA305">
            <v>0</v>
          </cell>
          <cell r="AB305">
            <v>0</v>
          </cell>
          <cell r="AC305">
            <v>0</v>
          </cell>
          <cell r="AD305">
            <v>0</v>
          </cell>
          <cell r="AE305">
            <v>0</v>
          </cell>
          <cell r="AF305">
            <v>0</v>
          </cell>
          <cell r="AG305">
            <v>0</v>
          </cell>
          <cell r="AH305">
            <v>0</v>
          </cell>
        </row>
        <row r="306">
          <cell r="A306" t="str">
            <v>A2312</v>
          </cell>
          <cell r="B306" t="str">
            <v>Mortlake Almshouse and Relief Charities</v>
          </cell>
          <cell r="C306" t="str">
            <v>RASA</v>
          </cell>
          <cell r="D306">
            <v>6</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6</v>
          </cell>
          <cell r="W306">
            <v>0</v>
          </cell>
          <cell r="X306">
            <v>0</v>
          </cell>
          <cell r="Y306">
            <v>6</v>
          </cell>
          <cell r="Z306">
            <v>0</v>
          </cell>
          <cell r="AA306">
            <v>0</v>
          </cell>
          <cell r="AB306">
            <v>0</v>
          </cell>
          <cell r="AC306">
            <v>0</v>
          </cell>
          <cell r="AD306">
            <v>0</v>
          </cell>
          <cell r="AE306">
            <v>0</v>
          </cell>
          <cell r="AF306">
            <v>0</v>
          </cell>
          <cell r="AG306">
            <v>0</v>
          </cell>
          <cell r="AH306">
            <v>0</v>
          </cell>
        </row>
        <row r="307">
          <cell r="A307" t="str">
            <v>A2334</v>
          </cell>
          <cell r="B307" t="str">
            <v>Penn and Widow Smith Almshouses</v>
          </cell>
          <cell r="C307" t="str">
            <v>RASA</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10</v>
          </cell>
          <cell r="U307">
            <v>0</v>
          </cell>
          <cell r="V307">
            <v>0</v>
          </cell>
          <cell r="W307">
            <v>10</v>
          </cell>
          <cell r="X307">
            <v>0</v>
          </cell>
          <cell r="Y307">
            <v>10</v>
          </cell>
          <cell r="Z307">
            <v>0</v>
          </cell>
          <cell r="AA307">
            <v>0</v>
          </cell>
          <cell r="AB307">
            <v>0</v>
          </cell>
          <cell r="AC307">
            <v>0</v>
          </cell>
          <cell r="AD307">
            <v>0</v>
          </cell>
          <cell r="AE307">
            <v>0</v>
          </cell>
          <cell r="AF307">
            <v>0</v>
          </cell>
          <cell r="AG307">
            <v>0</v>
          </cell>
          <cell r="AH307">
            <v>0</v>
          </cell>
        </row>
        <row r="308">
          <cell r="A308" t="str">
            <v>A2363</v>
          </cell>
          <cell r="B308" t="str">
            <v>Fitzgerald Charity</v>
          </cell>
          <cell r="C308" t="str">
            <v>RASA</v>
          </cell>
          <cell r="D308">
            <v>12</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12</v>
          </cell>
          <cell r="W308">
            <v>0</v>
          </cell>
          <cell r="X308">
            <v>0</v>
          </cell>
          <cell r="Y308">
            <v>12</v>
          </cell>
          <cell r="Z308">
            <v>3</v>
          </cell>
          <cell r="AA308">
            <v>0</v>
          </cell>
          <cell r="AB308">
            <v>0</v>
          </cell>
          <cell r="AC308">
            <v>0</v>
          </cell>
          <cell r="AD308">
            <v>0</v>
          </cell>
          <cell r="AE308">
            <v>0</v>
          </cell>
          <cell r="AF308">
            <v>3</v>
          </cell>
          <cell r="AG308">
            <v>0</v>
          </cell>
          <cell r="AH308">
            <v>0</v>
          </cell>
        </row>
        <row r="309">
          <cell r="A309" t="str">
            <v>A2366</v>
          </cell>
          <cell r="B309" t="str">
            <v>Woodley Sandford and Charvil Charitable Trust</v>
          </cell>
          <cell r="C309" t="str">
            <v>RASA</v>
          </cell>
          <cell r="D309">
            <v>18</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18</v>
          </cell>
          <cell r="W309">
            <v>0</v>
          </cell>
          <cell r="X309">
            <v>0</v>
          </cell>
          <cell r="Y309">
            <v>18</v>
          </cell>
          <cell r="Z309">
            <v>0</v>
          </cell>
          <cell r="AA309">
            <v>0</v>
          </cell>
          <cell r="AB309">
            <v>0</v>
          </cell>
          <cell r="AC309">
            <v>0</v>
          </cell>
          <cell r="AD309">
            <v>0</v>
          </cell>
          <cell r="AE309">
            <v>0</v>
          </cell>
          <cell r="AF309">
            <v>0</v>
          </cell>
          <cell r="AG309">
            <v>0</v>
          </cell>
          <cell r="AH309">
            <v>0</v>
          </cell>
        </row>
        <row r="310">
          <cell r="A310" t="str">
            <v>A2367</v>
          </cell>
          <cell r="B310" t="str">
            <v>Drayton Parochial Charities</v>
          </cell>
          <cell r="C310" t="str">
            <v>RASA</v>
          </cell>
          <cell r="D310">
            <v>0</v>
          </cell>
          <cell r="E310">
            <v>0</v>
          </cell>
          <cell r="F310">
            <v>0</v>
          </cell>
          <cell r="G310">
            <v>0</v>
          </cell>
          <cell r="H310">
            <v>0</v>
          </cell>
          <cell r="I310">
            <v>0</v>
          </cell>
          <cell r="J310">
            <v>0</v>
          </cell>
          <cell r="K310">
            <v>0</v>
          </cell>
          <cell r="L310">
            <v>0</v>
          </cell>
          <cell r="M310">
            <v>6</v>
          </cell>
          <cell r="N310">
            <v>0</v>
          </cell>
          <cell r="O310">
            <v>0</v>
          </cell>
          <cell r="P310">
            <v>0</v>
          </cell>
          <cell r="Q310">
            <v>0</v>
          </cell>
          <cell r="R310">
            <v>0</v>
          </cell>
          <cell r="S310">
            <v>0</v>
          </cell>
          <cell r="T310">
            <v>0</v>
          </cell>
          <cell r="U310">
            <v>0</v>
          </cell>
          <cell r="V310">
            <v>6</v>
          </cell>
          <cell r="W310">
            <v>0</v>
          </cell>
          <cell r="X310">
            <v>0</v>
          </cell>
          <cell r="Y310">
            <v>6</v>
          </cell>
          <cell r="Z310">
            <v>0</v>
          </cell>
          <cell r="AA310">
            <v>0</v>
          </cell>
          <cell r="AB310">
            <v>0</v>
          </cell>
          <cell r="AC310">
            <v>0</v>
          </cell>
          <cell r="AD310">
            <v>0</v>
          </cell>
          <cell r="AE310">
            <v>0</v>
          </cell>
          <cell r="AF310">
            <v>0</v>
          </cell>
          <cell r="AG310">
            <v>0</v>
          </cell>
          <cell r="AH310">
            <v>0</v>
          </cell>
        </row>
        <row r="311">
          <cell r="A311" t="str">
            <v>A2394</v>
          </cell>
          <cell r="B311" t="str">
            <v>Thorngate Almshouse Trust</v>
          </cell>
          <cell r="C311" t="str">
            <v>RASA</v>
          </cell>
          <cell r="D311">
            <v>0</v>
          </cell>
          <cell r="E311">
            <v>0</v>
          </cell>
          <cell r="F311">
            <v>0</v>
          </cell>
          <cell r="G311">
            <v>0</v>
          </cell>
          <cell r="H311">
            <v>0</v>
          </cell>
          <cell r="I311">
            <v>0</v>
          </cell>
          <cell r="J311">
            <v>12</v>
          </cell>
          <cell r="K311">
            <v>0</v>
          </cell>
          <cell r="L311">
            <v>0</v>
          </cell>
          <cell r="M311">
            <v>0</v>
          </cell>
          <cell r="N311">
            <v>0</v>
          </cell>
          <cell r="O311">
            <v>0</v>
          </cell>
          <cell r="P311">
            <v>44</v>
          </cell>
          <cell r="Q311">
            <v>0</v>
          </cell>
          <cell r="R311">
            <v>0</v>
          </cell>
          <cell r="S311">
            <v>99</v>
          </cell>
          <cell r="T311">
            <v>0</v>
          </cell>
          <cell r="U311">
            <v>0</v>
          </cell>
          <cell r="V311">
            <v>155</v>
          </cell>
          <cell r="W311">
            <v>0</v>
          </cell>
          <cell r="X311">
            <v>0</v>
          </cell>
          <cell r="Y311">
            <v>111</v>
          </cell>
          <cell r="Z311">
            <v>0</v>
          </cell>
          <cell r="AA311">
            <v>0</v>
          </cell>
          <cell r="AB311">
            <v>0</v>
          </cell>
          <cell r="AC311">
            <v>0</v>
          </cell>
          <cell r="AD311">
            <v>0</v>
          </cell>
          <cell r="AE311">
            <v>0</v>
          </cell>
          <cell r="AF311">
            <v>0</v>
          </cell>
          <cell r="AG311">
            <v>0</v>
          </cell>
          <cell r="AH311">
            <v>0</v>
          </cell>
        </row>
        <row r="312">
          <cell r="A312" t="str">
            <v>A2395</v>
          </cell>
          <cell r="B312" t="str">
            <v>Charity of Julia Spicer for Almshouses</v>
          </cell>
          <cell r="C312" t="str">
            <v>RASA</v>
          </cell>
          <cell r="D312">
            <v>0</v>
          </cell>
          <cell r="E312">
            <v>14</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14</v>
          </cell>
          <cell r="X312">
            <v>0</v>
          </cell>
          <cell r="Y312">
            <v>14</v>
          </cell>
          <cell r="Z312">
            <v>0</v>
          </cell>
          <cell r="AA312">
            <v>0</v>
          </cell>
          <cell r="AB312">
            <v>0</v>
          </cell>
          <cell r="AC312">
            <v>0</v>
          </cell>
          <cell r="AD312">
            <v>0</v>
          </cell>
          <cell r="AE312">
            <v>0</v>
          </cell>
          <cell r="AF312">
            <v>0</v>
          </cell>
          <cell r="AG312">
            <v>0</v>
          </cell>
          <cell r="AH312">
            <v>0</v>
          </cell>
        </row>
        <row r="313">
          <cell r="A313" t="str">
            <v>A2405</v>
          </cell>
          <cell r="B313" t="str">
            <v>Northchapel, Petworth and Tillington Almshouses</v>
          </cell>
          <cell r="C313" t="str">
            <v>RASA</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7</v>
          </cell>
          <cell r="T313">
            <v>0</v>
          </cell>
          <cell r="U313">
            <v>0</v>
          </cell>
          <cell r="V313">
            <v>7</v>
          </cell>
          <cell r="W313">
            <v>0</v>
          </cell>
          <cell r="X313">
            <v>0</v>
          </cell>
          <cell r="Y313">
            <v>7</v>
          </cell>
          <cell r="Z313">
            <v>0</v>
          </cell>
          <cell r="AA313">
            <v>0</v>
          </cell>
          <cell r="AB313">
            <v>0</v>
          </cell>
          <cell r="AC313">
            <v>0</v>
          </cell>
          <cell r="AD313">
            <v>0</v>
          </cell>
          <cell r="AE313">
            <v>0</v>
          </cell>
          <cell r="AF313">
            <v>0</v>
          </cell>
          <cell r="AG313">
            <v>0</v>
          </cell>
          <cell r="AH313">
            <v>0</v>
          </cell>
        </row>
        <row r="314">
          <cell r="A314" t="str">
            <v>A2406</v>
          </cell>
          <cell r="B314" t="str">
            <v>Almshouse Charity</v>
          </cell>
          <cell r="C314" t="str">
            <v>RASA</v>
          </cell>
          <cell r="D314">
            <v>6</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6</v>
          </cell>
          <cell r="W314">
            <v>0</v>
          </cell>
          <cell r="X314">
            <v>0</v>
          </cell>
          <cell r="Y314">
            <v>6</v>
          </cell>
          <cell r="Z314">
            <v>0</v>
          </cell>
          <cell r="AA314">
            <v>0</v>
          </cell>
          <cell r="AB314">
            <v>0</v>
          </cell>
          <cell r="AC314">
            <v>0</v>
          </cell>
          <cell r="AD314">
            <v>0</v>
          </cell>
          <cell r="AE314">
            <v>0</v>
          </cell>
          <cell r="AF314">
            <v>0</v>
          </cell>
          <cell r="AG314">
            <v>0</v>
          </cell>
          <cell r="AH314">
            <v>0</v>
          </cell>
        </row>
        <row r="315">
          <cell r="A315" t="str">
            <v>A2448</v>
          </cell>
          <cell r="B315" t="str">
            <v>Dartford Almshouse Charity</v>
          </cell>
          <cell r="C315" t="str">
            <v>RASA</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36</v>
          </cell>
          <cell r="T315">
            <v>0</v>
          </cell>
          <cell r="U315">
            <v>0</v>
          </cell>
          <cell r="V315">
            <v>36</v>
          </cell>
          <cell r="W315">
            <v>0</v>
          </cell>
          <cell r="X315">
            <v>0</v>
          </cell>
          <cell r="Y315">
            <v>36</v>
          </cell>
          <cell r="Z315">
            <v>0</v>
          </cell>
          <cell r="AA315">
            <v>0</v>
          </cell>
          <cell r="AB315">
            <v>0</v>
          </cell>
          <cell r="AC315">
            <v>0</v>
          </cell>
          <cell r="AD315">
            <v>0</v>
          </cell>
          <cell r="AE315">
            <v>0</v>
          </cell>
          <cell r="AF315">
            <v>0</v>
          </cell>
          <cell r="AG315">
            <v>0</v>
          </cell>
          <cell r="AH315">
            <v>0</v>
          </cell>
        </row>
        <row r="316">
          <cell r="A316" t="str">
            <v>A2480</v>
          </cell>
          <cell r="B316" t="str">
            <v>The Charity Of William Paulett</v>
          </cell>
          <cell r="C316" t="str">
            <v>RASA</v>
          </cell>
          <cell r="D316">
            <v>10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10</v>
          </cell>
          <cell r="W316">
            <v>0</v>
          </cell>
          <cell r="X316">
            <v>0</v>
          </cell>
          <cell r="Y316">
            <v>10</v>
          </cell>
          <cell r="Z316">
            <v>0</v>
          </cell>
          <cell r="AA316">
            <v>0</v>
          </cell>
          <cell r="AB316">
            <v>0</v>
          </cell>
          <cell r="AC316">
            <v>0</v>
          </cell>
          <cell r="AD316">
            <v>0</v>
          </cell>
          <cell r="AE316">
            <v>0</v>
          </cell>
          <cell r="AF316">
            <v>0</v>
          </cell>
          <cell r="AG316">
            <v>0</v>
          </cell>
          <cell r="AH316">
            <v>0</v>
          </cell>
        </row>
        <row r="317">
          <cell r="A317" t="str">
            <v>A2481</v>
          </cell>
          <cell r="B317" t="str">
            <v>Angiers Almshouse Charity</v>
          </cell>
          <cell r="C317" t="str">
            <v>RASA</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6</v>
          </cell>
          <cell r="T317">
            <v>0</v>
          </cell>
          <cell r="U317">
            <v>0</v>
          </cell>
          <cell r="V317">
            <v>6</v>
          </cell>
          <cell r="W317">
            <v>0</v>
          </cell>
          <cell r="X317">
            <v>0</v>
          </cell>
          <cell r="Y317">
            <v>6</v>
          </cell>
          <cell r="Z317">
            <v>0</v>
          </cell>
          <cell r="AA317">
            <v>0</v>
          </cell>
          <cell r="AB317">
            <v>0</v>
          </cell>
          <cell r="AC317">
            <v>0</v>
          </cell>
          <cell r="AD317">
            <v>0</v>
          </cell>
          <cell r="AE317">
            <v>0</v>
          </cell>
          <cell r="AF317">
            <v>0</v>
          </cell>
          <cell r="AG317">
            <v>0</v>
          </cell>
          <cell r="AH317">
            <v>0</v>
          </cell>
        </row>
        <row r="318">
          <cell r="A318" t="str">
            <v>A2482</v>
          </cell>
          <cell r="B318" t="str">
            <v>Collins Memorial Trust</v>
          </cell>
          <cell r="C318" t="str">
            <v>RASA</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45</v>
          </cell>
          <cell r="U318">
            <v>0</v>
          </cell>
          <cell r="V318">
            <v>0</v>
          </cell>
          <cell r="W318">
            <v>45</v>
          </cell>
          <cell r="X318">
            <v>0</v>
          </cell>
          <cell r="Y318">
            <v>45</v>
          </cell>
          <cell r="Z318">
            <v>0</v>
          </cell>
          <cell r="AA318">
            <v>0</v>
          </cell>
          <cell r="AB318">
            <v>0</v>
          </cell>
          <cell r="AC318">
            <v>0</v>
          </cell>
          <cell r="AD318">
            <v>0</v>
          </cell>
          <cell r="AE318">
            <v>0</v>
          </cell>
          <cell r="AF318">
            <v>0</v>
          </cell>
          <cell r="AG318">
            <v>0</v>
          </cell>
          <cell r="AH318">
            <v>0</v>
          </cell>
        </row>
        <row r="319">
          <cell r="A319" t="str">
            <v>A2485</v>
          </cell>
          <cell r="B319" t="str">
            <v>Hibbert Almshouse Charity</v>
          </cell>
          <cell r="C319" t="str">
            <v>RASA</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8</v>
          </cell>
          <cell r="U319">
            <v>0</v>
          </cell>
          <cell r="V319">
            <v>0</v>
          </cell>
          <cell r="W319">
            <v>8</v>
          </cell>
          <cell r="X319">
            <v>0</v>
          </cell>
          <cell r="Y319">
            <v>8</v>
          </cell>
          <cell r="Z319">
            <v>0</v>
          </cell>
          <cell r="AA319">
            <v>0</v>
          </cell>
          <cell r="AB319">
            <v>0</v>
          </cell>
          <cell r="AC319">
            <v>0</v>
          </cell>
          <cell r="AD319">
            <v>0</v>
          </cell>
          <cell r="AE319">
            <v>0</v>
          </cell>
          <cell r="AF319">
            <v>0</v>
          </cell>
          <cell r="AG319">
            <v>0</v>
          </cell>
          <cell r="AH319">
            <v>0</v>
          </cell>
        </row>
        <row r="320">
          <cell r="A320" t="str">
            <v>A2547</v>
          </cell>
          <cell r="B320" t="str">
            <v>Sloswicke's Almshouse Charity</v>
          </cell>
          <cell r="C320" t="str">
            <v>RASA</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41</v>
          </cell>
          <cell r="T320">
            <v>0</v>
          </cell>
          <cell r="U320">
            <v>0</v>
          </cell>
          <cell r="V320">
            <v>41</v>
          </cell>
          <cell r="W320">
            <v>0</v>
          </cell>
          <cell r="X320">
            <v>0</v>
          </cell>
          <cell r="Y320">
            <v>41</v>
          </cell>
          <cell r="Z320">
            <v>0</v>
          </cell>
          <cell r="AA320">
            <v>0</v>
          </cell>
          <cell r="AB320">
            <v>0</v>
          </cell>
          <cell r="AC320">
            <v>0</v>
          </cell>
          <cell r="AD320">
            <v>0</v>
          </cell>
          <cell r="AE320">
            <v>0</v>
          </cell>
          <cell r="AF320">
            <v>0</v>
          </cell>
          <cell r="AG320">
            <v>0</v>
          </cell>
          <cell r="AH320">
            <v>0</v>
          </cell>
        </row>
        <row r="321">
          <cell r="A321" t="str">
            <v>A2566</v>
          </cell>
          <cell r="B321" t="str">
            <v>Siward James and Arkwright Trust Charity</v>
          </cell>
          <cell r="C321" t="str">
            <v>RASA</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23</v>
          </cell>
          <cell r="T321">
            <v>0</v>
          </cell>
          <cell r="U321">
            <v>0</v>
          </cell>
          <cell r="V321">
            <v>23</v>
          </cell>
          <cell r="W321">
            <v>0</v>
          </cell>
          <cell r="X321">
            <v>0</v>
          </cell>
          <cell r="Y321">
            <v>23</v>
          </cell>
          <cell r="Z321">
            <v>0</v>
          </cell>
          <cell r="AA321">
            <v>0</v>
          </cell>
          <cell r="AB321">
            <v>0</v>
          </cell>
          <cell r="AC321">
            <v>0</v>
          </cell>
          <cell r="AD321">
            <v>0</v>
          </cell>
          <cell r="AE321">
            <v>0</v>
          </cell>
          <cell r="AF321">
            <v>0</v>
          </cell>
          <cell r="AG321">
            <v>0</v>
          </cell>
          <cell r="AH321">
            <v>0</v>
          </cell>
        </row>
        <row r="322">
          <cell r="A322" t="str">
            <v>A2567</v>
          </cell>
          <cell r="B322" t="str">
            <v>Robert Hibbert's Almshouse Charity</v>
          </cell>
          <cell r="C322" t="str">
            <v>RASA</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24</v>
          </cell>
          <cell r="T322">
            <v>0</v>
          </cell>
          <cell r="U322">
            <v>0</v>
          </cell>
          <cell r="V322">
            <v>24</v>
          </cell>
          <cell r="W322">
            <v>0</v>
          </cell>
          <cell r="X322">
            <v>0</v>
          </cell>
          <cell r="Y322">
            <v>24</v>
          </cell>
          <cell r="Z322">
            <v>0</v>
          </cell>
          <cell r="AA322">
            <v>0</v>
          </cell>
          <cell r="AB322">
            <v>0</v>
          </cell>
          <cell r="AC322">
            <v>0</v>
          </cell>
          <cell r="AD322">
            <v>0</v>
          </cell>
          <cell r="AE322">
            <v>0</v>
          </cell>
          <cell r="AF322">
            <v>0</v>
          </cell>
          <cell r="AG322">
            <v>0</v>
          </cell>
          <cell r="AH322">
            <v>0</v>
          </cell>
        </row>
        <row r="323">
          <cell r="A323" t="str">
            <v>A2569</v>
          </cell>
          <cell r="B323" t="str">
            <v>Almshouse of St John the Baptist &amp; St J Evangelist</v>
          </cell>
          <cell r="C323" t="str">
            <v>RASA</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17</v>
          </cell>
          <cell r="T323">
            <v>0</v>
          </cell>
          <cell r="U323">
            <v>0</v>
          </cell>
          <cell r="V323">
            <v>17</v>
          </cell>
          <cell r="W323">
            <v>0</v>
          </cell>
          <cell r="X323">
            <v>0</v>
          </cell>
          <cell r="Y323">
            <v>17</v>
          </cell>
          <cell r="Z323">
            <v>0</v>
          </cell>
          <cell r="AA323">
            <v>0</v>
          </cell>
          <cell r="AB323">
            <v>0</v>
          </cell>
          <cell r="AC323">
            <v>0</v>
          </cell>
          <cell r="AD323">
            <v>0</v>
          </cell>
          <cell r="AE323">
            <v>0</v>
          </cell>
          <cell r="AF323">
            <v>0</v>
          </cell>
          <cell r="AG323">
            <v>0</v>
          </cell>
          <cell r="AH323">
            <v>0</v>
          </cell>
        </row>
        <row r="324">
          <cell r="A324" t="str">
            <v>A2570</v>
          </cell>
          <cell r="B324" t="str">
            <v>The Hopkins &amp; Sneyd Almshouse Charity</v>
          </cell>
          <cell r="C324" t="str">
            <v>RASA</v>
          </cell>
          <cell r="D324">
            <v>0</v>
          </cell>
          <cell r="E324">
            <v>8</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35</v>
          </cell>
          <cell r="U324">
            <v>0</v>
          </cell>
          <cell r="V324">
            <v>0</v>
          </cell>
          <cell r="W324">
            <v>43</v>
          </cell>
          <cell r="X324">
            <v>0</v>
          </cell>
          <cell r="Y324">
            <v>43</v>
          </cell>
          <cell r="Z324">
            <v>0</v>
          </cell>
          <cell r="AA324">
            <v>1</v>
          </cell>
          <cell r="AB324">
            <v>0</v>
          </cell>
          <cell r="AC324">
            <v>0</v>
          </cell>
          <cell r="AD324">
            <v>0</v>
          </cell>
          <cell r="AE324">
            <v>0</v>
          </cell>
          <cell r="AF324">
            <v>0</v>
          </cell>
          <cell r="AG324">
            <v>1</v>
          </cell>
          <cell r="AH324">
            <v>0</v>
          </cell>
        </row>
        <row r="325">
          <cell r="A325" t="str">
            <v>A2601</v>
          </cell>
          <cell r="B325" t="str">
            <v>The Powell and Welch Almshouse Charity</v>
          </cell>
          <cell r="C325" t="str">
            <v>RASA</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8</v>
          </cell>
          <cell r="T325">
            <v>0</v>
          </cell>
          <cell r="U325">
            <v>0</v>
          </cell>
          <cell r="V325">
            <v>8</v>
          </cell>
          <cell r="W325">
            <v>0</v>
          </cell>
          <cell r="X325">
            <v>0</v>
          </cell>
          <cell r="Y325">
            <v>8</v>
          </cell>
          <cell r="Z325">
            <v>0</v>
          </cell>
          <cell r="AA325">
            <v>0</v>
          </cell>
          <cell r="AB325">
            <v>0</v>
          </cell>
          <cell r="AC325">
            <v>0</v>
          </cell>
          <cell r="AD325">
            <v>0</v>
          </cell>
          <cell r="AE325">
            <v>0</v>
          </cell>
          <cell r="AF325">
            <v>0</v>
          </cell>
          <cell r="AG325">
            <v>0</v>
          </cell>
          <cell r="AH325">
            <v>0</v>
          </cell>
        </row>
        <row r="326">
          <cell r="A326" t="str">
            <v>A2635</v>
          </cell>
          <cell r="B326" t="str">
            <v>The Hunter Memorial Homes Trust</v>
          </cell>
          <cell r="C326" t="str">
            <v>RASA</v>
          </cell>
          <cell r="D326">
            <v>0</v>
          </cell>
          <cell r="E326">
            <v>10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10</v>
          </cell>
          <cell r="X326">
            <v>0</v>
          </cell>
          <cell r="Y326">
            <v>10</v>
          </cell>
          <cell r="Z326">
            <v>0</v>
          </cell>
          <cell r="AA326">
            <v>0</v>
          </cell>
          <cell r="AB326">
            <v>0</v>
          </cell>
          <cell r="AC326">
            <v>0</v>
          </cell>
          <cell r="AD326">
            <v>0</v>
          </cell>
          <cell r="AE326">
            <v>0</v>
          </cell>
          <cell r="AF326">
            <v>0</v>
          </cell>
          <cell r="AG326">
            <v>0</v>
          </cell>
          <cell r="AH326">
            <v>0</v>
          </cell>
        </row>
        <row r="327">
          <cell r="A327" t="str">
            <v>A2643</v>
          </cell>
          <cell r="B327" t="str">
            <v>William Paul Housing Trust</v>
          </cell>
          <cell r="C327" t="str">
            <v>RASA</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80</v>
          </cell>
          <cell r="U327">
            <v>0</v>
          </cell>
          <cell r="V327">
            <v>0</v>
          </cell>
          <cell r="W327">
            <v>80</v>
          </cell>
          <cell r="X327">
            <v>0</v>
          </cell>
          <cell r="Y327">
            <v>80</v>
          </cell>
          <cell r="Z327">
            <v>0</v>
          </cell>
          <cell r="AA327">
            <v>0</v>
          </cell>
          <cell r="AB327">
            <v>0</v>
          </cell>
          <cell r="AC327">
            <v>0</v>
          </cell>
          <cell r="AD327">
            <v>0</v>
          </cell>
          <cell r="AE327">
            <v>0</v>
          </cell>
          <cell r="AF327">
            <v>0</v>
          </cell>
          <cell r="AG327">
            <v>0</v>
          </cell>
          <cell r="AH327">
            <v>0</v>
          </cell>
        </row>
        <row r="328">
          <cell r="A328" t="str">
            <v>A2670</v>
          </cell>
          <cell r="B328" t="str">
            <v>Joel Emanuel Almshouse Trust</v>
          </cell>
          <cell r="C328" t="str">
            <v>RASA</v>
          </cell>
          <cell r="D328">
            <v>32</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32</v>
          </cell>
          <cell r="W328">
            <v>0</v>
          </cell>
          <cell r="X328">
            <v>0</v>
          </cell>
          <cell r="Y328">
            <v>32</v>
          </cell>
          <cell r="Z328">
            <v>0</v>
          </cell>
          <cell r="AA328">
            <v>0</v>
          </cell>
          <cell r="AB328">
            <v>0</v>
          </cell>
          <cell r="AC328">
            <v>0</v>
          </cell>
          <cell r="AD328">
            <v>0</v>
          </cell>
          <cell r="AE328">
            <v>0</v>
          </cell>
          <cell r="AF328">
            <v>0</v>
          </cell>
          <cell r="AG328">
            <v>0</v>
          </cell>
          <cell r="AH328">
            <v>0</v>
          </cell>
        </row>
        <row r="329">
          <cell r="A329" t="str">
            <v>A2704</v>
          </cell>
          <cell r="B329" t="str">
            <v>Sybil Carthew Trust</v>
          </cell>
          <cell r="C329" t="str">
            <v>RASA</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15</v>
          </cell>
          <cell r="T329">
            <v>0</v>
          </cell>
          <cell r="U329">
            <v>0</v>
          </cell>
          <cell r="V329">
            <v>15</v>
          </cell>
          <cell r="W329">
            <v>0</v>
          </cell>
          <cell r="X329">
            <v>0</v>
          </cell>
          <cell r="Y329">
            <v>15</v>
          </cell>
          <cell r="Z329">
            <v>0</v>
          </cell>
          <cell r="AA329">
            <v>0</v>
          </cell>
          <cell r="AB329">
            <v>0</v>
          </cell>
          <cell r="AC329">
            <v>0</v>
          </cell>
          <cell r="AD329">
            <v>0</v>
          </cell>
          <cell r="AE329">
            <v>0</v>
          </cell>
          <cell r="AF329">
            <v>0</v>
          </cell>
          <cell r="AG329">
            <v>0</v>
          </cell>
          <cell r="AH329">
            <v>0</v>
          </cell>
        </row>
        <row r="330">
          <cell r="A330" t="str">
            <v>A2706</v>
          </cell>
          <cell r="B330" t="str">
            <v>Charity of Elizabeth Owen, Llanfair</v>
          </cell>
          <cell r="C330" t="str">
            <v>RASA</v>
          </cell>
          <cell r="D330">
            <v>0</v>
          </cell>
          <cell r="E330">
            <v>7</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7</v>
          </cell>
          <cell r="X330">
            <v>0</v>
          </cell>
          <cell r="Y330">
            <v>7</v>
          </cell>
          <cell r="Z330">
            <v>0</v>
          </cell>
          <cell r="AA330">
            <v>0</v>
          </cell>
          <cell r="AB330">
            <v>0</v>
          </cell>
          <cell r="AC330">
            <v>0</v>
          </cell>
          <cell r="AD330">
            <v>0</v>
          </cell>
          <cell r="AE330">
            <v>0</v>
          </cell>
          <cell r="AF330">
            <v>0</v>
          </cell>
          <cell r="AG330">
            <v>0</v>
          </cell>
          <cell r="AH330">
            <v>0</v>
          </cell>
        </row>
        <row r="331">
          <cell r="A331" t="str">
            <v>A2708</v>
          </cell>
          <cell r="B331" t="str">
            <v>Lydney War Memorial Trust</v>
          </cell>
          <cell r="C331" t="str">
            <v>RASA</v>
          </cell>
          <cell r="D331">
            <v>6</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6</v>
          </cell>
          <cell r="W331">
            <v>0</v>
          </cell>
          <cell r="X331">
            <v>0</v>
          </cell>
          <cell r="Y331">
            <v>6</v>
          </cell>
          <cell r="Z331">
            <v>0</v>
          </cell>
          <cell r="AA331">
            <v>0</v>
          </cell>
          <cell r="AB331">
            <v>0</v>
          </cell>
          <cell r="AC331">
            <v>0</v>
          </cell>
          <cell r="AD331">
            <v>0</v>
          </cell>
          <cell r="AE331">
            <v>0</v>
          </cell>
          <cell r="AF331">
            <v>0</v>
          </cell>
          <cell r="AG331">
            <v>0</v>
          </cell>
          <cell r="AH331">
            <v>0</v>
          </cell>
        </row>
        <row r="332">
          <cell r="A332" t="str">
            <v>A2709</v>
          </cell>
          <cell r="B332" t="str">
            <v>Freeston and Sagar's Almshouses</v>
          </cell>
          <cell r="C332" t="str">
            <v>RASA</v>
          </cell>
          <cell r="D332">
            <v>8</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8</v>
          </cell>
          <cell r="W332">
            <v>0</v>
          </cell>
          <cell r="X332">
            <v>0</v>
          </cell>
          <cell r="Y332">
            <v>8</v>
          </cell>
          <cell r="Z332">
            <v>0</v>
          </cell>
          <cell r="AA332">
            <v>0</v>
          </cell>
          <cell r="AB332">
            <v>0</v>
          </cell>
          <cell r="AC332">
            <v>0</v>
          </cell>
          <cell r="AD332">
            <v>0</v>
          </cell>
          <cell r="AE332">
            <v>0</v>
          </cell>
          <cell r="AF332">
            <v>0</v>
          </cell>
          <cell r="AG332">
            <v>0</v>
          </cell>
          <cell r="AH332">
            <v>0</v>
          </cell>
        </row>
        <row r="333">
          <cell r="A333" t="str">
            <v>A2710</v>
          </cell>
          <cell r="B333" t="str">
            <v>Charity Jonathan &amp; Rebecca Edwards</v>
          </cell>
          <cell r="C333" t="str">
            <v>RASA</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23</v>
          </cell>
          <cell r="T333">
            <v>0</v>
          </cell>
          <cell r="U333">
            <v>0</v>
          </cell>
          <cell r="V333">
            <v>23</v>
          </cell>
          <cell r="W333">
            <v>0</v>
          </cell>
          <cell r="X333">
            <v>0</v>
          </cell>
          <cell r="Y333">
            <v>23</v>
          </cell>
          <cell r="Z333">
            <v>0</v>
          </cell>
          <cell r="AA333">
            <v>0</v>
          </cell>
          <cell r="AB333">
            <v>0</v>
          </cell>
          <cell r="AC333">
            <v>0</v>
          </cell>
          <cell r="AD333">
            <v>0</v>
          </cell>
          <cell r="AE333">
            <v>0</v>
          </cell>
          <cell r="AF333">
            <v>0</v>
          </cell>
          <cell r="AG333">
            <v>0</v>
          </cell>
          <cell r="AH333">
            <v>0</v>
          </cell>
        </row>
        <row r="334">
          <cell r="A334" t="str">
            <v>A2722</v>
          </cell>
          <cell r="B334" t="str">
            <v>Brunts Charity</v>
          </cell>
          <cell r="C334" t="str">
            <v>RASA</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154</v>
          </cell>
          <cell r="T334">
            <v>0</v>
          </cell>
          <cell r="U334">
            <v>0</v>
          </cell>
          <cell r="V334">
            <v>154</v>
          </cell>
          <cell r="W334">
            <v>0</v>
          </cell>
          <cell r="X334">
            <v>0</v>
          </cell>
          <cell r="Y334">
            <v>154</v>
          </cell>
          <cell r="Z334">
            <v>0</v>
          </cell>
          <cell r="AA334">
            <v>0</v>
          </cell>
          <cell r="AB334">
            <v>0</v>
          </cell>
          <cell r="AC334">
            <v>0</v>
          </cell>
          <cell r="AD334">
            <v>0</v>
          </cell>
          <cell r="AE334">
            <v>0</v>
          </cell>
          <cell r="AF334">
            <v>0</v>
          </cell>
          <cell r="AG334">
            <v>0</v>
          </cell>
          <cell r="AH334">
            <v>0</v>
          </cell>
        </row>
        <row r="335">
          <cell r="A335" t="str">
            <v>A2759</v>
          </cell>
          <cell r="B335" t="str">
            <v>Parson Latham's Hospital In Barnwell</v>
          </cell>
          <cell r="C335" t="str">
            <v>RASA</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8</v>
          </cell>
          <cell r="T335">
            <v>0</v>
          </cell>
          <cell r="U335">
            <v>0</v>
          </cell>
          <cell r="V335">
            <v>8</v>
          </cell>
          <cell r="W335">
            <v>0</v>
          </cell>
          <cell r="X335">
            <v>0</v>
          </cell>
          <cell r="Y335">
            <v>8</v>
          </cell>
          <cell r="Z335">
            <v>0</v>
          </cell>
          <cell r="AA335">
            <v>0</v>
          </cell>
          <cell r="AB335">
            <v>0</v>
          </cell>
          <cell r="AC335">
            <v>0</v>
          </cell>
          <cell r="AD335">
            <v>0</v>
          </cell>
          <cell r="AE335">
            <v>0</v>
          </cell>
          <cell r="AF335">
            <v>0</v>
          </cell>
          <cell r="AG335">
            <v>0</v>
          </cell>
          <cell r="AH335">
            <v>0</v>
          </cell>
        </row>
        <row r="336">
          <cell r="A336" t="str">
            <v>A2761</v>
          </cell>
          <cell r="B336" t="str">
            <v>St Anne's Bedehouses</v>
          </cell>
          <cell r="C336" t="str">
            <v>RASA</v>
          </cell>
          <cell r="D336">
            <v>9</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4</v>
          </cell>
          <cell r="T336">
            <v>0</v>
          </cell>
          <cell r="U336">
            <v>0</v>
          </cell>
          <cell r="V336">
            <v>13</v>
          </cell>
          <cell r="W336">
            <v>0</v>
          </cell>
          <cell r="X336">
            <v>0</v>
          </cell>
          <cell r="Y336">
            <v>13</v>
          </cell>
          <cell r="Z336">
            <v>0</v>
          </cell>
          <cell r="AA336">
            <v>0</v>
          </cell>
          <cell r="AB336">
            <v>0</v>
          </cell>
          <cell r="AC336">
            <v>0</v>
          </cell>
          <cell r="AD336">
            <v>0</v>
          </cell>
          <cell r="AE336">
            <v>0</v>
          </cell>
          <cell r="AF336">
            <v>0</v>
          </cell>
          <cell r="AG336">
            <v>0</v>
          </cell>
          <cell r="AH336">
            <v>0</v>
          </cell>
        </row>
        <row r="337">
          <cell r="A337" t="str">
            <v>A2765</v>
          </cell>
          <cell r="B337" t="str">
            <v>St Lawrence's Hospital</v>
          </cell>
          <cell r="C337" t="str">
            <v>RASA</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23</v>
          </cell>
          <cell r="T337">
            <v>0</v>
          </cell>
          <cell r="U337">
            <v>0</v>
          </cell>
          <cell r="V337">
            <v>23</v>
          </cell>
          <cell r="W337">
            <v>0</v>
          </cell>
          <cell r="X337">
            <v>0</v>
          </cell>
          <cell r="Y337">
            <v>23</v>
          </cell>
          <cell r="Z337">
            <v>0</v>
          </cell>
          <cell r="AA337">
            <v>0</v>
          </cell>
          <cell r="AB337">
            <v>0</v>
          </cell>
          <cell r="AC337">
            <v>0</v>
          </cell>
          <cell r="AD337">
            <v>0</v>
          </cell>
          <cell r="AE337">
            <v>0</v>
          </cell>
          <cell r="AF337">
            <v>0</v>
          </cell>
          <cell r="AG337">
            <v>0</v>
          </cell>
          <cell r="AH337">
            <v>0</v>
          </cell>
        </row>
        <row r="338">
          <cell r="A338" t="str">
            <v>A2781</v>
          </cell>
          <cell r="B338" t="str">
            <v>The Hospital of William Parson (Stoke Hospital)</v>
          </cell>
          <cell r="C338" t="str">
            <v>RASA</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14</v>
          </cell>
          <cell r="T338">
            <v>0</v>
          </cell>
          <cell r="U338">
            <v>0</v>
          </cell>
          <cell r="V338">
            <v>14</v>
          </cell>
          <cell r="W338">
            <v>0</v>
          </cell>
          <cell r="X338">
            <v>0</v>
          </cell>
          <cell r="Y338">
            <v>14</v>
          </cell>
          <cell r="Z338">
            <v>0</v>
          </cell>
          <cell r="AA338">
            <v>0</v>
          </cell>
          <cell r="AB338">
            <v>0</v>
          </cell>
          <cell r="AC338">
            <v>0</v>
          </cell>
          <cell r="AD338">
            <v>0</v>
          </cell>
          <cell r="AE338">
            <v>0</v>
          </cell>
          <cell r="AF338">
            <v>0</v>
          </cell>
          <cell r="AG338">
            <v>0</v>
          </cell>
          <cell r="AH338">
            <v>0</v>
          </cell>
        </row>
        <row r="339">
          <cell r="A339" t="str">
            <v>A2785</v>
          </cell>
          <cell r="B339" t="str">
            <v>The Municipal Charities of Stratford-upon-Avon</v>
          </cell>
          <cell r="C339" t="str">
            <v>RASA</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39</v>
          </cell>
          <cell r="T339">
            <v>0</v>
          </cell>
          <cell r="U339">
            <v>0</v>
          </cell>
          <cell r="V339">
            <v>39</v>
          </cell>
          <cell r="W339">
            <v>0</v>
          </cell>
          <cell r="X339">
            <v>0</v>
          </cell>
          <cell r="Y339">
            <v>39</v>
          </cell>
          <cell r="Z339">
            <v>0</v>
          </cell>
          <cell r="AA339">
            <v>0</v>
          </cell>
          <cell r="AB339">
            <v>0</v>
          </cell>
          <cell r="AC339">
            <v>0</v>
          </cell>
          <cell r="AD339">
            <v>0</v>
          </cell>
          <cell r="AE339">
            <v>0</v>
          </cell>
          <cell r="AF339">
            <v>0</v>
          </cell>
          <cell r="AG339">
            <v>0</v>
          </cell>
          <cell r="AH339">
            <v>0</v>
          </cell>
        </row>
        <row r="340">
          <cell r="A340" t="str">
            <v>A2786</v>
          </cell>
          <cell r="B340" t="str">
            <v>Elizabeth Dowell's Trust</v>
          </cell>
          <cell r="C340" t="str">
            <v>RASA</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30</v>
          </cell>
          <cell r="U340">
            <v>0</v>
          </cell>
          <cell r="V340">
            <v>0</v>
          </cell>
          <cell r="W340">
            <v>30</v>
          </cell>
          <cell r="X340">
            <v>0</v>
          </cell>
          <cell r="Y340">
            <v>30</v>
          </cell>
          <cell r="Z340">
            <v>0</v>
          </cell>
          <cell r="AA340">
            <v>0</v>
          </cell>
          <cell r="AB340">
            <v>0</v>
          </cell>
          <cell r="AC340">
            <v>0</v>
          </cell>
          <cell r="AD340">
            <v>0</v>
          </cell>
          <cell r="AE340">
            <v>0</v>
          </cell>
          <cell r="AF340">
            <v>0</v>
          </cell>
          <cell r="AG340">
            <v>0</v>
          </cell>
          <cell r="AH340">
            <v>0</v>
          </cell>
        </row>
        <row r="341">
          <cell r="A341" t="str">
            <v>A2803</v>
          </cell>
          <cell r="B341" t="str">
            <v>The Stuart Court Memorial Charity</v>
          </cell>
          <cell r="C341" t="str">
            <v>RASA</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22</v>
          </cell>
          <cell r="T341">
            <v>0</v>
          </cell>
          <cell r="U341">
            <v>0</v>
          </cell>
          <cell r="V341">
            <v>22</v>
          </cell>
          <cell r="W341">
            <v>0</v>
          </cell>
          <cell r="X341">
            <v>0</v>
          </cell>
          <cell r="Y341">
            <v>22</v>
          </cell>
          <cell r="Z341">
            <v>0</v>
          </cell>
          <cell r="AA341">
            <v>0</v>
          </cell>
          <cell r="AB341">
            <v>0</v>
          </cell>
          <cell r="AC341">
            <v>0</v>
          </cell>
          <cell r="AD341">
            <v>0</v>
          </cell>
          <cell r="AE341">
            <v>0</v>
          </cell>
          <cell r="AF341">
            <v>0</v>
          </cell>
          <cell r="AG341">
            <v>0</v>
          </cell>
          <cell r="AH341">
            <v>0</v>
          </cell>
        </row>
        <row r="342">
          <cell r="A342" t="str">
            <v>A2818</v>
          </cell>
          <cell r="B342" t="str">
            <v>The Hillier Almshouses</v>
          </cell>
          <cell r="C342" t="str">
            <v>RASA</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28</v>
          </cell>
          <cell r="T342">
            <v>0</v>
          </cell>
          <cell r="U342">
            <v>0</v>
          </cell>
          <cell r="V342">
            <v>28</v>
          </cell>
          <cell r="W342">
            <v>0</v>
          </cell>
          <cell r="X342">
            <v>0</v>
          </cell>
          <cell r="Y342">
            <v>28</v>
          </cell>
          <cell r="Z342">
            <v>0</v>
          </cell>
          <cell r="AA342">
            <v>0</v>
          </cell>
          <cell r="AB342">
            <v>0</v>
          </cell>
          <cell r="AC342">
            <v>0</v>
          </cell>
          <cell r="AD342">
            <v>0</v>
          </cell>
          <cell r="AE342">
            <v>0</v>
          </cell>
          <cell r="AF342">
            <v>0</v>
          </cell>
          <cell r="AG342">
            <v>0</v>
          </cell>
          <cell r="AH342">
            <v>0</v>
          </cell>
        </row>
        <row r="343">
          <cell r="A343" t="str">
            <v>A2819</v>
          </cell>
          <cell r="B343" t="str">
            <v>The Ogilvie Charities</v>
          </cell>
          <cell r="C343" t="str">
            <v>RASA</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57</v>
          </cell>
          <cell r="T343">
            <v>0</v>
          </cell>
          <cell r="U343">
            <v>0</v>
          </cell>
          <cell r="V343">
            <v>57</v>
          </cell>
          <cell r="W343">
            <v>0</v>
          </cell>
          <cell r="X343">
            <v>0</v>
          </cell>
          <cell r="Y343">
            <v>57</v>
          </cell>
          <cell r="Z343">
            <v>0</v>
          </cell>
          <cell r="AA343">
            <v>0</v>
          </cell>
          <cell r="AB343">
            <v>0</v>
          </cell>
          <cell r="AC343">
            <v>0</v>
          </cell>
          <cell r="AD343">
            <v>0</v>
          </cell>
          <cell r="AE343">
            <v>0</v>
          </cell>
          <cell r="AF343">
            <v>0</v>
          </cell>
          <cell r="AG343">
            <v>0</v>
          </cell>
          <cell r="AH343">
            <v>0</v>
          </cell>
        </row>
        <row r="344">
          <cell r="A344" t="str">
            <v>A2820</v>
          </cell>
          <cell r="B344" t="str">
            <v>Charity of Alice Dale</v>
          </cell>
          <cell r="C344" t="str">
            <v>RASA</v>
          </cell>
          <cell r="D344">
            <v>2</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2</v>
          </cell>
          <cell r="W344">
            <v>0</v>
          </cell>
          <cell r="X344">
            <v>0</v>
          </cell>
          <cell r="Y344">
            <v>2</v>
          </cell>
          <cell r="Z344">
            <v>0</v>
          </cell>
          <cell r="AA344">
            <v>0</v>
          </cell>
          <cell r="AB344">
            <v>0</v>
          </cell>
          <cell r="AC344">
            <v>0</v>
          </cell>
          <cell r="AD344">
            <v>0</v>
          </cell>
          <cell r="AE344">
            <v>0</v>
          </cell>
          <cell r="AF344">
            <v>0</v>
          </cell>
          <cell r="AG344">
            <v>0</v>
          </cell>
          <cell r="AH344">
            <v>0</v>
          </cell>
        </row>
        <row r="345">
          <cell r="A345" t="str">
            <v>A2821</v>
          </cell>
          <cell r="B345" t="str">
            <v>The Bampfylde Almshouse Charity</v>
          </cell>
          <cell r="C345" t="str">
            <v>RASA</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2</v>
          </cell>
          <cell r="T345">
            <v>0</v>
          </cell>
          <cell r="U345">
            <v>0</v>
          </cell>
          <cell r="V345">
            <v>2</v>
          </cell>
          <cell r="W345">
            <v>0</v>
          </cell>
          <cell r="X345">
            <v>0</v>
          </cell>
          <cell r="Y345">
            <v>2</v>
          </cell>
          <cell r="Z345">
            <v>0</v>
          </cell>
          <cell r="AA345">
            <v>0</v>
          </cell>
          <cell r="AB345">
            <v>0</v>
          </cell>
          <cell r="AC345">
            <v>0</v>
          </cell>
          <cell r="AD345">
            <v>0</v>
          </cell>
          <cell r="AE345">
            <v>0</v>
          </cell>
          <cell r="AF345">
            <v>0</v>
          </cell>
          <cell r="AG345">
            <v>0</v>
          </cell>
          <cell r="AH345">
            <v>0</v>
          </cell>
        </row>
        <row r="346">
          <cell r="A346" t="str">
            <v>A2835</v>
          </cell>
          <cell r="B346" t="str">
            <v>The Hospital of Reverend William James</v>
          </cell>
          <cell r="C346" t="str">
            <v>RASA</v>
          </cell>
          <cell r="D346">
            <v>20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20</v>
          </cell>
          <cell r="W346">
            <v>0</v>
          </cell>
          <cell r="X346">
            <v>0</v>
          </cell>
          <cell r="Y346">
            <v>20</v>
          </cell>
          <cell r="Z346">
            <v>0</v>
          </cell>
          <cell r="AA346">
            <v>0</v>
          </cell>
          <cell r="AB346">
            <v>0</v>
          </cell>
          <cell r="AC346">
            <v>0</v>
          </cell>
          <cell r="AD346">
            <v>0</v>
          </cell>
          <cell r="AE346">
            <v>0</v>
          </cell>
          <cell r="AF346">
            <v>0</v>
          </cell>
          <cell r="AG346">
            <v>0</v>
          </cell>
          <cell r="AH346">
            <v>0</v>
          </cell>
        </row>
        <row r="347">
          <cell r="A347" t="str">
            <v>A2837</v>
          </cell>
          <cell r="B347" t="str">
            <v>Hopton's Charity</v>
          </cell>
          <cell r="C347" t="str">
            <v>RASA</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74</v>
          </cell>
          <cell r="T347">
            <v>0</v>
          </cell>
          <cell r="U347">
            <v>0</v>
          </cell>
          <cell r="V347">
            <v>74</v>
          </cell>
          <cell r="W347">
            <v>0</v>
          </cell>
          <cell r="X347">
            <v>0</v>
          </cell>
          <cell r="Y347">
            <v>74</v>
          </cell>
          <cell r="Z347">
            <v>7</v>
          </cell>
          <cell r="AA347">
            <v>0</v>
          </cell>
          <cell r="AB347">
            <v>0</v>
          </cell>
          <cell r="AC347">
            <v>0</v>
          </cell>
          <cell r="AD347">
            <v>0</v>
          </cell>
          <cell r="AE347">
            <v>0</v>
          </cell>
          <cell r="AF347">
            <v>7</v>
          </cell>
          <cell r="AG347">
            <v>0</v>
          </cell>
          <cell r="AH347">
            <v>0</v>
          </cell>
        </row>
        <row r="348">
          <cell r="A348" t="str">
            <v>A2839</v>
          </cell>
          <cell r="B348" t="str">
            <v>High Ercall Hospital</v>
          </cell>
          <cell r="C348" t="str">
            <v>RASA</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7</v>
          </cell>
          <cell r="T348">
            <v>0</v>
          </cell>
          <cell r="U348">
            <v>0</v>
          </cell>
          <cell r="V348">
            <v>7</v>
          </cell>
          <cell r="W348">
            <v>0</v>
          </cell>
          <cell r="X348">
            <v>0</v>
          </cell>
          <cell r="Y348">
            <v>7</v>
          </cell>
          <cell r="Z348">
            <v>0</v>
          </cell>
          <cell r="AA348">
            <v>0</v>
          </cell>
          <cell r="AB348">
            <v>0</v>
          </cell>
          <cell r="AC348">
            <v>0</v>
          </cell>
          <cell r="AD348">
            <v>0</v>
          </cell>
          <cell r="AE348">
            <v>0</v>
          </cell>
          <cell r="AF348">
            <v>0</v>
          </cell>
          <cell r="AG348">
            <v>0</v>
          </cell>
          <cell r="AH348">
            <v>0</v>
          </cell>
        </row>
        <row r="349">
          <cell r="A349" t="str">
            <v>A2840</v>
          </cell>
          <cell r="B349" t="str">
            <v>St Johns Homes</v>
          </cell>
          <cell r="C349" t="str">
            <v>RASA</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20</v>
          </cell>
          <cell r="T349">
            <v>0</v>
          </cell>
          <cell r="U349">
            <v>0</v>
          </cell>
          <cell r="V349">
            <v>20</v>
          </cell>
          <cell r="W349">
            <v>0</v>
          </cell>
          <cell r="X349">
            <v>0</v>
          </cell>
          <cell r="Y349">
            <v>20</v>
          </cell>
          <cell r="Z349">
            <v>0</v>
          </cell>
          <cell r="AA349">
            <v>0</v>
          </cell>
          <cell r="AB349">
            <v>0</v>
          </cell>
          <cell r="AC349">
            <v>0</v>
          </cell>
          <cell r="AD349">
            <v>0</v>
          </cell>
          <cell r="AE349">
            <v>0</v>
          </cell>
          <cell r="AF349">
            <v>0</v>
          </cell>
          <cell r="AG349">
            <v>0</v>
          </cell>
          <cell r="AH349">
            <v>0</v>
          </cell>
        </row>
        <row r="350">
          <cell r="A350" t="str">
            <v>A2868</v>
          </cell>
          <cell r="B350" t="str">
            <v>Chubb, Whetstone and Napper's Almshouses</v>
          </cell>
          <cell r="C350" t="str">
            <v>RASA</v>
          </cell>
          <cell r="D350">
            <v>0</v>
          </cell>
          <cell r="E350">
            <v>0</v>
          </cell>
          <cell r="F350">
            <v>0</v>
          </cell>
          <cell r="G350">
            <v>0</v>
          </cell>
          <cell r="H350">
            <v>0</v>
          </cell>
          <cell r="I350">
            <v>0</v>
          </cell>
          <cell r="J350">
            <v>0</v>
          </cell>
          <cell r="K350">
            <v>0</v>
          </cell>
          <cell r="L350">
            <v>0</v>
          </cell>
          <cell r="M350">
            <v>26</v>
          </cell>
          <cell r="N350">
            <v>0</v>
          </cell>
          <cell r="O350">
            <v>0</v>
          </cell>
          <cell r="P350">
            <v>0</v>
          </cell>
          <cell r="Q350">
            <v>0</v>
          </cell>
          <cell r="R350">
            <v>0</v>
          </cell>
          <cell r="S350">
            <v>0</v>
          </cell>
          <cell r="T350">
            <v>0</v>
          </cell>
          <cell r="U350">
            <v>0</v>
          </cell>
          <cell r="V350">
            <v>26</v>
          </cell>
          <cell r="W350">
            <v>0</v>
          </cell>
          <cell r="X350">
            <v>0</v>
          </cell>
          <cell r="Y350">
            <v>26</v>
          </cell>
          <cell r="Z350">
            <v>0</v>
          </cell>
          <cell r="AA350">
            <v>0</v>
          </cell>
          <cell r="AB350">
            <v>0</v>
          </cell>
          <cell r="AC350">
            <v>0</v>
          </cell>
          <cell r="AD350">
            <v>0</v>
          </cell>
          <cell r="AE350">
            <v>0</v>
          </cell>
          <cell r="AF350">
            <v>0</v>
          </cell>
          <cell r="AG350">
            <v>0</v>
          </cell>
          <cell r="AH350">
            <v>0</v>
          </cell>
        </row>
        <row r="351">
          <cell r="A351" t="str">
            <v>A2892</v>
          </cell>
          <cell r="B351" t="str">
            <v>The Onslow Almshouses</v>
          </cell>
          <cell r="C351" t="str">
            <v>RASA</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2</v>
          </cell>
          <cell r="T351">
            <v>0</v>
          </cell>
          <cell r="U351">
            <v>0</v>
          </cell>
          <cell r="V351">
            <v>2</v>
          </cell>
          <cell r="W351">
            <v>0</v>
          </cell>
          <cell r="X351">
            <v>0</v>
          </cell>
          <cell r="Y351">
            <v>2</v>
          </cell>
          <cell r="Z351">
            <v>0</v>
          </cell>
          <cell r="AA351">
            <v>0</v>
          </cell>
          <cell r="AB351">
            <v>0</v>
          </cell>
          <cell r="AC351">
            <v>0</v>
          </cell>
          <cell r="AD351">
            <v>0</v>
          </cell>
          <cell r="AE351">
            <v>0</v>
          </cell>
          <cell r="AF351">
            <v>0</v>
          </cell>
          <cell r="AG351">
            <v>0</v>
          </cell>
          <cell r="AH351">
            <v>0</v>
          </cell>
        </row>
        <row r="352">
          <cell r="A352" t="str">
            <v>A2920</v>
          </cell>
          <cell r="B352" t="str">
            <v>Wakefield Charities' Homes</v>
          </cell>
          <cell r="C352" t="str">
            <v>RASA</v>
          </cell>
          <cell r="D352">
            <v>30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30</v>
          </cell>
          <cell r="W352">
            <v>0</v>
          </cell>
          <cell r="X352">
            <v>0</v>
          </cell>
          <cell r="Y352">
            <v>30</v>
          </cell>
          <cell r="Z352">
            <v>0</v>
          </cell>
          <cell r="AA352">
            <v>0</v>
          </cell>
          <cell r="AB352">
            <v>0</v>
          </cell>
          <cell r="AC352">
            <v>0</v>
          </cell>
          <cell r="AD352">
            <v>0</v>
          </cell>
          <cell r="AE352">
            <v>0</v>
          </cell>
          <cell r="AF352">
            <v>0</v>
          </cell>
          <cell r="AG352">
            <v>0</v>
          </cell>
          <cell r="AH352">
            <v>0</v>
          </cell>
        </row>
        <row r="353">
          <cell r="A353" t="str">
            <v>A2944</v>
          </cell>
          <cell r="B353" t="str">
            <v>Humphrys' Almshouses</v>
          </cell>
          <cell r="C353" t="str">
            <v>RASA</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8</v>
          </cell>
          <cell r="T353">
            <v>0</v>
          </cell>
          <cell r="U353">
            <v>0</v>
          </cell>
          <cell r="V353">
            <v>8</v>
          </cell>
          <cell r="W353">
            <v>0</v>
          </cell>
          <cell r="X353">
            <v>0</v>
          </cell>
          <cell r="Y353">
            <v>8</v>
          </cell>
          <cell r="Z353">
            <v>0</v>
          </cell>
          <cell r="AA353">
            <v>0</v>
          </cell>
          <cell r="AB353">
            <v>0</v>
          </cell>
          <cell r="AC353">
            <v>0</v>
          </cell>
          <cell r="AD353">
            <v>0</v>
          </cell>
          <cell r="AE353">
            <v>0</v>
          </cell>
          <cell r="AF353">
            <v>0</v>
          </cell>
          <cell r="AG353">
            <v>0</v>
          </cell>
          <cell r="AH353">
            <v>0</v>
          </cell>
        </row>
        <row r="354">
          <cell r="A354" t="str">
            <v>A2945</v>
          </cell>
          <cell r="B354" t="str">
            <v>Ramsey Welfare Charities</v>
          </cell>
          <cell r="C354" t="str">
            <v>RASA</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44</v>
          </cell>
          <cell r="T354">
            <v>0</v>
          </cell>
          <cell r="U354">
            <v>0</v>
          </cell>
          <cell r="V354">
            <v>44</v>
          </cell>
          <cell r="W354">
            <v>0</v>
          </cell>
          <cell r="X354">
            <v>0</v>
          </cell>
          <cell r="Y354">
            <v>44</v>
          </cell>
          <cell r="Z354">
            <v>0</v>
          </cell>
          <cell r="AA354">
            <v>0</v>
          </cell>
          <cell r="AB354">
            <v>0</v>
          </cell>
          <cell r="AC354">
            <v>0</v>
          </cell>
          <cell r="AD354">
            <v>0</v>
          </cell>
          <cell r="AE354">
            <v>0</v>
          </cell>
          <cell r="AF354">
            <v>0</v>
          </cell>
          <cell r="AG354">
            <v>0</v>
          </cell>
          <cell r="AH354">
            <v>0</v>
          </cell>
        </row>
        <row r="355">
          <cell r="A355" t="str">
            <v>A2946</v>
          </cell>
          <cell r="B355" t="str">
            <v>Copland Almshouse Charity</v>
          </cell>
          <cell r="C355" t="str">
            <v>RASA</v>
          </cell>
          <cell r="D355">
            <v>4</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4</v>
          </cell>
          <cell r="W355">
            <v>0</v>
          </cell>
          <cell r="X355">
            <v>0</v>
          </cell>
          <cell r="Y355">
            <v>4</v>
          </cell>
          <cell r="Z355">
            <v>0</v>
          </cell>
          <cell r="AA355">
            <v>0</v>
          </cell>
          <cell r="AB355">
            <v>0</v>
          </cell>
          <cell r="AC355">
            <v>0</v>
          </cell>
          <cell r="AD355">
            <v>0</v>
          </cell>
          <cell r="AE355">
            <v>0</v>
          </cell>
          <cell r="AF355">
            <v>0</v>
          </cell>
          <cell r="AG355">
            <v>0</v>
          </cell>
          <cell r="AH355">
            <v>0</v>
          </cell>
        </row>
        <row r="356">
          <cell r="A356" t="str">
            <v>A2948</v>
          </cell>
          <cell r="B356" t="str">
            <v>The Skinners' Almshouse Charity</v>
          </cell>
          <cell r="C356" t="str">
            <v>RASA</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86</v>
          </cell>
          <cell r="T356">
            <v>0</v>
          </cell>
          <cell r="U356">
            <v>0</v>
          </cell>
          <cell r="V356">
            <v>86</v>
          </cell>
          <cell r="W356">
            <v>0</v>
          </cell>
          <cell r="X356">
            <v>0</v>
          </cell>
          <cell r="Y356">
            <v>86</v>
          </cell>
          <cell r="Z356">
            <v>0</v>
          </cell>
          <cell r="AA356">
            <v>0</v>
          </cell>
          <cell r="AB356">
            <v>0</v>
          </cell>
          <cell r="AC356">
            <v>0</v>
          </cell>
          <cell r="AD356">
            <v>0</v>
          </cell>
          <cell r="AE356">
            <v>0</v>
          </cell>
          <cell r="AF356">
            <v>0</v>
          </cell>
          <cell r="AG356">
            <v>0</v>
          </cell>
          <cell r="AH356">
            <v>0</v>
          </cell>
        </row>
        <row r="357">
          <cell r="A357" t="str">
            <v>A2986</v>
          </cell>
          <cell r="B357" t="str">
            <v>The Charlesworth Charity</v>
          </cell>
          <cell r="C357" t="str">
            <v>RASA</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4</v>
          </cell>
          <cell r="T357">
            <v>0</v>
          </cell>
          <cell r="U357">
            <v>0</v>
          </cell>
          <cell r="V357">
            <v>4</v>
          </cell>
          <cell r="W357">
            <v>0</v>
          </cell>
          <cell r="X357">
            <v>0</v>
          </cell>
          <cell r="Y357">
            <v>4</v>
          </cell>
          <cell r="Z357">
            <v>0</v>
          </cell>
          <cell r="AA357">
            <v>0</v>
          </cell>
          <cell r="AB357">
            <v>0</v>
          </cell>
          <cell r="AC357">
            <v>0</v>
          </cell>
          <cell r="AD357">
            <v>0</v>
          </cell>
          <cell r="AE357">
            <v>0</v>
          </cell>
          <cell r="AF357">
            <v>0</v>
          </cell>
          <cell r="AG357">
            <v>0</v>
          </cell>
          <cell r="AH357">
            <v>0</v>
          </cell>
        </row>
        <row r="358">
          <cell r="A358" t="str">
            <v>A2988</v>
          </cell>
          <cell r="B358" t="str">
            <v>Writtle Almshouse Charity</v>
          </cell>
          <cell r="C358" t="str">
            <v>RASA</v>
          </cell>
          <cell r="D358">
            <v>0</v>
          </cell>
          <cell r="E358">
            <v>3</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3</v>
          </cell>
          <cell r="X358">
            <v>0</v>
          </cell>
          <cell r="Y358">
            <v>3</v>
          </cell>
          <cell r="Z358">
            <v>0</v>
          </cell>
          <cell r="AA358">
            <v>0</v>
          </cell>
          <cell r="AB358">
            <v>0</v>
          </cell>
          <cell r="AC358">
            <v>0</v>
          </cell>
          <cell r="AD358">
            <v>0</v>
          </cell>
          <cell r="AE358">
            <v>0</v>
          </cell>
          <cell r="AF358">
            <v>0</v>
          </cell>
          <cell r="AG358">
            <v>0</v>
          </cell>
          <cell r="AH358">
            <v>0</v>
          </cell>
        </row>
        <row r="359">
          <cell r="A359" t="str">
            <v>A2989</v>
          </cell>
          <cell r="B359" t="str">
            <v>James Bradford Almshouses Trust</v>
          </cell>
          <cell r="C359" t="str">
            <v>RASA</v>
          </cell>
          <cell r="D359">
            <v>6</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6</v>
          </cell>
          <cell r="W359">
            <v>0</v>
          </cell>
          <cell r="X359">
            <v>0</v>
          </cell>
          <cell r="Y359">
            <v>6</v>
          </cell>
          <cell r="Z359">
            <v>0</v>
          </cell>
          <cell r="AA359">
            <v>0</v>
          </cell>
          <cell r="AB359">
            <v>0</v>
          </cell>
          <cell r="AC359">
            <v>0</v>
          </cell>
          <cell r="AD359">
            <v>0</v>
          </cell>
          <cell r="AE359">
            <v>0</v>
          </cell>
          <cell r="AF359">
            <v>0</v>
          </cell>
          <cell r="AG359">
            <v>0</v>
          </cell>
          <cell r="AH359">
            <v>0</v>
          </cell>
        </row>
        <row r="360">
          <cell r="A360" t="str">
            <v>A2991</v>
          </cell>
          <cell r="B360" t="str">
            <v>Condlyffe Charity</v>
          </cell>
          <cell r="C360" t="str">
            <v>RASA</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9</v>
          </cell>
          <cell r="U360">
            <v>0</v>
          </cell>
          <cell r="V360">
            <v>0</v>
          </cell>
          <cell r="W360">
            <v>9</v>
          </cell>
          <cell r="X360">
            <v>0</v>
          </cell>
          <cell r="Y360">
            <v>9</v>
          </cell>
          <cell r="Z360">
            <v>0</v>
          </cell>
          <cell r="AA360">
            <v>0</v>
          </cell>
          <cell r="AB360">
            <v>0</v>
          </cell>
          <cell r="AC360">
            <v>0</v>
          </cell>
          <cell r="AD360">
            <v>0</v>
          </cell>
          <cell r="AE360">
            <v>0</v>
          </cell>
          <cell r="AF360">
            <v>0</v>
          </cell>
          <cell r="AG360">
            <v>0</v>
          </cell>
          <cell r="AH360">
            <v>0</v>
          </cell>
        </row>
        <row r="361">
          <cell r="A361" t="str">
            <v>A2992</v>
          </cell>
          <cell r="B361" t="str">
            <v>The Ash Homes</v>
          </cell>
          <cell r="C361" t="str">
            <v>RASA</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14</v>
          </cell>
          <cell r="U361">
            <v>0</v>
          </cell>
          <cell r="V361">
            <v>0</v>
          </cell>
          <cell r="W361">
            <v>14</v>
          </cell>
          <cell r="X361">
            <v>0</v>
          </cell>
          <cell r="Y361">
            <v>14</v>
          </cell>
          <cell r="Z361">
            <v>0</v>
          </cell>
          <cell r="AA361">
            <v>0</v>
          </cell>
          <cell r="AB361">
            <v>0</v>
          </cell>
          <cell r="AC361">
            <v>0</v>
          </cell>
          <cell r="AD361">
            <v>0</v>
          </cell>
          <cell r="AE361">
            <v>0</v>
          </cell>
          <cell r="AF361">
            <v>0</v>
          </cell>
          <cell r="AG361">
            <v>0</v>
          </cell>
          <cell r="AH361">
            <v>0</v>
          </cell>
        </row>
        <row r="362">
          <cell r="A362" t="str">
            <v>A2993</v>
          </cell>
          <cell r="B362" t="str">
            <v>The Harborne Parish Lands Charity</v>
          </cell>
          <cell r="C362" t="str">
            <v>RASA</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97</v>
          </cell>
          <cell r="T362">
            <v>0</v>
          </cell>
          <cell r="U362">
            <v>0</v>
          </cell>
          <cell r="V362">
            <v>97</v>
          </cell>
          <cell r="W362">
            <v>0</v>
          </cell>
          <cell r="X362">
            <v>0</v>
          </cell>
          <cell r="Y362">
            <v>97</v>
          </cell>
          <cell r="Z362">
            <v>15</v>
          </cell>
          <cell r="AA362">
            <v>0</v>
          </cell>
          <cell r="AB362">
            <v>0</v>
          </cell>
          <cell r="AC362">
            <v>0</v>
          </cell>
          <cell r="AD362">
            <v>0</v>
          </cell>
          <cell r="AE362">
            <v>0</v>
          </cell>
          <cell r="AF362">
            <v>15</v>
          </cell>
          <cell r="AG362">
            <v>0</v>
          </cell>
          <cell r="AH362">
            <v>0</v>
          </cell>
        </row>
        <row r="363">
          <cell r="A363" t="str">
            <v>A3010</v>
          </cell>
          <cell r="B363" t="str">
            <v>Danby Almshouse Charity</v>
          </cell>
          <cell r="C363" t="str">
            <v>RASA</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4</v>
          </cell>
          <cell r="T363">
            <v>0</v>
          </cell>
          <cell r="U363">
            <v>0</v>
          </cell>
          <cell r="V363">
            <v>4</v>
          </cell>
          <cell r="W363">
            <v>0</v>
          </cell>
          <cell r="X363">
            <v>0</v>
          </cell>
          <cell r="Y363">
            <v>4</v>
          </cell>
          <cell r="Z363">
            <v>0</v>
          </cell>
          <cell r="AA363">
            <v>0</v>
          </cell>
          <cell r="AB363">
            <v>0</v>
          </cell>
          <cell r="AC363">
            <v>0</v>
          </cell>
          <cell r="AD363">
            <v>0</v>
          </cell>
          <cell r="AE363">
            <v>0</v>
          </cell>
          <cell r="AF363">
            <v>0</v>
          </cell>
          <cell r="AG363">
            <v>0</v>
          </cell>
          <cell r="AH363">
            <v>0</v>
          </cell>
        </row>
        <row r="364">
          <cell r="A364" t="str">
            <v>A3011</v>
          </cell>
          <cell r="B364" t="str">
            <v>Whicher and Kifford Almshouses</v>
          </cell>
          <cell r="C364" t="str">
            <v>RASA</v>
          </cell>
          <cell r="D364">
            <v>6</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6</v>
          </cell>
          <cell r="W364">
            <v>0</v>
          </cell>
          <cell r="X364">
            <v>0</v>
          </cell>
          <cell r="Y364">
            <v>6</v>
          </cell>
          <cell r="Z364">
            <v>0</v>
          </cell>
          <cell r="AA364">
            <v>0</v>
          </cell>
          <cell r="AB364">
            <v>0</v>
          </cell>
          <cell r="AC364">
            <v>0</v>
          </cell>
          <cell r="AD364">
            <v>0</v>
          </cell>
          <cell r="AE364">
            <v>0</v>
          </cell>
          <cell r="AF364">
            <v>0</v>
          </cell>
          <cell r="AG364">
            <v>0</v>
          </cell>
          <cell r="AH364">
            <v>0</v>
          </cell>
        </row>
        <row r="365">
          <cell r="A365" t="str">
            <v>A3033</v>
          </cell>
          <cell r="B365" t="str">
            <v>Colton's Hospital</v>
          </cell>
          <cell r="C365" t="str">
            <v>RASA</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12</v>
          </cell>
          <cell r="T365">
            <v>0</v>
          </cell>
          <cell r="U365">
            <v>0</v>
          </cell>
          <cell r="V365">
            <v>12</v>
          </cell>
          <cell r="W365">
            <v>0</v>
          </cell>
          <cell r="X365">
            <v>0</v>
          </cell>
          <cell r="Y365">
            <v>12</v>
          </cell>
          <cell r="Z365">
            <v>0</v>
          </cell>
          <cell r="AA365">
            <v>0</v>
          </cell>
          <cell r="AB365">
            <v>0</v>
          </cell>
          <cell r="AC365">
            <v>0</v>
          </cell>
          <cell r="AD365">
            <v>0</v>
          </cell>
          <cell r="AE365">
            <v>0</v>
          </cell>
          <cell r="AF365">
            <v>0</v>
          </cell>
          <cell r="AG365">
            <v>0</v>
          </cell>
          <cell r="AH365">
            <v>0</v>
          </cell>
        </row>
        <row r="366">
          <cell r="A366" t="str">
            <v>A3035</v>
          </cell>
          <cell r="B366" t="str">
            <v>Bexley United Charities</v>
          </cell>
          <cell r="C366" t="str">
            <v>RASA</v>
          </cell>
          <cell r="D366">
            <v>12</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12</v>
          </cell>
          <cell r="W366">
            <v>0</v>
          </cell>
          <cell r="X366">
            <v>0</v>
          </cell>
          <cell r="Y366">
            <v>12</v>
          </cell>
          <cell r="Z366">
            <v>0</v>
          </cell>
          <cell r="AA366">
            <v>0</v>
          </cell>
          <cell r="AB366">
            <v>0</v>
          </cell>
          <cell r="AC366">
            <v>0</v>
          </cell>
          <cell r="AD366">
            <v>0</v>
          </cell>
          <cell r="AE366">
            <v>0</v>
          </cell>
          <cell r="AF366">
            <v>0</v>
          </cell>
          <cell r="AG366">
            <v>0</v>
          </cell>
          <cell r="AH366">
            <v>0</v>
          </cell>
        </row>
        <row r="367">
          <cell r="A367" t="str">
            <v>A3036</v>
          </cell>
          <cell r="B367" t="str">
            <v>The Duchess of Somerset's Hospital</v>
          </cell>
          <cell r="C367" t="str">
            <v>RASA</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49</v>
          </cell>
          <cell r="T367">
            <v>0</v>
          </cell>
          <cell r="U367">
            <v>0</v>
          </cell>
          <cell r="V367">
            <v>49</v>
          </cell>
          <cell r="W367">
            <v>0</v>
          </cell>
          <cell r="X367">
            <v>0</v>
          </cell>
          <cell r="Y367">
            <v>49</v>
          </cell>
          <cell r="Z367">
            <v>0</v>
          </cell>
          <cell r="AA367">
            <v>0</v>
          </cell>
          <cell r="AB367">
            <v>0</v>
          </cell>
          <cell r="AC367">
            <v>0</v>
          </cell>
          <cell r="AD367">
            <v>0</v>
          </cell>
          <cell r="AE367">
            <v>0</v>
          </cell>
          <cell r="AF367">
            <v>0</v>
          </cell>
          <cell r="AG367">
            <v>0</v>
          </cell>
          <cell r="AH367">
            <v>0</v>
          </cell>
        </row>
        <row r="368">
          <cell r="A368" t="str">
            <v>A3038</v>
          </cell>
          <cell r="B368" t="str">
            <v>George Green's Almshouses</v>
          </cell>
          <cell r="C368" t="str">
            <v>RASA</v>
          </cell>
          <cell r="D368">
            <v>0</v>
          </cell>
          <cell r="E368">
            <v>0</v>
          </cell>
          <cell r="F368">
            <v>0</v>
          </cell>
          <cell r="G368">
            <v>0</v>
          </cell>
          <cell r="H368">
            <v>0</v>
          </cell>
          <cell r="I368">
            <v>0</v>
          </cell>
          <cell r="J368">
            <v>0</v>
          </cell>
          <cell r="K368">
            <v>8</v>
          </cell>
          <cell r="L368">
            <v>0</v>
          </cell>
          <cell r="M368">
            <v>0</v>
          </cell>
          <cell r="N368">
            <v>0</v>
          </cell>
          <cell r="O368">
            <v>0</v>
          </cell>
          <cell r="P368">
            <v>0</v>
          </cell>
          <cell r="Q368">
            <v>0</v>
          </cell>
          <cell r="R368">
            <v>0</v>
          </cell>
          <cell r="S368">
            <v>0</v>
          </cell>
          <cell r="T368">
            <v>0</v>
          </cell>
          <cell r="U368">
            <v>0</v>
          </cell>
          <cell r="V368">
            <v>0</v>
          </cell>
          <cell r="W368">
            <v>8</v>
          </cell>
          <cell r="X368">
            <v>0</v>
          </cell>
          <cell r="Y368">
            <v>8</v>
          </cell>
          <cell r="Z368">
            <v>0</v>
          </cell>
          <cell r="AA368">
            <v>0</v>
          </cell>
          <cell r="AB368">
            <v>0</v>
          </cell>
          <cell r="AC368">
            <v>0</v>
          </cell>
          <cell r="AD368">
            <v>0</v>
          </cell>
          <cell r="AE368">
            <v>0</v>
          </cell>
          <cell r="AF368">
            <v>0</v>
          </cell>
          <cell r="AG368">
            <v>0</v>
          </cell>
          <cell r="AH368">
            <v>0</v>
          </cell>
        </row>
        <row r="369">
          <cell r="A369" t="str">
            <v>A3050</v>
          </cell>
          <cell r="B369" t="str">
            <v>Almshouse Charity of Hannah Rawson</v>
          </cell>
          <cell r="C369" t="str">
            <v>RASA</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6</v>
          </cell>
          <cell r="T369">
            <v>0</v>
          </cell>
          <cell r="U369">
            <v>0</v>
          </cell>
          <cell r="V369">
            <v>6</v>
          </cell>
          <cell r="W369">
            <v>0</v>
          </cell>
          <cell r="X369">
            <v>0</v>
          </cell>
          <cell r="Y369">
            <v>6</v>
          </cell>
          <cell r="Z369">
            <v>0</v>
          </cell>
          <cell r="AA369">
            <v>0</v>
          </cell>
          <cell r="AB369">
            <v>0</v>
          </cell>
          <cell r="AC369">
            <v>0</v>
          </cell>
          <cell r="AD369">
            <v>0</v>
          </cell>
          <cell r="AE369">
            <v>0</v>
          </cell>
          <cell r="AF369">
            <v>0</v>
          </cell>
          <cell r="AG369">
            <v>0</v>
          </cell>
          <cell r="AH369">
            <v>0</v>
          </cell>
        </row>
        <row r="370">
          <cell r="A370" t="str">
            <v>A3163</v>
          </cell>
          <cell r="B370" t="str">
            <v>The Butterfield Homes - Crosshills</v>
          </cell>
          <cell r="C370" t="str">
            <v>RASA</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6</v>
          </cell>
          <cell r="T370">
            <v>0</v>
          </cell>
          <cell r="U370">
            <v>0</v>
          </cell>
          <cell r="V370">
            <v>6</v>
          </cell>
          <cell r="W370">
            <v>0</v>
          </cell>
          <cell r="X370">
            <v>0</v>
          </cell>
          <cell r="Y370">
            <v>6</v>
          </cell>
          <cell r="Z370">
            <v>0</v>
          </cell>
          <cell r="AA370">
            <v>0</v>
          </cell>
          <cell r="AB370">
            <v>0</v>
          </cell>
          <cell r="AC370">
            <v>0</v>
          </cell>
          <cell r="AD370">
            <v>0</v>
          </cell>
          <cell r="AE370">
            <v>0</v>
          </cell>
          <cell r="AF370">
            <v>0</v>
          </cell>
          <cell r="AG370">
            <v>0</v>
          </cell>
          <cell r="AH370">
            <v>0</v>
          </cell>
        </row>
        <row r="371">
          <cell r="A371" t="str">
            <v>A3183</v>
          </cell>
          <cell r="B371" t="str">
            <v>Sambourne Trust</v>
          </cell>
          <cell r="C371" t="str">
            <v>RASA</v>
          </cell>
          <cell r="D371">
            <v>10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10</v>
          </cell>
          <cell r="W371">
            <v>0</v>
          </cell>
          <cell r="X371">
            <v>0</v>
          </cell>
          <cell r="Y371">
            <v>10</v>
          </cell>
          <cell r="Z371">
            <v>0</v>
          </cell>
          <cell r="AA371">
            <v>0</v>
          </cell>
          <cell r="AB371">
            <v>0</v>
          </cell>
          <cell r="AC371">
            <v>0</v>
          </cell>
          <cell r="AD371">
            <v>0</v>
          </cell>
          <cell r="AE371">
            <v>0</v>
          </cell>
          <cell r="AF371">
            <v>0</v>
          </cell>
          <cell r="AG371">
            <v>0</v>
          </cell>
          <cell r="AH371">
            <v>0</v>
          </cell>
        </row>
        <row r="372">
          <cell r="A372" t="str">
            <v>A3213</v>
          </cell>
          <cell r="B372" t="str">
            <v>Durham Aged Mineworkers' Homes Association</v>
          </cell>
          <cell r="C372" t="str">
            <v>Large</v>
          </cell>
          <cell r="D372">
            <v>1518</v>
          </cell>
          <cell r="E372">
            <v>0</v>
          </cell>
          <cell r="F372">
            <v>57</v>
          </cell>
          <cell r="G372">
            <v>0</v>
          </cell>
          <cell r="H372">
            <v>0</v>
          </cell>
          <cell r="I372">
            <v>0</v>
          </cell>
          <cell r="J372">
            <v>128</v>
          </cell>
          <cell r="K372">
            <v>0</v>
          </cell>
          <cell r="L372">
            <v>0</v>
          </cell>
          <cell r="M372">
            <v>0</v>
          </cell>
          <cell r="N372">
            <v>0</v>
          </cell>
          <cell r="O372">
            <v>0</v>
          </cell>
          <cell r="P372">
            <v>26</v>
          </cell>
          <cell r="Q372">
            <v>0</v>
          </cell>
          <cell r="R372">
            <v>0</v>
          </cell>
          <cell r="S372">
            <v>75</v>
          </cell>
          <cell r="T372">
            <v>0</v>
          </cell>
          <cell r="U372">
            <v>0</v>
          </cell>
          <cell r="V372">
            <v>1747</v>
          </cell>
          <cell r="W372">
            <v>0</v>
          </cell>
          <cell r="X372">
            <v>57</v>
          </cell>
          <cell r="Y372">
            <v>1721</v>
          </cell>
          <cell r="Z372">
            <v>0</v>
          </cell>
          <cell r="AA372">
            <v>0</v>
          </cell>
          <cell r="AB372">
            <v>0</v>
          </cell>
          <cell r="AC372">
            <v>0</v>
          </cell>
          <cell r="AD372">
            <v>0</v>
          </cell>
          <cell r="AE372">
            <v>0</v>
          </cell>
          <cell r="AF372">
            <v>0</v>
          </cell>
          <cell r="AG372">
            <v>0</v>
          </cell>
          <cell r="AH372">
            <v>0</v>
          </cell>
        </row>
        <row r="373">
          <cell r="A373" t="str">
            <v>A3244</v>
          </cell>
          <cell r="B373" t="str">
            <v>Ripon Municipal Charities</v>
          </cell>
          <cell r="C373" t="str">
            <v>RASA</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4</v>
          </cell>
          <cell r="T373">
            <v>0</v>
          </cell>
          <cell r="U373">
            <v>0</v>
          </cell>
          <cell r="V373">
            <v>4</v>
          </cell>
          <cell r="W373">
            <v>0</v>
          </cell>
          <cell r="X373">
            <v>0</v>
          </cell>
          <cell r="Y373">
            <v>4</v>
          </cell>
          <cell r="Z373">
            <v>0</v>
          </cell>
          <cell r="AA373">
            <v>0</v>
          </cell>
          <cell r="AB373">
            <v>0</v>
          </cell>
          <cell r="AC373">
            <v>0</v>
          </cell>
          <cell r="AD373">
            <v>0</v>
          </cell>
          <cell r="AE373">
            <v>0</v>
          </cell>
          <cell r="AF373">
            <v>0</v>
          </cell>
          <cell r="AG373">
            <v>0</v>
          </cell>
          <cell r="AH373">
            <v>0</v>
          </cell>
        </row>
        <row r="374">
          <cell r="A374" t="str">
            <v>A3245</v>
          </cell>
          <cell r="B374" t="str">
            <v>Eustace Hook and Drummond Memorial Almshouses</v>
          </cell>
          <cell r="C374" t="str">
            <v>RASA</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10</v>
          </cell>
          <cell r="T374">
            <v>0</v>
          </cell>
          <cell r="U374">
            <v>0</v>
          </cell>
          <cell r="V374">
            <v>10</v>
          </cell>
          <cell r="W374">
            <v>0</v>
          </cell>
          <cell r="X374">
            <v>0</v>
          </cell>
          <cell r="Y374">
            <v>10</v>
          </cell>
          <cell r="Z374">
            <v>0</v>
          </cell>
          <cell r="AA374">
            <v>0</v>
          </cell>
          <cell r="AB374">
            <v>0</v>
          </cell>
          <cell r="AC374">
            <v>0</v>
          </cell>
          <cell r="AD374">
            <v>0</v>
          </cell>
          <cell r="AE374">
            <v>0</v>
          </cell>
          <cell r="AF374">
            <v>0</v>
          </cell>
          <cell r="AG374">
            <v>0</v>
          </cell>
          <cell r="AH374">
            <v>0</v>
          </cell>
        </row>
        <row r="375">
          <cell r="A375" t="str">
            <v>A3246</v>
          </cell>
          <cell r="B375" t="str">
            <v>Wrott and Hill Charity</v>
          </cell>
          <cell r="C375" t="str">
            <v>RASA</v>
          </cell>
          <cell r="D375">
            <v>12</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12</v>
          </cell>
          <cell r="W375">
            <v>0</v>
          </cell>
          <cell r="X375">
            <v>0</v>
          </cell>
          <cell r="Y375">
            <v>12</v>
          </cell>
          <cell r="Z375">
            <v>0</v>
          </cell>
          <cell r="AA375">
            <v>0</v>
          </cell>
          <cell r="AB375">
            <v>0</v>
          </cell>
          <cell r="AC375">
            <v>0</v>
          </cell>
          <cell r="AD375">
            <v>0</v>
          </cell>
          <cell r="AE375">
            <v>0</v>
          </cell>
          <cell r="AF375">
            <v>0</v>
          </cell>
          <cell r="AG375">
            <v>0</v>
          </cell>
          <cell r="AH375">
            <v>0</v>
          </cell>
        </row>
        <row r="376">
          <cell r="A376" t="str">
            <v>A3257</v>
          </cell>
          <cell r="B376" t="str">
            <v>Ashbourne Almshouse Charity</v>
          </cell>
          <cell r="C376" t="str">
            <v>RASA</v>
          </cell>
          <cell r="D376">
            <v>46</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46</v>
          </cell>
          <cell r="W376">
            <v>0</v>
          </cell>
          <cell r="X376">
            <v>0</v>
          </cell>
          <cell r="Y376">
            <v>46</v>
          </cell>
          <cell r="Z376">
            <v>0</v>
          </cell>
          <cell r="AA376">
            <v>0</v>
          </cell>
          <cell r="AB376">
            <v>0</v>
          </cell>
          <cell r="AC376">
            <v>0</v>
          </cell>
          <cell r="AD376">
            <v>0</v>
          </cell>
          <cell r="AE376">
            <v>0</v>
          </cell>
          <cell r="AF376">
            <v>0</v>
          </cell>
          <cell r="AG376">
            <v>0</v>
          </cell>
          <cell r="AH376">
            <v>0</v>
          </cell>
        </row>
        <row r="377">
          <cell r="A377" t="str">
            <v>A3266</v>
          </cell>
          <cell r="B377" t="str">
            <v>Municipal &amp; Owen Carter Almshouse Charities</v>
          </cell>
          <cell r="C377" t="str">
            <v>RASA</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43</v>
          </cell>
          <cell r="T377">
            <v>0</v>
          </cell>
          <cell r="U377">
            <v>0</v>
          </cell>
          <cell r="V377">
            <v>43</v>
          </cell>
          <cell r="W377">
            <v>0</v>
          </cell>
          <cell r="X377">
            <v>0</v>
          </cell>
          <cell r="Y377">
            <v>43</v>
          </cell>
          <cell r="Z377">
            <v>0</v>
          </cell>
          <cell r="AA377">
            <v>0</v>
          </cell>
          <cell r="AB377">
            <v>0</v>
          </cell>
          <cell r="AC377">
            <v>0</v>
          </cell>
          <cell r="AD377">
            <v>0</v>
          </cell>
          <cell r="AE377">
            <v>0</v>
          </cell>
          <cell r="AF377">
            <v>0</v>
          </cell>
          <cell r="AG377">
            <v>0</v>
          </cell>
          <cell r="AH377">
            <v>0</v>
          </cell>
        </row>
        <row r="378">
          <cell r="A378" t="str">
            <v>A3267</v>
          </cell>
          <cell r="B378" t="str">
            <v>Glover's Trust</v>
          </cell>
          <cell r="C378" t="str">
            <v>RASA</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30</v>
          </cell>
          <cell r="T378">
            <v>0</v>
          </cell>
          <cell r="U378">
            <v>0</v>
          </cell>
          <cell r="V378">
            <v>30</v>
          </cell>
          <cell r="W378">
            <v>0</v>
          </cell>
          <cell r="X378">
            <v>0</v>
          </cell>
          <cell r="Y378">
            <v>30</v>
          </cell>
          <cell r="Z378">
            <v>0</v>
          </cell>
          <cell r="AA378">
            <v>0</v>
          </cell>
          <cell r="AB378">
            <v>0</v>
          </cell>
          <cell r="AC378">
            <v>0</v>
          </cell>
          <cell r="AD378">
            <v>0</v>
          </cell>
          <cell r="AE378">
            <v>0</v>
          </cell>
          <cell r="AF378">
            <v>0</v>
          </cell>
          <cell r="AG378">
            <v>0</v>
          </cell>
          <cell r="AH378">
            <v>0</v>
          </cell>
        </row>
        <row r="379">
          <cell r="A379" t="str">
            <v>A3311</v>
          </cell>
          <cell r="B379" t="str">
            <v>West Ham Non-Ecclesiastical Charity</v>
          </cell>
          <cell r="C379" t="str">
            <v>RASA</v>
          </cell>
          <cell r="D379">
            <v>0</v>
          </cell>
          <cell r="E379">
            <v>18</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18</v>
          </cell>
          <cell r="X379">
            <v>0</v>
          </cell>
          <cell r="Y379">
            <v>18</v>
          </cell>
          <cell r="Z379">
            <v>0</v>
          </cell>
          <cell r="AA379">
            <v>0</v>
          </cell>
          <cell r="AB379">
            <v>0</v>
          </cell>
          <cell r="AC379">
            <v>0</v>
          </cell>
          <cell r="AD379">
            <v>0</v>
          </cell>
          <cell r="AE379">
            <v>0</v>
          </cell>
          <cell r="AF379">
            <v>0</v>
          </cell>
          <cell r="AG379">
            <v>0</v>
          </cell>
          <cell r="AH379">
            <v>0</v>
          </cell>
        </row>
        <row r="380">
          <cell r="A380" t="str">
            <v>A3332</v>
          </cell>
          <cell r="B380" t="str">
            <v>Loughton Almshouse Charity</v>
          </cell>
          <cell r="C380" t="str">
            <v>RASA</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4</v>
          </cell>
          <cell r="U380">
            <v>0</v>
          </cell>
          <cell r="V380">
            <v>0</v>
          </cell>
          <cell r="W380">
            <v>4</v>
          </cell>
          <cell r="X380">
            <v>0</v>
          </cell>
          <cell r="Y380">
            <v>4</v>
          </cell>
          <cell r="Z380">
            <v>0</v>
          </cell>
          <cell r="AA380">
            <v>0</v>
          </cell>
          <cell r="AB380">
            <v>0</v>
          </cell>
          <cell r="AC380">
            <v>0</v>
          </cell>
          <cell r="AD380">
            <v>0</v>
          </cell>
          <cell r="AE380">
            <v>0</v>
          </cell>
          <cell r="AF380">
            <v>0</v>
          </cell>
          <cell r="AG380">
            <v>0</v>
          </cell>
          <cell r="AH380">
            <v>0</v>
          </cell>
        </row>
        <row r="381">
          <cell r="A381" t="str">
            <v>A3358</v>
          </cell>
          <cell r="B381" t="str">
            <v>Lightbown Cottage Home Trust</v>
          </cell>
          <cell r="C381" t="str">
            <v>RASA</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8</v>
          </cell>
          <cell r="T381">
            <v>0</v>
          </cell>
          <cell r="U381">
            <v>0</v>
          </cell>
          <cell r="V381">
            <v>8</v>
          </cell>
          <cell r="W381">
            <v>0</v>
          </cell>
          <cell r="X381">
            <v>0</v>
          </cell>
          <cell r="Y381">
            <v>8</v>
          </cell>
          <cell r="Z381">
            <v>0</v>
          </cell>
          <cell r="AA381">
            <v>0</v>
          </cell>
          <cell r="AB381">
            <v>0</v>
          </cell>
          <cell r="AC381">
            <v>0</v>
          </cell>
          <cell r="AD381">
            <v>0</v>
          </cell>
          <cell r="AE381">
            <v>0</v>
          </cell>
          <cell r="AF381">
            <v>0</v>
          </cell>
          <cell r="AG381">
            <v>0</v>
          </cell>
          <cell r="AH381">
            <v>0</v>
          </cell>
        </row>
        <row r="382">
          <cell r="A382" t="str">
            <v>A3386</v>
          </cell>
          <cell r="B382" t="str">
            <v>Emily Brydges Willyams Memorial Houses</v>
          </cell>
          <cell r="C382" t="str">
            <v>RASA</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3</v>
          </cell>
          <cell r="T382">
            <v>0</v>
          </cell>
          <cell r="U382">
            <v>0</v>
          </cell>
          <cell r="V382">
            <v>3</v>
          </cell>
          <cell r="W382">
            <v>0</v>
          </cell>
          <cell r="X382">
            <v>0</v>
          </cell>
          <cell r="Y382">
            <v>3</v>
          </cell>
          <cell r="Z382">
            <v>0</v>
          </cell>
          <cell r="AA382">
            <v>0</v>
          </cell>
          <cell r="AB382">
            <v>0</v>
          </cell>
          <cell r="AC382">
            <v>0</v>
          </cell>
          <cell r="AD382">
            <v>0</v>
          </cell>
          <cell r="AE382">
            <v>0</v>
          </cell>
          <cell r="AF382">
            <v>0</v>
          </cell>
          <cell r="AG382">
            <v>0</v>
          </cell>
          <cell r="AH382">
            <v>0</v>
          </cell>
        </row>
        <row r="383">
          <cell r="A383" t="str">
            <v>A3388</v>
          </cell>
          <cell r="B383" t="str">
            <v>William Holmes Almshouses</v>
          </cell>
          <cell r="C383" t="str">
            <v>RASA</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6</v>
          </cell>
          <cell r="T383">
            <v>0</v>
          </cell>
          <cell r="U383">
            <v>0</v>
          </cell>
          <cell r="V383">
            <v>6</v>
          </cell>
          <cell r="W383">
            <v>0</v>
          </cell>
          <cell r="X383">
            <v>0</v>
          </cell>
          <cell r="Y383">
            <v>6</v>
          </cell>
          <cell r="Z383">
            <v>0</v>
          </cell>
          <cell r="AA383">
            <v>0</v>
          </cell>
          <cell r="AB383">
            <v>0</v>
          </cell>
          <cell r="AC383">
            <v>0</v>
          </cell>
          <cell r="AD383">
            <v>0</v>
          </cell>
          <cell r="AE383">
            <v>0</v>
          </cell>
          <cell r="AF383">
            <v>0</v>
          </cell>
          <cell r="AG383">
            <v>0</v>
          </cell>
          <cell r="AH383">
            <v>0</v>
          </cell>
        </row>
        <row r="384">
          <cell r="A384" t="str">
            <v>A3390</v>
          </cell>
          <cell r="B384" t="str">
            <v>Allonby Almshouses</v>
          </cell>
          <cell r="C384" t="str">
            <v>RASA</v>
          </cell>
          <cell r="D384">
            <v>0</v>
          </cell>
          <cell r="E384">
            <v>10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10</v>
          </cell>
          <cell r="X384">
            <v>0</v>
          </cell>
          <cell r="Y384">
            <v>10</v>
          </cell>
          <cell r="Z384">
            <v>0</v>
          </cell>
          <cell r="AA384">
            <v>0</v>
          </cell>
          <cell r="AB384">
            <v>0</v>
          </cell>
          <cell r="AC384">
            <v>0</v>
          </cell>
          <cell r="AD384">
            <v>0</v>
          </cell>
          <cell r="AE384">
            <v>0</v>
          </cell>
          <cell r="AF384">
            <v>0</v>
          </cell>
          <cell r="AG384">
            <v>0</v>
          </cell>
          <cell r="AH384">
            <v>0</v>
          </cell>
        </row>
        <row r="385">
          <cell r="A385" t="str">
            <v>A3418</v>
          </cell>
          <cell r="B385" t="str">
            <v>The Sir Oswald Stoll Foundation</v>
          </cell>
          <cell r="C385" t="str">
            <v>RASA</v>
          </cell>
          <cell r="D385">
            <v>0</v>
          </cell>
          <cell r="E385">
            <v>0</v>
          </cell>
          <cell r="F385">
            <v>0</v>
          </cell>
          <cell r="G385">
            <v>0</v>
          </cell>
          <cell r="H385">
            <v>0</v>
          </cell>
          <cell r="I385">
            <v>0</v>
          </cell>
          <cell r="J385">
            <v>36</v>
          </cell>
          <cell r="K385">
            <v>0</v>
          </cell>
          <cell r="L385">
            <v>0</v>
          </cell>
          <cell r="M385">
            <v>223</v>
          </cell>
          <cell r="N385">
            <v>0</v>
          </cell>
          <cell r="O385">
            <v>0</v>
          </cell>
          <cell r="P385">
            <v>0</v>
          </cell>
          <cell r="Q385">
            <v>0</v>
          </cell>
          <cell r="R385">
            <v>0</v>
          </cell>
          <cell r="S385">
            <v>0</v>
          </cell>
          <cell r="T385">
            <v>0</v>
          </cell>
          <cell r="U385">
            <v>0</v>
          </cell>
          <cell r="V385">
            <v>259</v>
          </cell>
          <cell r="W385">
            <v>0</v>
          </cell>
          <cell r="X385">
            <v>0</v>
          </cell>
          <cell r="Y385">
            <v>259</v>
          </cell>
          <cell r="Z385">
            <v>0</v>
          </cell>
          <cell r="AA385">
            <v>0</v>
          </cell>
          <cell r="AB385">
            <v>0</v>
          </cell>
          <cell r="AC385">
            <v>0</v>
          </cell>
          <cell r="AD385">
            <v>0</v>
          </cell>
          <cell r="AE385">
            <v>0</v>
          </cell>
          <cell r="AF385">
            <v>0</v>
          </cell>
          <cell r="AG385">
            <v>0</v>
          </cell>
          <cell r="AH385">
            <v>0</v>
          </cell>
        </row>
        <row r="386">
          <cell r="A386" t="str">
            <v>A3448</v>
          </cell>
          <cell r="B386" t="str">
            <v>Benenden Almshouse Charities</v>
          </cell>
          <cell r="C386" t="str">
            <v>RASA</v>
          </cell>
          <cell r="D386">
            <v>9</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9</v>
          </cell>
          <cell r="W386">
            <v>0</v>
          </cell>
          <cell r="X386">
            <v>0</v>
          </cell>
          <cell r="Y386">
            <v>9</v>
          </cell>
          <cell r="Z386">
            <v>0</v>
          </cell>
          <cell r="AA386">
            <v>0</v>
          </cell>
          <cell r="AB386">
            <v>0</v>
          </cell>
          <cell r="AC386">
            <v>0</v>
          </cell>
          <cell r="AD386">
            <v>0</v>
          </cell>
          <cell r="AE386">
            <v>0</v>
          </cell>
          <cell r="AF386">
            <v>0</v>
          </cell>
          <cell r="AG386">
            <v>0</v>
          </cell>
          <cell r="AH386">
            <v>0</v>
          </cell>
        </row>
        <row r="387">
          <cell r="A387" t="str">
            <v>A3456</v>
          </cell>
          <cell r="B387" t="str">
            <v>St Joseph's Almshouses</v>
          </cell>
          <cell r="C387" t="str">
            <v>RASA</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10</v>
          </cell>
          <cell r="T387">
            <v>0</v>
          </cell>
          <cell r="U387">
            <v>0</v>
          </cell>
          <cell r="V387">
            <v>10</v>
          </cell>
          <cell r="W387">
            <v>0</v>
          </cell>
          <cell r="X387">
            <v>0</v>
          </cell>
          <cell r="Y387">
            <v>10</v>
          </cell>
          <cell r="Z387">
            <v>0</v>
          </cell>
          <cell r="AA387">
            <v>0</v>
          </cell>
          <cell r="AB387">
            <v>0</v>
          </cell>
          <cell r="AC387">
            <v>0</v>
          </cell>
          <cell r="AD387">
            <v>0</v>
          </cell>
          <cell r="AE387">
            <v>0</v>
          </cell>
          <cell r="AF387">
            <v>0</v>
          </cell>
          <cell r="AG387">
            <v>0</v>
          </cell>
          <cell r="AH387">
            <v>0</v>
          </cell>
        </row>
        <row r="388">
          <cell r="A388" t="str">
            <v>A3457</v>
          </cell>
          <cell r="B388" t="str">
            <v>John Higgs Almshouses</v>
          </cell>
          <cell r="C388" t="str">
            <v>RASA</v>
          </cell>
          <cell r="D388">
            <v>6</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6</v>
          </cell>
          <cell r="W388">
            <v>0</v>
          </cell>
          <cell r="X388">
            <v>0</v>
          </cell>
          <cell r="Y388">
            <v>6</v>
          </cell>
          <cell r="Z388">
            <v>0</v>
          </cell>
          <cell r="AA388">
            <v>0</v>
          </cell>
          <cell r="AB388">
            <v>0</v>
          </cell>
          <cell r="AC388">
            <v>0</v>
          </cell>
          <cell r="AD388">
            <v>0</v>
          </cell>
          <cell r="AE388">
            <v>0</v>
          </cell>
          <cell r="AF388">
            <v>0</v>
          </cell>
          <cell r="AG388">
            <v>0</v>
          </cell>
          <cell r="AH388">
            <v>0</v>
          </cell>
        </row>
        <row r="389">
          <cell r="A389" t="str">
            <v>A3467</v>
          </cell>
          <cell r="B389" t="str">
            <v>Whitehead Almshouses</v>
          </cell>
          <cell r="C389" t="str">
            <v>RASA</v>
          </cell>
          <cell r="D389">
            <v>12</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12</v>
          </cell>
          <cell r="W389">
            <v>0</v>
          </cell>
          <cell r="X389">
            <v>0</v>
          </cell>
          <cell r="Y389">
            <v>12</v>
          </cell>
          <cell r="Z389">
            <v>0</v>
          </cell>
          <cell r="AA389">
            <v>0</v>
          </cell>
          <cell r="AB389">
            <v>0</v>
          </cell>
          <cell r="AC389">
            <v>0</v>
          </cell>
          <cell r="AD389">
            <v>0</v>
          </cell>
          <cell r="AE389">
            <v>0</v>
          </cell>
          <cell r="AF389">
            <v>0</v>
          </cell>
          <cell r="AG389">
            <v>0</v>
          </cell>
          <cell r="AH389">
            <v>0</v>
          </cell>
        </row>
        <row r="390">
          <cell r="A390" t="str">
            <v>A3476</v>
          </cell>
          <cell r="B390" t="str">
            <v>The Coventry Charity</v>
          </cell>
          <cell r="C390" t="str">
            <v>RASA</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42</v>
          </cell>
          <cell r="T390">
            <v>0</v>
          </cell>
          <cell r="U390">
            <v>0</v>
          </cell>
          <cell r="V390">
            <v>42</v>
          </cell>
          <cell r="W390">
            <v>0</v>
          </cell>
          <cell r="X390">
            <v>0</v>
          </cell>
          <cell r="Y390">
            <v>42</v>
          </cell>
          <cell r="Z390">
            <v>0</v>
          </cell>
          <cell r="AA390">
            <v>0</v>
          </cell>
          <cell r="AB390">
            <v>0</v>
          </cell>
          <cell r="AC390">
            <v>0</v>
          </cell>
          <cell r="AD390">
            <v>0</v>
          </cell>
          <cell r="AE390">
            <v>0</v>
          </cell>
          <cell r="AF390">
            <v>0</v>
          </cell>
          <cell r="AG390">
            <v>0</v>
          </cell>
          <cell r="AH390">
            <v>0</v>
          </cell>
        </row>
        <row r="391">
          <cell r="A391" t="str">
            <v>A3486</v>
          </cell>
          <cell r="B391" t="str">
            <v>The Fishermen's Hospital</v>
          </cell>
          <cell r="C391" t="str">
            <v>RASA</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8</v>
          </cell>
          <cell r="T391">
            <v>0</v>
          </cell>
          <cell r="U391">
            <v>0</v>
          </cell>
          <cell r="V391">
            <v>8</v>
          </cell>
          <cell r="W391">
            <v>0</v>
          </cell>
          <cell r="X391">
            <v>0</v>
          </cell>
          <cell r="Y391">
            <v>8</v>
          </cell>
          <cell r="Z391">
            <v>0</v>
          </cell>
          <cell r="AA391">
            <v>0</v>
          </cell>
          <cell r="AB391">
            <v>0</v>
          </cell>
          <cell r="AC391">
            <v>0</v>
          </cell>
          <cell r="AD391">
            <v>0</v>
          </cell>
          <cell r="AE391">
            <v>0</v>
          </cell>
          <cell r="AF391">
            <v>0</v>
          </cell>
          <cell r="AG391">
            <v>0</v>
          </cell>
          <cell r="AH391">
            <v>0</v>
          </cell>
        </row>
        <row r="392">
          <cell r="A392" t="str">
            <v>A3494</v>
          </cell>
          <cell r="B392" t="str">
            <v>Sherburn House Charity</v>
          </cell>
          <cell r="C392" t="str">
            <v>RASA</v>
          </cell>
          <cell r="D392">
            <v>0</v>
          </cell>
          <cell r="E392">
            <v>0</v>
          </cell>
          <cell r="F392">
            <v>0</v>
          </cell>
          <cell r="G392">
            <v>0</v>
          </cell>
          <cell r="H392">
            <v>0</v>
          </cell>
          <cell r="I392">
            <v>0</v>
          </cell>
          <cell r="J392">
            <v>0</v>
          </cell>
          <cell r="K392">
            <v>0</v>
          </cell>
          <cell r="L392">
            <v>0</v>
          </cell>
          <cell r="M392">
            <v>19</v>
          </cell>
          <cell r="N392">
            <v>0</v>
          </cell>
          <cell r="O392">
            <v>0</v>
          </cell>
          <cell r="P392">
            <v>60</v>
          </cell>
          <cell r="Q392">
            <v>0</v>
          </cell>
          <cell r="R392">
            <v>0</v>
          </cell>
          <cell r="S392">
            <v>4</v>
          </cell>
          <cell r="T392">
            <v>0</v>
          </cell>
          <cell r="U392">
            <v>0</v>
          </cell>
          <cell r="V392">
            <v>83</v>
          </cell>
          <cell r="W392">
            <v>0</v>
          </cell>
          <cell r="X392">
            <v>0</v>
          </cell>
          <cell r="Y392">
            <v>23</v>
          </cell>
          <cell r="Z392">
            <v>0</v>
          </cell>
          <cell r="AA392">
            <v>0</v>
          </cell>
          <cell r="AB392">
            <v>0</v>
          </cell>
          <cell r="AC392">
            <v>0</v>
          </cell>
          <cell r="AD392">
            <v>0</v>
          </cell>
          <cell r="AE392">
            <v>0</v>
          </cell>
          <cell r="AF392">
            <v>0</v>
          </cell>
          <cell r="AG392">
            <v>0</v>
          </cell>
          <cell r="AH392">
            <v>0</v>
          </cell>
        </row>
        <row r="393">
          <cell r="A393" t="str">
            <v>A3527</v>
          </cell>
          <cell r="B393" t="str">
            <v>Wollaston and Pauncefort Almshouse Charity</v>
          </cell>
          <cell r="C393" t="str">
            <v>RASA</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6</v>
          </cell>
          <cell r="U393">
            <v>0</v>
          </cell>
          <cell r="V393">
            <v>0</v>
          </cell>
          <cell r="W393">
            <v>6</v>
          </cell>
          <cell r="X393">
            <v>0</v>
          </cell>
          <cell r="Y393">
            <v>6</v>
          </cell>
          <cell r="Z393">
            <v>0</v>
          </cell>
          <cell r="AA393">
            <v>0</v>
          </cell>
          <cell r="AB393">
            <v>0</v>
          </cell>
          <cell r="AC393">
            <v>0</v>
          </cell>
          <cell r="AD393">
            <v>0</v>
          </cell>
          <cell r="AE393">
            <v>0</v>
          </cell>
          <cell r="AF393">
            <v>0</v>
          </cell>
          <cell r="AG393">
            <v>0</v>
          </cell>
          <cell r="AH393">
            <v>0</v>
          </cell>
        </row>
        <row r="394">
          <cell r="A394" t="str">
            <v>A3536</v>
          </cell>
          <cell r="B394" t="str">
            <v>Ford Street and Maynard Almshouse Charity</v>
          </cell>
          <cell r="C394" t="str">
            <v>RASA</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12</v>
          </cell>
          <cell r="T394">
            <v>0</v>
          </cell>
          <cell r="U394">
            <v>0</v>
          </cell>
          <cell r="V394">
            <v>12</v>
          </cell>
          <cell r="W394">
            <v>0</v>
          </cell>
          <cell r="X394">
            <v>0</v>
          </cell>
          <cell r="Y394">
            <v>12</v>
          </cell>
          <cell r="Z394">
            <v>0</v>
          </cell>
          <cell r="AA394">
            <v>0</v>
          </cell>
          <cell r="AB394">
            <v>0</v>
          </cell>
          <cell r="AC394">
            <v>0</v>
          </cell>
          <cell r="AD394">
            <v>0</v>
          </cell>
          <cell r="AE394">
            <v>0</v>
          </cell>
          <cell r="AF394">
            <v>0</v>
          </cell>
          <cell r="AG394">
            <v>0</v>
          </cell>
          <cell r="AH394">
            <v>0</v>
          </cell>
        </row>
        <row r="395">
          <cell r="A395" t="str">
            <v>A3538</v>
          </cell>
          <cell r="B395" t="str">
            <v>Earle's Retreat</v>
          </cell>
          <cell r="C395" t="str">
            <v>RASA</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20</v>
          </cell>
          <cell r="T395">
            <v>0</v>
          </cell>
          <cell r="U395">
            <v>0</v>
          </cell>
          <cell r="V395">
            <v>20</v>
          </cell>
          <cell r="W395">
            <v>0</v>
          </cell>
          <cell r="X395">
            <v>0</v>
          </cell>
          <cell r="Y395">
            <v>20</v>
          </cell>
          <cell r="Z395">
            <v>0</v>
          </cell>
          <cell r="AA395">
            <v>0</v>
          </cell>
          <cell r="AB395">
            <v>0</v>
          </cell>
          <cell r="AC395">
            <v>0</v>
          </cell>
          <cell r="AD395">
            <v>0</v>
          </cell>
          <cell r="AE395">
            <v>0</v>
          </cell>
          <cell r="AF395">
            <v>0</v>
          </cell>
          <cell r="AG395">
            <v>0</v>
          </cell>
          <cell r="AH395">
            <v>0</v>
          </cell>
        </row>
        <row r="396">
          <cell r="A396" t="str">
            <v>A3552</v>
          </cell>
          <cell r="B396" t="str">
            <v>Rowland Hill and Vaughan Almshouse Charity</v>
          </cell>
          <cell r="C396" t="str">
            <v>RASA</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25</v>
          </cell>
          <cell r="T396">
            <v>0</v>
          </cell>
          <cell r="U396">
            <v>0</v>
          </cell>
          <cell r="V396">
            <v>25</v>
          </cell>
          <cell r="W396">
            <v>0</v>
          </cell>
          <cell r="X396">
            <v>0</v>
          </cell>
          <cell r="Y396">
            <v>25</v>
          </cell>
          <cell r="Z396">
            <v>1</v>
          </cell>
          <cell r="AA396">
            <v>0</v>
          </cell>
          <cell r="AB396">
            <v>0</v>
          </cell>
          <cell r="AC396">
            <v>0</v>
          </cell>
          <cell r="AD396">
            <v>0</v>
          </cell>
          <cell r="AE396">
            <v>0</v>
          </cell>
          <cell r="AF396">
            <v>1</v>
          </cell>
          <cell r="AG396">
            <v>0</v>
          </cell>
          <cell r="AH396">
            <v>0</v>
          </cell>
        </row>
        <row r="397">
          <cell r="A397" t="str">
            <v>A3564</v>
          </cell>
          <cell r="B397" t="str">
            <v>The Hospital of the Holy Trinity Aylesford</v>
          </cell>
          <cell r="C397" t="str">
            <v>RASA</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14</v>
          </cell>
          <cell r="T397">
            <v>0</v>
          </cell>
          <cell r="U397">
            <v>0</v>
          </cell>
          <cell r="V397">
            <v>14</v>
          </cell>
          <cell r="W397">
            <v>0</v>
          </cell>
          <cell r="X397">
            <v>0</v>
          </cell>
          <cell r="Y397">
            <v>14</v>
          </cell>
          <cell r="Z397">
            <v>0</v>
          </cell>
          <cell r="AA397">
            <v>0</v>
          </cell>
          <cell r="AB397">
            <v>0</v>
          </cell>
          <cell r="AC397">
            <v>0</v>
          </cell>
          <cell r="AD397">
            <v>0</v>
          </cell>
          <cell r="AE397">
            <v>0</v>
          </cell>
          <cell r="AF397">
            <v>0</v>
          </cell>
          <cell r="AG397">
            <v>0</v>
          </cell>
          <cell r="AH397">
            <v>0</v>
          </cell>
        </row>
        <row r="398">
          <cell r="A398" t="str">
            <v>A3567</v>
          </cell>
          <cell r="B398" t="str">
            <v>Lady Lumley's Almshouses</v>
          </cell>
          <cell r="C398" t="str">
            <v>RASA</v>
          </cell>
          <cell r="D398">
            <v>12</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12</v>
          </cell>
          <cell r="W398">
            <v>0</v>
          </cell>
          <cell r="X398">
            <v>0</v>
          </cell>
          <cell r="Y398">
            <v>12</v>
          </cell>
          <cell r="Z398">
            <v>0</v>
          </cell>
          <cell r="AA398">
            <v>0</v>
          </cell>
          <cell r="AB398">
            <v>0</v>
          </cell>
          <cell r="AC398">
            <v>0</v>
          </cell>
          <cell r="AD398">
            <v>0</v>
          </cell>
          <cell r="AE398">
            <v>0</v>
          </cell>
          <cell r="AF398">
            <v>0</v>
          </cell>
          <cell r="AG398">
            <v>0</v>
          </cell>
          <cell r="AH398">
            <v>0</v>
          </cell>
        </row>
        <row r="399">
          <cell r="A399" t="str">
            <v>A3583</v>
          </cell>
          <cell r="B399" t="str">
            <v>Grantham's Almshouses</v>
          </cell>
          <cell r="C399" t="str">
            <v>RASA</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6</v>
          </cell>
          <cell r="T399">
            <v>0</v>
          </cell>
          <cell r="U399">
            <v>0</v>
          </cell>
          <cell r="V399">
            <v>6</v>
          </cell>
          <cell r="W399">
            <v>0</v>
          </cell>
          <cell r="X399">
            <v>0</v>
          </cell>
          <cell r="Y399">
            <v>6</v>
          </cell>
          <cell r="Z399">
            <v>0</v>
          </cell>
          <cell r="AA399">
            <v>0</v>
          </cell>
          <cell r="AB399">
            <v>0</v>
          </cell>
          <cell r="AC399">
            <v>0</v>
          </cell>
          <cell r="AD399">
            <v>0</v>
          </cell>
          <cell r="AE399">
            <v>0</v>
          </cell>
          <cell r="AF399">
            <v>0</v>
          </cell>
          <cell r="AG399">
            <v>0</v>
          </cell>
          <cell r="AH399">
            <v>0</v>
          </cell>
        </row>
        <row r="400">
          <cell r="A400" t="str">
            <v>A3590</v>
          </cell>
          <cell r="B400" t="str">
            <v>The Robert Salter Charity</v>
          </cell>
          <cell r="C400" t="str">
            <v>RASA</v>
          </cell>
          <cell r="D400">
            <v>7</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7</v>
          </cell>
          <cell r="W400">
            <v>0</v>
          </cell>
          <cell r="X400">
            <v>0</v>
          </cell>
          <cell r="Y400">
            <v>7</v>
          </cell>
          <cell r="Z400">
            <v>0</v>
          </cell>
          <cell r="AA400">
            <v>0</v>
          </cell>
          <cell r="AB400">
            <v>0</v>
          </cell>
          <cell r="AC400">
            <v>0</v>
          </cell>
          <cell r="AD400">
            <v>0</v>
          </cell>
          <cell r="AE400">
            <v>0</v>
          </cell>
          <cell r="AF400">
            <v>0</v>
          </cell>
          <cell r="AG400">
            <v>0</v>
          </cell>
          <cell r="AH400">
            <v>0</v>
          </cell>
        </row>
        <row r="401">
          <cell r="A401" t="str">
            <v>A3603</v>
          </cell>
          <cell r="B401" t="str">
            <v>The Society of Merchant Venturers' Almshouse Chty</v>
          </cell>
          <cell r="C401" t="str">
            <v>RASA</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12</v>
          </cell>
          <cell r="T401">
            <v>0</v>
          </cell>
          <cell r="U401">
            <v>0</v>
          </cell>
          <cell r="V401">
            <v>12</v>
          </cell>
          <cell r="W401">
            <v>0</v>
          </cell>
          <cell r="X401">
            <v>0</v>
          </cell>
          <cell r="Y401">
            <v>12</v>
          </cell>
          <cell r="Z401">
            <v>0</v>
          </cell>
          <cell r="AA401">
            <v>0</v>
          </cell>
          <cell r="AB401">
            <v>0</v>
          </cell>
          <cell r="AC401">
            <v>0</v>
          </cell>
          <cell r="AD401">
            <v>0</v>
          </cell>
          <cell r="AE401">
            <v>0</v>
          </cell>
          <cell r="AF401">
            <v>0</v>
          </cell>
          <cell r="AG401">
            <v>0</v>
          </cell>
          <cell r="AH401">
            <v>0</v>
          </cell>
        </row>
        <row r="402">
          <cell r="A402" t="str">
            <v>A3612</v>
          </cell>
          <cell r="B402" t="str">
            <v>The Drapers' Almshouse Charity</v>
          </cell>
          <cell r="C402" t="str">
            <v>RASA</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172</v>
          </cell>
          <cell r="U402">
            <v>0</v>
          </cell>
          <cell r="V402">
            <v>0</v>
          </cell>
          <cell r="W402">
            <v>172</v>
          </cell>
          <cell r="X402">
            <v>0</v>
          </cell>
          <cell r="Y402">
            <v>172</v>
          </cell>
          <cell r="Z402">
            <v>0</v>
          </cell>
          <cell r="AA402">
            <v>0</v>
          </cell>
          <cell r="AB402">
            <v>0</v>
          </cell>
          <cell r="AC402">
            <v>0</v>
          </cell>
          <cell r="AD402">
            <v>0</v>
          </cell>
          <cell r="AE402">
            <v>0</v>
          </cell>
          <cell r="AF402">
            <v>0</v>
          </cell>
          <cell r="AG402">
            <v>0</v>
          </cell>
          <cell r="AH402">
            <v>0</v>
          </cell>
        </row>
        <row r="403">
          <cell r="A403" t="str">
            <v>A3623</v>
          </cell>
          <cell r="B403" t="str">
            <v>Butterfield Homes (Wilsden)</v>
          </cell>
          <cell r="C403" t="str">
            <v>RASA</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6</v>
          </cell>
          <cell r="T403">
            <v>0</v>
          </cell>
          <cell r="U403">
            <v>0</v>
          </cell>
          <cell r="V403">
            <v>6</v>
          </cell>
          <cell r="W403">
            <v>0</v>
          </cell>
          <cell r="X403">
            <v>0</v>
          </cell>
          <cell r="Y403">
            <v>6</v>
          </cell>
          <cell r="Z403">
            <v>0</v>
          </cell>
          <cell r="AA403">
            <v>0</v>
          </cell>
          <cell r="AB403">
            <v>0</v>
          </cell>
          <cell r="AC403">
            <v>0</v>
          </cell>
          <cell r="AD403">
            <v>0</v>
          </cell>
          <cell r="AE403">
            <v>0</v>
          </cell>
          <cell r="AF403">
            <v>0</v>
          </cell>
          <cell r="AG403">
            <v>0</v>
          </cell>
          <cell r="AH403">
            <v>0</v>
          </cell>
        </row>
        <row r="404">
          <cell r="A404" t="str">
            <v>A3646</v>
          </cell>
          <cell r="B404" t="str">
            <v>Bartholomew Thomas Almshouses</v>
          </cell>
          <cell r="C404" t="str">
            <v>RASA</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4</v>
          </cell>
          <cell r="T404">
            <v>0</v>
          </cell>
          <cell r="U404">
            <v>0</v>
          </cell>
          <cell r="V404">
            <v>4</v>
          </cell>
          <cell r="W404">
            <v>0</v>
          </cell>
          <cell r="X404">
            <v>0</v>
          </cell>
          <cell r="Y404">
            <v>4</v>
          </cell>
          <cell r="Z404">
            <v>0</v>
          </cell>
          <cell r="AA404">
            <v>0</v>
          </cell>
          <cell r="AB404">
            <v>0</v>
          </cell>
          <cell r="AC404">
            <v>0</v>
          </cell>
          <cell r="AD404">
            <v>0</v>
          </cell>
          <cell r="AE404">
            <v>0</v>
          </cell>
          <cell r="AF404">
            <v>0</v>
          </cell>
          <cell r="AG404">
            <v>0</v>
          </cell>
          <cell r="AH404">
            <v>0</v>
          </cell>
        </row>
        <row r="405">
          <cell r="A405" t="str">
            <v>A3647</v>
          </cell>
          <cell r="B405" t="str">
            <v>Cooke's Almshouse Charity</v>
          </cell>
          <cell r="C405" t="str">
            <v>RASA</v>
          </cell>
          <cell r="D405">
            <v>4</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4</v>
          </cell>
          <cell r="W405">
            <v>0</v>
          </cell>
          <cell r="X405">
            <v>0</v>
          </cell>
          <cell r="Y405">
            <v>4</v>
          </cell>
          <cell r="Z405">
            <v>0</v>
          </cell>
          <cell r="AA405">
            <v>0</v>
          </cell>
          <cell r="AB405">
            <v>0</v>
          </cell>
          <cell r="AC405">
            <v>0</v>
          </cell>
          <cell r="AD405">
            <v>0</v>
          </cell>
          <cell r="AE405">
            <v>0</v>
          </cell>
          <cell r="AF405">
            <v>0</v>
          </cell>
          <cell r="AG405">
            <v>0</v>
          </cell>
          <cell r="AH405">
            <v>0</v>
          </cell>
        </row>
        <row r="406">
          <cell r="A406" t="str">
            <v>A3648</v>
          </cell>
          <cell r="B406" t="str">
            <v>Peace Cottages Charity</v>
          </cell>
          <cell r="C406" t="str">
            <v>RASA</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5</v>
          </cell>
          <cell r="T406">
            <v>0</v>
          </cell>
          <cell r="U406">
            <v>0</v>
          </cell>
          <cell r="V406">
            <v>5</v>
          </cell>
          <cell r="W406">
            <v>0</v>
          </cell>
          <cell r="X406">
            <v>0</v>
          </cell>
          <cell r="Y406">
            <v>5</v>
          </cell>
          <cell r="Z406">
            <v>0</v>
          </cell>
          <cell r="AA406">
            <v>0</v>
          </cell>
          <cell r="AB406">
            <v>0</v>
          </cell>
          <cell r="AC406">
            <v>0</v>
          </cell>
          <cell r="AD406">
            <v>0</v>
          </cell>
          <cell r="AE406">
            <v>0</v>
          </cell>
          <cell r="AF406">
            <v>0</v>
          </cell>
          <cell r="AG406">
            <v>0</v>
          </cell>
          <cell r="AH406">
            <v>0</v>
          </cell>
        </row>
        <row r="407">
          <cell r="A407" t="str">
            <v>A3666</v>
          </cell>
          <cell r="B407" t="str">
            <v>The Shen Place Almshouses</v>
          </cell>
          <cell r="C407" t="str">
            <v>RASA</v>
          </cell>
          <cell r="D407">
            <v>6</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6</v>
          </cell>
          <cell r="W407">
            <v>0</v>
          </cell>
          <cell r="X407">
            <v>0</v>
          </cell>
          <cell r="Y407">
            <v>6</v>
          </cell>
          <cell r="Z407">
            <v>0</v>
          </cell>
          <cell r="AA407">
            <v>0</v>
          </cell>
          <cell r="AB407">
            <v>0</v>
          </cell>
          <cell r="AC407">
            <v>0</v>
          </cell>
          <cell r="AD407">
            <v>0</v>
          </cell>
          <cell r="AE407">
            <v>0</v>
          </cell>
          <cell r="AF407">
            <v>0</v>
          </cell>
          <cell r="AG407">
            <v>0</v>
          </cell>
          <cell r="AH407">
            <v>0</v>
          </cell>
        </row>
        <row r="408">
          <cell r="A408" t="str">
            <v>A3667</v>
          </cell>
          <cell r="B408" t="str">
            <v>The Teetotal Homes</v>
          </cell>
          <cell r="C408" t="str">
            <v>RASA</v>
          </cell>
          <cell r="D408">
            <v>0</v>
          </cell>
          <cell r="E408">
            <v>4</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4</v>
          </cell>
          <cell r="X408">
            <v>0</v>
          </cell>
          <cell r="Y408">
            <v>4</v>
          </cell>
          <cell r="Z408">
            <v>0</v>
          </cell>
          <cell r="AA408">
            <v>0</v>
          </cell>
          <cell r="AB408">
            <v>0</v>
          </cell>
          <cell r="AC408">
            <v>0</v>
          </cell>
          <cell r="AD408">
            <v>0</v>
          </cell>
          <cell r="AE408">
            <v>0</v>
          </cell>
          <cell r="AF408">
            <v>0</v>
          </cell>
          <cell r="AG408">
            <v>0</v>
          </cell>
          <cell r="AH408">
            <v>0</v>
          </cell>
        </row>
        <row r="409">
          <cell r="A409" t="str">
            <v>A3681</v>
          </cell>
          <cell r="B409" t="str">
            <v>Charity Of Elizabeth Wadsworth</v>
          </cell>
          <cell r="C409" t="str">
            <v>RASA</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4</v>
          </cell>
          <cell r="T409">
            <v>0</v>
          </cell>
          <cell r="U409">
            <v>0</v>
          </cell>
          <cell r="V409">
            <v>4</v>
          </cell>
          <cell r="W409">
            <v>0</v>
          </cell>
          <cell r="X409">
            <v>0</v>
          </cell>
          <cell r="Y409">
            <v>4</v>
          </cell>
          <cell r="Z409">
            <v>0</v>
          </cell>
          <cell r="AA409">
            <v>0</v>
          </cell>
          <cell r="AB409">
            <v>0</v>
          </cell>
          <cell r="AC409">
            <v>0</v>
          </cell>
          <cell r="AD409">
            <v>0</v>
          </cell>
          <cell r="AE409">
            <v>0</v>
          </cell>
          <cell r="AF409">
            <v>0</v>
          </cell>
          <cell r="AG409">
            <v>0</v>
          </cell>
          <cell r="AH409">
            <v>0</v>
          </cell>
        </row>
        <row r="410">
          <cell r="A410" t="str">
            <v>A3697</v>
          </cell>
          <cell r="B410" t="str">
            <v>Margaret Colquhoun Chavasse Almshouses</v>
          </cell>
          <cell r="C410" t="str">
            <v>RASA</v>
          </cell>
          <cell r="D410">
            <v>0</v>
          </cell>
          <cell r="E410">
            <v>2</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2</v>
          </cell>
          <cell r="X410">
            <v>0</v>
          </cell>
          <cell r="Y410">
            <v>2</v>
          </cell>
          <cell r="Z410">
            <v>0</v>
          </cell>
          <cell r="AA410">
            <v>0</v>
          </cell>
          <cell r="AB410">
            <v>0</v>
          </cell>
          <cell r="AC410">
            <v>0</v>
          </cell>
          <cell r="AD410">
            <v>0</v>
          </cell>
          <cell r="AE410">
            <v>0</v>
          </cell>
          <cell r="AF410">
            <v>0</v>
          </cell>
          <cell r="AG410">
            <v>0</v>
          </cell>
          <cell r="AH410">
            <v>0</v>
          </cell>
        </row>
        <row r="411">
          <cell r="A411" t="str">
            <v>A3706</v>
          </cell>
          <cell r="B411" t="str">
            <v>The Cinque Cottages</v>
          </cell>
          <cell r="C411" t="str">
            <v>RASA</v>
          </cell>
          <cell r="D411">
            <v>8</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8</v>
          </cell>
          <cell r="W411">
            <v>0</v>
          </cell>
          <cell r="X411">
            <v>0</v>
          </cell>
          <cell r="Y411">
            <v>8</v>
          </cell>
          <cell r="Z411">
            <v>0</v>
          </cell>
          <cell r="AA411">
            <v>0</v>
          </cell>
          <cell r="AB411">
            <v>0</v>
          </cell>
          <cell r="AC411">
            <v>0</v>
          </cell>
          <cell r="AD411">
            <v>0</v>
          </cell>
          <cell r="AE411">
            <v>0</v>
          </cell>
          <cell r="AF411">
            <v>0</v>
          </cell>
          <cell r="AG411">
            <v>0</v>
          </cell>
          <cell r="AH411">
            <v>0</v>
          </cell>
        </row>
        <row r="412">
          <cell r="A412" t="str">
            <v>A3714</v>
          </cell>
          <cell r="B412" t="str">
            <v>Almshouse Charity of Elizabeth Smith</v>
          </cell>
          <cell r="C412" t="str">
            <v>RASA</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10</v>
          </cell>
          <cell r="U412">
            <v>0</v>
          </cell>
          <cell r="V412">
            <v>0</v>
          </cell>
          <cell r="W412">
            <v>10</v>
          </cell>
          <cell r="X412">
            <v>0</v>
          </cell>
          <cell r="Y412">
            <v>10</v>
          </cell>
          <cell r="Z412">
            <v>0</v>
          </cell>
          <cell r="AA412">
            <v>0</v>
          </cell>
          <cell r="AB412">
            <v>0</v>
          </cell>
          <cell r="AC412">
            <v>0</v>
          </cell>
          <cell r="AD412">
            <v>0</v>
          </cell>
          <cell r="AE412">
            <v>0</v>
          </cell>
          <cell r="AF412">
            <v>0</v>
          </cell>
          <cell r="AG412">
            <v>0</v>
          </cell>
          <cell r="AH412">
            <v>0</v>
          </cell>
        </row>
        <row r="413">
          <cell r="A413" t="str">
            <v>A3721</v>
          </cell>
          <cell r="B413" t="str">
            <v>Tyne Mariners' Benevolent Institution</v>
          </cell>
          <cell r="C413" t="str">
            <v>RASA</v>
          </cell>
          <cell r="D413">
            <v>30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30</v>
          </cell>
          <cell r="W413">
            <v>0</v>
          </cell>
          <cell r="X413">
            <v>0</v>
          </cell>
          <cell r="Y413">
            <v>30</v>
          </cell>
          <cell r="Z413">
            <v>0</v>
          </cell>
          <cell r="AA413">
            <v>0</v>
          </cell>
          <cell r="AB413">
            <v>0</v>
          </cell>
          <cell r="AC413">
            <v>0</v>
          </cell>
          <cell r="AD413">
            <v>0</v>
          </cell>
          <cell r="AE413">
            <v>0</v>
          </cell>
          <cell r="AF413">
            <v>0</v>
          </cell>
          <cell r="AG413">
            <v>0</v>
          </cell>
          <cell r="AH413">
            <v>0</v>
          </cell>
        </row>
        <row r="414">
          <cell r="A414" t="str">
            <v>A3722</v>
          </cell>
          <cell r="B414" t="str">
            <v>Stewart's and Budgen's Almshouses</v>
          </cell>
          <cell r="C414" t="str">
            <v>RASA</v>
          </cell>
          <cell r="D414">
            <v>11</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11</v>
          </cell>
          <cell r="W414">
            <v>0</v>
          </cell>
          <cell r="X414">
            <v>0</v>
          </cell>
          <cell r="Y414">
            <v>11</v>
          </cell>
          <cell r="Z414">
            <v>0</v>
          </cell>
          <cell r="AA414">
            <v>0</v>
          </cell>
          <cell r="AB414">
            <v>0</v>
          </cell>
          <cell r="AC414">
            <v>0</v>
          </cell>
          <cell r="AD414">
            <v>0</v>
          </cell>
          <cell r="AE414">
            <v>0</v>
          </cell>
          <cell r="AF414">
            <v>0</v>
          </cell>
          <cell r="AG414">
            <v>0</v>
          </cell>
          <cell r="AH414">
            <v>0</v>
          </cell>
        </row>
        <row r="415">
          <cell r="A415" t="str">
            <v>A3748</v>
          </cell>
          <cell r="B415" t="str">
            <v>The Poynton-with-Worth Almshouse Charity</v>
          </cell>
          <cell r="C415" t="str">
            <v>RASA</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6</v>
          </cell>
          <cell r="T415">
            <v>0</v>
          </cell>
          <cell r="U415">
            <v>0</v>
          </cell>
          <cell r="V415">
            <v>6</v>
          </cell>
          <cell r="W415">
            <v>0</v>
          </cell>
          <cell r="X415">
            <v>0</v>
          </cell>
          <cell r="Y415">
            <v>6</v>
          </cell>
          <cell r="Z415">
            <v>0</v>
          </cell>
          <cell r="AA415">
            <v>0</v>
          </cell>
          <cell r="AB415">
            <v>0</v>
          </cell>
          <cell r="AC415">
            <v>0</v>
          </cell>
          <cell r="AD415">
            <v>0</v>
          </cell>
          <cell r="AE415">
            <v>0</v>
          </cell>
          <cell r="AF415">
            <v>0</v>
          </cell>
          <cell r="AG415">
            <v>0</v>
          </cell>
          <cell r="AH415">
            <v>0</v>
          </cell>
        </row>
        <row r="416">
          <cell r="A416" t="str">
            <v>A3751</v>
          </cell>
          <cell r="B416" t="str">
            <v>Charity of Emma Rice &amp; W.E.J. Knight</v>
          </cell>
          <cell r="C416" t="str">
            <v>RASA</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12</v>
          </cell>
          <cell r="U416">
            <v>0</v>
          </cell>
          <cell r="V416">
            <v>0</v>
          </cell>
          <cell r="W416">
            <v>12</v>
          </cell>
          <cell r="X416">
            <v>0</v>
          </cell>
          <cell r="Y416">
            <v>12</v>
          </cell>
          <cell r="Z416">
            <v>0</v>
          </cell>
          <cell r="AA416">
            <v>0</v>
          </cell>
          <cell r="AB416">
            <v>0</v>
          </cell>
          <cell r="AC416">
            <v>0</v>
          </cell>
          <cell r="AD416">
            <v>0</v>
          </cell>
          <cell r="AE416">
            <v>0</v>
          </cell>
          <cell r="AF416">
            <v>0</v>
          </cell>
          <cell r="AG416">
            <v>0</v>
          </cell>
          <cell r="AH416">
            <v>0</v>
          </cell>
        </row>
        <row r="417">
          <cell r="A417" t="str">
            <v>A3759</v>
          </cell>
          <cell r="B417" t="str">
            <v>The Annie Sutton Memorial Houses</v>
          </cell>
          <cell r="C417" t="str">
            <v>RASA</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33</v>
          </cell>
          <cell r="T417">
            <v>0</v>
          </cell>
          <cell r="U417">
            <v>0</v>
          </cell>
          <cell r="V417">
            <v>33</v>
          </cell>
          <cell r="W417">
            <v>0</v>
          </cell>
          <cell r="X417">
            <v>0</v>
          </cell>
          <cell r="Y417">
            <v>33</v>
          </cell>
          <cell r="Z417">
            <v>0</v>
          </cell>
          <cell r="AA417">
            <v>0</v>
          </cell>
          <cell r="AB417">
            <v>0</v>
          </cell>
          <cell r="AC417">
            <v>0</v>
          </cell>
          <cell r="AD417">
            <v>0</v>
          </cell>
          <cell r="AE417">
            <v>0</v>
          </cell>
          <cell r="AF417">
            <v>0</v>
          </cell>
          <cell r="AG417">
            <v>0</v>
          </cell>
          <cell r="AH417">
            <v>0</v>
          </cell>
        </row>
        <row r="418">
          <cell r="A418" t="str">
            <v>A3761</v>
          </cell>
          <cell r="B418" t="str">
            <v>Charities of James Farmer for Almshouses &amp; Poor</v>
          </cell>
          <cell r="C418" t="str">
            <v>RASA</v>
          </cell>
          <cell r="D418">
            <v>10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10</v>
          </cell>
          <cell r="W418">
            <v>0</v>
          </cell>
          <cell r="X418">
            <v>0</v>
          </cell>
          <cell r="Y418">
            <v>10</v>
          </cell>
          <cell r="Z418">
            <v>0</v>
          </cell>
          <cell r="AA418">
            <v>0</v>
          </cell>
          <cell r="AB418">
            <v>0</v>
          </cell>
          <cell r="AC418">
            <v>0</v>
          </cell>
          <cell r="AD418">
            <v>0</v>
          </cell>
          <cell r="AE418">
            <v>0</v>
          </cell>
          <cell r="AF418">
            <v>0</v>
          </cell>
          <cell r="AG418">
            <v>0</v>
          </cell>
          <cell r="AH418">
            <v>0</v>
          </cell>
        </row>
        <row r="419">
          <cell r="A419" t="str">
            <v>A3768</v>
          </cell>
          <cell r="B419" t="str">
            <v>Brandon Aged Persons Homes</v>
          </cell>
          <cell r="C419" t="str">
            <v>RASA</v>
          </cell>
          <cell r="D419">
            <v>12</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12</v>
          </cell>
          <cell r="W419">
            <v>0</v>
          </cell>
          <cell r="X419">
            <v>0</v>
          </cell>
          <cell r="Y419">
            <v>12</v>
          </cell>
          <cell r="Z419">
            <v>0</v>
          </cell>
          <cell r="AA419">
            <v>0</v>
          </cell>
          <cell r="AB419">
            <v>0</v>
          </cell>
          <cell r="AC419">
            <v>0</v>
          </cell>
          <cell r="AD419">
            <v>0</v>
          </cell>
          <cell r="AE419">
            <v>0</v>
          </cell>
          <cell r="AF419">
            <v>0</v>
          </cell>
          <cell r="AG419">
            <v>0</v>
          </cell>
          <cell r="AH419">
            <v>0</v>
          </cell>
        </row>
        <row r="420">
          <cell r="A420" t="str">
            <v>A3783</v>
          </cell>
          <cell r="B420" t="str">
            <v>Cooper and Adkinson Almshouse Charity</v>
          </cell>
          <cell r="C420" t="str">
            <v>RASA</v>
          </cell>
          <cell r="D420">
            <v>6</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6</v>
          </cell>
          <cell r="W420">
            <v>0</v>
          </cell>
          <cell r="X420">
            <v>0</v>
          </cell>
          <cell r="Y420">
            <v>6</v>
          </cell>
          <cell r="Z420">
            <v>0</v>
          </cell>
          <cell r="AA420">
            <v>0</v>
          </cell>
          <cell r="AB420">
            <v>0</v>
          </cell>
          <cell r="AC420">
            <v>0</v>
          </cell>
          <cell r="AD420">
            <v>0</v>
          </cell>
          <cell r="AE420">
            <v>0</v>
          </cell>
          <cell r="AF420">
            <v>0</v>
          </cell>
          <cell r="AG420">
            <v>0</v>
          </cell>
          <cell r="AH420">
            <v>0</v>
          </cell>
        </row>
        <row r="421">
          <cell r="A421" t="str">
            <v>A3821</v>
          </cell>
          <cell r="B421" t="str">
            <v>The Bradfield Feoffees Charity</v>
          </cell>
          <cell r="C421" t="str">
            <v>RASA</v>
          </cell>
          <cell r="D421">
            <v>13</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13</v>
          </cell>
          <cell r="W421">
            <v>0</v>
          </cell>
          <cell r="X421">
            <v>0</v>
          </cell>
          <cell r="Y421">
            <v>13</v>
          </cell>
          <cell r="Z421">
            <v>4</v>
          </cell>
          <cell r="AA421">
            <v>0</v>
          </cell>
          <cell r="AB421">
            <v>0</v>
          </cell>
          <cell r="AC421">
            <v>0</v>
          </cell>
          <cell r="AD421">
            <v>0</v>
          </cell>
          <cell r="AE421">
            <v>0</v>
          </cell>
          <cell r="AF421">
            <v>4</v>
          </cell>
          <cell r="AG421">
            <v>0</v>
          </cell>
          <cell r="AH421">
            <v>0</v>
          </cell>
        </row>
        <row r="422">
          <cell r="A422" t="str">
            <v>A3822</v>
          </cell>
          <cell r="B422" t="str">
            <v>Marsden Memorial Homes</v>
          </cell>
          <cell r="C422" t="str">
            <v>RASA</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6</v>
          </cell>
          <cell r="U422">
            <v>0</v>
          </cell>
          <cell r="V422">
            <v>0</v>
          </cell>
          <cell r="W422">
            <v>6</v>
          </cell>
          <cell r="X422">
            <v>0</v>
          </cell>
          <cell r="Y422">
            <v>6</v>
          </cell>
          <cell r="Z422">
            <v>0</v>
          </cell>
          <cell r="AA422">
            <v>0</v>
          </cell>
          <cell r="AB422">
            <v>0</v>
          </cell>
          <cell r="AC422">
            <v>0</v>
          </cell>
          <cell r="AD422">
            <v>0</v>
          </cell>
          <cell r="AE422">
            <v>0</v>
          </cell>
          <cell r="AF422">
            <v>0</v>
          </cell>
          <cell r="AG422">
            <v>0</v>
          </cell>
          <cell r="AH422">
            <v>0</v>
          </cell>
        </row>
        <row r="423">
          <cell r="A423" t="str">
            <v>A3825</v>
          </cell>
          <cell r="B423" t="str">
            <v>Butterfield Homes (Cottingley)</v>
          </cell>
          <cell r="C423" t="str">
            <v>RASA</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6</v>
          </cell>
          <cell r="T423">
            <v>0</v>
          </cell>
          <cell r="U423">
            <v>0</v>
          </cell>
          <cell r="V423">
            <v>6</v>
          </cell>
          <cell r="W423">
            <v>0</v>
          </cell>
          <cell r="X423">
            <v>0</v>
          </cell>
          <cell r="Y423">
            <v>6</v>
          </cell>
          <cell r="Z423">
            <v>0</v>
          </cell>
          <cell r="AA423">
            <v>0</v>
          </cell>
          <cell r="AB423">
            <v>0</v>
          </cell>
          <cell r="AC423">
            <v>0</v>
          </cell>
          <cell r="AD423">
            <v>0</v>
          </cell>
          <cell r="AE423">
            <v>0</v>
          </cell>
          <cell r="AF423">
            <v>0</v>
          </cell>
          <cell r="AG423">
            <v>0</v>
          </cell>
          <cell r="AH423">
            <v>0</v>
          </cell>
        </row>
        <row r="424">
          <cell r="A424" t="str">
            <v>A3838</v>
          </cell>
          <cell r="B424" t="str">
            <v>Emily Bentley Homes</v>
          </cell>
          <cell r="C424" t="str">
            <v>RASA</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4</v>
          </cell>
          <cell r="U424">
            <v>0</v>
          </cell>
          <cell r="V424">
            <v>0</v>
          </cell>
          <cell r="W424">
            <v>4</v>
          </cell>
          <cell r="X424">
            <v>0</v>
          </cell>
          <cell r="Y424">
            <v>4</v>
          </cell>
          <cell r="Z424">
            <v>0</v>
          </cell>
          <cell r="AA424">
            <v>0</v>
          </cell>
          <cell r="AB424">
            <v>0</v>
          </cell>
          <cell r="AC424">
            <v>0</v>
          </cell>
          <cell r="AD424">
            <v>0</v>
          </cell>
          <cell r="AE424">
            <v>0</v>
          </cell>
          <cell r="AF424">
            <v>0</v>
          </cell>
          <cell r="AG424">
            <v>0</v>
          </cell>
          <cell r="AH424">
            <v>0</v>
          </cell>
        </row>
        <row r="425">
          <cell r="A425" t="str">
            <v>A3909</v>
          </cell>
          <cell r="B425" t="str">
            <v>Mary Hatch Almshses with Diamond Jubilee Cottages</v>
          </cell>
          <cell r="C425" t="str">
            <v>RASA</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6</v>
          </cell>
          <cell r="T425">
            <v>0</v>
          </cell>
          <cell r="U425">
            <v>0</v>
          </cell>
          <cell r="V425">
            <v>6</v>
          </cell>
          <cell r="W425">
            <v>0</v>
          </cell>
          <cell r="X425">
            <v>0</v>
          </cell>
          <cell r="Y425">
            <v>6</v>
          </cell>
          <cell r="Z425">
            <v>0</v>
          </cell>
          <cell r="AA425">
            <v>0</v>
          </cell>
          <cell r="AB425">
            <v>0</v>
          </cell>
          <cell r="AC425">
            <v>0</v>
          </cell>
          <cell r="AD425">
            <v>0</v>
          </cell>
          <cell r="AE425">
            <v>0</v>
          </cell>
          <cell r="AF425">
            <v>0</v>
          </cell>
          <cell r="AG425">
            <v>0</v>
          </cell>
          <cell r="AH425">
            <v>0</v>
          </cell>
        </row>
        <row r="426">
          <cell r="A426" t="str">
            <v>A3910</v>
          </cell>
          <cell r="B426" t="str">
            <v>Aston Almshouse Charity</v>
          </cell>
          <cell r="C426" t="str">
            <v>RASA</v>
          </cell>
          <cell r="D426">
            <v>3</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3</v>
          </cell>
          <cell r="W426">
            <v>0</v>
          </cell>
          <cell r="X426">
            <v>0</v>
          </cell>
          <cell r="Y426">
            <v>3</v>
          </cell>
          <cell r="Z426">
            <v>0</v>
          </cell>
          <cell r="AA426">
            <v>0</v>
          </cell>
          <cell r="AB426">
            <v>0</v>
          </cell>
          <cell r="AC426">
            <v>0</v>
          </cell>
          <cell r="AD426">
            <v>0</v>
          </cell>
          <cell r="AE426">
            <v>0</v>
          </cell>
          <cell r="AF426">
            <v>0</v>
          </cell>
          <cell r="AG426">
            <v>0</v>
          </cell>
          <cell r="AH426">
            <v>0</v>
          </cell>
        </row>
        <row r="427">
          <cell r="A427" t="str">
            <v>A3911</v>
          </cell>
          <cell r="B427" t="str">
            <v>Stanley &amp; Brocklehurst Almshouses</v>
          </cell>
          <cell r="C427" t="str">
            <v>RASA</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12</v>
          </cell>
          <cell r="T427">
            <v>0</v>
          </cell>
          <cell r="U427">
            <v>0</v>
          </cell>
          <cell r="V427">
            <v>12</v>
          </cell>
          <cell r="W427">
            <v>0</v>
          </cell>
          <cell r="X427">
            <v>0</v>
          </cell>
          <cell r="Y427">
            <v>12</v>
          </cell>
          <cell r="Z427">
            <v>0</v>
          </cell>
          <cell r="AA427">
            <v>0</v>
          </cell>
          <cell r="AB427">
            <v>0</v>
          </cell>
          <cell r="AC427">
            <v>0</v>
          </cell>
          <cell r="AD427">
            <v>0</v>
          </cell>
          <cell r="AE427">
            <v>0</v>
          </cell>
          <cell r="AF427">
            <v>0</v>
          </cell>
          <cell r="AG427">
            <v>0</v>
          </cell>
          <cell r="AH427">
            <v>0</v>
          </cell>
        </row>
        <row r="428">
          <cell r="A428" t="str">
            <v>A3937</v>
          </cell>
          <cell r="B428" t="str">
            <v>The John Henry Keene Memorial Homes</v>
          </cell>
          <cell r="C428" t="str">
            <v>RASA</v>
          </cell>
          <cell r="D428">
            <v>1</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41</v>
          </cell>
          <cell r="T428">
            <v>0</v>
          </cell>
          <cell r="U428">
            <v>0</v>
          </cell>
          <cell r="V428">
            <v>42</v>
          </cell>
          <cell r="W428">
            <v>0</v>
          </cell>
          <cell r="X428">
            <v>0</v>
          </cell>
          <cell r="Y428">
            <v>42</v>
          </cell>
          <cell r="Z428">
            <v>0</v>
          </cell>
          <cell r="AA428">
            <v>0</v>
          </cell>
          <cell r="AB428">
            <v>0</v>
          </cell>
          <cell r="AC428">
            <v>0</v>
          </cell>
          <cell r="AD428">
            <v>0</v>
          </cell>
          <cell r="AE428">
            <v>0</v>
          </cell>
          <cell r="AF428">
            <v>0</v>
          </cell>
          <cell r="AG428">
            <v>0</v>
          </cell>
          <cell r="AH428">
            <v>0</v>
          </cell>
        </row>
        <row r="429">
          <cell r="A429" t="str">
            <v>A3946</v>
          </cell>
          <cell r="B429" t="str">
            <v>Henry Gilder Drake Almshouse Charity</v>
          </cell>
          <cell r="C429" t="str">
            <v>RASA</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16</v>
          </cell>
          <cell r="T429">
            <v>0</v>
          </cell>
          <cell r="U429">
            <v>0</v>
          </cell>
          <cell r="V429">
            <v>16</v>
          </cell>
          <cell r="W429">
            <v>0</v>
          </cell>
          <cell r="X429">
            <v>0</v>
          </cell>
          <cell r="Y429">
            <v>16</v>
          </cell>
          <cell r="Z429">
            <v>0</v>
          </cell>
          <cell r="AA429">
            <v>0</v>
          </cell>
          <cell r="AB429">
            <v>0</v>
          </cell>
          <cell r="AC429">
            <v>0</v>
          </cell>
          <cell r="AD429">
            <v>0</v>
          </cell>
          <cell r="AE429">
            <v>0</v>
          </cell>
          <cell r="AF429">
            <v>0</v>
          </cell>
          <cell r="AG429">
            <v>0</v>
          </cell>
          <cell r="AH429">
            <v>0</v>
          </cell>
        </row>
        <row r="430">
          <cell r="A430" t="str">
            <v>A3969</v>
          </cell>
          <cell r="B430" t="str">
            <v>Henry Pinnock &amp; Victoria &amp; Albert Memorial Charity</v>
          </cell>
          <cell r="C430" t="str">
            <v>RASA</v>
          </cell>
          <cell r="D430">
            <v>0</v>
          </cell>
          <cell r="E430">
            <v>3</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60</v>
          </cell>
          <cell r="U430">
            <v>0</v>
          </cell>
          <cell r="V430">
            <v>0</v>
          </cell>
          <cell r="W430">
            <v>63</v>
          </cell>
          <cell r="X430">
            <v>0</v>
          </cell>
          <cell r="Y430">
            <v>63</v>
          </cell>
          <cell r="Z430">
            <v>0</v>
          </cell>
          <cell r="AA430">
            <v>4</v>
          </cell>
          <cell r="AB430">
            <v>0</v>
          </cell>
          <cell r="AC430">
            <v>0</v>
          </cell>
          <cell r="AD430">
            <v>0</v>
          </cell>
          <cell r="AE430">
            <v>0</v>
          </cell>
          <cell r="AF430">
            <v>0</v>
          </cell>
          <cell r="AG430">
            <v>4</v>
          </cell>
          <cell r="AH430">
            <v>0</v>
          </cell>
        </row>
        <row r="431">
          <cell r="A431" t="str">
            <v>A3970</v>
          </cell>
          <cell r="B431" t="str">
            <v>John Pease Cottages</v>
          </cell>
          <cell r="C431" t="str">
            <v>RASA</v>
          </cell>
          <cell r="D431">
            <v>0</v>
          </cell>
          <cell r="E431">
            <v>4</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4</v>
          </cell>
          <cell r="X431">
            <v>0</v>
          </cell>
          <cell r="Y431">
            <v>4</v>
          </cell>
          <cell r="Z431">
            <v>0</v>
          </cell>
          <cell r="AA431">
            <v>0</v>
          </cell>
          <cell r="AB431">
            <v>0</v>
          </cell>
          <cell r="AC431">
            <v>0</v>
          </cell>
          <cell r="AD431">
            <v>0</v>
          </cell>
          <cell r="AE431">
            <v>0</v>
          </cell>
          <cell r="AF431">
            <v>0</v>
          </cell>
          <cell r="AG431">
            <v>0</v>
          </cell>
          <cell r="AH431">
            <v>0</v>
          </cell>
        </row>
        <row r="432">
          <cell r="A432" t="str">
            <v>A3989</v>
          </cell>
          <cell r="B432" t="str">
            <v>Fence Trust</v>
          </cell>
          <cell r="C432" t="str">
            <v>RASA</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7</v>
          </cell>
          <cell r="T432">
            <v>0</v>
          </cell>
          <cell r="U432">
            <v>0</v>
          </cell>
          <cell r="V432">
            <v>7</v>
          </cell>
          <cell r="W432">
            <v>0</v>
          </cell>
          <cell r="X432">
            <v>0</v>
          </cell>
          <cell r="Y432">
            <v>7</v>
          </cell>
          <cell r="Z432">
            <v>0</v>
          </cell>
          <cell r="AA432">
            <v>0</v>
          </cell>
          <cell r="AB432">
            <v>0</v>
          </cell>
          <cell r="AC432">
            <v>3</v>
          </cell>
          <cell r="AD432">
            <v>0</v>
          </cell>
          <cell r="AE432">
            <v>0</v>
          </cell>
          <cell r="AF432">
            <v>3</v>
          </cell>
          <cell r="AG432">
            <v>0</v>
          </cell>
          <cell r="AH432">
            <v>0</v>
          </cell>
        </row>
        <row r="433">
          <cell r="A433" t="str">
            <v>A3990</v>
          </cell>
          <cell r="B433" t="str">
            <v>Charles Edward Sugden Almshouses</v>
          </cell>
          <cell r="C433" t="str">
            <v>RASA</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7</v>
          </cell>
          <cell r="T433">
            <v>0</v>
          </cell>
          <cell r="U433">
            <v>0</v>
          </cell>
          <cell r="V433">
            <v>7</v>
          </cell>
          <cell r="W433">
            <v>0</v>
          </cell>
          <cell r="X433">
            <v>0</v>
          </cell>
          <cell r="Y433">
            <v>7</v>
          </cell>
          <cell r="Z433">
            <v>0</v>
          </cell>
          <cell r="AA433">
            <v>0</v>
          </cell>
          <cell r="AB433">
            <v>0</v>
          </cell>
          <cell r="AC433">
            <v>0</v>
          </cell>
          <cell r="AD433">
            <v>0</v>
          </cell>
          <cell r="AE433">
            <v>0</v>
          </cell>
          <cell r="AF433">
            <v>0</v>
          </cell>
          <cell r="AG433">
            <v>0</v>
          </cell>
          <cell r="AH433">
            <v>0</v>
          </cell>
        </row>
        <row r="434">
          <cell r="A434" t="str">
            <v>A3996</v>
          </cell>
          <cell r="B434" t="str">
            <v>The Harcourt Almshouse Charities</v>
          </cell>
          <cell r="C434" t="str">
            <v>RASA</v>
          </cell>
          <cell r="D434">
            <v>1</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7</v>
          </cell>
          <cell r="T434">
            <v>0</v>
          </cell>
          <cell r="U434">
            <v>0</v>
          </cell>
          <cell r="V434">
            <v>8</v>
          </cell>
          <cell r="W434">
            <v>0</v>
          </cell>
          <cell r="X434">
            <v>0</v>
          </cell>
          <cell r="Y434">
            <v>8</v>
          </cell>
          <cell r="Z434">
            <v>0</v>
          </cell>
          <cell r="AA434">
            <v>0</v>
          </cell>
          <cell r="AB434">
            <v>0</v>
          </cell>
          <cell r="AC434">
            <v>0</v>
          </cell>
          <cell r="AD434">
            <v>0</v>
          </cell>
          <cell r="AE434">
            <v>0</v>
          </cell>
          <cell r="AF434">
            <v>0</v>
          </cell>
          <cell r="AG434">
            <v>0</v>
          </cell>
          <cell r="AH434">
            <v>0</v>
          </cell>
        </row>
        <row r="435">
          <cell r="A435" t="str">
            <v>A3997</v>
          </cell>
          <cell r="B435" t="str">
            <v>The Margaret Jane Ashley Almshouse Charity</v>
          </cell>
          <cell r="C435" t="str">
            <v>RASA</v>
          </cell>
          <cell r="D435">
            <v>0</v>
          </cell>
          <cell r="E435">
            <v>3</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3</v>
          </cell>
          <cell r="X435">
            <v>0</v>
          </cell>
          <cell r="Y435">
            <v>3</v>
          </cell>
          <cell r="Z435">
            <v>0</v>
          </cell>
          <cell r="AA435">
            <v>0</v>
          </cell>
          <cell r="AB435">
            <v>0</v>
          </cell>
          <cell r="AC435">
            <v>0</v>
          </cell>
          <cell r="AD435">
            <v>0</v>
          </cell>
          <cell r="AE435">
            <v>0</v>
          </cell>
          <cell r="AF435">
            <v>0</v>
          </cell>
          <cell r="AG435">
            <v>0</v>
          </cell>
          <cell r="AH435">
            <v>0</v>
          </cell>
        </row>
        <row r="436">
          <cell r="A436" t="str">
            <v>A4001</v>
          </cell>
          <cell r="B436" t="str">
            <v>The Honywood and Douglas Charity</v>
          </cell>
          <cell r="C436" t="str">
            <v>RASA</v>
          </cell>
          <cell r="D436">
            <v>26</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26</v>
          </cell>
          <cell r="W436">
            <v>0</v>
          </cell>
          <cell r="X436">
            <v>0</v>
          </cell>
          <cell r="Y436">
            <v>26</v>
          </cell>
          <cell r="Z436">
            <v>0</v>
          </cell>
          <cell r="AA436">
            <v>0</v>
          </cell>
          <cell r="AB436">
            <v>0</v>
          </cell>
          <cell r="AC436">
            <v>0</v>
          </cell>
          <cell r="AD436">
            <v>0</v>
          </cell>
          <cell r="AE436">
            <v>0</v>
          </cell>
          <cell r="AF436">
            <v>0</v>
          </cell>
          <cell r="AG436">
            <v>0</v>
          </cell>
          <cell r="AH436">
            <v>0</v>
          </cell>
        </row>
        <row r="437">
          <cell r="A437" t="str">
            <v>A4006</v>
          </cell>
          <cell r="B437" t="str">
            <v>Browne &amp; Wingrave Almshouse Charities</v>
          </cell>
          <cell r="C437" t="str">
            <v>RASA</v>
          </cell>
          <cell r="D437">
            <v>12</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12</v>
          </cell>
          <cell r="W437">
            <v>0</v>
          </cell>
          <cell r="X437">
            <v>0</v>
          </cell>
          <cell r="Y437">
            <v>12</v>
          </cell>
          <cell r="Z437">
            <v>0</v>
          </cell>
          <cell r="AA437">
            <v>0</v>
          </cell>
          <cell r="AB437">
            <v>0</v>
          </cell>
          <cell r="AC437">
            <v>0</v>
          </cell>
          <cell r="AD437">
            <v>0</v>
          </cell>
          <cell r="AE437">
            <v>0</v>
          </cell>
          <cell r="AF437">
            <v>0</v>
          </cell>
          <cell r="AG437">
            <v>0</v>
          </cell>
          <cell r="AH437">
            <v>0</v>
          </cell>
        </row>
        <row r="438">
          <cell r="A438" t="str">
            <v>A4012</v>
          </cell>
          <cell r="B438" t="str">
            <v>The Charity of Hannah Clarke for Almshouses</v>
          </cell>
          <cell r="C438" t="str">
            <v>RASA</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8</v>
          </cell>
          <cell r="T438">
            <v>0</v>
          </cell>
          <cell r="U438">
            <v>0</v>
          </cell>
          <cell r="V438">
            <v>8</v>
          </cell>
          <cell r="W438">
            <v>0</v>
          </cell>
          <cell r="X438">
            <v>0</v>
          </cell>
          <cell r="Y438">
            <v>8</v>
          </cell>
          <cell r="Z438">
            <v>0</v>
          </cell>
          <cell r="AA438">
            <v>0</v>
          </cell>
          <cell r="AB438">
            <v>0</v>
          </cell>
          <cell r="AC438">
            <v>0</v>
          </cell>
          <cell r="AD438">
            <v>0</v>
          </cell>
          <cell r="AE438">
            <v>0</v>
          </cell>
          <cell r="AF438">
            <v>0</v>
          </cell>
          <cell r="AG438">
            <v>0</v>
          </cell>
          <cell r="AH438">
            <v>0</v>
          </cell>
        </row>
        <row r="439">
          <cell r="A439" t="str">
            <v>A4020</v>
          </cell>
          <cell r="B439" t="str">
            <v>The Pickering and Ferens Homes</v>
          </cell>
          <cell r="C439" t="str">
            <v>Large</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1229</v>
          </cell>
          <cell r="T439">
            <v>0</v>
          </cell>
          <cell r="U439">
            <v>31</v>
          </cell>
          <cell r="V439">
            <v>1229</v>
          </cell>
          <cell r="W439">
            <v>0</v>
          </cell>
          <cell r="X439">
            <v>31</v>
          </cell>
          <cell r="Y439">
            <v>1229</v>
          </cell>
          <cell r="Z439">
            <v>0</v>
          </cell>
          <cell r="AA439">
            <v>0</v>
          </cell>
          <cell r="AB439">
            <v>0</v>
          </cell>
          <cell r="AC439">
            <v>0</v>
          </cell>
          <cell r="AD439">
            <v>0</v>
          </cell>
          <cell r="AE439">
            <v>0</v>
          </cell>
          <cell r="AF439">
            <v>0</v>
          </cell>
          <cell r="AG439">
            <v>0</v>
          </cell>
          <cell r="AH439">
            <v>0</v>
          </cell>
        </row>
        <row r="440">
          <cell r="A440" t="str">
            <v>A4021</v>
          </cell>
          <cell r="B440" t="str">
            <v>Peter Birtwistle Trust</v>
          </cell>
          <cell r="C440" t="str">
            <v>RASA</v>
          </cell>
          <cell r="D440">
            <v>0</v>
          </cell>
          <cell r="E440">
            <v>0</v>
          </cell>
          <cell r="F440">
            <v>0</v>
          </cell>
          <cell r="G440">
            <v>0</v>
          </cell>
          <cell r="H440">
            <v>0</v>
          </cell>
          <cell r="I440">
            <v>0</v>
          </cell>
          <cell r="J440">
            <v>0</v>
          </cell>
          <cell r="K440">
            <v>0</v>
          </cell>
          <cell r="L440">
            <v>0</v>
          </cell>
          <cell r="M440">
            <v>70</v>
          </cell>
          <cell r="N440">
            <v>0</v>
          </cell>
          <cell r="O440">
            <v>0</v>
          </cell>
          <cell r="P440">
            <v>0</v>
          </cell>
          <cell r="Q440">
            <v>0</v>
          </cell>
          <cell r="R440">
            <v>0</v>
          </cell>
          <cell r="S440">
            <v>0</v>
          </cell>
          <cell r="T440">
            <v>0</v>
          </cell>
          <cell r="U440">
            <v>0</v>
          </cell>
          <cell r="V440">
            <v>70</v>
          </cell>
          <cell r="W440">
            <v>0</v>
          </cell>
          <cell r="X440">
            <v>0</v>
          </cell>
          <cell r="Y440">
            <v>70</v>
          </cell>
          <cell r="Z440">
            <v>1</v>
          </cell>
          <cell r="AA440">
            <v>0</v>
          </cell>
          <cell r="AB440">
            <v>0</v>
          </cell>
          <cell r="AC440">
            <v>0</v>
          </cell>
          <cell r="AD440">
            <v>0</v>
          </cell>
          <cell r="AE440">
            <v>0</v>
          </cell>
          <cell r="AF440">
            <v>1</v>
          </cell>
          <cell r="AG440">
            <v>0</v>
          </cell>
          <cell r="AH440">
            <v>0</v>
          </cell>
        </row>
        <row r="441">
          <cell r="A441" t="str">
            <v>A4022</v>
          </cell>
          <cell r="B441" t="str">
            <v>Trinity Hospital at Clun</v>
          </cell>
          <cell r="C441" t="str">
            <v>RASA</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13</v>
          </cell>
          <cell r="T441">
            <v>0</v>
          </cell>
          <cell r="U441">
            <v>0</v>
          </cell>
          <cell r="V441">
            <v>13</v>
          </cell>
          <cell r="W441">
            <v>0</v>
          </cell>
          <cell r="X441">
            <v>0</v>
          </cell>
          <cell r="Y441">
            <v>13</v>
          </cell>
          <cell r="Z441">
            <v>0</v>
          </cell>
          <cell r="AA441">
            <v>0</v>
          </cell>
          <cell r="AB441">
            <v>0</v>
          </cell>
          <cell r="AC441">
            <v>0</v>
          </cell>
          <cell r="AD441">
            <v>0</v>
          </cell>
          <cell r="AE441">
            <v>0</v>
          </cell>
          <cell r="AF441">
            <v>0</v>
          </cell>
          <cell r="AG441">
            <v>0</v>
          </cell>
          <cell r="AH441">
            <v>0</v>
          </cell>
        </row>
        <row r="442">
          <cell r="A442" t="str">
            <v>A4024</v>
          </cell>
          <cell r="B442" t="str">
            <v>Stephen Hutchen's Charity Trust</v>
          </cell>
          <cell r="C442" t="str">
            <v>RASA</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8</v>
          </cell>
          <cell r="T442">
            <v>0</v>
          </cell>
          <cell r="U442">
            <v>0</v>
          </cell>
          <cell r="V442">
            <v>8</v>
          </cell>
          <cell r="W442">
            <v>0</v>
          </cell>
          <cell r="X442">
            <v>0</v>
          </cell>
          <cell r="Y442">
            <v>8</v>
          </cell>
          <cell r="Z442">
            <v>0</v>
          </cell>
          <cell r="AA442">
            <v>0</v>
          </cell>
          <cell r="AB442">
            <v>0</v>
          </cell>
          <cell r="AC442">
            <v>0</v>
          </cell>
          <cell r="AD442">
            <v>0</v>
          </cell>
          <cell r="AE442">
            <v>0</v>
          </cell>
          <cell r="AF442">
            <v>0</v>
          </cell>
          <cell r="AG442">
            <v>0</v>
          </cell>
          <cell r="AH442">
            <v>0</v>
          </cell>
        </row>
        <row r="443">
          <cell r="A443" t="str">
            <v>A4028</v>
          </cell>
          <cell r="B443" t="str">
            <v>The Birch, Samson &amp; Littleton United Charities</v>
          </cell>
          <cell r="C443" t="str">
            <v>RASA</v>
          </cell>
          <cell r="D443">
            <v>9</v>
          </cell>
          <cell r="E443">
            <v>0</v>
          </cell>
          <cell r="F443">
            <v>0</v>
          </cell>
          <cell r="G443">
            <v>0</v>
          </cell>
          <cell r="H443">
            <v>0</v>
          </cell>
          <cell r="I443">
            <v>0</v>
          </cell>
          <cell r="J443">
            <v>4</v>
          </cell>
          <cell r="K443">
            <v>0</v>
          </cell>
          <cell r="L443">
            <v>0</v>
          </cell>
          <cell r="M443">
            <v>0</v>
          </cell>
          <cell r="N443">
            <v>0</v>
          </cell>
          <cell r="O443">
            <v>0</v>
          </cell>
          <cell r="P443">
            <v>0</v>
          </cell>
          <cell r="Q443">
            <v>0</v>
          </cell>
          <cell r="R443">
            <v>0</v>
          </cell>
          <cell r="S443">
            <v>0</v>
          </cell>
          <cell r="T443">
            <v>0</v>
          </cell>
          <cell r="U443">
            <v>0</v>
          </cell>
          <cell r="V443">
            <v>13</v>
          </cell>
          <cell r="W443">
            <v>0</v>
          </cell>
          <cell r="X443">
            <v>0</v>
          </cell>
          <cell r="Y443">
            <v>13</v>
          </cell>
          <cell r="Z443">
            <v>0</v>
          </cell>
          <cell r="AA443">
            <v>0</v>
          </cell>
          <cell r="AB443">
            <v>0</v>
          </cell>
          <cell r="AC443">
            <v>0</v>
          </cell>
          <cell r="AD443">
            <v>0</v>
          </cell>
          <cell r="AE443">
            <v>0</v>
          </cell>
          <cell r="AF443">
            <v>0</v>
          </cell>
          <cell r="AG443">
            <v>0</v>
          </cell>
          <cell r="AH443">
            <v>0</v>
          </cell>
        </row>
        <row r="444">
          <cell r="A444" t="str">
            <v>A4029</v>
          </cell>
          <cell r="B444" t="str">
            <v>Whitby Merchant Seamen's Hospital Houses</v>
          </cell>
          <cell r="C444" t="str">
            <v>RASA</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row>
        <row r="445">
          <cell r="A445" t="str">
            <v>A4036</v>
          </cell>
          <cell r="B445" t="str">
            <v>Freemen`s Almshouses</v>
          </cell>
          <cell r="C445" t="str">
            <v>RASA</v>
          </cell>
          <cell r="D445">
            <v>0</v>
          </cell>
          <cell r="E445">
            <v>4</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4</v>
          </cell>
          <cell r="X445">
            <v>0</v>
          </cell>
          <cell r="Y445">
            <v>4</v>
          </cell>
          <cell r="Z445">
            <v>0</v>
          </cell>
          <cell r="AA445">
            <v>0</v>
          </cell>
          <cell r="AB445">
            <v>0</v>
          </cell>
          <cell r="AC445">
            <v>0</v>
          </cell>
          <cell r="AD445">
            <v>0</v>
          </cell>
          <cell r="AE445">
            <v>0</v>
          </cell>
          <cell r="AF445">
            <v>0</v>
          </cell>
          <cell r="AG445">
            <v>0</v>
          </cell>
          <cell r="AH445">
            <v>0</v>
          </cell>
        </row>
        <row r="446">
          <cell r="A446" t="str">
            <v>A4037</v>
          </cell>
          <cell r="B446" t="str">
            <v>The Flood Charity</v>
          </cell>
          <cell r="C446" t="str">
            <v>RASA</v>
          </cell>
          <cell r="D446">
            <v>0</v>
          </cell>
          <cell r="E446">
            <v>12</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12</v>
          </cell>
          <cell r="X446">
            <v>0</v>
          </cell>
          <cell r="Y446">
            <v>12</v>
          </cell>
          <cell r="Z446">
            <v>0</v>
          </cell>
          <cell r="AA446">
            <v>0</v>
          </cell>
          <cell r="AB446">
            <v>0</v>
          </cell>
          <cell r="AC446">
            <v>0</v>
          </cell>
          <cell r="AD446">
            <v>0</v>
          </cell>
          <cell r="AE446">
            <v>0</v>
          </cell>
          <cell r="AF446">
            <v>0</v>
          </cell>
          <cell r="AG446">
            <v>0</v>
          </cell>
          <cell r="AH446">
            <v>0</v>
          </cell>
        </row>
        <row r="447">
          <cell r="A447" t="str">
            <v>A4038</v>
          </cell>
          <cell r="B447" t="str">
            <v>Bocking United Charities</v>
          </cell>
          <cell r="C447" t="str">
            <v>RASA</v>
          </cell>
          <cell r="D447">
            <v>0</v>
          </cell>
          <cell r="E447">
            <v>0</v>
          </cell>
          <cell r="F447">
            <v>0</v>
          </cell>
          <cell r="G447">
            <v>0</v>
          </cell>
          <cell r="H447">
            <v>0</v>
          </cell>
          <cell r="I447">
            <v>0</v>
          </cell>
          <cell r="J447">
            <v>0</v>
          </cell>
          <cell r="K447">
            <v>0</v>
          </cell>
          <cell r="L447">
            <v>0</v>
          </cell>
          <cell r="M447">
            <v>0</v>
          </cell>
          <cell r="N447">
            <v>23</v>
          </cell>
          <cell r="O447">
            <v>0</v>
          </cell>
          <cell r="P447">
            <v>0</v>
          </cell>
          <cell r="Q447">
            <v>0</v>
          </cell>
          <cell r="R447">
            <v>0</v>
          </cell>
          <cell r="S447">
            <v>0</v>
          </cell>
          <cell r="T447">
            <v>4</v>
          </cell>
          <cell r="U447">
            <v>0</v>
          </cell>
          <cell r="V447">
            <v>0</v>
          </cell>
          <cell r="W447">
            <v>27</v>
          </cell>
          <cell r="X447">
            <v>0</v>
          </cell>
          <cell r="Y447">
            <v>27</v>
          </cell>
          <cell r="Z447">
            <v>0</v>
          </cell>
          <cell r="AA447">
            <v>0</v>
          </cell>
          <cell r="AB447">
            <v>0</v>
          </cell>
          <cell r="AC447">
            <v>0</v>
          </cell>
          <cell r="AD447">
            <v>0</v>
          </cell>
          <cell r="AE447">
            <v>0</v>
          </cell>
          <cell r="AF447">
            <v>0</v>
          </cell>
          <cell r="AG447">
            <v>0</v>
          </cell>
          <cell r="AH447">
            <v>0</v>
          </cell>
        </row>
        <row r="448">
          <cell r="A448" t="str">
            <v>A4039</v>
          </cell>
          <cell r="B448" t="str">
            <v>Mary Hannah Almshouses</v>
          </cell>
          <cell r="C448" t="str">
            <v>RASA</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6</v>
          </cell>
          <cell r="U448">
            <v>0</v>
          </cell>
          <cell r="V448">
            <v>0</v>
          </cell>
          <cell r="W448">
            <v>6</v>
          </cell>
          <cell r="X448">
            <v>0</v>
          </cell>
          <cell r="Y448">
            <v>6</v>
          </cell>
          <cell r="Z448">
            <v>0</v>
          </cell>
          <cell r="AA448">
            <v>0</v>
          </cell>
          <cell r="AB448">
            <v>0</v>
          </cell>
          <cell r="AC448">
            <v>0</v>
          </cell>
          <cell r="AD448">
            <v>0</v>
          </cell>
          <cell r="AE448">
            <v>0</v>
          </cell>
          <cell r="AF448">
            <v>0</v>
          </cell>
          <cell r="AG448">
            <v>0</v>
          </cell>
          <cell r="AH448">
            <v>0</v>
          </cell>
        </row>
        <row r="449">
          <cell r="A449" t="str">
            <v>A4055</v>
          </cell>
          <cell r="B449" t="str">
            <v>City of Wells Almshouses</v>
          </cell>
          <cell r="C449" t="str">
            <v>RASA</v>
          </cell>
          <cell r="D449">
            <v>32</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32</v>
          </cell>
          <cell r="W449">
            <v>0</v>
          </cell>
          <cell r="X449">
            <v>0</v>
          </cell>
          <cell r="Y449">
            <v>32</v>
          </cell>
          <cell r="Z449">
            <v>0</v>
          </cell>
          <cell r="AA449">
            <v>0</v>
          </cell>
          <cell r="AB449">
            <v>0</v>
          </cell>
          <cell r="AC449">
            <v>0</v>
          </cell>
          <cell r="AD449">
            <v>0</v>
          </cell>
          <cell r="AE449">
            <v>0</v>
          </cell>
          <cell r="AF449">
            <v>0</v>
          </cell>
          <cell r="AG449">
            <v>0</v>
          </cell>
          <cell r="AH449">
            <v>0</v>
          </cell>
        </row>
        <row r="450">
          <cell r="A450" t="str">
            <v>A4057</v>
          </cell>
          <cell r="B450" t="str">
            <v>Charity of Marjorie Hurst</v>
          </cell>
          <cell r="C450" t="str">
            <v>RASA</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10</v>
          </cell>
          <cell r="T450">
            <v>0</v>
          </cell>
          <cell r="U450">
            <v>0</v>
          </cell>
          <cell r="V450">
            <v>10</v>
          </cell>
          <cell r="W450">
            <v>0</v>
          </cell>
          <cell r="X450">
            <v>0</v>
          </cell>
          <cell r="Y450">
            <v>10</v>
          </cell>
          <cell r="Z450">
            <v>0</v>
          </cell>
          <cell r="AA450">
            <v>0</v>
          </cell>
          <cell r="AB450">
            <v>0</v>
          </cell>
          <cell r="AC450">
            <v>0</v>
          </cell>
          <cell r="AD450">
            <v>0</v>
          </cell>
          <cell r="AE450">
            <v>0</v>
          </cell>
          <cell r="AF450">
            <v>0</v>
          </cell>
          <cell r="AG450">
            <v>0</v>
          </cell>
          <cell r="AH450">
            <v>0</v>
          </cell>
        </row>
        <row r="451">
          <cell r="A451" t="str">
            <v>A4063</v>
          </cell>
          <cell r="B451" t="str">
            <v>Henry Boys Almshouses</v>
          </cell>
          <cell r="C451" t="str">
            <v>RASA</v>
          </cell>
          <cell r="D451">
            <v>0</v>
          </cell>
          <cell r="E451">
            <v>12</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12</v>
          </cell>
          <cell r="X451">
            <v>0</v>
          </cell>
          <cell r="Y451">
            <v>12</v>
          </cell>
          <cell r="Z451">
            <v>0</v>
          </cell>
          <cell r="AA451">
            <v>0</v>
          </cell>
          <cell r="AB451">
            <v>0</v>
          </cell>
          <cell r="AC451">
            <v>0</v>
          </cell>
          <cell r="AD451">
            <v>0</v>
          </cell>
          <cell r="AE451">
            <v>0</v>
          </cell>
          <cell r="AF451">
            <v>0</v>
          </cell>
          <cell r="AG451">
            <v>0</v>
          </cell>
          <cell r="AH451">
            <v>0</v>
          </cell>
        </row>
        <row r="452">
          <cell r="A452" t="str">
            <v>A4071</v>
          </cell>
          <cell r="B452" t="str">
            <v>The Frances Darlington Charity</v>
          </cell>
          <cell r="C452" t="str">
            <v>RASA</v>
          </cell>
          <cell r="D452">
            <v>5</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5</v>
          </cell>
          <cell r="W452">
            <v>0</v>
          </cell>
          <cell r="X452">
            <v>0</v>
          </cell>
          <cell r="Y452">
            <v>5</v>
          </cell>
          <cell r="Z452">
            <v>0</v>
          </cell>
          <cell r="AA452">
            <v>0</v>
          </cell>
          <cell r="AB452">
            <v>0</v>
          </cell>
          <cell r="AC452">
            <v>0</v>
          </cell>
          <cell r="AD452">
            <v>0</v>
          </cell>
          <cell r="AE452">
            <v>0</v>
          </cell>
          <cell r="AF452">
            <v>0</v>
          </cell>
          <cell r="AG452">
            <v>0</v>
          </cell>
          <cell r="AH452">
            <v>0</v>
          </cell>
        </row>
        <row r="453">
          <cell r="A453" t="str">
            <v>A4080</v>
          </cell>
          <cell r="B453" t="str">
            <v>George Newton Housing Trust</v>
          </cell>
          <cell r="C453" t="str">
            <v>RASA</v>
          </cell>
          <cell r="D453">
            <v>8</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8</v>
          </cell>
          <cell r="W453">
            <v>0</v>
          </cell>
          <cell r="X453">
            <v>0</v>
          </cell>
          <cell r="Y453">
            <v>8</v>
          </cell>
          <cell r="Z453">
            <v>0</v>
          </cell>
          <cell r="AA453">
            <v>0</v>
          </cell>
          <cell r="AB453">
            <v>0</v>
          </cell>
          <cell r="AC453">
            <v>0</v>
          </cell>
          <cell r="AD453">
            <v>0</v>
          </cell>
          <cell r="AE453">
            <v>0</v>
          </cell>
          <cell r="AF453">
            <v>0</v>
          </cell>
          <cell r="AG453">
            <v>0</v>
          </cell>
          <cell r="AH453">
            <v>0</v>
          </cell>
        </row>
        <row r="454">
          <cell r="A454" t="str">
            <v>A4089</v>
          </cell>
          <cell r="B454" t="str">
            <v>St Mary Magdalen's Hospital</v>
          </cell>
          <cell r="C454" t="str">
            <v>RASA</v>
          </cell>
          <cell r="D454">
            <v>0</v>
          </cell>
          <cell r="E454">
            <v>0</v>
          </cell>
          <cell r="F454">
            <v>0</v>
          </cell>
          <cell r="G454">
            <v>0</v>
          </cell>
          <cell r="H454">
            <v>0</v>
          </cell>
          <cell r="I454">
            <v>0</v>
          </cell>
          <cell r="J454">
            <v>0</v>
          </cell>
          <cell r="K454">
            <v>0</v>
          </cell>
          <cell r="L454">
            <v>0</v>
          </cell>
          <cell r="M454">
            <v>6</v>
          </cell>
          <cell r="N454">
            <v>0</v>
          </cell>
          <cell r="O454">
            <v>0</v>
          </cell>
          <cell r="P454">
            <v>0</v>
          </cell>
          <cell r="Q454">
            <v>0</v>
          </cell>
          <cell r="R454">
            <v>0</v>
          </cell>
          <cell r="S454">
            <v>0</v>
          </cell>
          <cell r="T454">
            <v>0</v>
          </cell>
          <cell r="U454">
            <v>0</v>
          </cell>
          <cell r="V454">
            <v>6</v>
          </cell>
          <cell r="W454">
            <v>0</v>
          </cell>
          <cell r="X454">
            <v>0</v>
          </cell>
          <cell r="Y454">
            <v>6</v>
          </cell>
          <cell r="Z454">
            <v>0</v>
          </cell>
          <cell r="AA454">
            <v>0</v>
          </cell>
          <cell r="AB454">
            <v>0</v>
          </cell>
          <cell r="AC454">
            <v>0</v>
          </cell>
          <cell r="AD454">
            <v>0</v>
          </cell>
          <cell r="AE454">
            <v>0</v>
          </cell>
          <cell r="AF454">
            <v>0</v>
          </cell>
          <cell r="AG454">
            <v>0</v>
          </cell>
          <cell r="AH454">
            <v>0</v>
          </cell>
        </row>
        <row r="455">
          <cell r="A455" t="str">
            <v>A4136</v>
          </cell>
          <cell r="B455" t="str">
            <v>Resthaven Almshouses</v>
          </cell>
          <cell r="C455" t="str">
            <v>RASA</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4</v>
          </cell>
          <cell r="T455">
            <v>0</v>
          </cell>
          <cell r="U455">
            <v>0</v>
          </cell>
          <cell r="V455">
            <v>4</v>
          </cell>
          <cell r="W455">
            <v>0</v>
          </cell>
          <cell r="X455">
            <v>0</v>
          </cell>
          <cell r="Y455">
            <v>4</v>
          </cell>
          <cell r="Z455">
            <v>0</v>
          </cell>
          <cell r="AA455">
            <v>0</v>
          </cell>
          <cell r="AB455">
            <v>0</v>
          </cell>
          <cell r="AC455">
            <v>0</v>
          </cell>
          <cell r="AD455">
            <v>0</v>
          </cell>
          <cell r="AE455">
            <v>0</v>
          </cell>
          <cell r="AF455">
            <v>0</v>
          </cell>
          <cell r="AG455">
            <v>0</v>
          </cell>
          <cell r="AH455">
            <v>0</v>
          </cell>
        </row>
        <row r="456">
          <cell r="A456" t="str">
            <v>A4153</v>
          </cell>
          <cell r="B456" t="str">
            <v>Cooke Almshouse Charity</v>
          </cell>
          <cell r="C456" t="str">
            <v>RASA</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6</v>
          </cell>
          <cell r="T456">
            <v>0</v>
          </cell>
          <cell r="U456">
            <v>0</v>
          </cell>
          <cell r="V456">
            <v>6</v>
          </cell>
          <cell r="W456">
            <v>0</v>
          </cell>
          <cell r="X456">
            <v>0</v>
          </cell>
          <cell r="Y456">
            <v>6</v>
          </cell>
          <cell r="Z456">
            <v>0</v>
          </cell>
          <cell r="AA456">
            <v>0</v>
          </cell>
          <cell r="AB456">
            <v>0</v>
          </cell>
          <cell r="AC456">
            <v>0</v>
          </cell>
          <cell r="AD456">
            <v>0</v>
          </cell>
          <cell r="AE456">
            <v>0</v>
          </cell>
          <cell r="AF456">
            <v>0</v>
          </cell>
          <cell r="AG456">
            <v>0</v>
          </cell>
          <cell r="AH456">
            <v>0</v>
          </cell>
        </row>
        <row r="457">
          <cell r="A457" t="str">
            <v>A4157</v>
          </cell>
          <cell r="B457" t="str">
            <v>Dunk's Almshouse Charity</v>
          </cell>
          <cell r="C457" t="str">
            <v>RASA</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14</v>
          </cell>
          <cell r="T457">
            <v>0</v>
          </cell>
          <cell r="U457">
            <v>0</v>
          </cell>
          <cell r="V457">
            <v>14</v>
          </cell>
          <cell r="W457">
            <v>0</v>
          </cell>
          <cell r="X457">
            <v>0</v>
          </cell>
          <cell r="Y457">
            <v>14</v>
          </cell>
          <cell r="Z457">
            <v>0</v>
          </cell>
          <cell r="AA457">
            <v>0</v>
          </cell>
          <cell r="AB457">
            <v>0</v>
          </cell>
          <cell r="AC457">
            <v>0</v>
          </cell>
          <cell r="AD457">
            <v>0</v>
          </cell>
          <cell r="AE457">
            <v>0</v>
          </cell>
          <cell r="AF457">
            <v>0</v>
          </cell>
          <cell r="AG457">
            <v>0</v>
          </cell>
          <cell r="AH457">
            <v>0</v>
          </cell>
        </row>
        <row r="458">
          <cell r="A458" t="str">
            <v>A4183</v>
          </cell>
          <cell r="B458" t="str">
            <v>The Molyneux Almshouses</v>
          </cell>
          <cell r="C458" t="str">
            <v>RASA</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16</v>
          </cell>
          <cell r="T458">
            <v>0</v>
          </cell>
          <cell r="U458">
            <v>0</v>
          </cell>
          <cell r="V458">
            <v>16</v>
          </cell>
          <cell r="W458">
            <v>0</v>
          </cell>
          <cell r="X458">
            <v>0</v>
          </cell>
          <cell r="Y458">
            <v>16</v>
          </cell>
          <cell r="Z458">
            <v>0</v>
          </cell>
          <cell r="AA458">
            <v>0</v>
          </cell>
          <cell r="AB458">
            <v>0</v>
          </cell>
          <cell r="AC458">
            <v>0</v>
          </cell>
          <cell r="AD458">
            <v>0</v>
          </cell>
          <cell r="AE458">
            <v>0</v>
          </cell>
          <cell r="AF458">
            <v>0</v>
          </cell>
          <cell r="AG458">
            <v>0</v>
          </cell>
          <cell r="AH458">
            <v>0</v>
          </cell>
        </row>
        <row r="459">
          <cell r="A459" t="str">
            <v>A4196</v>
          </cell>
          <cell r="B459" t="str">
            <v>Blyth Cottages</v>
          </cell>
          <cell r="C459" t="str">
            <v>RASA</v>
          </cell>
          <cell r="D459">
            <v>12</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12</v>
          </cell>
          <cell r="W459">
            <v>0</v>
          </cell>
          <cell r="X459">
            <v>0</v>
          </cell>
          <cell r="Y459">
            <v>12</v>
          </cell>
          <cell r="Z459">
            <v>0</v>
          </cell>
          <cell r="AA459">
            <v>0</v>
          </cell>
          <cell r="AB459">
            <v>0</v>
          </cell>
          <cell r="AC459">
            <v>0</v>
          </cell>
          <cell r="AD459">
            <v>0</v>
          </cell>
          <cell r="AE459">
            <v>0</v>
          </cell>
          <cell r="AF459">
            <v>0</v>
          </cell>
          <cell r="AG459">
            <v>0</v>
          </cell>
          <cell r="AH459">
            <v>0</v>
          </cell>
        </row>
        <row r="460">
          <cell r="A460" t="str">
            <v>A4256</v>
          </cell>
          <cell r="B460" t="str">
            <v>Bristol and Anchor Almshouse Charity</v>
          </cell>
          <cell r="C460" t="str">
            <v>RASA</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22</v>
          </cell>
          <cell r="T460">
            <v>0</v>
          </cell>
          <cell r="U460">
            <v>0</v>
          </cell>
          <cell r="V460">
            <v>22</v>
          </cell>
          <cell r="W460">
            <v>0</v>
          </cell>
          <cell r="X460">
            <v>0</v>
          </cell>
          <cell r="Y460">
            <v>22</v>
          </cell>
          <cell r="Z460">
            <v>0</v>
          </cell>
          <cell r="AA460">
            <v>0</v>
          </cell>
          <cell r="AB460">
            <v>0</v>
          </cell>
          <cell r="AC460">
            <v>0</v>
          </cell>
          <cell r="AD460">
            <v>0</v>
          </cell>
          <cell r="AE460">
            <v>0</v>
          </cell>
          <cell r="AF460">
            <v>0</v>
          </cell>
          <cell r="AG460">
            <v>0</v>
          </cell>
          <cell r="AH460">
            <v>0</v>
          </cell>
        </row>
        <row r="461">
          <cell r="A461" t="str">
            <v>A4257</v>
          </cell>
          <cell r="B461" t="str">
            <v>Boorman's Almshouses</v>
          </cell>
          <cell r="C461" t="str">
            <v>RASA</v>
          </cell>
          <cell r="D461">
            <v>2</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2</v>
          </cell>
          <cell r="W461">
            <v>0</v>
          </cell>
          <cell r="X461">
            <v>0</v>
          </cell>
          <cell r="Y461">
            <v>2</v>
          </cell>
          <cell r="Z461">
            <v>0</v>
          </cell>
          <cell r="AA461">
            <v>0</v>
          </cell>
          <cell r="AB461">
            <v>0</v>
          </cell>
          <cell r="AC461">
            <v>0</v>
          </cell>
          <cell r="AD461">
            <v>0</v>
          </cell>
          <cell r="AE461">
            <v>0</v>
          </cell>
          <cell r="AF461">
            <v>0</v>
          </cell>
          <cell r="AG461">
            <v>0</v>
          </cell>
          <cell r="AH461">
            <v>0</v>
          </cell>
        </row>
        <row r="462">
          <cell r="A462" t="str">
            <v>A4271</v>
          </cell>
          <cell r="B462" t="str">
            <v>Day's &amp; Atkinson's Almshouse Charity</v>
          </cell>
          <cell r="C462" t="str">
            <v>RASA</v>
          </cell>
          <cell r="D462">
            <v>23</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23</v>
          </cell>
          <cell r="W462">
            <v>0</v>
          </cell>
          <cell r="X462">
            <v>0</v>
          </cell>
          <cell r="Y462">
            <v>23</v>
          </cell>
          <cell r="Z462">
            <v>0</v>
          </cell>
          <cell r="AA462">
            <v>0</v>
          </cell>
          <cell r="AB462">
            <v>0</v>
          </cell>
          <cell r="AC462">
            <v>0</v>
          </cell>
          <cell r="AD462">
            <v>0</v>
          </cell>
          <cell r="AE462">
            <v>0</v>
          </cell>
          <cell r="AF462">
            <v>0</v>
          </cell>
          <cell r="AG462">
            <v>0</v>
          </cell>
          <cell r="AH462">
            <v>0</v>
          </cell>
        </row>
        <row r="463">
          <cell r="A463" t="str">
            <v>A4272</v>
          </cell>
          <cell r="B463" t="str">
            <v>Sunset Home Almshouses</v>
          </cell>
          <cell r="C463" t="str">
            <v>RASA</v>
          </cell>
          <cell r="D463">
            <v>8</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8</v>
          </cell>
          <cell r="W463">
            <v>0</v>
          </cell>
          <cell r="X463">
            <v>0</v>
          </cell>
          <cell r="Y463">
            <v>8</v>
          </cell>
          <cell r="Z463">
            <v>0</v>
          </cell>
          <cell r="AA463">
            <v>0</v>
          </cell>
          <cell r="AB463">
            <v>0</v>
          </cell>
          <cell r="AC463">
            <v>0</v>
          </cell>
          <cell r="AD463">
            <v>0</v>
          </cell>
          <cell r="AE463">
            <v>0</v>
          </cell>
          <cell r="AF463">
            <v>0</v>
          </cell>
          <cell r="AG463">
            <v>0</v>
          </cell>
          <cell r="AH463">
            <v>0</v>
          </cell>
        </row>
        <row r="464">
          <cell r="A464" t="str">
            <v>A4273</v>
          </cell>
          <cell r="B464" t="str">
            <v>Plymouth Charity Trust</v>
          </cell>
          <cell r="C464" t="str">
            <v>RASA</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73</v>
          </cell>
          <cell r="T464">
            <v>0</v>
          </cell>
          <cell r="U464">
            <v>0</v>
          </cell>
          <cell r="V464">
            <v>73</v>
          </cell>
          <cell r="W464">
            <v>0</v>
          </cell>
          <cell r="X464">
            <v>0</v>
          </cell>
          <cell r="Y464">
            <v>73</v>
          </cell>
          <cell r="Z464">
            <v>0</v>
          </cell>
          <cell r="AA464">
            <v>0</v>
          </cell>
          <cell r="AB464">
            <v>0</v>
          </cell>
          <cell r="AC464">
            <v>0</v>
          </cell>
          <cell r="AD464">
            <v>0</v>
          </cell>
          <cell r="AE464">
            <v>0</v>
          </cell>
          <cell r="AF464">
            <v>0</v>
          </cell>
          <cell r="AG464">
            <v>0</v>
          </cell>
          <cell r="AH464">
            <v>0</v>
          </cell>
        </row>
        <row r="465">
          <cell r="A465" t="str">
            <v>A4298</v>
          </cell>
          <cell r="B465" t="str">
            <v>Sir William Turner's Hospital</v>
          </cell>
          <cell r="C465" t="str">
            <v>RASA</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25</v>
          </cell>
          <cell r="T465">
            <v>0</v>
          </cell>
          <cell r="U465">
            <v>0</v>
          </cell>
          <cell r="V465">
            <v>25</v>
          </cell>
          <cell r="W465">
            <v>0</v>
          </cell>
          <cell r="X465">
            <v>0</v>
          </cell>
          <cell r="Y465">
            <v>25</v>
          </cell>
          <cell r="Z465">
            <v>0</v>
          </cell>
          <cell r="AA465">
            <v>0</v>
          </cell>
          <cell r="AB465">
            <v>0</v>
          </cell>
          <cell r="AC465">
            <v>0</v>
          </cell>
          <cell r="AD465">
            <v>0</v>
          </cell>
          <cell r="AE465">
            <v>0</v>
          </cell>
          <cell r="AF465">
            <v>0</v>
          </cell>
          <cell r="AG465">
            <v>0</v>
          </cell>
          <cell r="AH465">
            <v>0</v>
          </cell>
        </row>
        <row r="466">
          <cell r="A466" t="str">
            <v>A4330</v>
          </cell>
          <cell r="B466" t="str">
            <v xml:space="preserve">Woborns Almshouse </v>
          </cell>
          <cell r="C466" t="str">
            <v>RASA</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8</v>
          </cell>
          <cell r="T466">
            <v>0</v>
          </cell>
          <cell r="U466">
            <v>0</v>
          </cell>
          <cell r="V466">
            <v>8</v>
          </cell>
          <cell r="W466">
            <v>0</v>
          </cell>
          <cell r="X466">
            <v>0</v>
          </cell>
          <cell r="Y466">
            <v>8</v>
          </cell>
          <cell r="Z466">
            <v>0</v>
          </cell>
          <cell r="AA466">
            <v>0</v>
          </cell>
          <cell r="AB466">
            <v>0</v>
          </cell>
          <cell r="AC466">
            <v>0</v>
          </cell>
          <cell r="AD466">
            <v>0</v>
          </cell>
          <cell r="AE466">
            <v>0</v>
          </cell>
          <cell r="AF466">
            <v>0</v>
          </cell>
          <cell r="AG466">
            <v>0</v>
          </cell>
          <cell r="AH466">
            <v>0</v>
          </cell>
        </row>
        <row r="467">
          <cell r="A467" t="str">
            <v>A4354</v>
          </cell>
          <cell r="B467" t="str">
            <v>Harefield Parochial Charities</v>
          </cell>
          <cell r="C467" t="str">
            <v>RASA</v>
          </cell>
          <cell r="D467">
            <v>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16</v>
          </cell>
          <cell r="W467">
            <v>0</v>
          </cell>
          <cell r="X467">
            <v>0</v>
          </cell>
          <cell r="Y467">
            <v>16</v>
          </cell>
          <cell r="Z467">
            <v>0</v>
          </cell>
          <cell r="AA467">
            <v>0</v>
          </cell>
          <cell r="AB467">
            <v>0</v>
          </cell>
          <cell r="AC467">
            <v>0</v>
          </cell>
          <cell r="AD467">
            <v>0</v>
          </cell>
          <cell r="AE467">
            <v>0</v>
          </cell>
          <cell r="AF467">
            <v>0</v>
          </cell>
          <cell r="AG467">
            <v>0</v>
          </cell>
          <cell r="AH467">
            <v>0</v>
          </cell>
        </row>
        <row r="468">
          <cell r="A468" t="str">
            <v>A4407</v>
          </cell>
          <cell r="B468" t="str">
            <v>The Jane Maddock Homes</v>
          </cell>
          <cell r="C468" t="str">
            <v>RASA</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5</v>
          </cell>
          <cell r="T468">
            <v>0</v>
          </cell>
          <cell r="U468">
            <v>0</v>
          </cell>
          <cell r="V468">
            <v>5</v>
          </cell>
          <cell r="W468">
            <v>0</v>
          </cell>
          <cell r="X468">
            <v>0</v>
          </cell>
          <cell r="Y468">
            <v>5</v>
          </cell>
          <cell r="Z468">
            <v>0</v>
          </cell>
          <cell r="AA468">
            <v>0</v>
          </cell>
          <cell r="AB468">
            <v>0</v>
          </cell>
          <cell r="AC468">
            <v>0</v>
          </cell>
          <cell r="AD468">
            <v>0</v>
          </cell>
          <cell r="AE468">
            <v>0</v>
          </cell>
          <cell r="AF468">
            <v>0</v>
          </cell>
          <cell r="AG468">
            <v>0</v>
          </cell>
          <cell r="AH468">
            <v>0</v>
          </cell>
        </row>
        <row r="469">
          <cell r="A469" t="str">
            <v>A4410</v>
          </cell>
          <cell r="B469" t="str">
            <v>Harrison Housing</v>
          </cell>
          <cell r="C469" t="str">
            <v>RASA</v>
          </cell>
          <cell r="D469">
            <v>12</v>
          </cell>
          <cell r="E469">
            <v>0</v>
          </cell>
          <cell r="F469">
            <v>9</v>
          </cell>
          <cell r="G469">
            <v>0</v>
          </cell>
          <cell r="H469">
            <v>0</v>
          </cell>
          <cell r="I469">
            <v>0</v>
          </cell>
          <cell r="J469">
            <v>0</v>
          </cell>
          <cell r="K469">
            <v>0</v>
          </cell>
          <cell r="L469">
            <v>0</v>
          </cell>
          <cell r="M469">
            <v>0</v>
          </cell>
          <cell r="N469">
            <v>0</v>
          </cell>
          <cell r="O469">
            <v>0</v>
          </cell>
          <cell r="P469">
            <v>0</v>
          </cell>
          <cell r="Q469">
            <v>0</v>
          </cell>
          <cell r="R469">
            <v>0</v>
          </cell>
          <cell r="S469">
            <v>73</v>
          </cell>
          <cell r="T469">
            <v>0</v>
          </cell>
          <cell r="U469">
            <v>43</v>
          </cell>
          <cell r="V469">
            <v>85</v>
          </cell>
          <cell r="W469">
            <v>0</v>
          </cell>
          <cell r="X469">
            <v>52</v>
          </cell>
          <cell r="Y469">
            <v>85</v>
          </cell>
          <cell r="Z469">
            <v>0</v>
          </cell>
          <cell r="AA469">
            <v>0</v>
          </cell>
          <cell r="AB469">
            <v>0</v>
          </cell>
          <cell r="AC469">
            <v>0</v>
          </cell>
          <cell r="AD469">
            <v>0</v>
          </cell>
          <cell r="AE469">
            <v>0</v>
          </cell>
          <cell r="AF469">
            <v>0</v>
          </cell>
          <cell r="AG469">
            <v>0</v>
          </cell>
          <cell r="AH469">
            <v>0</v>
          </cell>
        </row>
        <row r="470">
          <cell r="A470" t="str">
            <v>A4417</v>
          </cell>
          <cell r="B470" t="str">
            <v>Thornton Cottage Homes</v>
          </cell>
          <cell r="C470" t="str">
            <v>RASA</v>
          </cell>
          <cell r="D470">
            <v>4</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4</v>
          </cell>
          <cell r="W470">
            <v>0</v>
          </cell>
          <cell r="X470">
            <v>0</v>
          </cell>
          <cell r="Y470">
            <v>4</v>
          </cell>
          <cell r="Z470">
            <v>0</v>
          </cell>
          <cell r="AA470">
            <v>0</v>
          </cell>
          <cell r="AB470">
            <v>0</v>
          </cell>
          <cell r="AC470">
            <v>0</v>
          </cell>
          <cell r="AD470">
            <v>0</v>
          </cell>
          <cell r="AE470">
            <v>0</v>
          </cell>
          <cell r="AF470">
            <v>0</v>
          </cell>
          <cell r="AG470">
            <v>0</v>
          </cell>
          <cell r="AH470">
            <v>0</v>
          </cell>
        </row>
        <row r="471">
          <cell r="A471" t="str">
            <v>A4430</v>
          </cell>
          <cell r="B471" t="str">
            <v>Charity of Mrs Catherine Walker</v>
          </cell>
          <cell r="C471" t="str">
            <v>RASA</v>
          </cell>
          <cell r="D471">
            <v>0</v>
          </cell>
          <cell r="E471">
            <v>6</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6</v>
          </cell>
          <cell r="X471">
            <v>0</v>
          </cell>
          <cell r="Y471">
            <v>6</v>
          </cell>
          <cell r="Z471">
            <v>0</v>
          </cell>
          <cell r="AA471">
            <v>0</v>
          </cell>
          <cell r="AB471">
            <v>0</v>
          </cell>
          <cell r="AC471">
            <v>0</v>
          </cell>
          <cell r="AD471">
            <v>0</v>
          </cell>
          <cell r="AE471">
            <v>0</v>
          </cell>
          <cell r="AF471">
            <v>0</v>
          </cell>
          <cell r="AG471">
            <v>0</v>
          </cell>
          <cell r="AH471">
            <v>0</v>
          </cell>
        </row>
        <row r="472">
          <cell r="A472" t="str">
            <v>C0447</v>
          </cell>
          <cell r="B472" t="str">
            <v>Fairhazel Co-operative Limited</v>
          </cell>
          <cell r="C472" t="str">
            <v>RASA</v>
          </cell>
          <cell r="D472">
            <v>158</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158</v>
          </cell>
          <cell r="W472">
            <v>0</v>
          </cell>
          <cell r="X472">
            <v>0</v>
          </cell>
          <cell r="Y472">
            <v>158</v>
          </cell>
          <cell r="Z472">
            <v>0</v>
          </cell>
          <cell r="AA472">
            <v>0</v>
          </cell>
          <cell r="AB472">
            <v>0</v>
          </cell>
          <cell r="AC472">
            <v>0</v>
          </cell>
          <cell r="AD472">
            <v>0</v>
          </cell>
          <cell r="AE472">
            <v>0</v>
          </cell>
          <cell r="AF472">
            <v>0</v>
          </cell>
          <cell r="AG472">
            <v>0</v>
          </cell>
          <cell r="AH472">
            <v>0</v>
          </cell>
        </row>
        <row r="473">
          <cell r="A473" t="str">
            <v>C0508</v>
          </cell>
          <cell r="B473" t="str">
            <v>Lodge Lane East Co-operative Housing Limited</v>
          </cell>
          <cell r="C473" t="str">
            <v>RASA</v>
          </cell>
          <cell r="D473">
            <v>0</v>
          </cell>
          <cell r="E473">
            <v>207</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207</v>
          </cell>
          <cell r="X473">
            <v>0</v>
          </cell>
          <cell r="Y473">
            <v>207</v>
          </cell>
          <cell r="Z473">
            <v>0</v>
          </cell>
          <cell r="AA473">
            <v>0</v>
          </cell>
          <cell r="AB473">
            <v>0</v>
          </cell>
          <cell r="AC473">
            <v>0</v>
          </cell>
          <cell r="AD473">
            <v>0</v>
          </cell>
          <cell r="AE473">
            <v>0</v>
          </cell>
          <cell r="AF473">
            <v>0</v>
          </cell>
          <cell r="AG473">
            <v>0</v>
          </cell>
          <cell r="AH473">
            <v>0</v>
          </cell>
        </row>
        <row r="474">
          <cell r="A474" t="str">
            <v>C0580</v>
          </cell>
          <cell r="B474" t="str">
            <v>Cornfield Housing Society Limited</v>
          </cell>
          <cell r="C474" t="str">
            <v>RASA</v>
          </cell>
          <cell r="D474">
            <v>0</v>
          </cell>
          <cell r="E474">
            <v>50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50</v>
          </cell>
          <cell r="X474">
            <v>0</v>
          </cell>
          <cell r="Y474">
            <v>50</v>
          </cell>
          <cell r="Z474">
            <v>0</v>
          </cell>
          <cell r="AA474">
            <v>0</v>
          </cell>
          <cell r="AB474">
            <v>0</v>
          </cell>
          <cell r="AC474">
            <v>0</v>
          </cell>
          <cell r="AD474">
            <v>0</v>
          </cell>
          <cell r="AE474">
            <v>0</v>
          </cell>
          <cell r="AF474">
            <v>0</v>
          </cell>
          <cell r="AG474">
            <v>0</v>
          </cell>
          <cell r="AH474">
            <v>0</v>
          </cell>
        </row>
        <row r="475">
          <cell r="A475" t="str">
            <v>C1686</v>
          </cell>
          <cell r="B475" t="str">
            <v>Ladybur Housing Co-operative Limited</v>
          </cell>
          <cell r="C475" t="str">
            <v>RASA</v>
          </cell>
          <cell r="D475">
            <v>158</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158</v>
          </cell>
          <cell r="W475">
            <v>0</v>
          </cell>
          <cell r="X475">
            <v>0</v>
          </cell>
          <cell r="Y475">
            <v>158</v>
          </cell>
          <cell r="Z475">
            <v>0</v>
          </cell>
          <cell r="AA475">
            <v>0</v>
          </cell>
          <cell r="AB475">
            <v>0</v>
          </cell>
          <cell r="AC475">
            <v>0</v>
          </cell>
          <cell r="AD475">
            <v>0</v>
          </cell>
          <cell r="AE475">
            <v>0</v>
          </cell>
          <cell r="AF475">
            <v>0</v>
          </cell>
          <cell r="AG475">
            <v>0</v>
          </cell>
          <cell r="AH475">
            <v>0</v>
          </cell>
        </row>
        <row r="476">
          <cell r="A476" t="str">
            <v>C1810</v>
          </cell>
          <cell r="B476" t="str">
            <v>Belgrave Neighbourhood Co-op Housing Association Limited</v>
          </cell>
          <cell r="C476" t="str">
            <v>RASA</v>
          </cell>
          <cell r="D476">
            <v>0</v>
          </cell>
          <cell r="E476">
            <v>355</v>
          </cell>
          <cell r="F476">
            <v>0</v>
          </cell>
          <cell r="G476">
            <v>0</v>
          </cell>
          <cell r="H476">
            <v>0</v>
          </cell>
          <cell r="I476">
            <v>0</v>
          </cell>
          <cell r="J476">
            <v>0</v>
          </cell>
          <cell r="K476">
            <v>2</v>
          </cell>
          <cell r="L476">
            <v>0</v>
          </cell>
          <cell r="M476">
            <v>0</v>
          </cell>
          <cell r="N476">
            <v>0</v>
          </cell>
          <cell r="O476">
            <v>0</v>
          </cell>
          <cell r="P476">
            <v>0</v>
          </cell>
          <cell r="Q476">
            <v>0</v>
          </cell>
          <cell r="R476">
            <v>0</v>
          </cell>
          <cell r="S476">
            <v>0</v>
          </cell>
          <cell r="T476">
            <v>21</v>
          </cell>
          <cell r="U476">
            <v>0</v>
          </cell>
          <cell r="V476">
            <v>0</v>
          </cell>
          <cell r="W476">
            <v>378</v>
          </cell>
          <cell r="X476">
            <v>0</v>
          </cell>
          <cell r="Y476">
            <v>378</v>
          </cell>
          <cell r="Z476">
            <v>0</v>
          </cell>
          <cell r="AA476">
            <v>0</v>
          </cell>
          <cell r="AB476">
            <v>0</v>
          </cell>
          <cell r="AC476">
            <v>0</v>
          </cell>
          <cell r="AD476">
            <v>0</v>
          </cell>
          <cell r="AE476">
            <v>0</v>
          </cell>
          <cell r="AF476">
            <v>0</v>
          </cell>
          <cell r="AG476">
            <v>0</v>
          </cell>
          <cell r="AH476">
            <v>0</v>
          </cell>
        </row>
        <row r="477">
          <cell r="A477" t="str">
            <v>C1853</v>
          </cell>
          <cell r="B477" t="str">
            <v>Bournville Works Housing Society Limited</v>
          </cell>
          <cell r="C477" t="str">
            <v>RASA</v>
          </cell>
          <cell r="D477">
            <v>313</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313</v>
          </cell>
          <cell r="W477">
            <v>0</v>
          </cell>
          <cell r="X477">
            <v>0</v>
          </cell>
          <cell r="Y477">
            <v>313</v>
          </cell>
          <cell r="Z477">
            <v>0</v>
          </cell>
          <cell r="AA477">
            <v>0</v>
          </cell>
          <cell r="AB477">
            <v>0</v>
          </cell>
          <cell r="AC477">
            <v>0</v>
          </cell>
          <cell r="AD477">
            <v>0</v>
          </cell>
          <cell r="AE477">
            <v>0</v>
          </cell>
          <cell r="AF477">
            <v>0</v>
          </cell>
          <cell r="AG477">
            <v>0</v>
          </cell>
          <cell r="AH477">
            <v>0</v>
          </cell>
        </row>
        <row r="478">
          <cell r="A478" t="str">
            <v>C1981</v>
          </cell>
          <cell r="B478" t="str">
            <v>Canning Housing Co-operative Limited</v>
          </cell>
          <cell r="C478" t="str">
            <v>RASA</v>
          </cell>
          <cell r="D478">
            <v>119</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119</v>
          </cell>
          <cell r="W478">
            <v>0</v>
          </cell>
          <cell r="X478">
            <v>0</v>
          </cell>
          <cell r="Y478">
            <v>119</v>
          </cell>
          <cell r="Z478">
            <v>0</v>
          </cell>
          <cell r="AA478">
            <v>0</v>
          </cell>
          <cell r="AB478">
            <v>0</v>
          </cell>
          <cell r="AC478">
            <v>0</v>
          </cell>
          <cell r="AD478">
            <v>0</v>
          </cell>
          <cell r="AE478">
            <v>0</v>
          </cell>
          <cell r="AF478">
            <v>0</v>
          </cell>
          <cell r="AG478">
            <v>0</v>
          </cell>
          <cell r="AH478">
            <v>0</v>
          </cell>
        </row>
        <row r="479">
          <cell r="A479" t="str">
            <v>C2046</v>
          </cell>
          <cell r="B479" t="str">
            <v>Orts Road Housing Co-operative Limited</v>
          </cell>
          <cell r="C479" t="str">
            <v>RASA</v>
          </cell>
          <cell r="D479">
            <v>0</v>
          </cell>
          <cell r="E479">
            <v>92</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92</v>
          </cell>
          <cell r="X479">
            <v>0</v>
          </cell>
          <cell r="Y479">
            <v>92</v>
          </cell>
          <cell r="Z479">
            <v>0</v>
          </cell>
          <cell r="AA479">
            <v>0</v>
          </cell>
          <cell r="AB479">
            <v>0</v>
          </cell>
          <cell r="AC479">
            <v>0</v>
          </cell>
          <cell r="AD479">
            <v>0</v>
          </cell>
          <cell r="AE479">
            <v>0</v>
          </cell>
          <cell r="AF479">
            <v>0</v>
          </cell>
          <cell r="AG479">
            <v>0</v>
          </cell>
          <cell r="AH479">
            <v>0</v>
          </cell>
        </row>
        <row r="480">
          <cell r="A480" t="str">
            <v>C2157</v>
          </cell>
          <cell r="B480" t="str">
            <v>Quadrant-Brownswood Tenant Co-operative Limited</v>
          </cell>
          <cell r="C480" t="str">
            <v>RASA</v>
          </cell>
          <cell r="D480">
            <v>0</v>
          </cell>
          <cell r="E480">
            <v>141</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141</v>
          </cell>
          <cell r="X480">
            <v>0</v>
          </cell>
          <cell r="Y480">
            <v>141</v>
          </cell>
          <cell r="Z480">
            <v>0</v>
          </cell>
          <cell r="AA480">
            <v>0</v>
          </cell>
          <cell r="AB480">
            <v>0</v>
          </cell>
          <cell r="AC480">
            <v>0</v>
          </cell>
          <cell r="AD480">
            <v>0</v>
          </cell>
          <cell r="AE480">
            <v>0</v>
          </cell>
          <cell r="AF480">
            <v>0</v>
          </cell>
          <cell r="AG480">
            <v>0</v>
          </cell>
          <cell r="AH480">
            <v>0</v>
          </cell>
        </row>
        <row r="481">
          <cell r="A481" t="str">
            <v>C2181</v>
          </cell>
          <cell r="B481" t="str">
            <v>Tally-Ho Housing Co-operative Limited</v>
          </cell>
          <cell r="C481" t="str">
            <v>RASA</v>
          </cell>
          <cell r="D481">
            <v>38</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38</v>
          </cell>
          <cell r="W481">
            <v>0</v>
          </cell>
          <cell r="X481">
            <v>0</v>
          </cell>
          <cell r="Y481">
            <v>38</v>
          </cell>
          <cell r="Z481">
            <v>0</v>
          </cell>
          <cell r="AA481">
            <v>0</v>
          </cell>
          <cell r="AB481">
            <v>0</v>
          </cell>
          <cell r="AC481">
            <v>0</v>
          </cell>
          <cell r="AD481">
            <v>0</v>
          </cell>
          <cell r="AE481">
            <v>0</v>
          </cell>
          <cell r="AF481">
            <v>0</v>
          </cell>
          <cell r="AG481">
            <v>0</v>
          </cell>
          <cell r="AH481">
            <v>0</v>
          </cell>
        </row>
        <row r="482">
          <cell r="A482" t="str">
            <v>C2198</v>
          </cell>
          <cell r="B482" t="str">
            <v>Battersea Tenants Co-operative Limited</v>
          </cell>
          <cell r="C482" t="str">
            <v>RASA</v>
          </cell>
          <cell r="D482">
            <v>66</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66</v>
          </cell>
          <cell r="W482">
            <v>0</v>
          </cell>
          <cell r="X482">
            <v>0</v>
          </cell>
          <cell r="Y482">
            <v>66</v>
          </cell>
          <cell r="Z482">
            <v>0</v>
          </cell>
          <cell r="AA482">
            <v>0</v>
          </cell>
          <cell r="AB482">
            <v>0</v>
          </cell>
          <cell r="AC482">
            <v>0</v>
          </cell>
          <cell r="AD482">
            <v>0</v>
          </cell>
          <cell r="AE482">
            <v>0</v>
          </cell>
          <cell r="AF482">
            <v>0</v>
          </cell>
          <cell r="AG482">
            <v>0</v>
          </cell>
          <cell r="AH482">
            <v>0</v>
          </cell>
        </row>
        <row r="483">
          <cell r="A483" t="str">
            <v>C2206</v>
          </cell>
          <cell r="B483" t="str">
            <v>Holmwood Tenants Co-operative Limited</v>
          </cell>
          <cell r="C483" t="str">
            <v>RASA</v>
          </cell>
          <cell r="D483">
            <v>56</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56</v>
          </cell>
          <cell r="W483">
            <v>0</v>
          </cell>
          <cell r="X483">
            <v>0</v>
          </cell>
          <cell r="Y483">
            <v>56</v>
          </cell>
          <cell r="Z483">
            <v>0</v>
          </cell>
          <cell r="AA483">
            <v>0</v>
          </cell>
          <cell r="AB483">
            <v>0</v>
          </cell>
          <cell r="AC483">
            <v>0</v>
          </cell>
          <cell r="AD483">
            <v>0</v>
          </cell>
          <cell r="AE483">
            <v>0</v>
          </cell>
          <cell r="AF483">
            <v>0</v>
          </cell>
          <cell r="AG483">
            <v>0</v>
          </cell>
          <cell r="AH483">
            <v>0</v>
          </cell>
        </row>
        <row r="484">
          <cell r="A484" t="str">
            <v>C2300</v>
          </cell>
          <cell r="B484" t="str">
            <v>Deptford Housing Co-operative Limited</v>
          </cell>
          <cell r="C484" t="str">
            <v>RASA</v>
          </cell>
          <cell r="D484">
            <v>0</v>
          </cell>
          <cell r="E484">
            <v>131</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131</v>
          </cell>
          <cell r="X484">
            <v>0</v>
          </cell>
          <cell r="Y484">
            <v>131</v>
          </cell>
          <cell r="Z484">
            <v>0</v>
          </cell>
          <cell r="AA484">
            <v>0</v>
          </cell>
          <cell r="AB484">
            <v>0</v>
          </cell>
          <cell r="AC484">
            <v>0</v>
          </cell>
          <cell r="AD484">
            <v>0</v>
          </cell>
          <cell r="AE484">
            <v>0</v>
          </cell>
          <cell r="AF484">
            <v>0</v>
          </cell>
          <cell r="AG484">
            <v>0</v>
          </cell>
          <cell r="AH484">
            <v>0</v>
          </cell>
        </row>
        <row r="485">
          <cell r="A485" t="str">
            <v>C2303</v>
          </cell>
          <cell r="B485" t="str">
            <v>Argyle Street Housing Co-operative Limited</v>
          </cell>
          <cell r="C485" t="str">
            <v>RASA</v>
          </cell>
          <cell r="D485">
            <v>84</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84</v>
          </cell>
          <cell r="W485">
            <v>0</v>
          </cell>
          <cell r="X485">
            <v>0</v>
          </cell>
          <cell r="Y485">
            <v>84</v>
          </cell>
          <cell r="Z485">
            <v>0</v>
          </cell>
          <cell r="AA485">
            <v>0</v>
          </cell>
          <cell r="AB485">
            <v>0</v>
          </cell>
          <cell r="AC485">
            <v>0</v>
          </cell>
          <cell r="AD485">
            <v>0</v>
          </cell>
          <cell r="AE485">
            <v>0</v>
          </cell>
          <cell r="AF485">
            <v>0</v>
          </cell>
          <cell r="AG485">
            <v>0</v>
          </cell>
          <cell r="AH485">
            <v>0</v>
          </cell>
        </row>
        <row r="486">
          <cell r="A486" t="str">
            <v>C2304</v>
          </cell>
          <cell r="B486" t="str">
            <v>The Hatch Row Housing Co-operative Limited</v>
          </cell>
          <cell r="C486" t="str">
            <v>RASA</v>
          </cell>
          <cell r="D486">
            <v>19</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19</v>
          </cell>
          <cell r="W486">
            <v>0</v>
          </cell>
          <cell r="X486">
            <v>0</v>
          </cell>
          <cell r="Y486">
            <v>19</v>
          </cell>
          <cell r="Z486">
            <v>0</v>
          </cell>
          <cell r="AA486">
            <v>0</v>
          </cell>
          <cell r="AB486">
            <v>0</v>
          </cell>
          <cell r="AC486">
            <v>0</v>
          </cell>
          <cell r="AD486">
            <v>0</v>
          </cell>
          <cell r="AE486">
            <v>0</v>
          </cell>
          <cell r="AF486">
            <v>0</v>
          </cell>
          <cell r="AG486">
            <v>0</v>
          </cell>
          <cell r="AH486">
            <v>0</v>
          </cell>
        </row>
        <row r="487">
          <cell r="A487" t="str">
            <v>C2313</v>
          </cell>
          <cell r="B487" t="str">
            <v>Lewisham Family Co-operative Association Limited</v>
          </cell>
          <cell r="C487" t="str">
            <v>RASA</v>
          </cell>
          <cell r="D487">
            <v>0</v>
          </cell>
          <cell r="E487">
            <v>47</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47</v>
          </cell>
          <cell r="X487">
            <v>0</v>
          </cell>
          <cell r="Y487">
            <v>47</v>
          </cell>
          <cell r="Z487">
            <v>0</v>
          </cell>
          <cell r="AA487">
            <v>0</v>
          </cell>
          <cell r="AB487">
            <v>0</v>
          </cell>
          <cell r="AC487">
            <v>0</v>
          </cell>
          <cell r="AD487">
            <v>0</v>
          </cell>
          <cell r="AE487">
            <v>0</v>
          </cell>
          <cell r="AF487">
            <v>0</v>
          </cell>
          <cell r="AG487">
            <v>0</v>
          </cell>
          <cell r="AH487">
            <v>0</v>
          </cell>
        </row>
        <row r="488">
          <cell r="A488" t="str">
            <v>C2318</v>
          </cell>
          <cell r="B488" t="str">
            <v>Seymour Housing Co-operative Limited</v>
          </cell>
          <cell r="C488" t="str">
            <v>RASA</v>
          </cell>
          <cell r="D488">
            <v>88</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88</v>
          </cell>
          <cell r="W488">
            <v>0</v>
          </cell>
          <cell r="X488">
            <v>0</v>
          </cell>
          <cell r="Y488">
            <v>88</v>
          </cell>
          <cell r="Z488">
            <v>0</v>
          </cell>
          <cell r="AA488">
            <v>0</v>
          </cell>
          <cell r="AB488">
            <v>0</v>
          </cell>
          <cell r="AC488">
            <v>0</v>
          </cell>
          <cell r="AD488">
            <v>0</v>
          </cell>
          <cell r="AE488">
            <v>0</v>
          </cell>
          <cell r="AF488">
            <v>0</v>
          </cell>
          <cell r="AG488">
            <v>0</v>
          </cell>
          <cell r="AH488">
            <v>0</v>
          </cell>
        </row>
        <row r="489">
          <cell r="A489" t="str">
            <v>C2390</v>
          </cell>
          <cell r="B489" t="str">
            <v>Heathview Tenants' Co-operative Limited</v>
          </cell>
          <cell r="C489" t="str">
            <v>RASA</v>
          </cell>
          <cell r="D489">
            <v>58</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58</v>
          </cell>
          <cell r="W489">
            <v>0</v>
          </cell>
          <cell r="X489">
            <v>0</v>
          </cell>
          <cell r="Y489">
            <v>58</v>
          </cell>
          <cell r="Z489">
            <v>0</v>
          </cell>
          <cell r="AA489">
            <v>0</v>
          </cell>
          <cell r="AB489">
            <v>0</v>
          </cell>
          <cell r="AC489">
            <v>0</v>
          </cell>
          <cell r="AD489">
            <v>0</v>
          </cell>
          <cell r="AE489">
            <v>0</v>
          </cell>
          <cell r="AF489">
            <v>0</v>
          </cell>
          <cell r="AG489">
            <v>0</v>
          </cell>
          <cell r="AH489">
            <v>0</v>
          </cell>
        </row>
        <row r="490">
          <cell r="A490" t="str">
            <v>C2412</v>
          </cell>
          <cell r="B490" t="str">
            <v>Pearman Street Co-operative Limited</v>
          </cell>
          <cell r="C490" t="str">
            <v>RASA</v>
          </cell>
          <cell r="D490">
            <v>0</v>
          </cell>
          <cell r="E490">
            <v>27</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27</v>
          </cell>
          <cell r="X490">
            <v>0</v>
          </cell>
          <cell r="Y490">
            <v>27</v>
          </cell>
          <cell r="Z490">
            <v>0</v>
          </cell>
          <cell r="AA490">
            <v>0</v>
          </cell>
          <cell r="AB490">
            <v>0</v>
          </cell>
          <cell r="AC490">
            <v>0</v>
          </cell>
          <cell r="AD490">
            <v>0</v>
          </cell>
          <cell r="AE490">
            <v>0</v>
          </cell>
          <cell r="AF490">
            <v>0</v>
          </cell>
          <cell r="AG490">
            <v>0</v>
          </cell>
          <cell r="AH490">
            <v>0</v>
          </cell>
        </row>
        <row r="491">
          <cell r="A491" t="str">
            <v>C2416</v>
          </cell>
          <cell r="B491" t="str">
            <v>Lark Lane Housing Co-operative Limited</v>
          </cell>
          <cell r="C491" t="str">
            <v>RASA</v>
          </cell>
          <cell r="D491">
            <v>0</v>
          </cell>
          <cell r="E491">
            <v>128</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128</v>
          </cell>
          <cell r="X491">
            <v>0</v>
          </cell>
          <cell r="Y491">
            <v>128</v>
          </cell>
          <cell r="Z491">
            <v>0</v>
          </cell>
          <cell r="AA491">
            <v>0</v>
          </cell>
          <cell r="AB491">
            <v>0</v>
          </cell>
          <cell r="AC491">
            <v>0</v>
          </cell>
          <cell r="AD491">
            <v>0</v>
          </cell>
          <cell r="AE491">
            <v>0</v>
          </cell>
          <cell r="AF491">
            <v>0</v>
          </cell>
          <cell r="AG491">
            <v>0</v>
          </cell>
          <cell r="AH491">
            <v>0</v>
          </cell>
        </row>
        <row r="492">
          <cell r="A492" t="str">
            <v>C2417</v>
          </cell>
          <cell r="B492" t="str">
            <v>Corn and Yates Streets Housing Co-operative Ltd</v>
          </cell>
          <cell r="C492" t="str">
            <v>RASA</v>
          </cell>
          <cell r="D492">
            <v>0</v>
          </cell>
          <cell r="E492">
            <v>75</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75</v>
          </cell>
          <cell r="X492">
            <v>0</v>
          </cell>
          <cell r="Y492">
            <v>75</v>
          </cell>
          <cell r="Z492">
            <v>0</v>
          </cell>
          <cell r="AA492">
            <v>0</v>
          </cell>
          <cell r="AB492">
            <v>0</v>
          </cell>
          <cell r="AC492">
            <v>0</v>
          </cell>
          <cell r="AD492">
            <v>0</v>
          </cell>
          <cell r="AE492">
            <v>0</v>
          </cell>
          <cell r="AF492">
            <v>0</v>
          </cell>
          <cell r="AG492">
            <v>0</v>
          </cell>
          <cell r="AH492">
            <v>0</v>
          </cell>
        </row>
        <row r="493">
          <cell r="A493" t="str">
            <v>C2418</v>
          </cell>
          <cell r="B493" t="str">
            <v>West Hampstead Housing Co-operative Limited</v>
          </cell>
          <cell r="C493" t="str">
            <v>RASA</v>
          </cell>
          <cell r="D493">
            <v>91</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91</v>
          </cell>
          <cell r="W493">
            <v>0</v>
          </cell>
          <cell r="X493">
            <v>0</v>
          </cell>
          <cell r="Y493">
            <v>91</v>
          </cell>
          <cell r="Z493">
            <v>0</v>
          </cell>
          <cell r="AA493">
            <v>0</v>
          </cell>
          <cell r="AB493">
            <v>0</v>
          </cell>
          <cell r="AC493">
            <v>0</v>
          </cell>
          <cell r="AD493">
            <v>0</v>
          </cell>
          <cell r="AE493">
            <v>0</v>
          </cell>
          <cell r="AF493">
            <v>0</v>
          </cell>
          <cell r="AG493">
            <v>0</v>
          </cell>
          <cell r="AH493">
            <v>0</v>
          </cell>
        </row>
        <row r="494">
          <cell r="A494" t="str">
            <v>C2421</v>
          </cell>
          <cell r="B494" t="str">
            <v>The Princes Park Housing Co-operative Limited</v>
          </cell>
          <cell r="C494" t="str">
            <v>RASA</v>
          </cell>
          <cell r="D494">
            <v>0</v>
          </cell>
          <cell r="E494">
            <v>90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90</v>
          </cell>
          <cell r="X494">
            <v>0</v>
          </cell>
          <cell r="Y494">
            <v>90</v>
          </cell>
          <cell r="Z494">
            <v>0</v>
          </cell>
          <cell r="AA494">
            <v>0</v>
          </cell>
          <cell r="AB494">
            <v>0</v>
          </cell>
          <cell r="AC494">
            <v>0</v>
          </cell>
          <cell r="AD494">
            <v>0</v>
          </cell>
          <cell r="AE494">
            <v>0</v>
          </cell>
          <cell r="AF494">
            <v>0</v>
          </cell>
          <cell r="AG494">
            <v>0</v>
          </cell>
          <cell r="AH494">
            <v>0</v>
          </cell>
        </row>
        <row r="495">
          <cell r="A495" t="str">
            <v>C2422</v>
          </cell>
          <cell r="B495" t="str">
            <v>Holyland Housing Co-Operative Limited</v>
          </cell>
          <cell r="C495" t="str">
            <v>RASA</v>
          </cell>
          <cell r="D495">
            <v>0</v>
          </cell>
          <cell r="E495">
            <v>118</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118</v>
          </cell>
          <cell r="X495">
            <v>0</v>
          </cell>
          <cell r="Y495">
            <v>118</v>
          </cell>
          <cell r="Z495">
            <v>0</v>
          </cell>
          <cell r="AA495">
            <v>0</v>
          </cell>
          <cell r="AB495">
            <v>0</v>
          </cell>
          <cell r="AC495">
            <v>0</v>
          </cell>
          <cell r="AD495">
            <v>0</v>
          </cell>
          <cell r="AE495">
            <v>0</v>
          </cell>
          <cell r="AF495">
            <v>0</v>
          </cell>
          <cell r="AG495">
            <v>0</v>
          </cell>
          <cell r="AH495">
            <v>0</v>
          </cell>
        </row>
        <row r="496">
          <cell r="A496" t="str">
            <v>C2430</v>
          </cell>
          <cell r="B496" t="str">
            <v>Brockley Tenants Co-operative Limited</v>
          </cell>
          <cell r="C496" t="str">
            <v>RASA</v>
          </cell>
          <cell r="D496">
            <v>90</v>
          </cell>
          <cell r="E496">
            <v>0</v>
          </cell>
          <cell r="F496">
            <v>72</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90</v>
          </cell>
          <cell r="W496">
            <v>0</v>
          </cell>
          <cell r="X496">
            <v>72</v>
          </cell>
          <cell r="Y496">
            <v>90</v>
          </cell>
          <cell r="Z496">
            <v>0</v>
          </cell>
          <cell r="AA496">
            <v>0</v>
          </cell>
          <cell r="AB496">
            <v>0</v>
          </cell>
          <cell r="AC496">
            <v>0</v>
          </cell>
          <cell r="AD496">
            <v>0</v>
          </cell>
          <cell r="AE496">
            <v>0</v>
          </cell>
          <cell r="AF496">
            <v>0</v>
          </cell>
          <cell r="AG496">
            <v>0</v>
          </cell>
          <cell r="AH496">
            <v>0</v>
          </cell>
        </row>
        <row r="497">
          <cell r="A497" t="str">
            <v>C2436</v>
          </cell>
          <cell r="B497" t="str">
            <v>Stroud Green Housing Co-operative Limited</v>
          </cell>
          <cell r="C497" t="str">
            <v>RASA</v>
          </cell>
          <cell r="D497">
            <v>63</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63</v>
          </cell>
          <cell r="W497">
            <v>0</v>
          </cell>
          <cell r="X497">
            <v>0</v>
          </cell>
          <cell r="Y497">
            <v>63</v>
          </cell>
          <cell r="Z497">
            <v>0</v>
          </cell>
          <cell r="AA497">
            <v>0</v>
          </cell>
          <cell r="AB497">
            <v>0</v>
          </cell>
          <cell r="AC497">
            <v>0</v>
          </cell>
          <cell r="AD497">
            <v>0</v>
          </cell>
          <cell r="AE497">
            <v>0</v>
          </cell>
          <cell r="AF497">
            <v>0</v>
          </cell>
          <cell r="AG497">
            <v>0</v>
          </cell>
          <cell r="AH497">
            <v>0</v>
          </cell>
        </row>
        <row r="498">
          <cell r="A498" t="str">
            <v>C2437</v>
          </cell>
          <cell r="B498" t="str">
            <v>Balsall Heath Housing Co-operative Limited</v>
          </cell>
          <cell r="C498" t="str">
            <v>RASA</v>
          </cell>
          <cell r="D498">
            <v>78</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78</v>
          </cell>
          <cell r="W498">
            <v>0</v>
          </cell>
          <cell r="X498">
            <v>0</v>
          </cell>
          <cell r="Y498">
            <v>78</v>
          </cell>
          <cell r="Z498">
            <v>0</v>
          </cell>
          <cell r="AA498">
            <v>0</v>
          </cell>
          <cell r="AB498">
            <v>0</v>
          </cell>
          <cell r="AC498">
            <v>0</v>
          </cell>
          <cell r="AD498">
            <v>0</v>
          </cell>
          <cell r="AE498">
            <v>0</v>
          </cell>
          <cell r="AF498">
            <v>0</v>
          </cell>
          <cell r="AG498">
            <v>0</v>
          </cell>
          <cell r="AH498">
            <v>0</v>
          </cell>
        </row>
        <row r="499">
          <cell r="A499" t="str">
            <v>C2438</v>
          </cell>
          <cell r="B499" t="str">
            <v>Alt Housing Co-operative Limited</v>
          </cell>
          <cell r="C499" t="str">
            <v>RASA</v>
          </cell>
          <cell r="D499">
            <v>0</v>
          </cell>
          <cell r="E499">
            <v>138</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138</v>
          </cell>
          <cell r="X499">
            <v>0</v>
          </cell>
          <cell r="Y499">
            <v>138</v>
          </cell>
          <cell r="Z499">
            <v>0</v>
          </cell>
          <cell r="AA499">
            <v>0</v>
          </cell>
          <cell r="AB499">
            <v>0</v>
          </cell>
          <cell r="AC499">
            <v>0</v>
          </cell>
          <cell r="AD499">
            <v>0</v>
          </cell>
          <cell r="AE499">
            <v>0</v>
          </cell>
          <cell r="AF499">
            <v>0</v>
          </cell>
          <cell r="AG499">
            <v>0</v>
          </cell>
          <cell r="AH499">
            <v>0</v>
          </cell>
        </row>
        <row r="500">
          <cell r="A500" t="str">
            <v>C2457</v>
          </cell>
          <cell r="B500" t="str">
            <v>Commonplace Housing Co-operative Limited</v>
          </cell>
          <cell r="C500" t="str">
            <v>RASA</v>
          </cell>
          <cell r="D500">
            <v>0</v>
          </cell>
          <cell r="E500">
            <v>16</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16</v>
          </cell>
          <cell r="X500">
            <v>0</v>
          </cell>
          <cell r="Y500">
            <v>16</v>
          </cell>
          <cell r="Z500">
            <v>0</v>
          </cell>
          <cell r="AA500">
            <v>0</v>
          </cell>
          <cell r="AB500">
            <v>0</v>
          </cell>
          <cell r="AC500">
            <v>0</v>
          </cell>
          <cell r="AD500">
            <v>0</v>
          </cell>
          <cell r="AE500">
            <v>0</v>
          </cell>
          <cell r="AF500">
            <v>0</v>
          </cell>
          <cell r="AG500">
            <v>0</v>
          </cell>
          <cell r="AH500">
            <v>0</v>
          </cell>
        </row>
        <row r="501">
          <cell r="A501" t="str">
            <v>C2462</v>
          </cell>
          <cell r="B501" t="str">
            <v>Maynard Co-operative Housing Association Limited</v>
          </cell>
          <cell r="C501" t="str">
            <v>RASA</v>
          </cell>
          <cell r="D501">
            <v>0</v>
          </cell>
          <cell r="E501">
            <v>117</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117</v>
          </cell>
          <cell r="X501">
            <v>0</v>
          </cell>
          <cell r="Y501">
            <v>117</v>
          </cell>
          <cell r="Z501">
            <v>0</v>
          </cell>
          <cell r="AA501">
            <v>0</v>
          </cell>
          <cell r="AB501">
            <v>0</v>
          </cell>
          <cell r="AC501">
            <v>0</v>
          </cell>
          <cell r="AD501">
            <v>0</v>
          </cell>
          <cell r="AE501">
            <v>0</v>
          </cell>
          <cell r="AF501">
            <v>0</v>
          </cell>
          <cell r="AG501">
            <v>0</v>
          </cell>
          <cell r="AH501">
            <v>0</v>
          </cell>
        </row>
        <row r="502">
          <cell r="A502" t="str">
            <v>C2513</v>
          </cell>
          <cell r="B502" t="str">
            <v>The Mile End Housing Co-operative Limited</v>
          </cell>
          <cell r="C502" t="str">
            <v>RASA</v>
          </cell>
          <cell r="D502">
            <v>25</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25</v>
          </cell>
          <cell r="W502">
            <v>0</v>
          </cell>
          <cell r="X502">
            <v>0</v>
          </cell>
          <cell r="Y502">
            <v>25</v>
          </cell>
          <cell r="Z502">
            <v>0</v>
          </cell>
          <cell r="AA502">
            <v>0</v>
          </cell>
          <cell r="AB502">
            <v>0</v>
          </cell>
          <cell r="AC502">
            <v>0</v>
          </cell>
          <cell r="AD502">
            <v>0</v>
          </cell>
          <cell r="AE502">
            <v>0</v>
          </cell>
          <cell r="AF502">
            <v>0</v>
          </cell>
          <cell r="AG502">
            <v>0</v>
          </cell>
          <cell r="AH502">
            <v>0</v>
          </cell>
        </row>
        <row r="503">
          <cell r="A503" t="str">
            <v>C2531</v>
          </cell>
          <cell r="B503" t="str">
            <v>St Andrew Housing Co-operative Limited</v>
          </cell>
          <cell r="C503" t="str">
            <v>RASA</v>
          </cell>
          <cell r="D503">
            <v>41</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37</v>
          </cell>
          <cell r="T503">
            <v>0</v>
          </cell>
          <cell r="U503">
            <v>0</v>
          </cell>
          <cell r="V503">
            <v>78</v>
          </cell>
          <cell r="W503">
            <v>0</v>
          </cell>
          <cell r="X503">
            <v>0</v>
          </cell>
          <cell r="Y503">
            <v>78</v>
          </cell>
          <cell r="Z503">
            <v>0</v>
          </cell>
          <cell r="AA503">
            <v>0</v>
          </cell>
          <cell r="AB503">
            <v>0</v>
          </cell>
          <cell r="AC503">
            <v>0</v>
          </cell>
          <cell r="AD503">
            <v>0</v>
          </cell>
          <cell r="AE503">
            <v>0</v>
          </cell>
          <cell r="AF503">
            <v>0</v>
          </cell>
          <cell r="AG503">
            <v>0</v>
          </cell>
          <cell r="AH503">
            <v>0</v>
          </cell>
        </row>
        <row r="504">
          <cell r="A504" t="str">
            <v>C2532</v>
          </cell>
          <cell r="B504" t="str">
            <v>Victoria Tenants Co-operative Limited</v>
          </cell>
          <cell r="C504" t="str">
            <v>RASA</v>
          </cell>
          <cell r="D504">
            <v>136</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136</v>
          </cell>
          <cell r="W504">
            <v>0</v>
          </cell>
          <cell r="X504">
            <v>0</v>
          </cell>
          <cell r="Y504">
            <v>136</v>
          </cell>
          <cell r="Z504">
            <v>0</v>
          </cell>
          <cell r="AA504">
            <v>0</v>
          </cell>
          <cell r="AB504">
            <v>0</v>
          </cell>
          <cell r="AC504">
            <v>0</v>
          </cell>
          <cell r="AD504">
            <v>0</v>
          </cell>
          <cell r="AE504">
            <v>0</v>
          </cell>
          <cell r="AF504">
            <v>0</v>
          </cell>
          <cell r="AG504">
            <v>0</v>
          </cell>
          <cell r="AH504">
            <v>0</v>
          </cell>
        </row>
        <row r="505">
          <cell r="A505" t="str">
            <v>C2533</v>
          </cell>
          <cell r="B505" t="str">
            <v>Small Heath Park Housing Co-operative Limited</v>
          </cell>
          <cell r="C505" t="str">
            <v>RASA</v>
          </cell>
          <cell r="D505">
            <v>47</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47</v>
          </cell>
          <cell r="W505">
            <v>0</v>
          </cell>
          <cell r="X505">
            <v>0</v>
          </cell>
          <cell r="Y505">
            <v>47</v>
          </cell>
          <cell r="Z505">
            <v>0</v>
          </cell>
          <cell r="AA505">
            <v>0</v>
          </cell>
          <cell r="AB505">
            <v>0</v>
          </cell>
          <cell r="AC505">
            <v>0</v>
          </cell>
          <cell r="AD505">
            <v>0</v>
          </cell>
          <cell r="AE505">
            <v>0</v>
          </cell>
          <cell r="AF505">
            <v>0</v>
          </cell>
          <cell r="AG505">
            <v>0</v>
          </cell>
          <cell r="AH505">
            <v>0</v>
          </cell>
        </row>
        <row r="506">
          <cell r="A506" t="str">
            <v>C2548</v>
          </cell>
          <cell r="B506" t="str">
            <v>New Swift Housing Co-operative Limited</v>
          </cell>
          <cell r="C506" t="str">
            <v>RASA</v>
          </cell>
          <cell r="D506">
            <v>83</v>
          </cell>
          <cell r="E506">
            <v>0</v>
          </cell>
          <cell r="F506">
            <v>8</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83</v>
          </cell>
          <cell r="W506">
            <v>0</v>
          </cell>
          <cell r="X506">
            <v>8</v>
          </cell>
          <cell r="Y506">
            <v>82</v>
          </cell>
          <cell r="Z506">
            <v>0</v>
          </cell>
          <cell r="AA506">
            <v>0</v>
          </cell>
          <cell r="AB506">
            <v>0</v>
          </cell>
          <cell r="AC506">
            <v>0</v>
          </cell>
          <cell r="AD506">
            <v>0</v>
          </cell>
          <cell r="AE506">
            <v>0</v>
          </cell>
          <cell r="AF506">
            <v>0</v>
          </cell>
          <cell r="AG506">
            <v>0</v>
          </cell>
          <cell r="AH506">
            <v>0</v>
          </cell>
        </row>
        <row r="507">
          <cell r="A507" t="str">
            <v>C2576</v>
          </cell>
          <cell r="B507" t="str">
            <v>Brixton Housing Co-operative Limited</v>
          </cell>
          <cell r="C507" t="str">
            <v>RASA</v>
          </cell>
          <cell r="D507">
            <v>86</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86</v>
          </cell>
          <cell r="W507">
            <v>0</v>
          </cell>
          <cell r="X507">
            <v>0</v>
          </cell>
          <cell r="Y507">
            <v>86</v>
          </cell>
          <cell r="Z507">
            <v>0</v>
          </cell>
          <cell r="AA507">
            <v>0</v>
          </cell>
          <cell r="AB507">
            <v>0</v>
          </cell>
          <cell r="AC507">
            <v>0</v>
          </cell>
          <cell r="AD507">
            <v>0</v>
          </cell>
          <cell r="AE507">
            <v>0</v>
          </cell>
          <cell r="AF507">
            <v>0</v>
          </cell>
          <cell r="AG507">
            <v>0</v>
          </cell>
          <cell r="AH507">
            <v>0</v>
          </cell>
        </row>
        <row r="508">
          <cell r="A508" t="str">
            <v>C2577</v>
          </cell>
          <cell r="B508" t="str">
            <v>The Anerley Housing Co-operative Limited</v>
          </cell>
          <cell r="C508" t="str">
            <v>RASA</v>
          </cell>
          <cell r="D508">
            <v>49</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49</v>
          </cell>
          <cell r="W508">
            <v>0</v>
          </cell>
          <cell r="X508">
            <v>0</v>
          </cell>
          <cell r="Y508">
            <v>49</v>
          </cell>
          <cell r="Z508">
            <v>0</v>
          </cell>
          <cell r="AA508">
            <v>0</v>
          </cell>
          <cell r="AB508">
            <v>0</v>
          </cell>
          <cell r="AC508">
            <v>0</v>
          </cell>
          <cell r="AD508">
            <v>0</v>
          </cell>
          <cell r="AE508">
            <v>0</v>
          </cell>
          <cell r="AF508">
            <v>0</v>
          </cell>
          <cell r="AG508">
            <v>0</v>
          </cell>
          <cell r="AH508">
            <v>0</v>
          </cell>
        </row>
        <row r="509">
          <cell r="A509" t="str">
            <v>C2579</v>
          </cell>
          <cell r="B509" t="str">
            <v>Islington Community Housing Co-operative Limited</v>
          </cell>
          <cell r="C509" t="str">
            <v>RASA</v>
          </cell>
          <cell r="D509">
            <v>104</v>
          </cell>
          <cell r="E509">
            <v>0</v>
          </cell>
          <cell r="F509">
            <v>31</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104</v>
          </cell>
          <cell r="W509">
            <v>0</v>
          </cell>
          <cell r="X509">
            <v>31</v>
          </cell>
          <cell r="Y509">
            <v>104</v>
          </cell>
          <cell r="Z509">
            <v>0</v>
          </cell>
          <cell r="AA509">
            <v>0</v>
          </cell>
          <cell r="AB509">
            <v>0</v>
          </cell>
          <cell r="AC509">
            <v>0</v>
          </cell>
          <cell r="AD509">
            <v>0</v>
          </cell>
          <cell r="AE509">
            <v>0</v>
          </cell>
          <cell r="AF509">
            <v>0</v>
          </cell>
          <cell r="AG509">
            <v>0</v>
          </cell>
          <cell r="AH509">
            <v>0</v>
          </cell>
        </row>
        <row r="510">
          <cell r="A510" t="str">
            <v>C2581</v>
          </cell>
          <cell r="B510" t="str">
            <v>Southward Housing Co-operative Limited</v>
          </cell>
          <cell r="C510" t="str">
            <v>RASA</v>
          </cell>
          <cell r="D510">
            <v>0</v>
          </cell>
          <cell r="E510">
            <v>36</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36</v>
          </cell>
          <cell r="X510">
            <v>0</v>
          </cell>
          <cell r="Y510">
            <v>36</v>
          </cell>
          <cell r="Z510">
            <v>0</v>
          </cell>
          <cell r="AA510">
            <v>0</v>
          </cell>
          <cell r="AB510">
            <v>0</v>
          </cell>
          <cell r="AC510">
            <v>0</v>
          </cell>
          <cell r="AD510">
            <v>0</v>
          </cell>
          <cell r="AE510">
            <v>0</v>
          </cell>
          <cell r="AF510">
            <v>0</v>
          </cell>
          <cell r="AG510">
            <v>0</v>
          </cell>
          <cell r="AH510">
            <v>0</v>
          </cell>
        </row>
        <row r="511">
          <cell r="A511" t="str">
            <v>C2585</v>
          </cell>
          <cell r="B511" t="str">
            <v>Triangle Housing Co-operative Limited</v>
          </cell>
          <cell r="C511" t="str">
            <v>RASA</v>
          </cell>
          <cell r="D511">
            <v>88</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88</v>
          </cell>
          <cell r="W511">
            <v>0</v>
          </cell>
          <cell r="X511">
            <v>0</v>
          </cell>
          <cell r="Y511">
            <v>88</v>
          </cell>
          <cell r="Z511">
            <v>0</v>
          </cell>
          <cell r="AA511">
            <v>0</v>
          </cell>
          <cell r="AB511">
            <v>0</v>
          </cell>
          <cell r="AC511">
            <v>0</v>
          </cell>
          <cell r="AD511">
            <v>0</v>
          </cell>
          <cell r="AE511">
            <v>0</v>
          </cell>
          <cell r="AF511">
            <v>0</v>
          </cell>
          <cell r="AG511">
            <v>0</v>
          </cell>
          <cell r="AH511">
            <v>0</v>
          </cell>
        </row>
        <row r="512">
          <cell r="A512" t="str">
            <v>C2586</v>
          </cell>
          <cell r="B512" t="str">
            <v>Hunslet Housing Co-operative Limited</v>
          </cell>
          <cell r="C512" t="str">
            <v>RASA</v>
          </cell>
          <cell r="D512">
            <v>18</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18</v>
          </cell>
          <cell r="W512">
            <v>0</v>
          </cell>
          <cell r="X512">
            <v>0</v>
          </cell>
          <cell r="Y512">
            <v>18</v>
          </cell>
          <cell r="Z512">
            <v>0</v>
          </cell>
          <cell r="AA512">
            <v>0</v>
          </cell>
          <cell r="AB512">
            <v>0</v>
          </cell>
          <cell r="AC512">
            <v>0</v>
          </cell>
          <cell r="AD512">
            <v>0</v>
          </cell>
          <cell r="AE512">
            <v>0</v>
          </cell>
          <cell r="AF512">
            <v>0</v>
          </cell>
          <cell r="AG512">
            <v>0</v>
          </cell>
          <cell r="AH512">
            <v>0</v>
          </cell>
        </row>
        <row r="513">
          <cell r="A513" t="str">
            <v>C2593</v>
          </cell>
          <cell r="B513" t="str">
            <v>Waverley (Eighth) Co-operative Housing Association Limited</v>
          </cell>
          <cell r="C513" t="str">
            <v>RASA</v>
          </cell>
          <cell r="D513">
            <v>0</v>
          </cell>
          <cell r="E513">
            <v>26</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26</v>
          </cell>
          <cell r="X513">
            <v>0</v>
          </cell>
          <cell r="Y513">
            <v>26</v>
          </cell>
          <cell r="Z513">
            <v>0</v>
          </cell>
          <cell r="AA513">
            <v>0</v>
          </cell>
          <cell r="AB513">
            <v>0</v>
          </cell>
          <cell r="AC513">
            <v>0</v>
          </cell>
          <cell r="AD513">
            <v>0</v>
          </cell>
          <cell r="AE513">
            <v>0</v>
          </cell>
          <cell r="AF513">
            <v>0</v>
          </cell>
          <cell r="AG513">
            <v>0</v>
          </cell>
          <cell r="AH513">
            <v>0</v>
          </cell>
        </row>
        <row r="514">
          <cell r="A514" t="str">
            <v>C2612</v>
          </cell>
          <cell r="B514" t="str">
            <v>South Mildmay Tenants Co-operative Limited</v>
          </cell>
          <cell r="C514" t="str">
            <v>RASA</v>
          </cell>
          <cell r="D514">
            <v>107</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107</v>
          </cell>
          <cell r="W514">
            <v>0</v>
          </cell>
          <cell r="X514">
            <v>0</v>
          </cell>
          <cell r="Y514">
            <v>107</v>
          </cell>
          <cell r="Z514">
            <v>0</v>
          </cell>
          <cell r="AA514">
            <v>0</v>
          </cell>
          <cell r="AB514">
            <v>0</v>
          </cell>
          <cell r="AC514">
            <v>0</v>
          </cell>
          <cell r="AD514">
            <v>0</v>
          </cell>
          <cell r="AE514">
            <v>0</v>
          </cell>
          <cell r="AF514">
            <v>0</v>
          </cell>
          <cell r="AG514">
            <v>0</v>
          </cell>
          <cell r="AH514">
            <v>0</v>
          </cell>
        </row>
        <row r="515">
          <cell r="A515" t="str">
            <v>C2613</v>
          </cell>
          <cell r="B515" t="str">
            <v>Tooting Bec Housing Co-operative Limited</v>
          </cell>
          <cell r="C515" t="str">
            <v>RASA</v>
          </cell>
          <cell r="D515">
            <v>60</v>
          </cell>
          <cell r="E515">
            <v>0</v>
          </cell>
          <cell r="F515">
            <v>19</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60</v>
          </cell>
          <cell r="W515">
            <v>0</v>
          </cell>
          <cell r="X515">
            <v>19</v>
          </cell>
          <cell r="Y515">
            <v>60</v>
          </cell>
          <cell r="Z515">
            <v>0</v>
          </cell>
          <cell r="AA515">
            <v>0</v>
          </cell>
          <cell r="AB515">
            <v>0</v>
          </cell>
          <cell r="AC515">
            <v>0</v>
          </cell>
          <cell r="AD515">
            <v>0</v>
          </cell>
          <cell r="AE515">
            <v>0</v>
          </cell>
          <cell r="AF515">
            <v>0</v>
          </cell>
          <cell r="AG515">
            <v>0</v>
          </cell>
          <cell r="AH515">
            <v>0</v>
          </cell>
        </row>
        <row r="516">
          <cell r="A516" t="str">
            <v>C2614</v>
          </cell>
          <cell r="B516" t="str">
            <v>Two Piers Housing Co-operative Limited</v>
          </cell>
          <cell r="C516" t="str">
            <v>RASA</v>
          </cell>
          <cell r="D516">
            <v>66</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66</v>
          </cell>
          <cell r="W516">
            <v>0</v>
          </cell>
          <cell r="X516">
            <v>0</v>
          </cell>
          <cell r="Y516">
            <v>66</v>
          </cell>
          <cell r="Z516">
            <v>0</v>
          </cell>
          <cell r="AA516">
            <v>0</v>
          </cell>
          <cell r="AB516">
            <v>0</v>
          </cell>
          <cell r="AC516">
            <v>0</v>
          </cell>
          <cell r="AD516">
            <v>0</v>
          </cell>
          <cell r="AE516">
            <v>0</v>
          </cell>
          <cell r="AF516">
            <v>0</v>
          </cell>
          <cell r="AG516">
            <v>0</v>
          </cell>
          <cell r="AH516">
            <v>0</v>
          </cell>
        </row>
        <row r="517">
          <cell r="A517" t="str">
            <v>C2682</v>
          </cell>
          <cell r="B517" t="str">
            <v>Green Dragon Lane Housing Co-operative Limited</v>
          </cell>
          <cell r="C517" t="str">
            <v>RASA</v>
          </cell>
          <cell r="D517">
            <v>0</v>
          </cell>
          <cell r="E517">
            <v>75</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75</v>
          </cell>
          <cell r="X517">
            <v>0</v>
          </cell>
          <cell r="Y517">
            <v>75</v>
          </cell>
          <cell r="Z517">
            <v>0</v>
          </cell>
          <cell r="AA517">
            <v>0</v>
          </cell>
          <cell r="AB517">
            <v>0</v>
          </cell>
          <cell r="AC517">
            <v>0</v>
          </cell>
          <cell r="AD517">
            <v>0</v>
          </cell>
          <cell r="AE517">
            <v>0</v>
          </cell>
          <cell r="AF517">
            <v>0</v>
          </cell>
          <cell r="AG517">
            <v>0</v>
          </cell>
          <cell r="AH517">
            <v>0</v>
          </cell>
        </row>
        <row r="518">
          <cell r="A518" t="str">
            <v>C2683</v>
          </cell>
          <cell r="B518" t="str">
            <v>Grand Union Housing Co-operative Limited</v>
          </cell>
          <cell r="C518" t="str">
            <v>RASA</v>
          </cell>
          <cell r="D518">
            <v>79</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79</v>
          </cell>
          <cell r="W518">
            <v>0</v>
          </cell>
          <cell r="X518">
            <v>0</v>
          </cell>
          <cell r="Y518">
            <v>79</v>
          </cell>
          <cell r="Z518">
            <v>0</v>
          </cell>
          <cell r="AA518">
            <v>0</v>
          </cell>
          <cell r="AB518">
            <v>0</v>
          </cell>
          <cell r="AC518">
            <v>0</v>
          </cell>
          <cell r="AD518">
            <v>0</v>
          </cell>
          <cell r="AE518">
            <v>0</v>
          </cell>
          <cell r="AF518">
            <v>0</v>
          </cell>
          <cell r="AG518">
            <v>0</v>
          </cell>
          <cell r="AH518">
            <v>0</v>
          </cell>
        </row>
        <row r="519">
          <cell r="A519" t="str">
            <v>C2692</v>
          </cell>
          <cell r="B519" t="str">
            <v>Weller Streets Housing Co-operative Limited</v>
          </cell>
          <cell r="C519" t="str">
            <v>RASA</v>
          </cell>
          <cell r="D519">
            <v>0</v>
          </cell>
          <cell r="E519">
            <v>67</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67</v>
          </cell>
          <cell r="X519">
            <v>0</v>
          </cell>
          <cell r="Y519">
            <v>67</v>
          </cell>
          <cell r="Z519">
            <v>0</v>
          </cell>
          <cell r="AA519">
            <v>0</v>
          </cell>
          <cell r="AB519">
            <v>0</v>
          </cell>
          <cell r="AC519">
            <v>0</v>
          </cell>
          <cell r="AD519">
            <v>0</v>
          </cell>
          <cell r="AE519">
            <v>0</v>
          </cell>
          <cell r="AF519">
            <v>0</v>
          </cell>
          <cell r="AG519">
            <v>0</v>
          </cell>
          <cell r="AH519">
            <v>0</v>
          </cell>
        </row>
        <row r="520">
          <cell r="A520" t="str">
            <v>C2693</v>
          </cell>
          <cell r="B520" t="str">
            <v>Richmond Co-operative Housing Association Limited</v>
          </cell>
          <cell r="C520" t="str">
            <v>RASA</v>
          </cell>
          <cell r="D520">
            <v>25</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25</v>
          </cell>
          <cell r="W520">
            <v>0</v>
          </cell>
          <cell r="X520">
            <v>0</v>
          </cell>
          <cell r="Y520">
            <v>25</v>
          </cell>
          <cell r="Z520">
            <v>0</v>
          </cell>
          <cell r="AA520">
            <v>0</v>
          </cell>
          <cell r="AB520">
            <v>0</v>
          </cell>
          <cell r="AC520">
            <v>0</v>
          </cell>
          <cell r="AD520">
            <v>0</v>
          </cell>
          <cell r="AE520">
            <v>0</v>
          </cell>
          <cell r="AF520">
            <v>0</v>
          </cell>
          <cell r="AG520">
            <v>0</v>
          </cell>
          <cell r="AH520">
            <v>0</v>
          </cell>
        </row>
        <row r="521">
          <cell r="A521" t="str">
            <v>C2694</v>
          </cell>
          <cell r="B521" t="str">
            <v>Kilburn Housing Co-operative Limited</v>
          </cell>
          <cell r="C521" t="str">
            <v>RASA</v>
          </cell>
          <cell r="D521">
            <v>37</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37</v>
          </cell>
          <cell r="W521">
            <v>0</v>
          </cell>
          <cell r="X521">
            <v>0</v>
          </cell>
          <cell r="Y521">
            <v>37</v>
          </cell>
          <cell r="Z521">
            <v>0</v>
          </cell>
          <cell r="AA521">
            <v>0</v>
          </cell>
          <cell r="AB521">
            <v>0</v>
          </cell>
          <cell r="AC521">
            <v>0</v>
          </cell>
          <cell r="AD521">
            <v>0</v>
          </cell>
          <cell r="AE521">
            <v>0</v>
          </cell>
          <cell r="AF521">
            <v>0</v>
          </cell>
          <cell r="AG521">
            <v>0</v>
          </cell>
          <cell r="AH521">
            <v>0</v>
          </cell>
        </row>
        <row r="522">
          <cell r="A522" t="str">
            <v>C2695</v>
          </cell>
          <cell r="B522" t="str">
            <v>Cyron Housing Co-operative Limited</v>
          </cell>
          <cell r="C522" t="str">
            <v>RASA</v>
          </cell>
          <cell r="D522">
            <v>53</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53</v>
          </cell>
          <cell r="W522">
            <v>0</v>
          </cell>
          <cell r="X522">
            <v>0</v>
          </cell>
          <cell r="Y522">
            <v>53</v>
          </cell>
          <cell r="Z522">
            <v>0</v>
          </cell>
          <cell r="AA522">
            <v>0</v>
          </cell>
          <cell r="AB522">
            <v>0</v>
          </cell>
          <cell r="AC522">
            <v>0</v>
          </cell>
          <cell r="AD522">
            <v>0</v>
          </cell>
          <cell r="AE522">
            <v>0</v>
          </cell>
          <cell r="AF522">
            <v>0</v>
          </cell>
          <cell r="AG522">
            <v>0</v>
          </cell>
          <cell r="AH522">
            <v>0</v>
          </cell>
        </row>
        <row r="523">
          <cell r="A523" t="str">
            <v>C2696</v>
          </cell>
          <cell r="B523" t="str">
            <v>W14 Housing Co-operative Limited</v>
          </cell>
          <cell r="C523" t="str">
            <v>RASA</v>
          </cell>
          <cell r="D523">
            <v>0</v>
          </cell>
          <cell r="E523">
            <v>0</v>
          </cell>
          <cell r="F523">
            <v>41</v>
          </cell>
          <cell r="G523">
            <v>0</v>
          </cell>
          <cell r="H523">
            <v>0</v>
          </cell>
          <cell r="I523">
            <v>0</v>
          </cell>
          <cell r="J523">
            <v>0</v>
          </cell>
          <cell r="K523">
            <v>0</v>
          </cell>
          <cell r="L523">
            <v>2</v>
          </cell>
          <cell r="M523">
            <v>0</v>
          </cell>
          <cell r="N523">
            <v>0</v>
          </cell>
          <cell r="O523">
            <v>0</v>
          </cell>
          <cell r="P523">
            <v>0</v>
          </cell>
          <cell r="Q523">
            <v>0</v>
          </cell>
          <cell r="R523">
            <v>0</v>
          </cell>
          <cell r="S523">
            <v>0</v>
          </cell>
          <cell r="T523">
            <v>0</v>
          </cell>
          <cell r="U523">
            <v>0</v>
          </cell>
          <cell r="V523">
            <v>0</v>
          </cell>
          <cell r="W523">
            <v>0</v>
          </cell>
          <cell r="X523">
            <v>43</v>
          </cell>
          <cell r="Y523">
            <v>0</v>
          </cell>
          <cell r="Z523">
            <v>0</v>
          </cell>
          <cell r="AA523">
            <v>0</v>
          </cell>
          <cell r="AB523">
            <v>0</v>
          </cell>
          <cell r="AC523">
            <v>0</v>
          </cell>
          <cell r="AD523">
            <v>0</v>
          </cell>
          <cell r="AE523">
            <v>0</v>
          </cell>
          <cell r="AF523">
            <v>0</v>
          </cell>
          <cell r="AG523">
            <v>0</v>
          </cell>
          <cell r="AH523">
            <v>0</v>
          </cell>
        </row>
        <row r="524">
          <cell r="A524" t="str">
            <v>C2730</v>
          </cell>
          <cell r="B524" t="str">
            <v>Glenkerry Co-operative Housing Association Limited</v>
          </cell>
          <cell r="C524" t="str">
            <v>RASA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row>
        <row r="525">
          <cell r="A525" t="str">
            <v>C2731</v>
          </cell>
          <cell r="B525" t="str">
            <v>Starley Housing Co-operative Limited</v>
          </cell>
          <cell r="C525" t="str">
            <v>RASA</v>
          </cell>
          <cell r="D525">
            <v>125</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125</v>
          </cell>
          <cell r="W525">
            <v>0</v>
          </cell>
          <cell r="X525">
            <v>0</v>
          </cell>
          <cell r="Y525">
            <v>125</v>
          </cell>
          <cell r="Z525">
            <v>0</v>
          </cell>
          <cell r="AA525">
            <v>0</v>
          </cell>
          <cell r="AB525">
            <v>0</v>
          </cell>
          <cell r="AC525">
            <v>0</v>
          </cell>
          <cell r="AD525">
            <v>0</v>
          </cell>
          <cell r="AE525">
            <v>0</v>
          </cell>
          <cell r="AF525">
            <v>0</v>
          </cell>
          <cell r="AG525">
            <v>0</v>
          </cell>
          <cell r="AH525">
            <v>0</v>
          </cell>
        </row>
        <row r="526">
          <cell r="A526" t="str">
            <v>C2744</v>
          </cell>
          <cell r="B526" t="str">
            <v>Hackney Housing Co-operative Limited</v>
          </cell>
          <cell r="C526" t="str">
            <v>RASA</v>
          </cell>
          <cell r="D526">
            <v>0</v>
          </cell>
          <cell r="E526">
            <v>86</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86</v>
          </cell>
          <cell r="X526">
            <v>0</v>
          </cell>
          <cell r="Y526">
            <v>86</v>
          </cell>
          <cell r="Z526">
            <v>0</v>
          </cell>
          <cell r="AA526">
            <v>0</v>
          </cell>
          <cell r="AB526">
            <v>0</v>
          </cell>
          <cell r="AC526">
            <v>0</v>
          </cell>
          <cell r="AD526">
            <v>0</v>
          </cell>
          <cell r="AE526">
            <v>0</v>
          </cell>
          <cell r="AF526">
            <v>0</v>
          </cell>
          <cell r="AG526">
            <v>0</v>
          </cell>
          <cell r="AH526">
            <v>0</v>
          </cell>
        </row>
        <row r="527">
          <cell r="A527" t="str">
            <v>C2745</v>
          </cell>
          <cell r="B527" t="str">
            <v>Edward Henry House Co-operative Limited</v>
          </cell>
          <cell r="C527" t="str">
            <v>RASA</v>
          </cell>
          <cell r="D527">
            <v>69</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69</v>
          </cell>
          <cell r="W527">
            <v>0</v>
          </cell>
          <cell r="X527">
            <v>0</v>
          </cell>
          <cell r="Y527">
            <v>69</v>
          </cell>
          <cell r="Z527">
            <v>0</v>
          </cell>
          <cell r="AA527">
            <v>0</v>
          </cell>
          <cell r="AB527">
            <v>0</v>
          </cell>
          <cell r="AC527">
            <v>0</v>
          </cell>
          <cell r="AD527">
            <v>0</v>
          </cell>
          <cell r="AE527">
            <v>0</v>
          </cell>
          <cell r="AF527">
            <v>0</v>
          </cell>
          <cell r="AG527">
            <v>0</v>
          </cell>
          <cell r="AH527">
            <v>0</v>
          </cell>
        </row>
        <row r="528">
          <cell r="A528" t="str">
            <v>C2747</v>
          </cell>
          <cell r="B528" t="str">
            <v>Falconar Street Housing Co-operative Limited</v>
          </cell>
          <cell r="C528" t="str">
            <v>RASA</v>
          </cell>
          <cell r="D528">
            <v>29</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29</v>
          </cell>
          <cell r="W528">
            <v>0</v>
          </cell>
          <cell r="X528">
            <v>0</v>
          </cell>
          <cell r="Y528">
            <v>29</v>
          </cell>
          <cell r="Z528">
            <v>0</v>
          </cell>
          <cell r="AA528">
            <v>0</v>
          </cell>
          <cell r="AB528">
            <v>0</v>
          </cell>
          <cell r="AC528">
            <v>0</v>
          </cell>
          <cell r="AD528">
            <v>0</v>
          </cell>
          <cell r="AE528">
            <v>0</v>
          </cell>
          <cell r="AF528">
            <v>0</v>
          </cell>
          <cell r="AG528">
            <v>0</v>
          </cell>
          <cell r="AH528">
            <v>0</v>
          </cell>
        </row>
        <row r="529">
          <cell r="A529" t="str">
            <v>C2749</v>
          </cell>
          <cell r="B529" t="str">
            <v>Water Tower Housing Co-operative Limited</v>
          </cell>
          <cell r="C529" t="str">
            <v>RASA</v>
          </cell>
          <cell r="D529">
            <v>0</v>
          </cell>
          <cell r="E529">
            <v>42</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42</v>
          </cell>
          <cell r="X529">
            <v>0</v>
          </cell>
          <cell r="Y529">
            <v>42</v>
          </cell>
          <cell r="Z529">
            <v>0</v>
          </cell>
          <cell r="AA529">
            <v>0</v>
          </cell>
          <cell r="AB529">
            <v>0</v>
          </cell>
          <cell r="AC529">
            <v>0</v>
          </cell>
          <cell r="AD529">
            <v>0</v>
          </cell>
          <cell r="AE529">
            <v>0</v>
          </cell>
          <cell r="AF529">
            <v>0</v>
          </cell>
          <cell r="AG529">
            <v>0</v>
          </cell>
          <cell r="AH529">
            <v>0</v>
          </cell>
        </row>
        <row r="530">
          <cell r="A530" t="str">
            <v>C2772</v>
          </cell>
          <cell r="B530" t="str">
            <v>Wisden Housing Co-operative Limited</v>
          </cell>
          <cell r="C530" t="str">
            <v>RASA</v>
          </cell>
          <cell r="D530">
            <v>94</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94</v>
          </cell>
          <cell r="W530">
            <v>0</v>
          </cell>
          <cell r="X530">
            <v>0</v>
          </cell>
          <cell r="Y530">
            <v>94</v>
          </cell>
          <cell r="Z530">
            <v>0</v>
          </cell>
          <cell r="AA530">
            <v>0</v>
          </cell>
          <cell r="AB530">
            <v>0</v>
          </cell>
          <cell r="AC530">
            <v>0</v>
          </cell>
          <cell r="AD530">
            <v>0</v>
          </cell>
          <cell r="AE530">
            <v>0</v>
          </cell>
          <cell r="AF530">
            <v>0</v>
          </cell>
          <cell r="AG530">
            <v>0</v>
          </cell>
          <cell r="AH530">
            <v>0</v>
          </cell>
        </row>
        <row r="531">
          <cell r="A531" t="str">
            <v>C2787</v>
          </cell>
          <cell r="B531" t="str">
            <v>Cossington Housing Co-operative Limited</v>
          </cell>
          <cell r="C531" t="str">
            <v>RASA</v>
          </cell>
          <cell r="D531">
            <v>0</v>
          </cell>
          <cell r="E531">
            <v>125</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14</v>
          </cell>
          <cell r="U531">
            <v>0</v>
          </cell>
          <cell r="V531">
            <v>0</v>
          </cell>
          <cell r="W531">
            <v>139</v>
          </cell>
          <cell r="X531">
            <v>0</v>
          </cell>
          <cell r="Y531">
            <v>139</v>
          </cell>
          <cell r="Z531">
            <v>0</v>
          </cell>
          <cell r="AA531">
            <v>0</v>
          </cell>
          <cell r="AB531">
            <v>0</v>
          </cell>
          <cell r="AC531">
            <v>0</v>
          </cell>
          <cell r="AD531">
            <v>0</v>
          </cell>
          <cell r="AE531">
            <v>0</v>
          </cell>
          <cell r="AF531">
            <v>0</v>
          </cell>
          <cell r="AG531">
            <v>0</v>
          </cell>
          <cell r="AH531">
            <v>0</v>
          </cell>
        </row>
        <row r="532">
          <cell r="A532" t="str">
            <v>C2788</v>
          </cell>
          <cell r="B532" t="str">
            <v>Bonham and Strathleven Tenants Co-operative Ltd</v>
          </cell>
          <cell r="C532" t="str">
            <v>RASA</v>
          </cell>
          <cell r="D532">
            <v>0</v>
          </cell>
          <cell r="E532">
            <v>39</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39</v>
          </cell>
          <cell r="X532">
            <v>0</v>
          </cell>
          <cell r="Y532">
            <v>39</v>
          </cell>
          <cell r="Z532">
            <v>0</v>
          </cell>
          <cell r="AA532">
            <v>0</v>
          </cell>
          <cell r="AB532">
            <v>0</v>
          </cell>
          <cell r="AC532">
            <v>0</v>
          </cell>
          <cell r="AD532">
            <v>0</v>
          </cell>
          <cell r="AE532">
            <v>0</v>
          </cell>
          <cell r="AF532">
            <v>0</v>
          </cell>
          <cell r="AG532">
            <v>0</v>
          </cell>
          <cell r="AH532">
            <v>0</v>
          </cell>
        </row>
        <row r="533">
          <cell r="A533" t="str">
            <v>C2824</v>
          </cell>
          <cell r="B533" t="str">
            <v>Shahjalal Housing Co-operative Limited</v>
          </cell>
          <cell r="C533" t="str">
            <v>RASA</v>
          </cell>
          <cell r="D533">
            <v>54</v>
          </cell>
          <cell r="E533">
            <v>0</v>
          </cell>
          <cell r="F533">
            <v>23</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54</v>
          </cell>
          <cell r="W533">
            <v>0</v>
          </cell>
          <cell r="X533">
            <v>23</v>
          </cell>
          <cell r="Y533">
            <v>54</v>
          </cell>
          <cell r="Z533">
            <v>0</v>
          </cell>
          <cell r="AA533">
            <v>0</v>
          </cell>
          <cell r="AB533">
            <v>0</v>
          </cell>
          <cell r="AC533">
            <v>0</v>
          </cell>
          <cell r="AD533">
            <v>0</v>
          </cell>
          <cell r="AE533">
            <v>0</v>
          </cell>
          <cell r="AF533">
            <v>0</v>
          </cell>
          <cell r="AG533">
            <v>0</v>
          </cell>
          <cell r="AH533">
            <v>0</v>
          </cell>
        </row>
        <row r="534">
          <cell r="A534" t="str">
            <v>C2849</v>
          </cell>
          <cell r="B534" t="str">
            <v>Liverpool Gingerbread Housing Co-operative Limited</v>
          </cell>
          <cell r="C534" t="str">
            <v>RASA</v>
          </cell>
          <cell r="D534">
            <v>0</v>
          </cell>
          <cell r="E534">
            <v>51</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51</v>
          </cell>
          <cell r="X534">
            <v>0</v>
          </cell>
          <cell r="Y534">
            <v>51</v>
          </cell>
          <cell r="Z534">
            <v>0</v>
          </cell>
          <cell r="AA534">
            <v>0</v>
          </cell>
          <cell r="AB534">
            <v>0</v>
          </cell>
          <cell r="AC534">
            <v>0</v>
          </cell>
          <cell r="AD534">
            <v>0</v>
          </cell>
          <cell r="AE534">
            <v>0</v>
          </cell>
          <cell r="AF534">
            <v>0</v>
          </cell>
          <cell r="AG534">
            <v>0</v>
          </cell>
          <cell r="AH534">
            <v>0</v>
          </cell>
        </row>
        <row r="535">
          <cell r="A535" t="str">
            <v>C2873</v>
          </cell>
          <cell r="B535" t="str">
            <v>Belgrave Street Housing Co-operative Limited</v>
          </cell>
          <cell r="C535" t="str">
            <v>RASA</v>
          </cell>
          <cell r="D535">
            <v>23</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23</v>
          </cell>
          <cell r="W535">
            <v>0</v>
          </cell>
          <cell r="X535">
            <v>0</v>
          </cell>
          <cell r="Y535">
            <v>23</v>
          </cell>
          <cell r="Z535">
            <v>0</v>
          </cell>
          <cell r="AA535">
            <v>0</v>
          </cell>
          <cell r="AB535">
            <v>0</v>
          </cell>
          <cell r="AC535">
            <v>1</v>
          </cell>
          <cell r="AD535">
            <v>0</v>
          </cell>
          <cell r="AE535">
            <v>0</v>
          </cell>
          <cell r="AF535">
            <v>1</v>
          </cell>
          <cell r="AG535">
            <v>0</v>
          </cell>
          <cell r="AH535">
            <v>0</v>
          </cell>
        </row>
        <row r="536">
          <cell r="A536" t="str">
            <v>C2938</v>
          </cell>
          <cell r="B536" t="str">
            <v>Peel Street Housing Co-operative Limited</v>
          </cell>
          <cell r="C536" t="str">
            <v>RASA</v>
          </cell>
          <cell r="D536">
            <v>23</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23</v>
          </cell>
          <cell r="W536">
            <v>0</v>
          </cell>
          <cell r="X536">
            <v>0</v>
          </cell>
          <cell r="Y536">
            <v>23</v>
          </cell>
          <cell r="Z536">
            <v>0</v>
          </cell>
          <cell r="AA536">
            <v>0</v>
          </cell>
          <cell r="AB536">
            <v>0</v>
          </cell>
          <cell r="AC536">
            <v>0</v>
          </cell>
          <cell r="AD536">
            <v>0</v>
          </cell>
          <cell r="AE536">
            <v>0</v>
          </cell>
          <cell r="AF536">
            <v>0</v>
          </cell>
          <cell r="AG536">
            <v>0</v>
          </cell>
          <cell r="AH536">
            <v>0</v>
          </cell>
        </row>
        <row r="537">
          <cell r="A537" t="str">
            <v>C2949</v>
          </cell>
          <cell r="B537" t="str">
            <v>Finsbury Park Housing Co-operative Limited</v>
          </cell>
          <cell r="C537" t="str">
            <v>RASA</v>
          </cell>
          <cell r="D537">
            <v>35</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35</v>
          </cell>
          <cell r="W537">
            <v>0</v>
          </cell>
          <cell r="X537">
            <v>0</v>
          </cell>
          <cell r="Y537">
            <v>35</v>
          </cell>
          <cell r="Z537">
            <v>0</v>
          </cell>
          <cell r="AA537">
            <v>0</v>
          </cell>
          <cell r="AB537">
            <v>0</v>
          </cell>
          <cell r="AC537">
            <v>0</v>
          </cell>
          <cell r="AD537">
            <v>0</v>
          </cell>
          <cell r="AE537">
            <v>0</v>
          </cell>
          <cell r="AF537">
            <v>0</v>
          </cell>
          <cell r="AG537">
            <v>0</v>
          </cell>
          <cell r="AH537">
            <v>0</v>
          </cell>
        </row>
        <row r="538">
          <cell r="A538" t="str">
            <v>C2968</v>
          </cell>
          <cell r="B538" t="str">
            <v>West End Housing Co-operative Limited</v>
          </cell>
          <cell r="C538" t="str">
            <v>RASA</v>
          </cell>
          <cell r="D538">
            <v>0</v>
          </cell>
          <cell r="E538">
            <v>12</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12</v>
          </cell>
          <cell r="X538">
            <v>0</v>
          </cell>
          <cell r="Y538">
            <v>12</v>
          </cell>
          <cell r="Z538">
            <v>0</v>
          </cell>
          <cell r="AA538">
            <v>0</v>
          </cell>
          <cell r="AB538">
            <v>0</v>
          </cell>
          <cell r="AC538">
            <v>0</v>
          </cell>
          <cell r="AD538">
            <v>0</v>
          </cell>
          <cell r="AE538">
            <v>0</v>
          </cell>
          <cell r="AF538">
            <v>0</v>
          </cell>
          <cell r="AG538">
            <v>0</v>
          </cell>
          <cell r="AH538">
            <v>0</v>
          </cell>
        </row>
        <row r="539">
          <cell r="A539" t="str">
            <v>C2975</v>
          </cell>
          <cell r="B539" t="str">
            <v>The Lodge Co-operative Housing Association Limited</v>
          </cell>
          <cell r="C539" t="str">
            <v>RASA</v>
          </cell>
          <cell r="D539">
            <v>8</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8</v>
          </cell>
          <cell r="W539">
            <v>0</v>
          </cell>
          <cell r="X539">
            <v>0</v>
          </cell>
          <cell r="Y539">
            <v>8</v>
          </cell>
          <cell r="Z539">
            <v>0</v>
          </cell>
          <cell r="AA539">
            <v>0</v>
          </cell>
          <cell r="AB539">
            <v>0</v>
          </cell>
          <cell r="AC539">
            <v>0</v>
          </cell>
          <cell r="AD539">
            <v>0</v>
          </cell>
          <cell r="AE539">
            <v>0</v>
          </cell>
          <cell r="AF539">
            <v>0</v>
          </cell>
          <cell r="AG539">
            <v>0</v>
          </cell>
          <cell r="AH539">
            <v>0</v>
          </cell>
        </row>
        <row r="540">
          <cell r="A540" t="str">
            <v>C2976</v>
          </cell>
          <cell r="B540" t="str">
            <v>Hesketh Street Housing Co-operative Limited</v>
          </cell>
          <cell r="C540" t="str">
            <v>RASA</v>
          </cell>
          <cell r="D540">
            <v>0</v>
          </cell>
          <cell r="E540">
            <v>42</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42</v>
          </cell>
          <cell r="X540">
            <v>0</v>
          </cell>
          <cell r="Y540">
            <v>42</v>
          </cell>
          <cell r="Z540">
            <v>0</v>
          </cell>
          <cell r="AA540">
            <v>0</v>
          </cell>
          <cell r="AB540">
            <v>0</v>
          </cell>
          <cell r="AC540">
            <v>0</v>
          </cell>
          <cell r="AD540">
            <v>0</v>
          </cell>
          <cell r="AE540">
            <v>0</v>
          </cell>
          <cell r="AF540">
            <v>0</v>
          </cell>
          <cell r="AG540">
            <v>0</v>
          </cell>
          <cell r="AH540">
            <v>0</v>
          </cell>
        </row>
        <row r="541">
          <cell r="A541" t="str">
            <v>C2977</v>
          </cell>
          <cell r="B541" t="str">
            <v>Ross Walk Housing Co-operative Limited</v>
          </cell>
          <cell r="C541" t="str">
            <v>RASA</v>
          </cell>
          <cell r="D541">
            <v>0</v>
          </cell>
          <cell r="E541">
            <v>111</v>
          </cell>
          <cell r="F541">
            <v>0</v>
          </cell>
          <cell r="G541">
            <v>0</v>
          </cell>
          <cell r="H541">
            <v>0</v>
          </cell>
          <cell r="I541">
            <v>0</v>
          </cell>
          <cell r="J541">
            <v>0</v>
          </cell>
          <cell r="K541">
            <v>1</v>
          </cell>
          <cell r="L541">
            <v>0</v>
          </cell>
          <cell r="M541">
            <v>0</v>
          </cell>
          <cell r="N541">
            <v>0</v>
          </cell>
          <cell r="O541">
            <v>0</v>
          </cell>
          <cell r="P541">
            <v>0</v>
          </cell>
          <cell r="Q541">
            <v>0</v>
          </cell>
          <cell r="R541">
            <v>0</v>
          </cell>
          <cell r="S541">
            <v>0</v>
          </cell>
          <cell r="T541">
            <v>0</v>
          </cell>
          <cell r="U541">
            <v>0</v>
          </cell>
          <cell r="V541">
            <v>0</v>
          </cell>
          <cell r="W541">
            <v>112</v>
          </cell>
          <cell r="X541">
            <v>0</v>
          </cell>
          <cell r="Y541">
            <v>112</v>
          </cell>
          <cell r="Z541">
            <v>0</v>
          </cell>
          <cell r="AA541">
            <v>0</v>
          </cell>
          <cell r="AB541">
            <v>0</v>
          </cell>
          <cell r="AC541">
            <v>0</v>
          </cell>
          <cell r="AD541">
            <v>0</v>
          </cell>
          <cell r="AE541">
            <v>0</v>
          </cell>
          <cell r="AF541">
            <v>0</v>
          </cell>
          <cell r="AG541">
            <v>0</v>
          </cell>
          <cell r="AH541">
            <v>0</v>
          </cell>
        </row>
        <row r="542">
          <cell r="A542" t="str">
            <v>C3001</v>
          </cell>
          <cell r="B542" t="str">
            <v>Tangram Housing Co-operative Limited</v>
          </cell>
          <cell r="C542" t="str">
            <v>RASA</v>
          </cell>
          <cell r="D542">
            <v>39</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39</v>
          </cell>
          <cell r="W542">
            <v>0</v>
          </cell>
          <cell r="X542">
            <v>0</v>
          </cell>
          <cell r="Y542">
            <v>39</v>
          </cell>
          <cell r="Z542">
            <v>0</v>
          </cell>
          <cell r="AA542">
            <v>0</v>
          </cell>
          <cell r="AB542">
            <v>0</v>
          </cell>
          <cell r="AC542">
            <v>0</v>
          </cell>
          <cell r="AD542">
            <v>0</v>
          </cell>
          <cell r="AE542">
            <v>0</v>
          </cell>
          <cell r="AF542">
            <v>0</v>
          </cell>
          <cell r="AG542">
            <v>0</v>
          </cell>
          <cell r="AH542">
            <v>0</v>
          </cell>
        </row>
        <row r="543">
          <cell r="A543" t="str">
            <v>C3022</v>
          </cell>
          <cell r="B543" t="str">
            <v>Spitalfields Housing Association Limited</v>
          </cell>
          <cell r="C543" t="str">
            <v>RASA</v>
          </cell>
          <cell r="D543">
            <v>628</v>
          </cell>
          <cell r="E543">
            <v>0</v>
          </cell>
          <cell r="F543">
            <v>67</v>
          </cell>
          <cell r="G543">
            <v>0</v>
          </cell>
          <cell r="H543">
            <v>0</v>
          </cell>
          <cell r="I543">
            <v>0</v>
          </cell>
          <cell r="J543">
            <v>51</v>
          </cell>
          <cell r="K543">
            <v>0</v>
          </cell>
          <cell r="L543">
            <v>0</v>
          </cell>
          <cell r="M543">
            <v>0</v>
          </cell>
          <cell r="N543">
            <v>0</v>
          </cell>
          <cell r="O543">
            <v>0</v>
          </cell>
          <cell r="P543">
            <v>0</v>
          </cell>
          <cell r="Q543">
            <v>0</v>
          </cell>
          <cell r="R543">
            <v>0</v>
          </cell>
          <cell r="S543">
            <v>0</v>
          </cell>
          <cell r="T543">
            <v>0</v>
          </cell>
          <cell r="U543">
            <v>0</v>
          </cell>
          <cell r="V543">
            <v>679</v>
          </cell>
          <cell r="W543">
            <v>0</v>
          </cell>
          <cell r="X543">
            <v>67</v>
          </cell>
          <cell r="Y543">
            <v>679</v>
          </cell>
          <cell r="Z543">
            <v>0</v>
          </cell>
          <cell r="AA543">
            <v>0</v>
          </cell>
          <cell r="AB543">
            <v>0</v>
          </cell>
          <cell r="AC543">
            <v>0</v>
          </cell>
          <cell r="AD543">
            <v>0</v>
          </cell>
          <cell r="AE543">
            <v>0</v>
          </cell>
          <cell r="AF543">
            <v>0</v>
          </cell>
          <cell r="AG543">
            <v>0</v>
          </cell>
          <cell r="AH543">
            <v>0</v>
          </cell>
        </row>
        <row r="544">
          <cell r="A544" t="str">
            <v>C3023</v>
          </cell>
          <cell r="B544" t="str">
            <v>Everbrook Housing Co-operative Limited</v>
          </cell>
          <cell r="C544" t="str">
            <v>RASA</v>
          </cell>
          <cell r="D544">
            <v>62</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62</v>
          </cell>
          <cell r="W544">
            <v>0</v>
          </cell>
          <cell r="X544">
            <v>0</v>
          </cell>
          <cell r="Y544">
            <v>62</v>
          </cell>
          <cell r="Z544">
            <v>0</v>
          </cell>
          <cell r="AA544">
            <v>0</v>
          </cell>
          <cell r="AB544">
            <v>0</v>
          </cell>
          <cell r="AC544">
            <v>0</v>
          </cell>
          <cell r="AD544">
            <v>0</v>
          </cell>
          <cell r="AE544">
            <v>0</v>
          </cell>
          <cell r="AF544">
            <v>0</v>
          </cell>
          <cell r="AG544">
            <v>0</v>
          </cell>
          <cell r="AH544">
            <v>0</v>
          </cell>
        </row>
        <row r="545">
          <cell r="A545" t="str">
            <v>C3024</v>
          </cell>
          <cell r="B545" t="str">
            <v>North Camden Housing Co-operative Limited</v>
          </cell>
          <cell r="C545" t="str">
            <v>RASA</v>
          </cell>
          <cell r="D545">
            <v>106</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106</v>
          </cell>
          <cell r="W545">
            <v>0</v>
          </cell>
          <cell r="X545">
            <v>0</v>
          </cell>
          <cell r="Y545">
            <v>106</v>
          </cell>
          <cell r="Z545">
            <v>0</v>
          </cell>
          <cell r="AA545">
            <v>0</v>
          </cell>
          <cell r="AB545">
            <v>0</v>
          </cell>
          <cell r="AC545">
            <v>0</v>
          </cell>
          <cell r="AD545">
            <v>0</v>
          </cell>
          <cell r="AE545">
            <v>0</v>
          </cell>
          <cell r="AF545">
            <v>0</v>
          </cell>
          <cell r="AG545">
            <v>0</v>
          </cell>
          <cell r="AH545">
            <v>0</v>
          </cell>
        </row>
        <row r="546">
          <cell r="A546" t="str">
            <v>C3026</v>
          </cell>
          <cell r="B546" t="str">
            <v>Newleaf Housing Co-operative Limited</v>
          </cell>
          <cell r="C546" t="str">
            <v>RASA</v>
          </cell>
          <cell r="D546">
            <v>0</v>
          </cell>
          <cell r="E546">
            <v>92</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92</v>
          </cell>
          <cell r="X546">
            <v>0</v>
          </cell>
          <cell r="Y546">
            <v>92</v>
          </cell>
          <cell r="Z546">
            <v>0</v>
          </cell>
          <cell r="AA546">
            <v>0</v>
          </cell>
          <cell r="AB546">
            <v>0</v>
          </cell>
          <cell r="AC546">
            <v>0</v>
          </cell>
          <cell r="AD546">
            <v>0</v>
          </cell>
          <cell r="AE546">
            <v>0</v>
          </cell>
          <cell r="AF546">
            <v>0</v>
          </cell>
          <cell r="AG546">
            <v>0</v>
          </cell>
          <cell r="AH546">
            <v>0</v>
          </cell>
        </row>
        <row r="547">
          <cell r="A547" t="str">
            <v>C3027</v>
          </cell>
          <cell r="B547" t="str">
            <v>Somewhere Co-operative Housing Association Limited</v>
          </cell>
          <cell r="C547" t="str">
            <v>RASA</v>
          </cell>
          <cell r="D547">
            <v>15</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15</v>
          </cell>
          <cell r="W547">
            <v>0</v>
          </cell>
          <cell r="X547">
            <v>0</v>
          </cell>
          <cell r="Y547">
            <v>15</v>
          </cell>
          <cell r="Z547">
            <v>0</v>
          </cell>
          <cell r="AA547">
            <v>0</v>
          </cell>
          <cell r="AB547">
            <v>0</v>
          </cell>
          <cell r="AC547">
            <v>0</v>
          </cell>
          <cell r="AD547">
            <v>0</v>
          </cell>
          <cell r="AE547">
            <v>0</v>
          </cell>
          <cell r="AF547">
            <v>0</v>
          </cell>
          <cell r="AG547">
            <v>0</v>
          </cell>
          <cell r="AH547">
            <v>0</v>
          </cell>
        </row>
        <row r="548">
          <cell r="A548" t="str">
            <v>C3041</v>
          </cell>
          <cell r="B548" t="str">
            <v>Clissold Housing Co-operative Limited</v>
          </cell>
          <cell r="C548" t="str">
            <v>RASA</v>
          </cell>
          <cell r="D548">
            <v>24</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24</v>
          </cell>
          <cell r="W548">
            <v>0</v>
          </cell>
          <cell r="X548">
            <v>0</v>
          </cell>
          <cell r="Y548">
            <v>24</v>
          </cell>
          <cell r="Z548">
            <v>0</v>
          </cell>
          <cell r="AA548">
            <v>0</v>
          </cell>
          <cell r="AB548">
            <v>0</v>
          </cell>
          <cell r="AC548">
            <v>0</v>
          </cell>
          <cell r="AD548">
            <v>0</v>
          </cell>
          <cell r="AE548">
            <v>0</v>
          </cell>
          <cell r="AF548">
            <v>0</v>
          </cell>
          <cell r="AG548">
            <v>0</v>
          </cell>
          <cell r="AH548">
            <v>0</v>
          </cell>
        </row>
        <row r="549">
          <cell r="A549" t="str">
            <v>C3043</v>
          </cell>
          <cell r="B549" t="str">
            <v>Richmond Avenue Housing Co-operative Limited</v>
          </cell>
          <cell r="C549" t="str">
            <v>RASA</v>
          </cell>
          <cell r="D549">
            <v>25</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25</v>
          </cell>
          <cell r="W549">
            <v>0</v>
          </cell>
          <cell r="X549">
            <v>0</v>
          </cell>
          <cell r="Y549">
            <v>25</v>
          </cell>
          <cell r="Z549">
            <v>0</v>
          </cell>
          <cell r="AA549">
            <v>0</v>
          </cell>
          <cell r="AB549">
            <v>0</v>
          </cell>
          <cell r="AC549">
            <v>0</v>
          </cell>
          <cell r="AD549">
            <v>0</v>
          </cell>
          <cell r="AE549">
            <v>0</v>
          </cell>
          <cell r="AF549">
            <v>0</v>
          </cell>
          <cell r="AG549">
            <v>0</v>
          </cell>
          <cell r="AH549">
            <v>0</v>
          </cell>
        </row>
        <row r="550">
          <cell r="A550" t="str">
            <v>C3044</v>
          </cell>
          <cell r="B550" t="str">
            <v>Hour Glass Housing Co-operative Limited</v>
          </cell>
          <cell r="C550" t="str">
            <v>RASA</v>
          </cell>
          <cell r="D550">
            <v>0</v>
          </cell>
          <cell r="E550">
            <v>15</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15</v>
          </cell>
          <cell r="X550">
            <v>0</v>
          </cell>
          <cell r="Y550">
            <v>15</v>
          </cell>
          <cell r="Z550">
            <v>0</v>
          </cell>
          <cell r="AA550">
            <v>0</v>
          </cell>
          <cell r="AB550">
            <v>0</v>
          </cell>
          <cell r="AC550">
            <v>0</v>
          </cell>
          <cell r="AD550">
            <v>0</v>
          </cell>
          <cell r="AE550">
            <v>0</v>
          </cell>
          <cell r="AF550">
            <v>0</v>
          </cell>
          <cell r="AG550">
            <v>0</v>
          </cell>
          <cell r="AH550">
            <v>0</v>
          </cell>
        </row>
        <row r="551">
          <cell r="A551" t="str">
            <v>C3069</v>
          </cell>
          <cell r="B551" t="str">
            <v>Wearmouth Housing Co-operative Limited</v>
          </cell>
          <cell r="C551" t="str">
            <v>RASA</v>
          </cell>
          <cell r="D551">
            <v>67</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67</v>
          </cell>
          <cell r="W551">
            <v>0</v>
          </cell>
          <cell r="X551">
            <v>0</v>
          </cell>
          <cell r="Y551">
            <v>67</v>
          </cell>
          <cell r="Z551">
            <v>0</v>
          </cell>
          <cell r="AA551">
            <v>0</v>
          </cell>
          <cell r="AB551">
            <v>0</v>
          </cell>
          <cell r="AC551">
            <v>0</v>
          </cell>
          <cell r="AD551">
            <v>0</v>
          </cell>
          <cell r="AE551">
            <v>0</v>
          </cell>
          <cell r="AF551">
            <v>0</v>
          </cell>
          <cell r="AG551">
            <v>0</v>
          </cell>
          <cell r="AH551">
            <v>0</v>
          </cell>
        </row>
        <row r="552">
          <cell r="A552" t="str">
            <v>C3097</v>
          </cell>
          <cell r="B552" t="str">
            <v>Seagull Housing Co-operative Limited</v>
          </cell>
          <cell r="C552" t="str">
            <v>RASA</v>
          </cell>
          <cell r="D552">
            <v>0</v>
          </cell>
          <cell r="E552">
            <v>0</v>
          </cell>
          <cell r="F552">
            <v>17</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17</v>
          </cell>
          <cell r="Y552">
            <v>0</v>
          </cell>
          <cell r="Z552">
            <v>0</v>
          </cell>
          <cell r="AA552">
            <v>0</v>
          </cell>
          <cell r="AB552">
            <v>0</v>
          </cell>
          <cell r="AC552">
            <v>0</v>
          </cell>
          <cell r="AD552">
            <v>0</v>
          </cell>
          <cell r="AE552">
            <v>0</v>
          </cell>
          <cell r="AF552">
            <v>0</v>
          </cell>
          <cell r="AG552">
            <v>0</v>
          </cell>
          <cell r="AH552">
            <v>0</v>
          </cell>
        </row>
        <row r="553">
          <cell r="A553" t="str">
            <v>C3115</v>
          </cell>
          <cell r="B553" t="str">
            <v>Arneway Housing Co-operative Limited</v>
          </cell>
          <cell r="C553" t="str">
            <v>RASA</v>
          </cell>
          <cell r="D553">
            <v>65</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65</v>
          </cell>
          <cell r="W553">
            <v>0</v>
          </cell>
          <cell r="X553">
            <v>0</v>
          </cell>
          <cell r="Y553">
            <v>65</v>
          </cell>
          <cell r="Z553">
            <v>0</v>
          </cell>
          <cell r="AA553">
            <v>0</v>
          </cell>
          <cell r="AB553">
            <v>0</v>
          </cell>
          <cell r="AC553">
            <v>0</v>
          </cell>
          <cell r="AD553">
            <v>0</v>
          </cell>
          <cell r="AE553">
            <v>0</v>
          </cell>
          <cell r="AF553">
            <v>0</v>
          </cell>
          <cell r="AG553">
            <v>0</v>
          </cell>
          <cell r="AH553">
            <v>0</v>
          </cell>
        </row>
        <row r="554">
          <cell r="A554" t="str">
            <v>C3125</v>
          </cell>
          <cell r="B554" t="str">
            <v>Craymill Housing Co-operative Limited</v>
          </cell>
          <cell r="C554" t="str">
            <v>RASA</v>
          </cell>
          <cell r="D554">
            <v>0</v>
          </cell>
          <cell r="E554">
            <v>90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90</v>
          </cell>
          <cell r="X554">
            <v>0</v>
          </cell>
          <cell r="Y554">
            <v>90</v>
          </cell>
          <cell r="Z554">
            <v>0</v>
          </cell>
          <cell r="AA554">
            <v>0</v>
          </cell>
          <cell r="AB554">
            <v>0</v>
          </cell>
          <cell r="AC554">
            <v>0</v>
          </cell>
          <cell r="AD554">
            <v>0</v>
          </cell>
          <cell r="AE554">
            <v>0</v>
          </cell>
          <cell r="AF554">
            <v>0</v>
          </cell>
          <cell r="AG554">
            <v>0</v>
          </cell>
          <cell r="AH554">
            <v>0</v>
          </cell>
        </row>
        <row r="555">
          <cell r="A555" t="str">
            <v>C3126</v>
          </cell>
          <cell r="B555" t="str">
            <v>Whitworth Housing Co-operative Limited</v>
          </cell>
          <cell r="C555" t="str">
            <v>RASA</v>
          </cell>
          <cell r="D555">
            <v>83</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83</v>
          </cell>
          <cell r="W555">
            <v>0</v>
          </cell>
          <cell r="X555">
            <v>0</v>
          </cell>
          <cell r="Y555">
            <v>83</v>
          </cell>
          <cell r="Z555">
            <v>0</v>
          </cell>
          <cell r="AA555">
            <v>0</v>
          </cell>
          <cell r="AB555">
            <v>0</v>
          </cell>
          <cell r="AC555">
            <v>0</v>
          </cell>
          <cell r="AD555">
            <v>0</v>
          </cell>
          <cell r="AE555">
            <v>0</v>
          </cell>
          <cell r="AF555">
            <v>0</v>
          </cell>
          <cell r="AG555">
            <v>0</v>
          </cell>
          <cell r="AH555">
            <v>0</v>
          </cell>
        </row>
        <row r="556">
          <cell r="A556" t="str">
            <v>C3127</v>
          </cell>
          <cell r="B556" t="str">
            <v>Birchfield House Co-operative Limited</v>
          </cell>
          <cell r="C556" t="str">
            <v>RASA</v>
          </cell>
          <cell r="D556">
            <v>0</v>
          </cell>
          <cell r="E556">
            <v>0</v>
          </cell>
          <cell r="F556">
            <v>6</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6</v>
          </cell>
          <cell r="Y556">
            <v>0</v>
          </cell>
          <cell r="Z556">
            <v>0</v>
          </cell>
          <cell r="AA556">
            <v>0</v>
          </cell>
          <cell r="AB556">
            <v>0</v>
          </cell>
          <cell r="AC556">
            <v>0</v>
          </cell>
          <cell r="AD556">
            <v>0</v>
          </cell>
          <cell r="AE556">
            <v>0</v>
          </cell>
          <cell r="AF556">
            <v>0</v>
          </cell>
          <cell r="AG556">
            <v>0</v>
          </cell>
          <cell r="AH556">
            <v>0</v>
          </cell>
        </row>
        <row r="557">
          <cell r="A557" t="str">
            <v>C3128</v>
          </cell>
          <cell r="B557" t="str">
            <v>Paradise Housing Co-operative Limited</v>
          </cell>
          <cell r="C557" t="str">
            <v>RASA</v>
          </cell>
          <cell r="D557">
            <v>11</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11</v>
          </cell>
          <cell r="W557">
            <v>0</v>
          </cell>
          <cell r="X557">
            <v>0</v>
          </cell>
          <cell r="Y557">
            <v>11</v>
          </cell>
          <cell r="Z557">
            <v>0</v>
          </cell>
          <cell r="AA557">
            <v>0</v>
          </cell>
          <cell r="AB557">
            <v>0</v>
          </cell>
          <cell r="AC557">
            <v>0</v>
          </cell>
          <cell r="AD557">
            <v>0</v>
          </cell>
          <cell r="AE557">
            <v>0</v>
          </cell>
          <cell r="AF557">
            <v>0</v>
          </cell>
          <cell r="AG557">
            <v>0</v>
          </cell>
          <cell r="AH557">
            <v>0</v>
          </cell>
        </row>
        <row r="558">
          <cell r="A558" t="str">
            <v>C3129</v>
          </cell>
          <cell r="B558" t="str">
            <v>Elles Housing Co-operative Limited</v>
          </cell>
          <cell r="C558" t="str">
            <v>RASA</v>
          </cell>
          <cell r="D558">
            <v>0</v>
          </cell>
          <cell r="E558">
            <v>21</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21</v>
          </cell>
          <cell r="X558">
            <v>0</v>
          </cell>
          <cell r="Y558">
            <v>21</v>
          </cell>
          <cell r="Z558">
            <v>0</v>
          </cell>
          <cell r="AA558">
            <v>0</v>
          </cell>
          <cell r="AB558">
            <v>0</v>
          </cell>
          <cell r="AC558">
            <v>0</v>
          </cell>
          <cell r="AD558">
            <v>0</v>
          </cell>
          <cell r="AE558">
            <v>0</v>
          </cell>
          <cell r="AF558">
            <v>0</v>
          </cell>
          <cell r="AG558">
            <v>0</v>
          </cell>
          <cell r="AH558">
            <v>0</v>
          </cell>
        </row>
        <row r="559">
          <cell r="A559" t="str">
            <v>C3157</v>
          </cell>
          <cell r="B559" t="str">
            <v>Summerhill Housing Co-operative (Newcastle) Ltd</v>
          </cell>
          <cell r="C559" t="str">
            <v>RASA</v>
          </cell>
          <cell r="D559">
            <v>12</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12</v>
          </cell>
          <cell r="W559">
            <v>0</v>
          </cell>
          <cell r="X559">
            <v>0</v>
          </cell>
          <cell r="Y559">
            <v>12</v>
          </cell>
          <cell r="Z559">
            <v>0</v>
          </cell>
          <cell r="AA559">
            <v>0</v>
          </cell>
          <cell r="AB559">
            <v>0</v>
          </cell>
          <cell r="AC559">
            <v>0</v>
          </cell>
          <cell r="AD559">
            <v>0</v>
          </cell>
          <cell r="AE559">
            <v>0</v>
          </cell>
          <cell r="AF559">
            <v>0</v>
          </cell>
          <cell r="AG559">
            <v>0</v>
          </cell>
          <cell r="AH559">
            <v>0</v>
          </cell>
        </row>
        <row r="560">
          <cell r="A560" t="str">
            <v>C3172</v>
          </cell>
          <cell r="B560" t="str">
            <v>Prince Albert Gardens Housing Co-operative Limited</v>
          </cell>
          <cell r="C560" t="str">
            <v>RASA</v>
          </cell>
          <cell r="D560">
            <v>0</v>
          </cell>
          <cell r="E560">
            <v>19</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19</v>
          </cell>
          <cell r="X560">
            <v>0</v>
          </cell>
          <cell r="Y560">
            <v>19</v>
          </cell>
          <cell r="Z560">
            <v>0</v>
          </cell>
          <cell r="AA560">
            <v>0</v>
          </cell>
          <cell r="AB560">
            <v>0</v>
          </cell>
          <cell r="AC560">
            <v>0</v>
          </cell>
          <cell r="AD560">
            <v>0</v>
          </cell>
          <cell r="AE560">
            <v>0</v>
          </cell>
          <cell r="AF560">
            <v>0</v>
          </cell>
          <cell r="AG560">
            <v>0</v>
          </cell>
          <cell r="AH560">
            <v>0</v>
          </cell>
        </row>
        <row r="561">
          <cell r="A561" t="str">
            <v>C3174</v>
          </cell>
          <cell r="B561" t="str">
            <v>Sydenham Housing Co-operative Limited</v>
          </cell>
          <cell r="C561" t="str">
            <v>RASA</v>
          </cell>
          <cell r="D561">
            <v>24</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24</v>
          </cell>
          <cell r="W561">
            <v>0</v>
          </cell>
          <cell r="X561">
            <v>0</v>
          </cell>
          <cell r="Y561">
            <v>24</v>
          </cell>
          <cell r="Z561">
            <v>0</v>
          </cell>
          <cell r="AA561">
            <v>0</v>
          </cell>
          <cell r="AB561">
            <v>0</v>
          </cell>
          <cell r="AC561">
            <v>0</v>
          </cell>
          <cell r="AD561">
            <v>0</v>
          </cell>
          <cell r="AE561">
            <v>0</v>
          </cell>
          <cell r="AF561">
            <v>0</v>
          </cell>
          <cell r="AG561">
            <v>0</v>
          </cell>
          <cell r="AH561">
            <v>0</v>
          </cell>
        </row>
        <row r="562">
          <cell r="A562" t="str">
            <v>C3178</v>
          </cell>
          <cell r="B562" t="str">
            <v>South Road Housing Co-operative Limited</v>
          </cell>
          <cell r="C562" t="str">
            <v>RASA</v>
          </cell>
          <cell r="D562">
            <v>32</v>
          </cell>
          <cell r="E562">
            <v>0</v>
          </cell>
          <cell r="F562">
            <v>3</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32</v>
          </cell>
          <cell r="W562">
            <v>0</v>
          </cell>
          <cell r="X562">
            <v>3</v>
          </cell>
          <cell r="Y562">
            <v>32</v>
          </cell>
          <cell r="Z562">
            <v>0</v>
          </cell>
          <cell r="AA562">
            <v>0</v>
          </cell>
          <cell r="AB562">
            <v>0</v>
          </cell>
          <cell r="AC562">
            <v>0</v>
          </cell>
          <cell r="AD562">
            <v>0</v>
          </cell>
          <cell r="AE562">
            <v>0</v>
          </cell>
          <cell r="AF562">
            <v>0</v>
          </cell>
          <cell r="AG562">
            <v>0</v>
          </cell>
          <cell r="AH562">
            <v>0</v>
          </cell>
        </row>
        <row r="563">
          <cell r="A563" t="str">
            <v>C3185</v>
          </cell>
          <cell r="B563" t="str">
            <v>Brandrams Housing Co-operative Limited</v>
          </cell>
          <cell r="C563" t="str">
            <v>RASA</v>
          </cell>
          <cell r="D563">
            <v>51</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51</v>
          </cell>
          <cell r="W563">
            <v>0</v>
          </cell>
          <cell r="X563">
            <v>0</v>
          </cell>
          <cell r="Y563">
            <v>51</v>
          </cell>
          <cell r="Z563">
            <v>0</v>
          </cell>
          <cell r="AA563">
            <v>0</v>
          </cell>
          <cell r="AB563">
            <v>0</v>
          </cell>
          <cell r="AC563">
            <v>0</v>
          </cell>
          <cell r="AD563">
            <v>0</v>
          </cell>
          <cell r="AE563">
            <v>0</v>
          </cell>
          <cell r="AF563">
            <v>0</v>
          </cell>
          <cell r="AG563">
            <v>0</v>
          </cell>
          <cell r="AH563">
            <v>0</v>
          </cell>
        </row>
        <row r="564">
          <cell r="A564" t="str">
            <v>C3186</v>
          </cell>
          <cell r="B564" t="str">
            <v>Alpha Housing Co-operative Limited</v>
          </cell>
          <cell r="C564" t="str">
            <v>RASA</v>
          </cell>
          <cell r="D564">
            <v>33</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33</v>
          </cell>
          <cell r="W564">
            <v>0</v>
          </cell>
          <cell r="X564">
            <v>0</v>
          </cell>
          <cell r="Y564">
            <v>33</v>
          </cell>
          <cell r="Z564">
            <v>0</v>
          </cell>
          <cell r="AA564">
            <v>0</v>
          </cell>
          <cell r="AB564">
            <v>0</v>
          </cell>
          <cell r="AC564">
            <v>0</v>
          </cell>
          <cell r="AD564">
            <v>0</v>
          </cell>
          <cell r="AE564">
            <v>0</v>
          </cell>
          <cell r="AF564">
            <v>0</v>
          </cell>
          <cell r="AG564">
            <v>0</v>
          </cell>
          <cell r="AH564">
            <v>0</v>
          </cell>
        </row>
        <row r="565">
          <cell r="A565" t="str">
            <v>C3226</v>
          </cell>
          <cell r="B565" t="str">
            <v>Dingle Residents Co-operative Limited</v>
          </cell>
          <cell r="C565" t="str">
            <v>RASA</v>
          </cell>
          <cell r="D565">
            <v>0</v>
          </cell>
          <cell r="E565">
            <v>32</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32</v>
          </cell>
          <cell r="X565">
            <v>0</v>
          </cell>
          <cell r="Y565">
            <v>32</v>
          </cell>
          <cell r="Z565">
            <v>0</v>
          </cell>
          <cell r="AA565">
            <v>0</v>
          </cell>
          <cell r="AB565">
            <v>0</v>
          </cell>
          <cell r="AC565">
            <v>0</v>
          </cell>
          <cell r="AD565">
            <v>0</v>
          </cell>
          <cell r="AE565">
            <v>0</v>
          </cell>
          <cell r="AF565">
            <v>0</v>
          </cell>
          <cell r="AG565">
            <v>0</v>
          </cell>
          <cell r="AH565">
            <v>0</v>
          </cell>
        </row>
        <row r="566">
          <cell r="A566" t="str">
            <v>C3227</v>
          </cell>
          <cell r="B566" t="str">
            <v>Grafton Crescent Housing Co-operative Limited</v>
          </cell>
          <cell r="C566" t="str">
            <v>RASA</v>
          </cell>
          <cell r="D566">
            <v>0</v>
          </cell>
          <cell r="E566">
            <v>30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30</v>
          </cell>
          <cell r="X566">
            <v>0</v>
          </cell>
          <cell r="Y566">
            <v>30</v>
          </cell>
          <cell r="Z566">
            <v>0</v>
          </cell>
          <cell r="AA566">
            <v>0</v>
          </cell>
          <cell r="AB566">
            <v>0</v>
          </cell>
          <cell r="AC566">
            <v>0</v>
          </cell>
          <cell r="AD566">
            <v>0</v>
          </cell>
          <cell r="AE566">
            <v>0</v>
          </cell>
          <cell r="AF566">
            <v>0</v>
          </cell>
          <cell r="AG566">
            <v>0</v>
          </cell>
          <cell r="AH566">
            <v>0</v>
          </cell>
        </row>
        <row r="567">
          <cell r="A567" t="str">
            <v>C3236</v>
          </cell>
          <cell r="B567" t="str">
            <v>Shearwood Housing Co-operative Limited</v>
          </cell>
          <cell r="C567" t="str">
            <v>RASA</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row>
        <row r="568">
          <cell r="A568" t="str">
            <v>C3272</v>
          </cell>
          <cell r="B568" t="str">
            <v>Longlife Housing Co-operative Limited</v>
          </cell>
          <cell r="C568" t="str">
            <v>RASA</v>
          </cell>
          <cell r="D568">
            <v>0</v>
          </cell>
          <cell r="E568">
            <v>64</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64</v>
          </cell>
          <cell r="X568">
            <v>0</v>
          </cell>
          <cell r="Y568">
            <v>64</v>
          </cell>
          <cell r="Z568">
            <v>0</v>
          </cell>
          <cell r="AA568">
            <v>0</v>
          </cell>
          <cell r="AB568">
            <v>0</v>
          </cell>
          <cell r="AC568">
            <v>0</v>
          </cell>
          <cell r="AD568">
            <v>0</v>
          </cell>
          <cell r="AE568">
            <v>0</v>
          </cell>
          <cell r="AF568">
            <v>0</v>
          </cell>
          <cell r="AG568">
            <v>0</v>
          </cell>
          <cell r="AH568">
            <v>0</v>
          </cell>
        </row>
        <row r="569">
          <cell r="A569" t="str">
            <v>C3275</v>
          </cell>
          <cell r="B569" t="str">
            <v>South Camden Housing Co-operative Limited</v>
          </cell>
          <cell r="C569" t="str">
            <v>RASA</v>
          </cell>
          <cell r="D569">
            <v>23</v>
          </cell>
          <cell r="E569">
            <v>3</v>
          </cell>
          <cell r="F569">
            <v>0</v>
          </cell>
          <cell r="G569">
            <v>0</v>
          </cell>
          <cell r="H569">
            <v>0</v>
          </cell>
          <cell r="I569">
            <v>0</v>
          </cell>
          <cell r="J569">
            <v>0</v>
          </cell>
          <cell r="K569">
            <v>0</v>
          </cell>
          <cell r="L569">
            <v>0</v>
          </cell>
          <cell r="M569">
            <v>3</v>
          </cell>
          <cell r="N569">
            <v>0</v>
          </cell>
          <cell r="O569">
            <v>0</v>
          </cell>
          <cell r="P569">
            <v>0</v>
          </cell>
          <cell r="Q569">
            <v>0</v>
          </cell>
          <cell r="R569">
            <v>0</v>
          </cell>
          <cell r="S569">
            <v>0</v>
          </cell>
          <cell r="T569">
            <v>0</v>
          </cell>
          <cell r="U569">
            <v>0</v>
          </cell>
          <cell r="V569">
            <v>26</v>
          </cell>
          <cell r="W569">
            <v>3</v>
          </cell>
          <cell r="X569">
            <v>0</v>
          </cell>
          <cell r="Y569">
            <v>29</v>
          </cell>
          <cell r="Z569">
            <v>0</v>
          </cell>
          <cell r="AA569">
            <v>0</v>
          </cell>
          <cell r="AB569">
            <v>0</v>
          </cell>
          <cell r="AC569">
            <v>0</v>
          </cell>
          <cell r="AD569">
            <v>0</v>
          </cell>
          <cell r="AE569">
            <v>0</v>
          </cell>
          <cell r="AF569">
            <v>0</v>
          </cell>
          <cell r="AG569">
            <v>0</v>
          </cell>
          <cell r="AH569">
            <v>0</v>
          </cell>
        </row>
        <row r="570">
          <cell r="A570" t="str">
            <v>C3277</v>
          </cell>
          <cell r="B570" t="str">
            <v>Oxfield Housing Co-operative Association Limited</v>
          </cell>
          <cell r="C570" t="str">
            <v>RASA</v>
          </cell>
          <cell r="D570">
            <v>29</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29</v>
          </cell>
          <cell r="W570">
            <v>0</v>
          </cell>
          <cell r="X570">
            <v>0</v>
          </cell>
          <cell r="Y570">
            <v>29</v>
          </cell>
          <cell r="Z570">
            <v>0</v>
          </cell>
          <cell r="AA570">
            <v>0</v>
          </cell>
          <cell r="AB570">
            <v>0</v>
          </cell>
          <cell r="AC570">
            <v>0</v>
          </cell>
          <cell r="AD570">
            <v>0</v>
          </cell>
          <cell r="AE570">
            <v>0</v>
          </cell>
          <cell r="AF570">
            <v>0</v>
          </cell>
          <cell r="AG570">
            <v>0</v>
          </cell>
          <cell r="AH570">
            <v>0</v>
          </cell>
        </row>
        <row r="571">
          <cell r="A571" t="str">
            <v>C3285</v>
          </cell>
          <cell r="B571" t="str">
            <v>Milldale Housing Co-operative Limited</v>
          </cell>
          <cell r="C571" t="str">
            <v>RASA</v>
          </cell>
          <cell r="D571">
            <v>0</v>
          </cell>
          <cell r="E571">
            <v>52</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52</v>
          </cell>
          <cell r="X571">
            <v>0</v>
          </cell>
          <cell r="Y571">
            <v>52</v>
          </cell>
          <cell r="Z571">
            <v>0</v>
          </cell>
          <cell r="AA571">
            <v>0</v>
          </cell>
          <cell r="AB571">
            <v>0</v>
          </cell>
          <cell r="AC571">
            <v>0</v>
          </cell>
          <cell r="AD571">
            <v>0</v>
          </cell>
          <cell r="AE571">
            <v>0</v>
          </cell>
          <cell r="AF571">
            <v>0</v>
          </cell>
          <cell r="AG571">
            <v>0</v>
          </cell>
          <cell r="AH571">
            <v>0</v>
          </cell>
        </row>
        <row r="572">
          <cell r="A572" t="str">
            <v>C3298</v>
          </cell>
          <cell r="B572" t="str">
            <v>Holt Road Area Housing Co-operative Limited</v>
          </cell>
          <cell r="C572" t="str">
            <v>RASA</v>
          </cell>
          <cell r="D572">
            <v>0</v>
          </cell>
          <cell r="E572">
            <v>34</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34</v>
          </cell>
          <cell r="X572">
            <v>0</v>
          </cell>
          <cell r="Y572">
            <v>34</v>
          </cell>
          <cell r="Z572">
            <v>0</v>
          </cell>
          <cell r="AA572">
            <v>0</v>
          </cell>
          <cell r="AB572">
            <v>0</v>
          </cell>
          <cell r="AC572">
            <v>0</v>
          </cell>
          <cell r="AD572">
            <v>0</v>
          </cell>
          <cell r="AE572">
            <v>0</v>
          </cell>
          <cell r="AF572">
            <v>0</v>
          </cell>
          <cell r="AG572">
            <v>0</v>
          </cell>
          <cell r="AH572">
            <v>0</v>
          </cell>
        </row>
        <row r="573">
          <cell r="A573" t="str">
            <v>C3299</v>
          </cell>
          <cell r="B573" t="str">
            <v>Ath-Gray Housing Co-operative Limited</v>
          </cell>
          <cell r="C573" t="str">
            <v>RASA</v>
          </cell>
          <cell r="D573">
            <v>31</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31</v>
          </cell>
          <cell r="W573">
            <v>0</v>
          </cell>
          <cell r="X573">
            <v>0</v>
          </cell>
          <cell r="Y573">
            <v>31</v>
          </cell>
          <cell r="Z573">
            <v>0</v>
          </cell>
          <cell r="AA573">
            <v>0</v>
          </cell>
          <cell r="AB573">
            <v>0</v>
          </cell>
          <cell r="AC573">
            <v>0</v>
          </cell>
          <cell r="AD573">
            <v>0</v>
          </cell>
          <cell r="AE573">
            <v>0</v>
          </cell>
          <cell r="AF573">
            <v>0</v>
          </cell>
          <cell r="AG573">
            <v>0</v>
          </cell>
          <cell r="AH573">
            <v>0</v>
          </cell>
        </row>
        <row r="574">
          <cell r="A574" t="str">
            <v>C3300</v>
          </cell>
          <cell r="B574" t="str">
            <v>Darent Housing Co-operative Limited</v>
          </cell>
          <cell r="C574" t="str">
            <v>RASA</v>
          </cell>
          <cell r="D574">
            <v>47</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47</v>
          </cell>
          <cell r="W574">
            <v>0</v>
          </cell>
          <cell r="X574">
            <v>0</v>
          </cell>
          <cell r="Y574">
            <v>47</v>
          </cell>
          <cell r="Z574">
            <v>0</v>
          </cell>
          <cell r="AA574">
            <v>0</v>
          </cell>
          <cell r="AB574">
            <v>0</v>
          </cell>
          <cell r="AC574">
            <v>0</v>
          </cell>
          <cell r="AD574">
            <v>0</v>
          </cell>
          <cell r="AE574">
            <v>0</v>
          </cell>
          <cell r="AF574">
            <v>0</v>
          </cell>
          <cell r="AG574">
            <v>0</v>
          </cell>
          <cell r="AH574">
            <v>0</v>
          </cell>
        </row>
        <row r="575">
          <cell r="A575" t="str">
            <v>C3302</v>
          </cell>
          <cell r="B575" t="str">
            <v>Southern Crescent Co-operative Limited</v>
          </cell>
          <cell r="C575" t="str">
            <v>RASA</v>
          </cell>
          <cell r="D575">
            <v>0</v>
          </cell>
          <cell r="E575">
            <v>40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40</v>
          </cell>
          <cell r="X575">
            <v>0</v>
          </cell>
          <cell r="Y575">
            <v>40</v>
          </cell>
          <cell r="Z575">
            <v>0</v>
          </cell>
          <cell r="AA575">
            <v>0</v>
          </cell>
          <cell r="AB575">
            <v>0</v>
          </cell>
          <cell r="AC575">
            <v>0</v>
          </cell>
          <cell r="AD575">
            <v>0</v>
          </cell>
          <cell r="AE575">
            <v>0</v>
          </cell>
          <cell r="AF575">
            <v>0</v>
          </cell>
          <cell r="AG575">
            <v>0</v>
          </cell>
          <cell r="AH575">
            <v>0</v>
          </cell>
        </row>
        <row r="576">
          <cell r="A576" t="str">
            <v>C3335</v>
          </cell>
          <cell r="B576" t="str">
            <v>Cross Lances Housing Co-operative Limited</v>
          </cell>
          <cell r="C576" t="str">
            <v>RASA</v>
          </cell>
          <cell r="D576">
            <v>0</v>
          </cell>
          <cell r="E576">
            <v>23</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23</v>
          </cell>
          <cell r="X576">
            <v>0</v>
          </cell>
          <cell r="Y576">
            <v>23</v>
          </cell>
          <cell r="Z576">
            <v>0</v>
          </cell>
          <cell r="AA576">
            <v>0</v>
          </cell>
          <cell r="AB576">
            <v>0</v>
          </cell>
          <cell r="AC576">
            <v>0</v>
          </cell>
          <cell r="AD576">
            <v>0</v>
          </cell>
          <cell r="AE576">
            <v>0</v>
          </cell>
          <cell r="AF576">
            <v>0</v>
          </cell>
          <cell r="AG576">
            <v>0</v>
          </cell>
          <cell r="AH576">
            <v>0</v>
          </cell>
        </row>
        <row r="577">
          <cell r="A577" t="str">
            <v>C3337</v>
          </cell>
          <cell r="B577" t="str">
            <v>Weybank Housing Co-operative Limited</v>
          </cell>
          <cell r="C577" t="str">
            <v>RASA</v>
          </cell>
          <cell r="D577">
            <v>0</v>
          </cell>
          <cell r="E577">
            <v>48</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48</v>
          </cell>
          <cell r="X577">
            <v>0</v>
          </cell>
          <cell r="Y577">
            <v>48</v>
          </cell>
          <cell r="Z577">
            <v>0</v>
          </cell>
          <cell r="AA577">
            <v>0</v>
          </cell>
          <cell r="AB577">
            <v>0</v>
          </cell>
          <cell r="AC577">
            <v>0</v>
          </cell>
          <cell r="AD577">
            <v>0</v>
          </cell>
          <cell r="AE577">
            <v>0</v>
          </cell>
          <cell r="AF577">
            <v>0</v>
          </cell>
          <cell r="AG577">
            <v>0</v>
          </cell>
          <cell r="AH577">
            <v>0</v>
          </cell>
        </row>
        <row r="578">
          <cell r="A578" t="str">
            <v>C3338</v>
          </cell>
          <cell r="B578" t="str">
            <v>Portobello Housing Co-operative Limited</v>
          </cell>
          <cell r="C578" t="str">
            <v>RASA</v>
          </cell>
          <cell r="D578">
            <v>18</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18</v>
          </cell>
          <cell r="W578">
            <v>0</v>
          </cell>
          <cell r="X578">
            <v>0</v>
          </cell>
          <cell r="Y578">
            <v>18</v>
          </cell>
          <cell r="Z578">
            <v>0</v>
          </cell>
          <cell r="AA578">
            <v>0</v>
          </cell>
          <cell r="AB578">
            <v>0</v>
          </cell>
          <cell r="AC578">
            <v>0</v>
          </cell>
          <cell r="AD578">
            <v>0</v>
          </cell>
          <cell r="AE578">
            <v>0</v>
          </cell>
          <cell r="AF578">
            <v>0</v>
          </cell>
          <cell r="AG578">
            <v>0</v>
          </cell>
          <cell r="AH578">
            <v>0</v>
          </cell>
        </row>
        <row r="579">
          <cell r="A579" t="str">
            <v>C3339</v>
          </cell>
          <cell r="B579" t="str">
            <v>Barnwood Housing Co-operative Limited</v>
          </cell>
          <cell r="C579" t="str">
            <v>RASA</v>
          </cell>
          <cell r="D579">
            <v>0</v>
          </cell>
          <cell r="E579">
            <v>45</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45</v>
          </cell>
          <cell r="X579">
            <v>0</v>
          </cell>
          <cell r="Y579">
            <v>45</v>
          </cell>
          <cell r="Z579">
            <v>0</v>
          </cell>
          <cell r="AA579">
            <v>0</v>
          </cell>
          <cell r="AB579">
            <v>0</v>
          </cell>
          <cell r="AC579">
            <v>0</v>
          </cell>
          <cell r="AD579">
            <v>0</v>
          </cell>
          <cell r="AE579">
            <v>0</v>
          </cell>
          <cell r="AF579">
            <v>0</v>
          </cell>
          <cell r="AG579">
            <v>0</v>
          </cell>
          <cell r="AH579">
            <v>0</v>
          </cell>
        </row>
        <row r="580">
          <cell r="A580" t="str">
            <v>C3347</v>
          </cell>
          <cell r="B580" t="str">
            <v>Kirkdale Housing Co-operative Limited</v>
          </cell>
          <cell r="C580" t="str">
            <v>RASA</v>
          </cell>
          <cell r="D580">
            <v>39</v>
          </cell>
          <cell r="E580">
            <v>0</v>
          </cell>
          <cell r="F580">
            <v>14</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39</v>
          </cell>
          <cell r="W580">
            <v>0</v>
          </cell>
          <cell r="X580">
            <v>14</v>
          </cell>
          <cell r="Y580">
            <v>39</v>
          </cell>
          <cell r="Z580">
            <v>0</v>
          </cell>
          <cell r="AA580">
            <v>0</v>
          </cell>
          <cell r="AB580">
            <v>0</v>
          </cell>
          <cell r="AC580">
            <v>0</v>
          </cell>
          <cell r="AD580">
            <v>0</v>
          </cell>
          <cell r="AE580">
            <v>0</v>
          </cell>
          <cell r="AF580">
            <v>0</v>
          </cell>
          <cell r="AG580">
            <v>0</v>
          </cell>
          <cell r="AH580">
            <v>0</v>
          </cell>
        </row>
        <row r="581">
          <cell r="A581" t="str">
            <v>C3348</v>
          </cell>
          <cell r="B581" t="str">
            <v>Sunderland Riverside Housing Co-operative Limited</v>
          </cell>
          <cell r="C581" t="str">
            <v>RASA</v>
          </cell>
          <cell r="D581">
            <v>87</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87</v>
          </cell>
          <cell r="W581">
            <v>0</v>
          </cell>
          <cell r="X581">
            <v>0</v>
          </cell>
          <cell r="Y581">
            <v>87</v>
          </cell>
          <cell r="Z581">
            <v>0</v>
          </cell>
          <cell r="AA581">
            <v>0</v>
          </cell>
          <cell r="AB581">
            <v>0</v>
          </cell>
          <cell r="AC581">
            <v>0</v>
          </cell>
          <cell r="AD581">
            <v>0</v>
          </cell>
          <cell r="AE581">
            <v>0</v>
          </cell>
          <cell r="AF581">
            <v>0</v>
          </cell>
          <cell r="AG581">
            <v>0</v>
          </cell>
          <cell r="AH581">
            <v>0</v>
          </cell>
        </row>
        <row r="582">
          <cell r="A582" t="str">
            <v>C3376</v>
          </cell>
          <cell r="B582" t="str">
            <v>Zah Housing Co-operative Limited</v>
          </cell>
          <cell r="C582" t="str">
            <v>RASA</v>
          </cell>
          <cell r="D582">
            <v>6</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6</v>
          </cell>
          <cell r="W582">
            <v>0</v>
          </cell>
          <cell r="X582">
            <v>0</v>
          </cell>
          <cell r="Y582">
            <v>6</v>
          </cell>
          <cell r="Z582">
            <v>0</v>
          </cell>
          <cell r="AA582">
            <v>0</v>
          </cell>
          <cell r="AB582">
            <v>0</v>
          </cell>
          <cell r="AC582">
            <v>0</v>
          </cell>
          <cell r="AD582">
            <v>0</v>
          </cell>
          <cell r="AE582">
            <v>0</v>
          </cell>
          <cell r="AF582">
            <v>0</v>
          </cell>
          <cell r="AG582">
            <v>0</v>
          </cell>
          <cell r="AH582">
            <v>0</v>
          </cell>
        </row>
        <row r="583">
          <cell r="A583" t="str">
            <v>C3378</v>
          </cell>
          <cell r="B583" t="str">
            <v>Giffard Park Housing Co-operative Limited</v>
          </cell>
          <cell r="C583" t="str">
            <v>RASA</v>
          </cell>
          <cell r="D583">
            <v>72</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72</v>
          </cell>
          <cell r="W583">
            <v>0</v>
          </cell>
          <cell r="X583">
            <v>0</v>
          </cell>
          <cell r="Y583">
            <v>72</v>
          </cell>
          <cell r="Z583">
            <v>0</v>
          </cell>
          <cell r="AA583">
            <v>0</v>
          </cell>
          <cell r="AB583">
            <v>0</v>
          </cell>
          <cell r="AC583">
            <v>0</v>
          </cell>
          <cell r="AD583">
            <v>0</v>
          </cell>
          <cell r="AE583">
            <v>0</v>
          </cell>
          <cell r="AF583">
            <v>0</v>
          </cell>
          <cell r="AG583">
            <v>0</v>
          </cell>
          <cell r="AH583">
            <v>0</v>
          </cell>
        </row>
        <row r="584">
          <cell r="A584" t="str">
            <v>C3379</v>
          </cell>
          <cell r="B584" t="str">
            <v>Arundel Buildings Housing Co-operative Limited</v>
          </cell>
          <cell r="C584" t="str">
            <v>RASA</v>
          </cell>
          <cell r="D584">
            <v>23</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23</v>
          </cell>
          <cell r="W584">
            <v>0</v>
          </cell>
          <cell r="X584">
            <v>0</v>
          </cell>
          <cell r="Y584">
            <v>23</v>
          </cell>
          <cell r="Z584">
            <v>0</v>
          </cell>
          <cell r="AA584">
            <v>0</v>
          </cell>
          <cell r="AB584">
            <v>0</v>
          </cell>
          <cell r="AC584">
            <v>0</v>
          </cell>
          <cell r="AD584">
            <v>0</v>
          </cell>
          <cell r="AE584">
            <v>0</v>
          </cell>
          <cell r="AF584">
            <v>0</v>
          </cell>
          <cell r="AG584">
            <v>0</v>
          </cell>
          <cell r="AH584">
            <v>0</v>
          </cell>
        </row>
        <row r="585">
          <cell r="A585" t="str">
            <v>C3394</v>
          </cell>
          <cell r="B585" t="str">
            <v>Willesden Green Housing Co-operative Limited</v>
          </cell>
          <cell r="C585" t="str">
            <v>RASA</v>
          </cell>
          <cell r="D585">
            <v>18</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18</v>
          </cell>
          <cell r="W585">
            <v>0</v>
          </cell>
          <cell r="X585">
            <v>0</v>
          </cell>
          <cell r="Y585">
            <v>18</v>
          </cell>
          <cell r="Z585">
            <v>0</v>
          </cell>
          <cell r="AA585">
            <v>0</v>
          </cell>
          <cell r="AB585">
            <v>0</v>
          </cell>
          <cell r="AC585">
            <v>0</v>
          </cell>
          <cell r="AD585">
            <v>0</v>
          </cell>
          <cell r="AE585">
            <v>0</v>
          </cell>
          <cell r="AF585">
            <v>0</v>
          </cell>
          <cell r="AG585">
            <v>0</v>
          </cell>
          <cell r="AH585">
            <v>0</v>
          </cell>
        </row>
        <row r="586">
          <cell r="A586" t="str">
            <v>C3396</v>
          </cell>
          <cell r="B586" t="str">
            <v>Mill Street Co-op Ltd</v>
          </cell>
          <cell r="C586" t="str">
            <v>RASA</v>
          </cell>
          <cell r="D586">
            <v>0</v>
          </cell>
          <cell r="E586">
            <v>54</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54</v>
          </cell>
          <cell r="X586">
            <v>0</v>
          </cell>
          <cell r="Y586">
            <v>54</v>
          </cell>
          <cell r="Z586">
            <v>0</v>
          </cell>
          <cell r="AA586">
            <v>0</v>
          </cell>
          <cell r="AB586">
            <v>0</v>
          </cell>
          <cell r="AC586">
            <v>0</v>
          </cell>
          <cell r="AD586">
            <v>0</v>
          </cell>
          <cell r="AE586">
            <v>0</v>
          </cell>
          <cell r="AF586">
            <v>0</v>
          </cell>
          <cell r="AG586">
            <v>0</v>
          </cell>
          <cell r="AH586">
            <v>0</v>
          </cell>
        </row>
        <row r="587">
          <cell r="A587" t="str">
            <v>C3409</v>
          </cell>
          <cell r="B587" t="str">
            <v>New Venture Housing Co-operative Limited</v>
          </cell>
          <cell r="C587" t="str">
            <v>RASA</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27</v>
          </cell>
          <cell r="T587">
            <v>0</v>
          </cell>
          <cell r="U587">
            <v>0</v>
          </cell>
          <cell r="V587">
            <v>27</v>
          </cell>
          <cell r="W587">
            <v>0</v>
          </cell>
          <cell r="X587">
            <v>0</v>
          </cell>
          <cell r="Y587">
            <v>27</v>
          </cell>
          <cell r="Z587">
            <v>0</v>
          </cell>
          <cell r="AA587">
            <v>0</v>
          </cell>
          <cell r="AB587">
            <v>0</v>
          </cell>
          <cell r="AC587">
            <v>0</v>
          </cell>
          <cell r="AD587">
            <v>0</v>
          </cell>
          <cell r="AE587">
            <v>0</v>
          </cell>
          <cell r="AF587">
            <v>0</v>
          </cell>
          <cell r="AG587">
            <v>0</v>
          </cell>
          <cell r="AH587">
            <v>0</v>
          </cell>
        </row>
        <row r="588">
          <cell r="A588" t="str">
            <v>C3411</v>
          </cell>
          <cell r="B588" t="str">
            <v>Shorefields Co-operative Limited</v>
          </cell>
          <cell r="C588" t="str">
            <v>RASA</v>
          </cell>
          <cell r="D588">
            <v>0</v>
          </cell>
          <cell r="E588">
            <v>46</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46</v>
          </cell>
          <cell r="X588">
            <v>0</v>
          </cell>
          <cell r="Y588">
            <v>46</v>
          </cell>
          <cell r="Z588">
            <v>0</v>
          </cell>
          <cell r="AA588">
            <v>0</v>
          </cell>
          <cell r="AB588">
            <v>0</v>
          </cell>
          <cell r="AC588">
            <v>0</v>
          </cell>
          <cell r="AD588">
            <v>0</v>
          </cell>
          <cell r="AE588">
            <v>0</v>
          </cell>
          <cell r="AF588">
            <v>0</v>
          </cell>
          <cell r="AG588">
            <v>0</v>
          </cell>
          <cell r="AH588">
            <v>0</v>
          </cell>
        </row>
        <row r="589">
          <cell r="A589" t="str">
            <v>C3441</v>
          </cell>
          <cell r="B589" t="str">
            <v>Lindsey Housing Co-operative Limited</v>
          </cell>
          <cell r="C589" t="str">
            <v>RASA</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row>
        <row r="590">
          <cell r="A590" t="str">
            <v>C3446</v>
          </cell>
          <cell r="B590" t="str">
            <v>Bordesley Green Housing Co-operative Limited</v>
          </cell>
          <cell r="C590" t="str">
            <v>RASA</v>
          </cell>
          <cell r="D590">
            <v>34</v>
          </cell>
          <cell r="E590">
            <v>0</v>
          </cell>
          <cell r="F590">
            <v>10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34</v>
          </cell>
          <cell r="W590">
            <v>0</v>
          </cell>
          <cell r="X590">
            <v>10</v>
          </cell>
          <cell r="Y590">
            <v>34</v>
          </cell>
          <cell r="Z590">
            <v>0</v>
          </cell>
          <cell r="AA590">
            <v>0</v>
          </cell>
          <cell r="AB590">
            <v>0</v>
          </cell>
          <cell r="AC590">
            <v>0</v>
          </cell>
          <cell r="AD590">
            <v>0</v>
          </cell>
          <cell r="AE590">
            <v>0</v>
          </cell>
          <cell r="AF590">
            <v>0</v>
          </cell>
          <cell r="AG590">
            <v>0</v>
          </cell>
          <cell r="AH590">
            <v>0</v>
          </cell>
        </row>
        <row r="591">
          <cell r="A591" t="str">
            <v>C3454</v>
          </cell>
          <cell r="B591" t="str">
            <v>Hirst Housing Co-operative Limited</v>
          </cell>
          <cell r="C591" t="str">
            <v>RASA</v>
          </cell>
          <cell r="D591">
            <v>26</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26</v>
          </cell>
          <cell r="W591">
            <v>0</v>
          </cell>
          <cell r="X591">
            <v>0</v>
          </cell>
          <cell r="Y591">
            <v>26</v>
          </cell>
          <cell r="Z591">
            <v>0</v>
          </cell>
          <cell r="AA591">
            <v>0</v>
          </cell>
          <cell r="AB591">
            <v>0</v>
          </cell>
          <cell r="AC591">
            <v>0</v>
          </cell>
          <cell r="AD591">
            <v>0</v>
          </cell>
          <cell r="AE591">
            <v>0</v>
          </cell>
          <cell r="AF591">
            <v>0</v>
          </cell>
          <cell r="AG591">
            <v>0</v>
          </cell>
          <cell r="AH591">
            <v>0</v>
          </cell>
        </row>
        <row r="592">
          <cell r="A592" t="str">
            <v>C3455</v>
          </cell>
          <cell r="B592" t="str">
            <v>Abeona Housing Co-operative Limited</v>
          </cell>
          <cell r="C592" t="str">
            <v>RASA</v>
          </cell>
          <cell r="D592">
            <v>44</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44</v>
          </cell>
          <cell r="W592">
            <v>0</v>
          </cell>
          <cell r="X592">
            <v>0</v>
          </cell>
          <cell r="Y592">
            <v>44</v>
          </cell>
          <cell r="Z592">
            <v>0</v>
          </cell>
          <cell r="AA592">
            <v>0</v>
          </cell>
          <cell r="AB592">
            <v>0</v>
          </cell>
          <cell r="AC592">
            <v>0</v>
          </cell>
          <cell r="AD592">
            <v>0</v>
          </cell>
          <cell r="AE592">
            <v>0</v>
          </cell>
          <cell r="AF592">
            <v>0</v>
          </cell>
          <cell r="AG592">
            <v>0</v>
          </cell>
          <cell r="AH592">
            <v>0</v>
          </cell>
        </row>
        <row r="593">
          <cell r="A593" t="str">
            <v>C3472</v>
          </cell>
          <cell r="B593" t="str">
            <v>Sensible Housing Co-operative Limited</v>
          </cell>
          <cell r="C593" t="str">
            <v>RASA</v>
          </cell>
          <cell r="D593">
            <v>0</v>
          </cell>
          <cell r="E593">
            <v>28</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28</v>
          </cell>
          <cell r="X593">
            <v>0</v>
          </cell>
          <cell r="Y593">
            <v>28</v>
          </cell>
          <cell r="Z593">
            <v>0</v>
          </cell>
          <cell r="AA593">
            <v>0</v>
          </cell>
          <cell r="AB593">
            <v>0</v>
          </cell>
          <cell r="AC593">
            <v>0</v>
          </cell>
          <cell r="AD593">
            <v>0</v>
          </cell>
          <cell r="AE593">
            <v>0</v>
          </cell>
          <cell r="AF593">
            <v>0</v>
          </cell>
          <cell r="AG593">
            <v>0</v>
          </cell>
          <cell r="AH593">
            <v>0</v>
          </cell>
        </row>
        <row r="594">
          <cell r="A594" t="str">
            <v>C3489</v>
          </cell>
          <cell r="B594" t="str">
            <v>20-20 Housing Co-operative Limited</v>
          </cell>
          <cell r="C594" t="str">
            <v>RASA</v>
          </cell>
          <cell r="D594">
            <v>49</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49</v>
          </cell>
          <cell r="W594">
            <v>0</v>
          </cell>
          <cell r="X594">
            <v>0</v>
          </cell>
          <cell r="Y594">
            <v>49</v>
          </cell>
          <cell r="Z594">
            <v>0</v>
          </cell>
          <cell r="AA594">
            <v>0</v>
          </cell>
          <cell r="AB594">
            <v>0</v>
          </cell>
          <cell r="AC594">
            <v>0</v>
          </cell>
          <cell r="AD594">
            <v>0</v>
          </cell>
          <cell r="AE594">
            <v>0</v>
          </cell>
          <cell r="AF594">
            <v>0</v>
          </cell>
          <cell r="AG594">
            <v>0</v>
          </cell>
          <cell r="AH594">
            <v>0</v>
          </cell>
        </row>
        <row r="595">
          <cell r="A595" t="str">
            <v>C3497</v>
          </cell>
          <cell r="B595" t="str">
            <v>Chippenham Housing Co-operative Limited</v>
          </cell>
          <cell r="C595" t="str">
            <v>RASA</v>
          </cell>
          <cell r="D595">
            <v>0</v>
          </cell>
          <cell r="E595">
            <v>12</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12</v>
          </cell>
          <cell r="X595">
            <v>0</v>
          </cell>
          <cell r="Y595">
            <v>12</v>
          </cell>
          <cell r="Z595">
            <v>0</v>
          </cell>
          <cell r="AA595">
            <v>0</v>
          </cell>
          <cell r="AB595">
            <v>0</v>
          </cell>
          <cell r="AC595">
            <v>0</v>
          </cell>
          <cell r="AD595">
            <v>0</v>
          </cell>
          <cell r="AE595">
            <v>0</v>
          </cell>
          <cell r="AF595">
            <v>0</v>
          </cell>
          <cell r="AG595">
            <v>0</v>
          </cell>
          <cell r="AH595">
            <v>0</v>
          </cell>
        </row>
        <row r="596">
          <cell r="A596" t="str">
            <v>C3499</v>
          </cell>
          <cell r="B596" t="str">
            <v>Vine Housing Co-operative Limited</v>
          </cell>
          <cell r="C596" t="str">
            <v>RASA</v>
          </cell>
          <cell r="D596">
            <v>50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50</v>
          </cell>
          <cell r="W596">
            <v>0</v>
          </cell>
          <cell r="X596">
            <v>0</v>
          </cell>
          <cell r="Y596">
            <v>50</v>
          </cell>
          <cell r="Z596">
            <v>0</v>
          </cell>
          <cell r="AA596">
            <v>0</v>
          </cell>
          <cell r="AB596">
            <v>0</v>
          </cell>
          <cell r="AC596">
            <v>0</v>
          </cell>
          <cell r="AD596">
            <v>0</v>
          </cell>
          <cell r="AE596">
            <v>0</v>
          </cell>
          <cell r="AF596">
            <v>0</v>
          </cell>
          <cell r="AG596">
            <v>0</v>
          </cell>
          <cell r="AH596">
            <v>0</v>
          </cell>
        </row>
        <row r="597">
          <cell r="A597" t="str">
            <v>C3509</v>
          </cell>
          <cell r="B597" t="str">
            <v>Woodside Housing Co-operative Limited</v>
          </cell>
          <cell r="C597" t="str">
            <v>RASA</v>
          </cell>
          <cell r="D597">
            <v>5</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5</v>
          </cell>
          <cell r="W597">
            <v>0</v>
          </cell>
          <cell r="X597">
            <v>0</v>
          </cell>
          <cell r="Y597">
            <v>5</v>
          </cell>
          <cell r="Z597">
            <v>0</v>
          </cell>
          <cell r="AA597">
            <v>0</v>
          </cell>
          <cell r="AB597">
            <v>0</v>
          </cell>
          <cell r="AC597">
            <v>0</v>
          </cell>
          <cell r="AD597">
            <v>0</v>
          </cell>
          <cell r="AE597">
            <v>0</v>
          </cell>
          <cell r="AF597">
            <v>0</v>
          </cell>
          <cell r="AG597">
            <v>0</v>
          </cell>
          <cell r="AH597">
            <v>0</v>
          </cell>
        </row>
        <row r="598">
          <cell r="A598" t="str">
            <v>C3516</v>
          </cell>
          <cell r="B598" t="str">
            <v>Thornholme Housing Co-operative Limited</v>
          </cell>
          <cell r="C598" t="str">
            <v>RASA</v>
          </cell>
          <cell r="D598">
            <v>30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30</v>
          </cell>
          <cell r="W598">
            <v>0</v>
          </cell>
          <cell r="X598">
            <v>0</v>
          </cell>
          <cell r="Y598">
            <v>30</v>
          </cell>
          <cell r="Z598">
            <v>0</v>
          </cell>
          <cell r="AA598">
            <v>0</v>
          </cell>
          <cell r="AB598">
            <v>0</v>
          </cell>
          <cell r="AC598">
            <v>0</v>
          </cell>
          <cell r="AD598">
            <v>0</v>
          </cell>
          <cell r="AE598">
            <v>0</v>
          </cell>
          <cell r="AF598">
            <v>0</v>
          </cell>
          <cell r="AG598">
            <v>0</v>
          </cell>
          <cell r="AH598">
            <v>0</v>
          </cell>
        </row>
        <row r="599">
          <cell r="A599" t="str">
            <v>C3517</v>
          </cell>
          <cell r="B599" t="str">
            <v>Notting Dale Housing Co-operative Limited</v>
          </cell>
          <cell r="C599" t="str">
            <v>RASA</v>
          </cell>
          <cell r="D599">
            <v>17</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17</v>
          </cell>
          <cell r="W599">
            <v>0</v>
          </cell>
          <cell r="X599">
            <v>0</v>
          </cell>
          <cell r="Y599">
            <v>17</v>
          </cell>
          <cell r="Z599">
            <v>0</v>
          </cell>
          <cell r="AA599">
            <v>0</v>
          </cell>
          <cell r="AB599">
            <v>0</v>
          </cell>
          <cell r="AC599">
            <v>0</v>
          </cell>
          <cell r="AD599">
            <v>0</v>
          </cell>
          <cell r="AE599">
            <v>0</v>
          </cell>
          <cell r="AF599">
            <v>0</v>
          </cell>
          <cell r="AG599">
            <v>0</v>
          </cell>
          <cell r="AH599">
            <v>0</v>
          </cell>
        </row>
        <row r="600">
          <cell r="A600" t="str">
            <v>C3518</v>
          </cell>
          <cell r="B600" t="str">
            <v>Senacre Housing Co-operative Limited</v>
          </cell>
          <cell r="C600" t="str">
            <v>RASA</v>
          </cell>
          <cell r="D600">
            <v>0</v>
          </cell>
          <cell r="E600">
            <v>77</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77</v>
          </cell>
          <cell r="X600">
            <v>0</v>
          </cell>
          <cell r="Y600">
            <v>77</v>
          </cell>
          <cell r="Z600">
            <v>0</v>
          </cell>
          <cell r="AA600">
            <v>0</v>
          </cell>
          <cell r="AB600">
            <v>0</v>
          </cell>
          <cell r="AC600">
            <v>0</v>
          </cell>
          <cell r="AD600">
            <v>0</v>
          </cell>
          <cell r="AE600">
            <v>0</v>
          </cell>
          <cell r="AF600">
            <v>0</v>
          </cell>
          <cell r="AG600">
            <v>0</v>
          </cell>
          <cell r="AH600">
            <v>0</v>
          </cell>
        </row>
        <row r="601">
          <cell r="A601" t="str">
            <v>C3531</v>
          </cell>
          <cell r="B601" t="str">
            <v>The Huyton Community Co-op for the Elderly Ltd</v>
          </cell>
          <cell r="C601" t="str">
            <v>RASA</v>
          </cell>
          <cell r="D601">
            <v>0</v>
          </cell>
          <cell r="E601">
            <v>0</v>
          </cell>
          <cell r="F601">
            <v>0</v>
          </cell>
          <cell r="G601">
            <v>0</v>
          </cell>
          <cell r="H601">
            <v>0</v>
          </cell>
          <cell r="I601">
            <v>0</v>
          </cell>
          <cell r="J601">
            <v>0</v>
          </cell>
          <cell r="K601">
            <v>0</v>
          </cell>
          <cell r="L601">
            <v>0</v>
          </cell>
          <cell r="M601">
            <v>0</v>
          </cell>
          <cell r="N601">
            <v>59</v>
          </cell>
          <cell r="O601">
            <v>0</v>
          </cell>
          <cell r="P601">
            <v>0</v>
          </cell>
          <cell r="Q601">
            <v>0</v>
          </cell>
          <cell r="R601">
            <v>0</v>
          </cell>
          <cell r="S601">
            <v>0</v>
          </cell>
          <cell r="T601">
            <v>0</v>
          </cell>
          <cell r="U601">
            <v>0</v>
          </cell>
          <cell r="V601">
            <v>0</v>
          </cell>
          <cell r="W601">
            <v>59</v>
          </cell>
          <cell r="X601">
            <v>0</v>
          </cell>
          <cell r="Y601">
            <v>59</v>
          </cell>
          <cell r="Z601">
            <v>0</v>
          </cell>
          <cell r="AA601">
            <v>0</v>
          </cell>
          <cell r="AB601">
            <v>0</v>
          </cell>
          <cell r="AC601">
            <v>0</v>
          </cell>
          <cell r="AD601">
            <v>0</v>
          </cell>
          <cell r="AE601">
            <v>0</v>
          </cell>
          <cell r="AF601">
            <v>0</v>
          </cell>
          <cell r="AG601">
            <v>0</v>
          </cell>
          <cell r="AH601">
            <v>0</v>
          </cell>
        </row>
        <row r="602">
          <cell r="A602" t="str">
            <v>C3554</v>
          </cell>
          <cell r="B602" t="str">
            <v>Convent Co-operative Limited</v>
          </cell>
          <cell r="C602" t="str">
            <v>RASA</v>
          </cell>
          <cell r="D602">
            <v>0</v>
          </cell>
          <cell r="E602">
            <v>0</v>
          </cell>
          <cell r="F602">
            <v>36</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36</v>
          </cell>
          <cell r="Y602">
            <v>0</v>
          </cell>
          <cell r="Z602">
            <v>0</v>
          </cell>
          <cell r="AA602">
            <v>0</v>
          </cell>
          <cell r="AB602">
            <v>0</v>
          </cell>
          <cell r="AC602">
            <v>0</v>
          </cell>
          <cell r="AD602">
            <v>0</v>
          </cell>
          <cell r="AE602">
            <v>0</v>
          </cell>
          <cell r="AF602">
            <v>0</v>
          </cell>
          <cell r="AG602">
            <v>0</v>
          </cell>
          <cell r="AH602">
            <v>0</v>
          </cell>
        </row>
        <row r="603">
          <cell r="A603" t="str">
            <v>C3555</v>
          </cell>
          <cell r="B603" t="str">
            <v>Southsea Self Help Housing Limited</v>
          </cell>
          <cell r="C603" t="str">
            <v>RASA</v>
          </cell>
          <cell r="D603">
            <v>38</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38</v>
          </cell>
          <cell r="W603">
            <v>0</v>
          </cell>
          <cell r="X603">
            <v>0</v>
          </cell>
          <cell r="Y603">
            <v>38</v>
          </cell>
          <cell r="Z603">
            <v>0</v>
          </cell>
          <cell r="AA603">
            <v>0</v>
          </cell>
          <cell r="AB603">
            <v>0</v>
          </cell>
          <cell r="AC603">
            <v>0</v>
          </cell>
          <cell r="AD603">
            <v>0</v>
          </cell>
          <cell r="AE603">
            <v>0</v>
          </cell>
          <cell r="AF603">
            <v>0</v>
          </cell>
          <cell r="AG603">
            <v>0</v>
          </cell>
          <cell r="AH603">
            <v>0</v>
          </cell>
        </row>
        <row r="604">
          <cell r="A604" t="str">
            <v>C3556</v>
          </cell>
          <cell r="B604" t="str">
            <v>Phoenix Community Housing Co-operative Limited</v>
          </cell>
          <cell r="C604" t="str">
            <v>RASA</v>
          </cell>
          <cell r="D604">
            <v>59</v>
          </cell>
          <cell r="E604">
            <v>0</v>
          </cell>
          <cell r="F604">
            <v>95</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59</v>
          </cell>
          <cell r="W604">
            <v>0</v>
          </cell>
          <cell r="X604">
            <v>95</v>
          </cell>
          <cell r="Y604">
            <v>59</v>
          </cell>
          <cell r="Z604">
            <v>0</v>
          </cell>
          <cell r="AA604">
            <v>0</v>
          </cell>
          <cell r="AB604">
            <v>0</v>
          </cell>
          <cell r="AC604">
            <v>0</v>
          </cell>
          <cell r="AD604">
            <v>0</v>
          </cell>
          <cell r="AE604">
            <v>0</v>
          </cell>
          <cell r="AF604">
            <v>0</v>
          </cell>
          <cell r="AG604">
            <v>0</v>
          </cell>
          <cell r="AH604">
            <v>0</v>
          </cell>
        </row>
        <row r="605">
          <cell r="A605" t="str">
            <v>C3557</v>
          </cell>
          <cell r="B605" t="str">
            <v>May Day Permanent Housing Co-operative Limited</v>
          </cell>
          <cell r="C605" t="str">
            <v>RASA</v>
          </cell>
          <cell r="D605">
            <v>0</v>
          </cell>
          <cell r="E605">
            <v>18</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18</v>
          </cell>
          <cell r="X605">
            <v>0</v>
          </cell>
          <cell r="Y605">
            <v>18</v>
          </cell>
          <cell r="Z605">
            <v>0</v>
          </cell>
          <cell r="AA605">
            <v>0</v>
          </cell>
          <cell r="AB605">
            <v>0</v>
          </cell>
          <cell r="AC605">
            <v>0</v>
          </cell>
          <cell r="AD605">
            <v>0</v>
          </cell>
          <cell r="AE605">
            <v>0</v>
          </cell>
          <cell r="AF605">
            <v>0</v>
          </cell>
          <cell r="AG605">
            <v>0</v>
          </cell>
          <cell r="AH605">
            <v>0</v>
          </cell>
        </row>
        <row r="606">
          <cell r="A606" t="str">
            <v>C3572</v>
          </cell>
          <cell r="B606" t="str">
            <v>Southdene Housing Co-operative Limited</v>
          </cell>
          <cell r="C606" t="str">
            <v>RASA</v>
          </cell>
          <cell r="D606">
            <v>0</v>
          </cell>
          <cell r="E606">
            <v>23</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23</v>
          </cell>
          <cell r="X606">
            <v>0</v>
          </cell>
          <cell r="Y606">
            <v>23</v>
          </cell>
          <cell r="Z606">
            <v>0</v>
          </cell>
          <cell r="AA606">
            <v>0</v>
          </cell>
          <cell r="AB606">
            <v>0</v>
          </cell>
          <cell r="AC606">
            <v>0</v>
          </cell>
          <cell r="AD606">
            <v>0</v>
          </cell>
          <cell r="AE606">
            <v>0</v>
          </cell>
          <cell r="AF606">
            <v>0</v>
          </cell>
          <cell r="AG606">
            <v>0</v>
          </cell>
          <cell r="AH606">
            <v>0</v>
          </cell>
        </row>
        <row r="607">
          <cell r="A607" t="str">
            <v>C3573</v>
          </cell>
          <cell r="B607" t="str">
            <v>Knowsley Residents Housing Co-operative Limited</v>
          </cell>
          <cell r="C607" t="str">
            <v>RASA</v>
          </cell>
          <cell r="D607">
            <v>0</v>
          </cell>
          <cell r="E607">
            <v>24</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24</v>
          </cell>
          <cell r="X607">
            <v>0</v>
          </cell>
          <cell r="Y607">
            <v>24</v>
          </cell>
          <cell r="Z607">
            <v>0</v>
          </cell>
          <cell r="AA607">
            <v>0</v>
          </cell>
          <cell r="AB607">
            <v>0</v>
          </cell>
          <cell r="AC607">
            <v>0</v>
          </cell>
          <cell r="AD607">
            <v>0</v>
          </cell>
          <cell r="AE607">
            <v>0</v>
          </cell>
          <cell r="AF607">
            <v>0</v>
          </cell>
          <cell r="AG607">
            <v>0</v>
          </cell>
          <cell r="AH607">
            <v>0</v>
          </cell>
        </row>
        <row r="608">
          <cell r="A608" t="str">
            <v>C3574</v>
          </cell>
          <cell r="B608" t="str">
            <v>New Longsight Housing Co-operative Limited</v>
          </cell>
          <cell r="C608" t="str">
            <v>RASA</v>
          </cell>
          <cell r="D608">
            <v>90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90</v>
          </cell>
          <cell r="W608">
            <v>0</v>
          </cell>
          <cell r="X608">
            <v>0</v>
          </cell>
          <cell r="Y608">
            <v>90</v>
          </cell>
          <cell r="Z608">
            <v>0</v>
          </cell>
          <cell r="AA608">
            <v>0</v>
          </cell>
          <cell r="AB608">
            <v>0</v>
          </cell>
          <cell r="AC608">
            <v>0</v>
          </cell>
          <cell r="AD608">
            <v>0</v>
          </cell>
          <cell r="AE608">
            <v>0</v>
          </cell>
          <cell r="AF608">
            <v>0</v>
          </cell>
          <cell r="AG608">
            <v>0</v>
          </cell>
          <cell r="AH608">
            <v>0</v>
          </cell>
        </row>
        <row r="609">
          <cell r="A609" t="str">
            <v>C3607</v>
          </cell>
          <cell r="B609" t="str">
            <v>Paddock Housing Co-operative Limited</v>
          </cell>
          <cell r="C609" t="str">
            <v>RASA</v>
          </cell>
          <cell r="D609">
            <v>29</v>
          </cell>
          <cell r="E609">
            <v>0</v>
          </cell>
          <cell r="F609">
            <v>22</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29</v>
          </cell>
          <cell r="W609">
            <v>0</v>
          </cell>
          <cell r="X609">
            <v>22</v>
          </cell>
          <cell r="Y609">
            <v>29</v>
          </cell>
          <cell r="Z609">
            <v>0</v>
          </cell>
          <cell r="AA609">
            <v>0</v>
          </cell>
          <cell r="AB609">
            <v>0</v>
          </cell>
          <cell r="AC609">
            <v>0</v>
          </cell>
          <cell r="AD609">
            <v>0</v>
          </cell>
          <cell r="AE609">
            <v>0</v>
          </cell>
          <cell r="AF609">
            <v>0</v>
          </cell>
          <cell r="AG609">
            <v>0</v>
          </cell>
          <cell r="AH609">
            <v>0</v>
          </cell>
        </row>
        <row r="610">
          <cell r="A610" t="str">
            <v>C3608</v>
          </cell>
          <cell r="B610" t="str">
            <v>Cherryfield Co-operative Limited</v>
          </cell>
          <cell r="C610" t="str">
            <v>RASA</v>
          </cell>
          <cell r="D610">
            <v>0</v>
          </cell>
          <cell r="E610">
            <v>19</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19</v>
          </cell>
          <cell r="X610">
            <v>0</v>
          </cell>
          <cell r="Y610">
            <v>19</v>
          </cell>
          <cell r="Z610">
            <v>0</v>
          </cell>
          <cell r="AA610">
            <v>0</v>
          </cell>
          <cell r="AB610">
            <v>0</v>
          </cell>
          <cell r="AC610">
            <v>0</v>
          </cell>
          <cell r="AD610">
            <v>0</v>
          </cell>
          <cell r="AE610">
            <v>0</v>
          </cell>
          <cell r="AF610">
            <v>0</v>
          </cell>
          <cell r="AG610">
            <v>0</v>
          </cell>
          <cell r="AH610">
            <v>0</v>
          </cell>
        </row>
        <row r="611">
          <cell r="A611" t="str">
            <v>C3609</v>
          </cell>
          <cell r="B611" t="str">
            <v>Eldonian Community Based Housing Association Ltd</v>
          </cell>
          <cell r="C611" t="str">
            <v>RASA</v>
          </cell>
          <cell r="D611">
            <v>346</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36</v>
          </cell>
          <cell r="T611">
            <v>0</v>
          </cell>
          <cell r="U611">
            <v>0</v>
          </cell>
          <cell r="V611">
            <v>382</v>
          </cell>
          <cell r="W611">
            <v>0</v>
          </cell>
          <cell r="X611">
            <v>0</v>
          </cell>
          <cell r="Y611">
            <v>382</v>
          </cell>
          <cell r="Z611">
            <v>0</v>
          </cell>
          <cell r="AA611">
            <v>0</v>
          </cell>
          <cell r="AB611">
            <v>0</v>
          </cell>
          <cell r="AC611">
            <v>0</v>
          </cell>
          <cell r="AD611">
            <v>0</v>
          </cell>
          <cell r="AE611">
            <v>0</v>
          </cell>
          <cell r="AF611">
            <v>0</v>
          </cell>
          <cell r="AG611">
            <v>0</v>
          </cell>
          <cell r="AH611">
            <v>0</v>
          </cell>
        </row>
        <row r="612">
          <cell r="A612" t="str">
            <v>C3627</v>
          </cell>
          <cell r="B612" t="str">
            <v>Moat Farm Housing Co-operative Limited</v>
          </cell>
          <cell r="C612" t="str">
            <v>RASA</v>
          </cell>
          <cell r="D612">
            <v>0</v>
          </cell>
          <cell r="E612">
            <v>27</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27</v>
          </cell>
          <cell r="X612">
            <v>0</v>
          </cell>
          <cell r="Y612">
            <v>27</v>
          </cell>
          <cell r="Z612">
            <v>0</v>
          </cell>
          <cell r="AA612">
            <v>0</v>
          </cell>
          <cell r="AB612">
            <v>0</v>
          </cell>
          <cell r="AC612">
            <v>0</v>
          </cell>
          <cell r="AD612">
            <v>0</v>
          </cell>
          <cell r="AE612">
            <v>0</v>
          </cell>
          <cell r="AF612">
            <v>0</v>
          </cell>
          <cell r="AG612">
            <v>0</v>
          </cell>
          <cell r="AH612">
            <v>0</v>
          </cell>
        </row>
        <row r="613">
          <cell r="A613" t="str">
            <v>C3628</v>
          </cell>
          <cell r="B613" t="str">
            <v>New Moves Housing Co-operative Limited</v>
          </cell>
          <cell r="C613" t="str">
            <v>RASA</v>
          </cell>
          <cell r="D613">
            <v>8</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8</v>
          </cell>
          <cell r="W613">
            <v>0</v>
          </cell>
          <cell r="X613">
            <v>0</v>
          </cell>
          <cell r="Y613">
            <v>8</v>
          </cell>
          <cell r="Z613">
            <v>0</v>
          </cell>
          <cell r="AA613">
            <v>0</v>
          </cell>
          <cell r="AB613">
            <v>0</v>
          </cell>
          <cell r="AC613">
            <v>0</v>
          </cell>
          <cell r="AD613">
            <v>0</v>
          </cell>
          <cell r="AE613">
            <v>0</v>
          </cell>
          <cell r="AF613">
            <v>0</v>
          </cell>
          <cell r="AG613">
            <v>0</v>
          </cell>
          <cell r="AH613">
            <v>0</v>
          </cell>
        </row>
        <row r="614">
          <cell r="A614" t="str">
            <v>C3635</v>
          </cell>
          <cell r="B614" t="str">
            <v>Mulberry Housing Co-operative Limited</v>
          </cell>
          <cell r="C614" t="str">
            <v>RASA</v>
          </cell>
          <cell r="D614">
            <v>0</v>
          </cell>
          <cell r="E614">
            <v>56</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56</v>
          </cell>
          <cell r="X614">
            <v>0</v>
          </cell>
          <cell r="Y614">
            <v>56</v>
          </cell>
          <cell r="Z614">
            <v>0</v>
          </cell>
          <cell r="AA614">
            <v>0</v>
          </cell>
          <cell r="AB614">
            <v>0</v>
          </cell>
          <cell r="AC614">
            <v>0</v>
          </cell>
          <cell r="AD614">
            <v>0</v>
          </cell>
          <cell r="AE614">
            <v>0</v>
          </cell>
          <cell r="AF614">
            <v>0</v>
          </cell>
          <cell r="AG614">
            <v>0</v>
          </cell>
          <cell r="AH614">
            <v>0</v>
          </cell>
        </row>
        <row r="615">
          <cell r="A615" t="str">
            <v>C3636</v>
          </cell>
          <cell r="B615" t="str">
            <v>Park Hill Housing Co-operative Limited</v>
          </cell>
          <cell r="C615" t="str">
            <v>RASA</v>
          </cell>
          <cell r="D615">
            <v>25</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25</v>
          </cell>
          <cell r="W615">
            <v>0</v>
          </cell>
          <cell r="X615">
            <v>0</v>
          </cell>
          <cell r="Y615">
            <v>25</v>
          </cell>
          <cell r="Z615">
            <v>0</v>
          </cell>
          <cell r="AA615">
            <v>0</v>
          </cell>
          <cell r="AB615">
            <v>0</v>
          </cell>
          <cell r="AC615">
            <v>0</v>
          </cell>
          <cell r="AD615">
            <v>0</v>
          </cell>
          <cell r="AE615">
            <v>0</v>
          </cell>
          <cell r="AF615">
            <v>0</v>
          </cell>
          <cell r="AG615">
            <v>0</v>
          </cell>
          <cell r="AH615">
            <v>0</v>
          </cell>
        </row>
        <row r="616">
          <cell r="A616" t="str">
            <v>C3637</v>
          </cell>
          <cell r="B616" t="str">
            <v>Miller Walk Housing Co-operative Limited</v>
          </cell>
          <cell r="C616" t="str">
            <v>RASA</v>
          </cell>
          <cell r="D616">
            <v>0</v>
          </cell>
          <cell r="E616">
            <v>13</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13</v>
          </cell>
          <cell r="X616">
            <v>0</v>
          </cell>
          <cell r="Y616">
            <v>13</v>
          </cell>
          <cell r="Z616">
            <v>0</v>
          </cell>
          <cell r="AA616">
            <v>0</v>
          </cell>
          <cell r="AB616">
            <v>0</v>
          </cell>
          <cell r="AC616">
            <v>0</v>
          </cell>
          <cell r="AD616">
            <v>0</v>
          </cell>
          <cell r="AE616">
            <v>0</v>
          </cell>
          <cell r="AF616">
            <v>0</v>
          </cell>
          <cell r="AG616">
            <v>0</v>
          </cell>
          <cell r="AH616">
            <v>0</v>
          </cell>
        </row>
        <row r="617">
          <cell r="A617" t="str">
            <v>C3638</v>
          </cell>
          <cell r="B617" t="str">
            <v>Brighton Buildings Housing Co-operative Limited</v>
          </cell>
          <cell r="C617" t="str">
            <v>RASA</v>
          </cell>
          <cell r="D617">
            <v>0</v>
          </cell>
          <cell r="E617">
            <v>39</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39</v>
          </cell>
          <cell r="X617">
            <v>0</v>
          </cell>
          <cell r="Y617">
            <v>39</v>
          </cell>
          <cell r="Z617">
            <v>0</v>
          </cell>
          <cell r="AA617">
            <v>0</v>
          </cell>
          <cell r="AB617">
            <v>0</v>
          </cell>
          <cell r="AC617">
            <v>0</v>
          </cell>
          <cell r="AD617">
            <v>0</v>
          </cell>
          <cell r="AE617">
            <v>0</v>
          </cell>
          <cell r="AF617">
            <v>0</v>
          </cell>
          <cell r="AG617">
            <v>0</v>
          </cell>
          <cell r="AH617">
            <v>0</v>
          </cell>
        </row>
        <row r="618">
          <cell r="A618" t="str">
            <v>C3641</v>
          </cell>
          <cell r="B618" t="str">
            <v>The New Cut Housing Co-operative Limited</v>
          </cell>
          <cell r="C618" t="str">
            <v>RASA</v>
          </cell>
          <cell r="D618">
            <v>0</v>
          </cell>
          <cell r="E618">
            <v>41</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41</v>
          </cell>
          <cell r="X618">
            <v>0</v>
          </cell>
          <cell r="Y618">
            <v>41</v>
          </cell>
          <cell r="Z618">
            <v>0</v>
          </cell>
          <cell r="AA618">
            <v>0</v>
          </cell>
          <cell r="AB618">
            <v>0</v>
          </cell>
          <cell r="AC618">
            <v>0</v>
          </cell>
          <cell r="AD618">
            <v>0</v>
          </cell>
          <cell r="AE618">
            <v>0</v>
          </cell>
          <cell r="AF618">
            <v>0</v>
          </cell>
          <cell r="AG618">
            <v>0</v>
          </cell>
          <cell r="AH618">
            <v>0</v>
          </cell>
        </row>
        <row r="619">
          <cell r="A619" t="str">
            <v>C3650</v>
          </cell>
          <cell r="B619" t="str">
            <v>Pan African Refugee Housing Co-operative Limited</v>
          </cell>
          <cell r="C619" t="str">
            <v>RASA</v>
          </cell>
          <cell r="D619">
            <v>49</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49</v>
          </cell>
          <cell r="W619">
            <v>0</v>
          </cell>
          <cell r="X619">
            <v>0</v>
          </cell>
          <cell r="Y619">
            <v>49</v>
          </cell>
          <cell r="Z619">
            <v>0</v>
          </cell>
          <cell r="AA619">
            <v>0</v>
          </cell>
          <cell r="AB619">
            <v>0</v>
          </cell>
          <cell r="AC619">
            <v>0</v>
          </cell>
          <cell r="AD619">
            <v>0</v>
          </cell>
          <cell r="AE619">
            <v>0</v>
          </cell>
          <cell r="AF619">
            <v>0</v>
          </cell>
          <cell r="AG619">
            <v>0</v>
          </cell>
          <cell r="AH619">
            <v>0</v>
          </cell>
        </row>
        <row r="620">
          <cell r="A620" t="str">
            <v>C3674</v>
          </cell>
          <cell r="B620" t="str">
            <v>Leytonstone Housing Co-operative Limited</v>
          </cell>
          <cell r="C620" t="str">
            <v>RASA</v>
          </cell>
          <cell r="D620">
            <v>12</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12</v>
          </cell>
          <cell r="W620">
            <v>0</v>
          </cell>
          <cell r="X620">
            <v>0</v>
          </cell>
          <cell r="Y620">
            <v>12</v>
          </cell>
          <cell r="Z620">
            <v>0</v>
          </cell>
          <cell r="AA620">
            <v>0</v>
          </cell>
          <cell r="AB620">
            <v>0</v>
          </cell>
          <cell r="AC620">
            <v>0</v>
          </cell>
          <cell r="AD620">
            <v>0</v>
          </cell>
          <cell r="AE620">
            <v>0</v>
          </cell>
          <cell r="AF620">
            <v>0</v>
          </cell>
          <cell r="AG620">
            <v>0</v>
          </cell>
          <cell r="AH620">
            <v>0</v>
          </cell>
        </row>
        <row r="621">
          <cell r="A621" t="str">
            <v>C3675</v>
          </cell>
          <cell r="B621" t="str">
            <v>Co-op Homes (South) Limited</v>
          </cell>
          <cell r="C621" t="str">
            <v>RASA</v>
          </cell>
          <cell r="D621">
            <v>302</v>
          </cell>
          <cell r="E621">
            <v>0</v>
          </cell>
          <cell r="F621">
            <v>759</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302</v>
          </cell>
          <cell r="W621">
            <v>0</v>
          </cell>
          <cell r="X621">
            <v>759</v>
          </cell>
          <cell r="Y621">
            <v>296</v>
          </cell>
          <cell r="Z621">
            <v>0</v>
          </cell>
          <cell r="AA621">
            <v>0</v>
          </cell>
          <cell r="AB621">
            <v>0</v>
          </cell>
          <cell r="AC621">
            <v>0</v>
          </cell>
          <cell r="AD621">
            <v>0</v>
          </cell>
          <cell r="AE621">
            <v>0</v>
          </cell>
          <cell r="AF621">
            <v>0</v>
          </cell>
          <cell r="AG621">
            <v>0</v>
          </cell>
          <cell r="AH621">
            <v>0</v>
          </cell>
        </row>
        <row r="622">
          <cell r="A622" t="str">
            <v>C3686</v>
          </cell>
          <cell r="B622" t="str">
            <v>Redwood Housing Co-operative Limited</v>
          </cell>
          <cell r="C622" t="str">
            <v>RASA</v>
          </cell>
          <cell r="D622">
            <v>0</v>
          </cell>
          <cell r="E622">
            <v>78</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78</v>
          </cell>
          <cell r="X622">
            <v>0</v>
          </cell>
          <cell r="Y622">
            <v>78</v>
          </cell>
          <cell r="Z622">
            <v>0</v>
          </cell>
          <cell r="AA622">
            <v>0</v>
          </cell>
          <cell r="AB622">
            <v>0</v>
          </cell>
          <cell r="AC622">
            <v>0</v>
          </cell>
          <cell r="AD622">
            <v>0</v>
          </cell>
          <cell r="AE622">
            <v>0</v>
          </cell>
          <cell r="AF622">
            <v>0</v>
          </cell>
          <cell r="AG622">
            <v>0</v>
          </cell>
          <cell r="AH622">
            <v>0</v>
          </cell>
        </row>
        <row r="623">
          <cell r="A623" t="str">
            <v>C3690</v>
          </cell>
          <cell r="B623" t="str">
            <v>Lammerton Housing Co-operative Limited</v>
          </cell>
          <cell r="C623" t="str">
            <v>RASA</v>
          </cell>
          <cell r="D623">
            <v>15</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15</v>
          </cell>
          <cell r="W623">
            <v>0</v>
          </cell>
          <cell r="X623">
            <v>0</v>
          </cell>
          <cell r="Y623">
            <v>15</v>
          </cell>
          <cell r="Z623">
            <v>0</v>
          </cell>
          <cell r="AA623">
            <v>0</v>
          </cell>
          <cell r="AB623">
            <v>0</v>
          </cell>
          <cell r="AC623">
            <v>0</v>
          </cell>
          <cell r="AD623">
            <v>0</v>
          </cell>
          <cell r="AE623">
            <v>0</v>
          </cell>
          <cell r="AF623">
            <v>0</v>
          </cell>
          <cell r="AG623">
            <v>0</v>
          </cell>
          <cell r="AH623">
            <v>0</v>
          </cell>
        </row>
        <row r="624">
          <cell r="A624" t="str">
            <v>C3691</v>
          </cell>
          <cell r="B624" t="str">
            <v>Dennetts Housing Co-operative Limited</v>
          </cell>
          <cell r="C624" t="str">
            <v>RASA</v>
          </cell>
          <cell r="D624">
            <v>0</v>
          </cell>
          <cell r="E624">
            <v>19</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19</v>
          </cell>
          <cell r="X624">
            <v>0</v>
          </cell>
          <cell r="Y624">
            <v>19</v>
          </cell>
          <cell r="Z624">
            <v>0</v>
          </cell>
          <cell r="AA624">
            <v>0</v>
          </cell>
          <cell r="AB624">
            <v>0</v>
          </cell>
          <cell r="AC624">
            <v>0</v>
          </cell>
          <cell r="AD624">
            <v>0</v>
          </cell>
          <cell r="AE624">
            <v>0</v>
          </cell>
          <cell r="AF624">
            <v>0</v>
          </cell>
          <cell r="AG624">
            <v>0</v>
          </cell>
          <cell r="AH624">
            <v>0</v>
          </cell>
        </row>
        <row r="625">
          <cell r="A625" t="str">
            <v>C3693</v>
          </cell>
          <cell r="B625" t="str">
            <v>Rusland Road Housing Co-operative Limited</v>
          </cell>
          <cell r="C625" t="str">
            <v>RASA</v>
          </cell>
          <cell r="D625">
            <v>0</v>
          </cell>
          <cell r="E625">
            <v>37</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37</v>
          </cell>
          <cell r="X625">
            <v>0</v>
          </cell>
          <cell r="Y625">
            <v>37</v>
          </cell>
          <cell r="Z625">
            <v>0</v>
          </cell>
          <cell r="AA625">
            <v>0</v>
          </cell>
          <cell r="AB625">
            <v>0</v>
          </cell>
          <cell r="AC625">
            <v>0</v>
          </cell>
          <cell r="AD625">
            <v>0</v>
          </cell>
          <cell r="AE625">
            <v>0</v>
          </cell>
          <cell r="AF625">
            <v>0</v>
          </cell>
          <cell r="AG625">
            <v>0</v>
          </cell>
          <cell r="AH625">
            <v>0</v>
          </cell>
        </row>
        <row r="626">
          <cell r="A626" t="str">
            <v>C3695</v>
          </cell>
          <cell r="B626" t="str">
            <v>Springwood Housing Co-operative Limited</v>
          </cell>
          <cell r="C626" t="str">
            <v>RASA</v>
          </cell>
          <cell r="D626">
            <v>0</v>
          </cell>
          <cell r="E626">
            <v>24</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24</v>
          </cell>
          <cell r="X626">
            <v>0</v>
          </cell>
          <cell r="Y626">
            <v>24</v>
          </cell>
          <cell r="Z626">
            <v>0</v>
          </cell>
          <cell r="AA626">
            <v>0</v>
          </cell>
          <cell r="AB626">
            <v>0</v>
          </cell>
          <cell r="AC626">
            <v>0</v>
          </cell>
          <cell r="AD626">
            <v>0</v>
          </cell>
          <cell r="AE626">
            <v>0</v>
          </cell>
          <cell r="AF626">
            <v>0</v>
          </cell>
          <cell r="AG626">
            <v>0</v>
          </cell>
          <cell r="AH626">
            <v>0</v>
          </cell>
        </row>
        <row r="627">
          <cell r="A627" t="str">
            <v>C3701</v>
          </cell>
          <cell r="B627" t="str">
            <v>Winsor Housing Co-operative Limited</v>
          </cell>
          <cell r="C627" t="str">
            <v>RASA</v>
          </cell>
          <cell r="D627">
            <v>24</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24</v>
          </cell>
          <cell r="W627">
            <v>0</v>
          </cell>
          <cell r="X627">
            <v>0</v>
          </cell>
          <cell r="Y627">
            <v>24</v>
          </cell>
          <cell r="Z627">
            <v>0</v>
          </cell>
          <cell r="AA627">
            <v>0</v>
          </cell>
          <cell r="AB627">
            <v>0</v>
          </cell>
          <cell r="AC627">
            <v>0</v>
          </cell>
          <cell r="AD627">
            <v>0</v>
          </cell>
          <cell r="AE627">
            <v>0</v>
          </cell>
          <cell r="AF627">
            <v>0</v>
          </cell>
          <cell r="AG627">
            <v>0</v>
          </cell>
          <cell r="AH627">
            <v>0</v>
          </cell>
        </row>
        <row r="628">
          <cell r="A628" t="str">
            <v>C3718</v>
          </cell>
          <cell r="B628" t="str">
            <v>Brownlow Hill Housing Co-operative Limited</v>
          </cell>
          <cell r="C628" t="str">
            <v>RASA</v>
          </cell>
          <cell r="D628">
            <v>0</v>
          </cell>
          <cell r="E628">
            <v>15</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15</v>
          </cell>
          <cell r="X628">
            <v>0</v>
          </cell>
          <cell r="Y628">
            <v>15</v>
          </cell>
          <cell r="Z628">
            <v>0</v>
          </cell>
          <cell r="AA628">
            <v>0</v>
          </cell>
          <cell r="AB628">
            <v>0</v>
          </cell>
          <cell r="AC628">
            <v>0</v>
          </cell>
          <cell r="AD628">
            <v>0</v>
          </cell>
          <cell r="AE628">
            <v>0</v>
          </cell>
          <cell r="AF628">
            <v>0</v>
          </cell>
          <cell r="AG628">
            <v>0</v>
          </cell>
          <cell r="AH628">
            <v>0</v>
          </cell>
        </row>
        <row r="629">
          <cell r="A629" t="str">
            <v>C3719</v>
          </cell>
          <cell r="B629" t="str">
            <v>Albion Housing Co-operative Limited</v>
          </cell>
          <cell r="C629" t="str">
            <v>RASA</v>
          </cell>
          <cell r="D629">
            <v>12</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12</v>
          </cell>
          <cell r="W629">
            <v>0</v>
          </cell>
          <cell r="X629">
            <v>0</v>
          </cell>
          <cell r="Y629">
            <v>12</v>
          </cell>
          <cell r="Z629">
            <v>0</v>
          </cell>
          <cell r="AA629">
            <v>0</v>
          </cell>
          <cell r="AB629">
            <v>0</v>
          </cell>
          <cell r="AC629">
            <v>0</v>
          </cell>
          <cell r="AD629">
            <v>0</v>
          </cell>
          <cell r="AE629">
            <v>0</v>
          </cell>
          <cell r="AF629">
            <v>0</v>
          </cell>
          <cell r="AG629">
            <v>0</v>
          </cell>
          <cell r="AH629">
            <v>0</v>
          </cell>
        </row>
        <row r="630">
          <cell r="A630" t="str">
            <v>C3723</v>
          </cell>
          <cell r="B630" t="str">
            <v>Westvale Housing Co-operative Limited</v>
          </cell>
          <cell r="C630" t="str">
            <v>RASA</v>
          </cell>
          <cell r="D630">
            <v>0</v>
          </cell>
          <cell r="E630">
            <v>35</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35</v>
          </cell>
          <cell r="X630">
            <v>0</v>
          </cell>
          <cell r="Y630">
            <v>35</v>
          </cell>
          <cell r="Z630">
            <v>0</v>
          </cell>
          <cell r="AA630">
            <v>0</v>
          </cell>
          <cell r="AB630">
            <v>0</v>
          </cell>
          <cell r="AC630">
            <v>0</v>
          </cell>
          <cell r="AD630">
            <v>0</v>
          </cell>
          <cell r="AE630">
            <v>0</v>
          </cell>
          <cell r="AF630">
            <v>0</v>
          </cell>
          <cell r="AG630">
            <v>0</v>
          </cell>
          <cell r="AH630">
            <v>0</v>
          </cell>
        </row>
        <row r="631">
          <cell r="A631" t="str">
            <v>C3724</v>
          </cell>
          <cell r="B631" t="str">
            <v>Hamlet Village Housing Co-operative Limited</v>
          </cell>
          <cell r="C631" t="str">
            <v>RASA</v>
          </cell>
          <cell r="D631">
            <v>0</v>
          </cell>
          <cell r="E631">
            <v>40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40</v>
          </cell>
          <cell r="X631">
            <v>0</v>
          </cell>
          <cell r="Y631">
            <v>40</v>
          </cell>
          <cell r="Z631">
            <v>0</v>
          </cell>
          <cell r="AA631">
            <v>0</v>
          </cell>
          <cell r="AB631">
            <v>0</v>
          </cell>
          <cell r="AC631">
            <v>0</v>
          </cell>
          <cell r="AD631">
            <v>0</v>
          </cell>
          <cell r="AE631">
            <v>0</v>
          </cell>
          <cell r="AF631">
            <v>0</v>
          </cell>
          <cell r="AG631">
            <v>0</v>
          </cell>
          <cell r="AH631">
            <v>0</v>
          </cell>
        </row>
        <row r="632">
          <cell r="A632" t="str">
            <v>C3725</v>
          </cell>
          <cell r="B632" t="str">
            <v>Watermans Housing Co-operative Limited</v>
          </cell>
          <cell r="C632" t="str">
            <v>RASA</v>
          </cell>
          <cell r="D632">
            <v>92</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92</v>
          </cell>
          <cell r="W632">
            <v>0</v>
          </cell>
          <cell r="X632">
            <v>0</v>
          </cell>
          <cell r="Y632">
            <v>92</v>
          </cell>
          <cell r="Z632">
            <v>0</v>
          </cell>
          <cell r="AA632">
            <v>0</v>
          </cell>
          <cell r="AB632">
            <v>0</v>
          </cell>
          <cell r="AC632">
            <v>0</v>
          </cell>
          <cell r="AD632">
            <v>0</v>
          </cell>
          <cell r="AE632">
            <v>0</v>
          </cell>
          <cell r="AF632">
            <v>0</v>
          </cell>
          <cell r="AG632">
            <v>0</v>
          </cell>
          <cell r="AH632">
            <v>0</v>
          </cell>
        </row>
        <row r="633">
          <cell r="A633" t="str">
            <v>C3726</v>
          </cell>
          <cell r="B633" t="str">
            <v>Old Isleworth Housing Co-operative Limited</v>
          </cell>
          <cell r="C633" t="str">
            <v>RASA</v>
          </cell>
          <cell r="D633">
            <v>0</v>
          </cell>
          <cell r="E633">
            <v>20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20</v>
          </cell>
          <cell r="X633">
            <v>0</v>
          </cell>
          <cell r="Y633">
            <v>20</v>
          </cell>
          <cell r="Z633">
            <v>0</v>
          </cell>
          <cell r="AA633">
            <v>0</v>
          </cell>
          <cell r="AB633">
            <v>0</v>
          </cell>
          <cell r="AC633">
            <v>0</v>
          </cell>
          <cell r="AD633">
            <v>0</v>
          </cell>
          <cell r="AE633">
            <v>0</v>
          </cell>
          <cell r="AF633">
            <v>0</v>
          </cell>
          <cell r="AG633">
            <v>0</v>
          </cell>
          <cell r="AH633">
            <v>0</v>
          </cell>
        </row>
        <row r="634">
          <cell r="A634" t="str">
            <v>C3729</v>
          </cell>
          <cell r="B634" t="str">
            <v>Coin Street Secondary Housing Co-operative Limited</v>
          </cell>
          <cell r="C634" t="str">
            <v>RASA</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row>
        <row r="635">
          <cell r="A635" t="str">
            <v>C3738</v>
          </cell>
          <cell r="B635" t="str">
            <v>Swan Lane Housing Co-operative Limited</v>
          </cell>
          <cell r="C635" t="str">
            <v>RASA</v>
          </cell>
          <cell r="D635">
            <v>0</v>
          </cell>
          <cell r="E635">
            <v>44</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44</v>
          </cell>
          <cell r="X635">
            <v>0</v>
          </cell>
          <cell r="Y635">
            <v>44</v>
          </cell>
          <cell r="Z635">
            <v>0</v>
          </cell>
          <cell r="AA635">
            <v>0</v>
          </cell>
          <cell r="AB635">
            <v>0</v>
          </cell>
          <cell r="AC635">
            <v>0</v>
          </cell>
          <cell r="AD635">
            <v>0</v>
          </cell>
          <cell r="AE635">
            <v>0</v>
          </cell>
          <cell r="AF635">
            <v>0</v>
          </cell>
          <cell r="AG635">
            <v>0</v>
          </cell>
          <cell r="AH635">
            <v>0</v>
          </cell>
        </row>
        <row r="636">
          <cell r="A636" t="str">
            <v>C3739</v>
          </cell>
          <cell r="B636" t="str">
            <v>Perryview Housing Co-operative Limited</v>
          </cell>
          <cell r="C636" t="str">
            <v>RASA</v>
          </cell>
          <cell r="D636">
            <v>0</v>
          </cell>
          <cell r="E636">
            <v>24</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24</v>
          </cell>
          <cell r="X636">
            <v>0</v>
          </cell>
          <cell r="Y636">
            <v>24</v>
          </cell>
          <cell r="Z636">
            <v>0</v>
          </cell>
          <cell r="AA636">
            <v>0</v>
          </cell>
          <cell r="AB636">
            <v>0</v>
          </cell>
          <cell r="AC636">
            <v>0</v>
          </cell>
          <cell r="AD636">
            <v>0</v>
          </cell>
          <cell r="AE636">
            <v>0</v>
          </cell>
          <cell r="AF636">
            <v>0</v>
          </cell>
          <cell r="AG636">
            <v>0</v>
          </cell>
          <cell r="AH636">
            <v>0</v>
          </cell>
        </row>
        <row r="637">
          <cell r="A637" t="str">
            <v>C3745</v>
          </cell>
          <cell r="B637" t="str">
            <v>Bomarsund Housing Co-operative Limited</v>
          </cell>
          <cell r="C637" t="str">
            <v>RASA</v>
          </cell>
          <cell r="D637">
            <v>162</v>
          </cell>
          <cell r="E637">
            <v>0</v>
          </cell>
          <cell r="F637">
            <v>0</v>
          </cell>
          <cell r="G637">
            <v>0</v>
          </cell>
          <cell r="H637">
            <v>0</v>
          </cell>
          <cell r="I637">
            <v>0</v>
          </cell>
          <cell r="J637">
            <v>12</v>
          </cell>
          <cell r="K637">
            <v>0</v>
          </cell>
          <cell r="L637">
            <v>0</v>
          </cell>
          <cell r="M637">
            <v>0</v>
          </cell>
          <cell r="N637">
            <v>0</v>
          </cell>
          <cell r="O637">
            <v>0</v>
          </cell>
          <cell r="P637">
            <v>0</v>
          </cell>
          <cell r="Q637">
            <v>0</v>
          </cell>
          <cell r="R637">
            <v>0</v>
          </cell>
          <cell r="S637">
            <v>0</v>
          </cell>
          <cell r="T637">
            <v>0</v>
          </cell>
          <cell r="U637">
            <v>0</v>
          </cell>
          <cell r="V637">
            <v>174</v>
          </cell>
          <cell r="W637">
            <v>0</v>
          </cell>
          <cell r="X637">
            <v>0</v>
          </cell>
          <cell r="Y637">
            <v>174</v>
          </cell>
          <cell r="Z637">
            <v>0</v>
          </cell>
          <cell r="AA637">
            <v>0</v>
          </cell>
          <cell r="AB637">
            <v>0</v>
          </cell>
          <cell r="AC637">
            <v>0</v>
          </cell>
          <cell r="AD637">
            <v>0</v>
          </cell>
          <cell r="AE637">
            <v>0</v>
          </cell>
          <cell r="AF637">
            <v>0</v>
          </cell>
          <cell r="AG637">
            <v>0</v>
          </cell>
          <cell r="AH637">
            <v>0</v>
          </cell>
        </row>
        <row r="638">
          <cell r="A638" t="str">
            <v>C3755</v>
          </cell>
          <cell r="B638" t="str">
            <v>Imani Housing Co-operative Limited</v>
          </cell>
          <cell r="C638" t="str">
            <v>RASA</v>
          </cell>
          <cell r="D638">
            <v>42</v>
          </cell>
          <cell r="E638">
            <v>0</v>
          </cell>
          <cell r="F638">
            <v>10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42</v>
          </cell>
          <cell r="W638">
            <v>0</v>
          </cell>
          <cell r="X638">
            <v>10</v>
          </cell>
          <cell r="Y638">
            <v>42</v>
          </cell>
          <cell r="Z638">
            <v>0</v>
          </cell>
          <cell r="AA638">
            <v>0</v>
          </cell>
          <cell r="AB638">
            <v>0</v>
          </cell>
          <cell r="AC638">
            <v>0</v>
          </cell>
          <cell r="AD638">
            <v>0</v>
          </cell>
          <cell r="AE638">
            <v>0</v>
          </cell>
          <cell r="AF638">
            <v>0</v>
          </cell>
          <cell r="AG638">
            <v>0</v>
          </cell>
          <cell r="AH638">
            <v>0</v>
          </cell>
        </row>
        <row r="639">
          <cell r="A639" t="str">
            <v>C3756</v>
          </cell>
          <cell r="B639" t="str">
            <v>Co-op Schemes For The Elderly Ltd</v>
          </cell>
          <cell r="C639" t="str">
            <v>RASA</v>
          </cell>
          <cell r="D639">
            <v>0</v>
          </cell>
          <cell r="E639">
            <v>20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20</v>
          </cell>
          <cell r="X639">
            <v>0</v>
          </cell>
          <cell r="Y639">
            <v>20</v>
          </cell>
          <cell r="Z639">
            <v>0</v>
          </cell>
          <cell r="AA639">
            <v>0</v>
          </cell>
          <cell r="AB639">
            <v>0</v>
          </cell>
          <cell r="AC639">
            <v>0</v>
          </cell>
          <cell r="AD639">
            <v>0</v>
          </cell>
          <cell r="AE639">
            <v>0</v>
          </cell>
          <cell r="AF639">
            <v>0</v>
          </cell>
          <cell r="AG639">
            <v>0</v>
          </cell>
          <cell r="AH639">
            <v>0</v>
          </cell>
        </row>
        <row r="640">
          <cell r="A640" t="str">
            <v>C3769</v>
          </cell>
          <cell r="B640" t="str">
            <v>Home from Home Housing Association Limited</v>
          </cell>
          <cell r="C640" t="str">
            <v>RASA</v>
          </cell>
          <cell r="D640">
            <v>25</v>
          </cell>
          <cell r="E640">
            <v>0</v>
          </cell>
          <cell r="F640">
            <v>8</v>
          </cell>
          <cell r="G640">
            <v>0</v>
          </cell>
          <cell r="H640">
            <v>0</v>
          </cell>
          <cell r="I640">
            <v>4</v>
          </cell>
          <cell r="J640">
            <v>0</v>
          </cell>
          <cell r="K640">
            <v>0</v>
          </cell>
          <cell r="L640">
            <v>0</v>
          </cell>
          <cell r="M640">
            <v>15</v>
          </cell>
          <cell r="N640">
            <v>0</v>
          </cell>
          <cell r="O640">
            <v>0</v>
          </cell>
          <cell r="P640">
            <v>0</v>
          </cell>
          <cell r="Q640">
            <v>0</v>
          </cell>
          <cell r="R640">
            <v>0</v>
          </cell>
          <cell r="S640">
            <v>0</v>
          </cell>
          <cell r="T640">
            <v>0</v>
          </cell>
          <cell r="U640">
            <v>0</v>
          </cell>
          <cell r="V640">
            <v>40</v>
          </cell>
          <cell r="W640">
            <v>0</v>
          </cell>
          <cell r="X640">
            <v>12</v>
          </cell>
          <cell r="Y640">
            <v>40</v>
          </cell>
          <cell r="Z640">
            <v>0</v>
          </cell>
          <cell r="AA640">
            <v>0</v>
          </cell>
          <cell r="AB640">
            <v>0</v>
          </cell>
          <cell r="AC640">
            <v>0</v>
          </cell>
          <cell r="AD640">
            <v>0</v>
          </cell>
          <cell r="AE640">
            <v>0</v>
          </cell>
          <cell r="AF640">
            <v>0</v>
          </cell>
          <cell r="AG640">
            <v>0</v>
          </cell>
          <cell r="AH640">
            <v>0</v>
          </cell>
        </row>
        <row r="641">
          <cell r="A641" t="str">
            <v>C3770</v>
          </cell>
          <cell r="B641" t="str">
            <v>Isis Housing Co-operative Limited</v>
          </cell>
          <cell r="C641" t="str">
            <v>RASA</v>
          </cell>
          <cell r="D641">
            <v>8</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8</v>
          </cell>
          <cell r="W641">
            <v>0</v>
          </cell>
          <cell r="X641">
            <v>0</v>
          </cell>
          <cell r="Y641">
            <v>8</v>
          </cell>
          <cell r="Z641">
            <v>0</v>
          </cell>
          <cell r="AA641">
            <v>0</v>
          </cell>
          <cell r="AB641">
            <v>0</v>
          </cell>
          <cell r="AC641">
            <v>0</v>
          </cell>
          <cell r="AD641">
            <v>0</v>
          </cell>
          <cell r="AE641">
            <v>0</v>
          </cell>
          <cell r="AF641">
            <v>0</v>
          </cell>
          <cell r="AG641">
            <v>0</v>
          </cell>
          <cell r="AH641">
            <v>0</v>
          </cell>
        </row>
        <row r="642">
          <cell r="A642" t="str">
            <v>C3771</v>
          </cell>
          <cell r="B642" t="str">
            <v>Red House Farm Housing Co-operative Limited</v>
          </cell>
          <cell r="C642" t="str">
            <v>RASA</v>
          </cell>
          <cell r="D642">
            <v>39</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39</v>
          </cell>
          <cell r="W642">
            <v>0</v>
          </cell>
          <cell r="X642">
            <v>0</v>
          </cell>
          <cell r="Y642">
            <v>39</v>
          </cell>
          <cell r="Z642">
            <v>0</v>
          </cell>
          <cell r="AA642">
            <v>0</v>
          </cell>
          <cell r="AB642">
            <v>0</v>
          </cell>
          <cell r="AC642">
            <v>0</v>
          </cell>
          <cell r="AD642">
            <v>0</v>
          </cell>
          <cell r="AE642">
            <v>0</v>
          </cell>
          <cell r="AF642">
            <v>0</v>
          </cell>
          <cell r="AG642">
            <v>0</v>
          </cell>
          <cell r="AH642">
            <v>0</v>
          </cell>
        </row>
        <row r="643">
          <cell r="A643" t="str">
            <v>C3772</v>
          </cell>
          <cell r="B643" t="str">
            <v>Hamwic Housing Co-operative Limited</v>
          </cell>
          <cell r="C643" t="str">
            <v>RASA</v>
          </cell>
          <cell r="D643">
            <v>51</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51</v>
          </cell>
          <cell r="W643">
            <v>0</v>
          </cell>
          <cell r="X643">
            <v>0</v>
          </cell>
          <cell r="Y643">
            <v>51</v>
          </cell>
          <cell r="Z643">
            <v>0</v>
          </cell>
          <cell r="AA643">
            <v>0</v>
          </cell>
          <cell r="AB643">
            <v>0</v>
          </cell>
          <cell r="AC643">
            <v>0</v>
          </cell>
          <cell r="AD643">
            <v>0</v>
          </cell>
          <cell r="AE643">
            <v>0</v>
          </cell>
          <cell r="AF643">
            <v>0</v>
          </cell>
          <cell r="AG643">
            <v>0</v>
          </cell>
          <cell r="AH643">
            <v>0</v>
          </cell>
        </row>
        <row r="644">
          <cell r="A644" t="str">
            <v>C3777</v>
          </cell>
          <cell r="B644" t="str">
            <v>Langrove Community Housing Co-operative Limited</v>
          </cell>
          <cell r="C644" t="str">
            <v>RASA</v>
          </cell>
          <cell r="D644">
            <v>0</v>
          </cell>
          <cell r="E644">
            <v>50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50</v>
          </cell>
          <cell r="X644">
            <v>0</v>
          </cell>
          <cell r="Y644">
            <v>50</v>
          </cell>
          <cell r="Z644">
            <v>0</v>
          </cell>
          <cell r="AA644">
            <v>0</v>
          </cell>
          <cell r="AB644">
            <v>0</v>
          </cell>
          <cell r="AC644">
            <v>0</v>
          </cell>
          <cell r="AD644">
            <v>0</v>
          </cell>
          <cell r="AE644">
            <v>0</v>
          </cell>
          <cell r="AF644">
            <v>0</v>
          </cell>
          <cell r="AG644">
            <v>0</v>
          </cell>
          <cell r="AH644">
            <v>0</v>
          </cell>
        </row>
        <row r="645">
          <cell r="A645" t="str">
            <v>C3789</v>
          </cell>
          <cell r="B645" t="str">
            <v>Wellington Housing Co-operative Limited</v>
          </cell>
          <cell r="C645" t="str">
            <v>RASA</v>
          </cell>
          <cell r="D645">
            <v>0</v>
          </cell>
          <cell r="E645">
            <v>24</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24</v>
          </cell>
          <cell r="X645">
            <v>0</v>
          </cell>
          <cell r="Y645">
            <v>24</v>
          </cell>
          <cell r="Z645">
            <v>0</v>
          </cell>
          <cell r="AA645">
            <v>0</v>
          </cell>
          <cell r="AB645">
            <v>0</v>
          </cell>
          <cell r="AC645">
            <v>0</v>
          </cell>
          <cell r="AD645">
            <v>0</v>
          </cell>
          <cell r="AE645">
            <v>0</v>
          </cell>
          <cell r="AF645">
            <v>0</v>
          </cell>
          <cell r="AG645">
            <v>0</v>
          </cell>
          <cell r="AH645">
            <v>0</v>
          </cell>
        </row>
        <row r="646">
          <cell r="A646" t="str">
            <v>C3843</v>
          </cell>
          <cell r="B646" t="str">
            <v>Ash-Shahada Housing Association Limited</v>
          </cell>
          <cell r="C646" t="str">
            <v>RASA</v>
          </cell>
          <cell r="D646">
            <v>120</v>
          </cell>
          <cell r="E646">
            <v>0</v>
          </cell>
          <cell r="F646">
            <v>52</v>
          </cell>
          <cell r="G646">
            <v>0</v>
          </cell>
          <cell r="H646">
            <v>0</v>
          </cell>
          <cell r="I646">
            <v>0</v>
          </cell>
          <cell r="J646">
            <v>0</v>
          </cell>
          <cell r="K646">
            <v>0</v>
          </cell>
          <cell r="L646">
            <v>0</v>
          </cell>
          <cell r="M646">
            <v>0</v>
          </cell>
          <cell r="N646">
            <v>0</v>
          </cell>
          <cell r="O646">
            <v>0</v>
          </cell>
          <cell r="P646">
            <v>0</v>
          </cell>
          <cell r="Q646">
            <v>0</v>
          </cell>
          <cell r="R646">
            <v>0</v>
          </cell>
          <cell r="S646">
            <v>29</v>
          </cell>
          <cell r="T646">
            <v>0</v>
          </cell>
          <cell r="U646">
            <v>0</v>
          </cell>
          <cell r="V646">
            <v>149</v>
          </cell>
          <cell r="W646">
            <v>0</v>
          </cell>
          <cell r="X646">
            <v>52</v>
          </cell>
          <cell r="Y646">
            <v>149</v>
          </cell>
          <cell r="Z646">
            <v>0</v>
          </cell>
          <cell r="AA646">
            <v>0</v>
          </cell>
          <cell r="AB646">
            <v>0</v>
          </cell>
          <cell r="AC646">
            <v>0</v>
          </cell>
          <cell r="AD646">
            <v>0</v>
          </cell>
          <cell r="AE646">
            <v>0</v>
          </cell>
          <cell r="AF646">
            <v>0</v>
          </cell>
          <cell r="AG646">
            <v>0</v>
          </cell>
          <cell r="AH646">
            <v>0</v>
          </cell>
        </row>
        <row r="647">
          <cell r="A647" t="str">
            <v>C3856</v>
          </cell>
          <cell r="B647" t="str">
            <v>Cathedral Mansions Housing Co-operative Limited</v>
          </cell>
          <cell r="C647" t="str">
            <v>RASA</v>
          </cell>
          <cell r="D647">
            <v>0</v>
          </cell>
          <cell r="E647">
            <v>18</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18</v>
          </cell>
          <cell r="X647">
            <v>0</v>
          </cell>
          <cell r="Y647">
            <v>18</v>
          </cell>
          <cell r="Z647">
            <v>0</v>
          </cell>
          <cell r="AA647">
            <v>0</v>
          </cell>
          <cell r="AB647">
            <v>0</v>
          </cell>
          <cell r="AC647">
            <v>0</v>
          </cell>
          <cell r="AD647">
            <v>0</v>
          </cell>
          <cell r="AE647">
            <v>0</v>
          </cell>
          <cell r="AF647">
            <v>0</v>
          </cell>
          <cell r="AG647">
            <v>0</v>
          </cell>
          <cell r="AH647">
            <v>0</v>
          </cell>
        </row>
        <row r="648">
          <cell r="A648" t="str">
            <v>C3890</v>
          </cell>
          <cell r="B648" t="str">
            <v>Dawley Housing Co-operative Limited</v>
          </cell>
          <cell r="C648" t="str">
            <v>RASA</v>
          </cell>
          <cell r="D648">
            <v>0</v>
          </cell>
          <cell r="E648">
            <v>6</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6</v>
          </cell>
          <cell r="X648">
            <v>0</v>
          </cell>
          <cell r="Y648">
            <v>6</v>
          </cell>
          <cell r="Z648">
            <v>0</v>
          </cell>
          <cell r="AA648">
            <v>0</v>
          </cell>
          <cell r="AB648">
            <v>0</v>
          </cell>
          <cell r="AC648">
            <v>0</v>
          </cell>
          <cell r="AD648">
            <v>0</v>
          </cell>
          <cell r="AE648">
            <v>0</v>
          </cell>
          <cell r="AF648">
            <v>0</v>
          </cell>
          <cell r="AG648">
            <v>0</v>
          </cell>
          <cell r="AH648">
            <v>0</v>
          </cell>
        </row>
        <row r="649">
          <cell r="A649" t="str">
            <v>C3891</v>
          </cell>
          <cell r="B649" t="str">
            <v>Homes for Change Limited</v>
          </cell>
          <cell r="C649" t="str">
            <v>RASA</v>
          </cell>
          <cell r="D649">
            <v>75</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75</v>
          </cell>
          <cell r="W649">
            <v>0</v>
          </cell>
          <cell r="X649">
            <v>0</v>
          </cell>
          <cell r="Y649">
            <v>75</v>
          </cell>
          <cell r="Z649">
            <v>0</v>
          </cell>
          <cell r="AA649">
            <v>0</v>
          </cell>
          <cell r="AB649">
            <v>0</v>
          </cell>
          <cell r="AC649">
            <v>0</v>
          </cell>
          <cell r="AD649">
            <v>0</v>
          </cell>
          <cell r="AE649">
            <v>0</v>
          </cell>
          <cell r="AF649">
            <v>0</v>
          </cell>
          <cell r="AG649">
            <v>0</v>
          </cell>
          <cell r="AH649">
            <v>0</v>
          </cell>
        </row>
        <row r="650">
          <cell r="A650" t="str">
            <v>C3906</v>
          </cell>
          <cell r="B650" t="str">
            <v>Gemini Housing Co-operative Limited</v>
          </cell>
          <cell r="C650" t="str">
            <v>RASA</v>
          </cell>
          <cell r="D650">
            <v>20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20</v>
          </cell>
          <cell r="W650">
            <v>0</v>
          </cell>
          <cell r="X650">
            <v>0</v>
          </cell>
          <cell r="Y650">
            <v>20</v>
          </cell>
          <cell r="Z650">
            <v>0</v>
          </cell>
          <cell r="AA650">
            <v>0</v>
          </cell>
          <cell r="AB650">
            <v>0</v>
          </cell>
          <cell r="AC650">
            <v>0</v>
          </cell>
          <cell r="AD650">
            <v>0</v>
          </cell>
          <cell r="AE650">
            <v>0</v>
          </cell>
          <cell r="AF650">
            <v>0</v>
          </cell>
          <cell r="AG650">
            <v>0</v>
          </cell>
          <cell r="AH650">
            <v>0</v>
          </cell>
        </row>
        <row r="651">
          <cell r="A651" t="str">
            <v>C3963</v>
          </cell>
          <cell r="B651" t="str">
            <v>Hazel Housing Co-operative Limited</v>
          </cell>
          <cell r="C651" t="str">
            <v>RASA</v>
          </cell>
          <cell r="D651">
            <v>0</v>
          </cell>
          <cell r="E651">
            <v>76</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76</v>
          </cell>
          <cell r="X651">
            <v>0</v>
          </cell>
          <cell r="Y651">
            <v>76</v>
          </cell>
          <cell r="Z651">
            <v>0</v>
          </cell>
          <cell r="AA651">
            <v>0</v>
          </cell>
          <cell r="AB651">
            <v>0</v>
          </cell>
          <cell r="AC651">
            <v>0</v>
          </cell>
          <cell r="AD651">
            <v>0</v>
          </cell>
          <cell r="AE651">
            <v>0</v>
          </cell>
          <cell r="AF651">
            <v>0</v>
          </cell>
          <cell r="AG651">
            <v>0</v>
          </cell>
          <cell r="AH651">
            <v>0</v>
          </cell>
        </row>
        <row r="652">
          <cell r="A652" t="str">
            <v>C3964</v>
          </cell>
          <cell r="B652" t="str">
            <v>Townshend Close Housing Co-operative Limited</v>
          </cell>
          <cell r="C652" t="str">
            <v>RASA</v>
          </cell>
          <cell r="D652">
            <v>0</v>
          </cell>
          <cell r="E652">
            <v>32</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32</v>
          </cell>
          <cell r="X652">
            <v>0</v>
          </cell>
          <cell r="Y652">
            <v>32</v>
          </cell>
          <cell r="Z652">
            <v>0</v>
          </cell>
          <cell r="AA652">
            <v>0</v>
          </cell>
          <cell r="AB652">
            <v>0</v>
          </cell>
          <cell r="AC652">
            <v>0</v>
          </cell>
          <cell r="AD652">
            <v>0</v>
          </cell>
          <cell r="AE652">
            <v>0</v>
          </cell>
          <cell r="AF652">
            <v>0</v>
          </cell>
          <cell r="AG652">
            <v>0</v>
          </cell>
          <cell r="AH652">
            <v>0</v>
          </cell>
        </row>
        <row r="653">
          <cell r="A653" t="str">
            <v>C3991</v>
          </cell>
          <cell r="B653" t="str">
            <v>Franklyn Housing Co-operative Limited</v>
          </cell>
          <cell r="C653" t="str">
            <v>RASA</v>
          </cell>
          <cell r="D653">
            <v>0</v>
          </cell>
          <cell r="E653">
            <v>58</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58</v>
          </cell>
          <cell r="X653">
            <v>0</v>
          </cell>
          <cell r="Y653">
            <v>58</v>
          </cell>
          <cell r="Z653">
            <v>0</v>
          </cell>
          <cell r="AA653">
            <v>0</v>
          </cell>
          <cell r="AB653">
            <v>0</v>
          </cell>
          <cell r="AC653">
            <v>0</v>
          </cell>
          <cell r="AD653">
            <v>0</v>
          </cell>
          <cell r="AE653">
            <v>0</v>
          </cell>
          <cell r="AF653">
            <v>0</v>
          </cell>
          <cell r="AG653">
            <v>0</v>
          </cell>
          <cell r="AH653">
            <v>0</v>
          </cell>
        </row>
        <row r="654">
          <cell r="A654" t="str">
            <v>C3992</v>
          </cell>
          <cell r="B654" t="str">
            <v>Old Farm Park Housing Co-operative Limited</v>
          </cell>
          <cell r="C654" t="str">
            <v>RASA</v>
          </cell>
          <cell r="D654">
            <v>0</v>
          </cell>
          <cell r="E654">
            <v>42</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42</v>
          </cell>
          <cell r="X654">
            <v>0</v>
          </cell>
          <cell r="Y654">
            <v>42</v>
          </cell>
          <cell r="Z654">
            <v>0</v>
          </cell>
          <cell r="AA654">
            <v>0</v>
          </cell>
          <cell r="AB654">
            <v>0</v>
          </cell>
          <cell r="AC654">
            <v>0</v>
          </cell>
          <cell r="AD654">
            <v>0</v>
          </cell>
          <cell r="AE654">
            <v>0</v>
          </cell>
          <cell r="AF654">
            <v>0</v>
          </cell>
          <cell r="AG654">
            <v>0</v>
          </cell>
          <cell r="AH654">
            <v>0</v>
          </cell>
        </row>
        <row r="655">
          <cell r="A655" t="str">
            <v>C3993</v>
          </cell>
          <cell r="B655" t="str">
            <v>Bedfont Stoney Wall Housing Co-operative Limited</v>
          </cell>
          <cell r="C655" t="str">
            <v>RASA</v>
          </cell>
          <cell r="D655">
            <v>0</v>
          </cell>
          <cell r="E655">
            <v>55</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55</v>
          </cell>
          <cell r="X655">
            <v>0</v>
          </cell>
          <cell r="Y655">
            <v>55</v>
          </cell>
          <cell r="Z655">
            <v>0</v>
          </cell>
          <cell r="AA655">
            <v>0</v>
          </cell>
          <cell r="AB655">
            <v>0</v>
          </cell>
          <cell r="AC655">
            <v>0</v>
          </cell>
          <cell r="AD655">
            <v>0</v>
          </cell>
          <cell r="AE655">
            <v>0</v>
          </cell>
          <cell r="AF655">
            <v>0</v>
          </cell>
          <cell r="AG655">
            <v>0</v>
          </cell>
          <cell r="AH655">
            <v>0</v>
          </cell>
        </row>
        <row r="656">
          <cell r="A656" t="str">
            <v>C4013</v>
          </cell>
          <cell r="B656" t="str">
            <v>Shenley Church End Housing Co-operative Limited</v>
          </cell>
          <cell r="C656" t="str">
            <v>RASA</v>
          </cell>
          <cell r="D656">
            <v>0</v>
          </cell>
          <cell r="E656">
            <v>28</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28</v>
          </cell>
          <cell r="X656">
            <v>0</v>
          </cell>
          <cell r="Y656">
            <v>28</v>
          </cell>
          <cell r="Z656">
            <v>0</v>
          </cell>
          <cell r="AA656">
            <v>0</v>
          </cell>
          <cell r="AB656">
            <v>0</v>
          </cell>
          <cell r="AC656">
            <v>0</v>
          </cell>
          <cell r="AD656">
            <v>0</v>
          </cell>
          <cell r="AE656">
            <v>0</v>
          </cell>
          <cell r="AF656">
            <v>0</v>
          </cell>
          <cell r="AG656">
            <v>0</v>
          </cell>
          <cell r="AH656">
            <v>0</v>
          </cell>
        </row>
        <row r="657">
          <cell r="A657" t="str">
            <v>C4015</v>
          </cell>
          <cell r="B657" t="str">
            <v>Warwick Housing Co-operative Limited</v>
          </cell>
          <cell r="C657" t="str">
            <v>RASA</v>
          </cell>
          <cell r="D657">
            <v>0</v>
          </cell>
          <cell r="E657">
            <v>40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40</v>
          </cell>
          <cell r="X657">
            <v>0</v>
          </cell>
          <cell r="Y657">
            <v>40</v>
          </cell>
          <cell r="Z657">
            <v>0</v>
          </cell>
          <cell r="AA657">
            <v>0</v>
          </cell>
          <cell r="AB657">
            <v>0</v>
          </cell>
          <cell r="AC657">
            <v>0</v>
          </cell>
          <cell r="AD657">
            <v>0</v>
          </cell>
          <cell r="AE657">
            <v>0</v>
          </cell>
          <cell r="AF657">
            <v>0</v>
          </cell>
          <cell r="AG657">
            <v>0</v>
          </cell>
          <cell r="AH657">
            <v>0</v>
          </cell>
        </row>
        <row r="658">
          <cell r="A658" t="str">
            <v>C4042</v>
          </cell>
          <cell r="B658" t="str">
            <v>Oast Wood Housing Co-operative Limited</v>
          </cell>
          <cell r="C658" t="str">
            <v>RASA</v>
          </cell>
          <cell r="D658">
            <v>0</v>
          </cell>
          <cell r="E658">
            <v>36</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36</v>
          </cell>
          <cell r="X658">
            <v>0</v>
          </cell>
          <cell r="Y658">
            <v>36</v>
          </cell>
          <cell r="Z658">
            <v>0</v>
          </cell>
          <cell r="AA658">
            <v>0</v>
          </cell>
          <cell r="AB658">
            <v>0</v>
          </cell>
          <cell r="AC658">
            <v>0</v>
          </cell>
          <cell r="AD658">
            <v>0</v>
          </cell>
          <cell r="AE658">
            <v>0</v>
          </cell>
          <cell r="AF658">
            <v>0</v>
          </cell>
          <cell r="AG658">
            <v>0</v>
          </cell>
          <cell r="AH658">
            <v>0</v>
          </cell>
        </row>
        <row r="659">
          <cell r="A659" t="str">
            <v>C4044</v>
          </cell>
          <cell r="B659" t="str">
            <v>Palm Housing Co-operative Limited</v>
          </cell>
          <cell r="C659" t="str">
            <v>RASA</v>
          </cell>
          <cell r="D659">
            <v>27</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27</v>
          </cell>
          <cell r="W659">
            <v>0</v>
          </cell>
          <cell r="X659">
            <v>0</v>
          </cell>
          <cell r="Y659">
            <v>27</v>
          </cell>
          <cell r="Z659">
            <v>0</v>
          </cell>
          <cell r="AA659">
            <v>0</v>
          </cell>
          <cell r="AB659">
            <v>0</v>
          </cell>
          <cell r="AC659">
            <v>0</v>
          </cell>
          <cell r="AD659">
            <v>0</v>
          </cell>
          <cell r="AE659">
            <v>0</v>
          </cell>
          <cell r="AF659">
            <v>0</v>
          </cell>
          <cell r="AG659">
            <v>0</v>
          </cell>
          <cell r="AH659">
            <v>0</v>
          </cell>
        </row>
        <row r="660">
          <cell r="A660" t="str">
            <v>C4054</v>
          </cell>
          <cell r="B660" t="str">
            <v>St George`s Church Housing Co-operative Limited</v>
          </cell>
          <cell r="C660" t="str">
            <v>RASA</v>
          </cell>
          <cell r="D660">
            <v>0</v>
          </cell>
          <cell r="E660">
            <v>30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30</v>
          </cell>
          <cell r="X660">
            <v>0</v>
          </cell>
          <cell r="Y660">
            <v>30</v>
          </cell>
          <cell r="Z660">
            <v>0</v>
          </cell>
          <cell r="AA660">
            <v>0</v>
          </cell>
          <cell r="AB660">
            <v>0</v>
          </cell>
          <cell r="AC660">
            <v>0</v>
          </cell>
          <cell r="AD660">
            <v>0</v>
          </cell>
          <cell r="AE660">
            <v>0</v>
          </cell>
          <cell r="AF660">
            <v>0</v>
          </cell>
          <cell r="AG660">
            <v>0</v>
          </cell>
          <cell r="AH660">
            <v>0</v>
          </cell>
        </row>
        <row r="661">
          <cell r="A661" t="str">
            <v>C4100</v>
          </cell>
          <cell r="B661" t="str">
            <v>Delce Manor Housing Co-operative Limited</v>
          </cell>
          <cell r="C661" t="str">
            <v>RASA</v>
          </cell>
          <cell r="D661">
            <v>0</v>
          </cell>
          <cell r="E661">
            <v>29</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29</v>
          </cell>
          <cell r="X661">
            <v>0</v>
          </cell>
          <cell r="Y661">
            <v>29</v>
          </cell>
          <cell r="Z661">
            <v>0</v>
          </cell>
          <cell r="AA661">
            <v>0</v>
          </cell>
          <cell r="AB661">
            <v>0</v>
          </cell>
          <cell r="AC661">
            <v>0</v>
          </cell>
          <cell r="AD661">
            <v>0</v>
          </cell>
          <cell r="AE661">
            <v>0</v>
          </cell>
          <cell r="AF661">
            <v>0</v>
          </cell>
          <cell r="AG661">
            <v>0</v>
          </cell>
          <cell r="AH661">
            <v>0</v>
          </cell>
        </row>
        <row r="662">
          <cell r="A662" t="str">
            <v>C4101</v>
          </cell>
          <cell r="B662" t="str">
            <v>Oakapple Housing Co-operative Limited</v>
          </cell>
          <cell r="C662" t="str">
            <v>RASA</v>
          </cell>
          <cell r="D662">
            <v>0</v>
          </cell>
          <cell r="E662">
            <v>25</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25</v>
          </cell>
          <cell r="X662">
            <v>0</v>
          </cell>
          <cell r="Y662">
            <v>25</v>
          </cell>
          <cell r="Z662">
            <v>0</v>
          </cell>
          <cell r="AA662">
            <v>0</v>
          </cell>
          <cell r="AB662">
            <v>0</v>
          </cell>
          <cell r="AC662">
            <v>0</v>
          </cell>
          <cell r="AD662">
            <v>0</v>
          </cell>
          <cell r="AE662">
            <v>0</v>
          </cell>
          <cell r="AF662">
            <v>0</v>
          </cell>
          <cell r="AG662">
            <v>0</v>
          </cell>
          <cell r="AH662">
            <v>0</v>
          </cell>
        </row>
        <row r="663">
          <cell r="A663" t="str">
            <v>C4102</v>
          </cell>
          <cell r="B663" t="str">
            <v>Pine Tree Housing Co-operative Limited</v>
          </cell>
          <cell r="C663" t="str">
            <v>RASA</v>
          </cell>
          <cell r="D663">
            <v>0</v>
          </cell>
          <cell r="E663">
            <v>25</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25</v>
          </cell>
          <cell r="X663">
            <v>0</v>
          </cell>
          <cell r="Y663">
            <v>25</v>
          </cell>
          <cell r="Z663">
            <v>0</v>
          </cell>
          <cell r="AA663">
            <v>0</v>
          </cell>
          <cell r="AB663">
            <v>0</v>
          </cell>
          <cell r="AC663">
            <v>0</v>
          </cell>
          <cell r="AD663">
            <v>0</v>
          </cell>
          <cell r="AE663">
            <v>0</v>
          </cell>
          <cell r="AF663">
            <v>0</v>
          </cell>
          <cell r="AG663">
            <v>0</v>
          </cell>
          <cell r="AH663">
            <v>0</v>
          </cell>
        </row>
        <row r="664">
          <cell r="A664" t="str">
            <v>C4103</v>
          </cell>
          <cell r="B664" t="str">
            <v>Shorncliffe Housing Co-operative Limited</v>
          </cell>
          <cell r="C664" t="str">
            <v>RASA</v>
          </cell>
          <cell r="D664">
            <v>0</v>
          </cell>
          <cell r="E664">
            <v>19</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19</v>
          </cell>
          <cell r="X664">
            <v>0</v>
          </cell>
          <cell r="Y664">
            <v>19</v>
          </cell>
          <cell r="Z664">
            <v>0</v>
          </cell>
          <cell r="AA664">
            <v>0</v>
          </cell>
          <cell r="AB664">
            <v>0</v>
          </cell>
          <cell r="AC664">
            <v>0</v>
          </cell>
          <cell r="AD664">
            <v>0</v>
          </cell>
          <cell r="AE664">
            <v>0</v>
          </cell>
          <cell r="AF664">
            <v>0</v>
          </cell>
          <cell r="AG664">
            <v>0</v>
          </cell>
          <cell r="AH664">
            <v>0</v>
          </cell>
        </row>
        <row r="665">
          <cell r="A665" t="str">
            <v>C4108</v>
          </cell>
          <cell r="B665" t="str">
            <v>Allnutt Mill Housing Co-operative Limited</v>
          </cell>
          <cell r="C665" t="str">
            <v>RASA</v>
          </cell>
          <cell r="D665">
            <v>0</v>
          </cell>
          <cell r="E665">
            <v>46</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46</v>
          </cell>
          <cell r="X665">
            <v>0</v>
          </cell>
          <cell r="Y665">
            <v>46</v>
          </cell>
          <cell r="Z665">
            <v>0</v>
          </cell>
          <cell r="AA665">
            <v>0</v>
          </cell>
          <cell r="AB665">
            <v>0</v>
          </cell>
          <cell r="AC665">
            <v>0</v>
          </cell>
          <cell r="AD665">
            <v>0</v>
          </cell>
          <cell r="AE665">
            <v>0</v>
          </cell>
          <cell r="AF665">
            <v>0</v>
          </cell>
          <cell r="AG665">
            <v>0</v>
          </cell>
          <cell r="AH665">
            <v>0</v>
          </cell>
        </row>
        <row r="666">
          <cell r="A666" t="str">
            <v>C4110</v>
          </cell>
          <cell r="B666" t="str">
            <v>Blenheim Housing Co-operative Limited</v>
          </cell>
          <cell r="C666" t="str">
            <v>RASA</v>
          </cell>
          <cell r="D666">
            <v>0</v>
          </cell>
          <cell r="E666">
            <v>42</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42</v>
          </cell>
          <cell r="X666">
            <v>0</v>
          </cell>
          <cell r="Y666">
            <v>42</v>
          </cell>
          <cell r="Z666">
            <v>0</v>
          </cell>
          <cell r="AA666">
            <v>0</v>
          </cell>
          <cell r="AB666">
            <v>0</v>
          </cell>
          <cell r="AC666">
            <v>0</v>
          </cell>
          <cell r="AD666">
            <v>0</v>
          </cell>
          <cell r="AE666">
            <v>0</v>
          </cell>
          <cell r="AF666">
            <v>0</v>
          </cell>
          <cell r="AG666">
            <v>0</v>
          </cell>
          <cell r="AH666">
            <v>0</v>
          </cell>
        </row>
        <row r="667">
          <cell r="A667" t="str">
            <v>C4111</v>
          </cell>
          <cell r="B667" t="str">
            <v>Cheriton Housing Co-operative Limited</v>
          </cell>
          <cell r="C667" t="str">
            <v>RASA</v>
          </cell>
          <cell r="D667">
            <v>0</v>
          </cell>
          <cell r="E667">
            <v>21</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21</v>
          </cell>
          <cell r="X667">
            <v>0</v>
          </cell>
          <cell r="Y667">
            <v>21</v>
          </cell>
          <cell r="Z667">
            <v>0</v>
          </cell>
          <cell r="AA667">
            <v>0</v>
          </cell>
          <cell r="AB667">
            <v>0</v>
          </cell>
          <cell r="AC667">
            <v>0</v>
          </cell>
          <cell r="AD667">
            <v>0</v>
          </cell>
          <cell r="AE667">
            <v>0</v>
          </cell>
          <cell r="AF667">
            <v>0</v>
          </cell>
          <cell r="AG667">
            <v>0</v>
          </cell>
          <cell r="AH667">
            <v>0</v>
          </cell>
        </row>
        <row r="668">
          <cell r="A668" t="str">
            <v>C4112</v>
          </cell>
          <cell r="B668" t="str">
            <v>Lynsted Housing Co-operative Limited</v>
          </cell>
          <cell r="C668" t="str">
            <v>RASA</v>
          </cell>
          <cell r="D668">
            <v>0</v>
          </cell>
          <cell r="E668">
            <v>17</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17</v>
          </cell>
          <cell r="X668">
            <v>0</v>
          </cell>
          <cell r="Y668">
            <v>17</v>
          </cell>
          <cell r="Z668">
            <v>0</v>
          </cell>
          <cell r="AA668">
            <v>0</v>
          </cell>
          <cell r="AB668">
            <v>0</v>
          </cell>
          <cell r="AC668">
            <v>0</v>
          </cell>
          <cell r="AD668">
            <v>0</v>
          </cell>
          <cell r="AE668">
            <v>0</v>
          </cell>
          <cell r="AF668">
            <v>0</v>
          </cell>
          <cell r="AG668">
            <v>0</v>
          </cell>
          <cell r="AH668">
            <v>0</v>
          </cell>
        </row>
        <row r="669">
          <cell r="A669" t="str">
            <v>C4113</v>
          </cell>
          <cell r="B669" t="str">
            <v>Minster Housing Co-operative Limited</v>
          </cell>
          <cell r="C669" t="str">
            <v>RASA</v>
          </cell>
          <cell r="D669">
            <v>0</v>
          </cell>
          <cell r="E669">
            <v>36</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36</v>
          </cell>
          <cell r="X669">
            <v>0</v>
          </cell>
          <cell r="Y669">
            <v>36</v>
          </cell>
          <cell r="Z669">
            <v>0</v>
          </cell>
          <cell r="AA669">
            <v>0</v>
          </cell>
          <cell r="AB669">
            <v>0</v>
          </cell>
          <cell r="AC669">
            <v>0</v>
          </cell>
          <cell r="AD669">
            <v>0</v>
          </cell>
          <cell r="AE669">
            <v>0</v>
          </cell>
          <cell r="AF669">
            <v>0</v>
          </cell>
          <cell r="AG669">
            <v>0</v>
          </cell>
          <cell r="AH669">
            <v>0</v>
          </cell>
        </row>
        <row r="670">
          <cell r="A670" t="str">
            <v>C4133</v>
          </cell>
          <cell r="B670" t="str">
            <v>Ashford Pavilion Housing Co-operative Limited</v>
          </cell>
          <cell r="C670" t="str">
            <v>RASA</v>
          </cell>
          <cell r="D670">
            <v>0</v>
          </cell>
          <cell r="E670">
            <v>40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40</v>
          </cell>
          <cell r="X670">
            <v>0</v>
          </cell>
          <cell r="Y670">
            <v>40</v>
          </cell>
          <cell r="Z670">
            <v>0</v>
          </cell>
          <cell r="AA670">
            <v>0</v>
          </cell>
          <cell r="AB670">
            <v>0</v>
          </cell>
          <cell r="AC670">
            <v>0</v>
          </cell>
          <cell r="AD670">
            <v>0</v>
          </cell>
          <cell r="AE670">
            <v>0</v>
          </cell>
          <cell r="AF670">
            <v>0</v>
          </cell>
          <cell r="AG670">
            <v>0</v>
          </cell>
          <cell r="AH670">
            <v>0</v>
          </cell>
        </row>
        <row r="671">
          <cell r="A671" t="str">
            <v>C4135</v>
          </cell>
          <cell r="B671" t="str">
            <v>Golden Hill Housing Co-operative Limited</v>
          </cell>
          <cell r="C671" t="str">
            <v>RASA</v>
          </cell>
          <cell r="D671">
            <v>0</v>
          </cell>
          <cell r="E671">
            <v>35</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35</v>
          </cell>
          <cell r="X671">
            <v>0</v>
          </cell>
          <cell r="Y671">
            <v>35</v>
          </cell>
          <cell r="Z671">
            <v>0</v>
          </cell>
          <cell r="AA671">
            <v>0</v>
          </cell>
          <cell r="AB671">
            <v>0</v>
          </cell>
          <cell r="AC671">
            <v>0</v>
          </cell>
          <cell r="AD671">
            <v>0</v>
          </cell>
          <cell r="AE671">
            <v>0</v>
          </cell>
          <cell r="AF671">
            <v>0</v>
          </cell>
          <cell r="AG671">
            <v>0</v>
          </cell>
          <cell r="AH671">
            <v>0</v>
          </cell>
        </row>
        <row r="672">
          <cell r="A672" t="str">
            <v>C4180</v>
          </cell>
          <cell r="B672" t="str">
            <v>Westree Road Housing Co-operative Limited</v>
          </cell>
          <cell r="C672" t="str">
            <v>RASA</v>
          </cell>
          <cell r="D672">
            <v>0</v>
          </cell>
          <cell r="E672">
            <v>34</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34</v>
          </cell>
          <cell r="X672">
            <v>0</v>
          </cell>
          <cell r="Y672">
            <v>34</v>
          </cell>
          <cell r="Z672">
            <v>0</v>
          </cell>
          <cell r="AA672">
            <v>0</v>
          </cell>
          <cell r="AB672">
            <v>0</v>
          </cell>
          <cell r="AC672">
            <v>0</v>
          </cell>
          <cell r="AD672">
            <v>0</v>
          </cell>
          <cell r="AE672">
            <v>0</v>
          </cell>
          <cell r="AF672">
            <v>0</v>
          </cell>
          <cell r="AG672">
            <v>0</v>
          </cell>
          <cell r="AH672">
            <v>0</v>
          </cell>
        </row>
        <row r="673">
          <cell r="A673" t="str">
            <v>C4225</v>
          </cell>
          <cell r="B673" t="str">
            <v>Wilfrid East London Housing Co-operative Limited</v>
          </cell>
          <cell r="C673" t="str">
            <v>RASA</v>
          </cell>
          <cell r="D673">
            <v>67</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67</v>
          </cell>
          <cell r="W673">
            <v>0</v>
          </cell>
          <cell r="X673">
            <v>0</v>
          </cell>
          <cell r="Y673">
            <v>67</v>
          </cell>
          <cell r="Z673">
            <v>0</v>
          </cell>
          <cell r="AA673">
            <v>0</v>
          </cell>
          <cell r="AB673">
            <v>0</v>
          </cell>
          <cell r="AC673">
            <v>0</v>
          </cell>
          <cell r="AD673">
            <v>0</v>
          </cell>
          <cell r="AE673">
            <v>0</v>
          </cell>
          <cell r="AF673">
            <v>0</v>
          </cell>
          <cell r="AG673">
            <v>0</v>
          </cell>
          <cell r="AH673">
            <v>0</v>
          </cell>
        </row>
        <row r="674">
          <cell r="A674" t="str">
            <v>C4321</v>
          </cell>
          <cell r="B674" t="str">
            <v>Iroko Housing Co-operative Limited</v>
          </cell>
          <cell r="C674" t="str">
            <v>RASA</v>
          </cell>
          <cell r="D674">
            <v>59</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59</v>
          </cell>
          <cell r="W674">
            <v>0</v>
          </cell>
          <cell r="X674">
            <v>0</v>
          </cell>
          <cell r="Y674">
            <v>59</v>
          </cell>
          <cell r="Z674">
            <v>0</v>
          </cell>
          <cell r="AA674">
            <v>0</v>
          </cell>
          <cell r="AB674">
            <v>0</v>
          </cell>
          <cell r="AC674">
            <v>0</v>
          </cell>
          <cell r="AD674">
            <v>0</v>
          </cell>
          <cell r="AE674">
            <v>0</v>
          </cell>
          <cell r="AF674">
            <v>0</v>
          </cell>
          <cell r="AG674">
            <v>0</v>
          </cell>
          <cell r="AH674">
            <v>0</v>
          </cell>
        </row>
        <row r="675">
          <cell r="A675" t="str">
            <v>C4378</v>
          </cell>
          <cell r="B675" t="str">
            <v>Redditch Co-operative 2000 Limited</v>
          </cell>
          <cell r="C675" t="str">
            <v>RASA</v>
          </cell>
          <cell r="D675">
            <v>0</v>
          </cell>
          <cell r="E675">
            <v>0</v>
          </cell>
          <cell r="F675">
            <v>55</v>
          </cell>
          <cell r="G675">
            <v>0</v>
          </cell>
          <cell r="H675">
            <v>0</v>
          </cell>
          <cell r="I675">
            <v>0</v>
          </cell>
          <cell r="J675">
            <v>0</v>
          </cell>
          <cell r="K675">
            <v>0</v>
          </cell>
          <cell r="L675">
            <v>1</v>
          </cell>
          <cell r="M675">
            <v>0</v>
          </cell>
          <cell r="N675">
            <v>0</v>
          </cell>
          <cell r="O675">
            <v>0</v>
          </cell>
          <cell r="P675">
            <v>0</v>
          </cell>
          <cell r="Q675">
            <v>0</v>
          </cell>
          <cell r="R675">
            <v>0</v>
          </cell>
          <cell r="S675">
            <v>0</v>
          </cell>
          <cell r="T675">
            <v>0</v>
          </cell>
          <cell r="U675">
            <v>0</v>
          </cell>
          <cell r="V675">
            <v>0</v>
          </cell>
          <cell r="W675">
            <v>0</v>
          </cell>
          <cell r="X675">
            <v>56</v>
          </cell>
          <cell r="Y675">
            <v>0</v>
          </cell>
          <cell r="Z675">
            <v>0</v>
          </cell>
          <cell r="AA675">
            <v>0</v>
          </cell>
          <cell r="AB675">
            <v>0</v>
          </cell>
          <cell r="AC675">
            <v>0</v>
          </cell>
          <cell r="AD675">
            <v>0</v>
          </cell>
          <cell r="AE675">
            <v>0</v>
          </cell>
          <cell r="AF675">
            <v>0</v>
          </cell>
          <cell r="AG675">
            <v>0</v>
          </cell>
          <cell r="AH675">
            <v>0</v>
          </cell>
        </row>
        <row r="676">
          <cell r="A676" t="str">
            <v>C4379</v>
          </cell>
          <cell r="B676" t="str">
            <v>Breedon Housing Co-operative Limited</v>
          </cell>
          <cell r="C676" t="str">
            <v>RASA</v>
          </cell>
          <cell r="D676">
            <v>0</v>
          </cell>
          <cell r="E676">
            <v>0</v>
          </cell>
          <cell r="F676">
            <v>49</v>
          </cell>
          <cell r="G676">
            <v>0</v>
          </cell>
          <cell r="H676">
            <v>0</v>
          </cell>
          <cell r="I676">
            <v>0</v>
          </cell>
          <cell r="J676">
            <v>0</v>
          </cell>
          <cell r="K676">
            <v>0</v>
          </cell>
          <cell r="L676">
            <v>1</v>
          </cell>
          <cell r="M676">
            <v>0</v>
          </cell>
          <cell r="N676">
            <v>0</v>
          </cell>
          <cell r="O676">
            <v>0</v>
          </cell>
          <cell r="P676">
            <v>0</v>
          </cell>
          <cell r="Q676">
            <v>0</v>
          </cell>
          <cell r="R676">
            <v>0</v>
          </cell>
          <cell r="S676">
            <v>0</v>
          </cell>
          <cell r="T676">
            <v>0</v>
          </cell>
          <cell r="U676">
            <v>0</v>
          </cell>
          <cell r="V676">
            <v>0</v>
          </cell>
          <cell r="W676">
            <v>0</v>
          </cell>
          <cell r="X676">
            <v>50</v>
          </cell>
          <cell r="Y676">
            <v>0</v>
          </cell>
          <cell r="Z676">
            <v>0</v>
          </cell>
          <cell r="AA676">
            <v>0</v>
          </cell>
          <cell r="AB676">
            <v>0</v>
          </cell>
          <cell r="AC676">
            <v>0</v>
          </cell>
          <cell r="AD676">
            <v>0</v>
          </cell>
          <cell r="AE676">
            <v>0</v>
          </cell>
          <cell r="AF676">
            <v>0</v>
          </cell>
          <cell r="AG676">
            <v>0</v>
          </cell>
          <cell r="AH676">
            <v>0</v>
          </cell>
        </row>
        <row r="677">
          <cell r="A677" t="str">
            <v>C4380</v>
          </cell>
          <cell r="B677" t="str">
            <v>Pioneer Co-operative Housing (Redditch) Limited</v>
          </cell>
          <cell r="C677" t="str">
            <v>RASA</v>
          </cell>
          <cell r="D677">
            <v>0</v>
          </cell>
          <cell r="E677">
            <v>0</v>
          </cell>
          <cell r="F677">
            <v>74</v>
          </cell>
          <cell r="G677">
            <v>0</v>
          </cell>
          <cell r="H677">
            <v>0</v>
          </cell>
          <cell r="I677">
            <v>0</v>
          </cell>
          <cell r="J677">
            <v>0</v>
          </cell>
          <cell r="K677">
            <v>0</v>
          </cell>
          <cell r="L677">
            <v>2</v>
          </cell>
          <cell r="M677">
            <v>0</v>
          </cell>
          <cell r="N677">
            <v>0</v>
          </cell>
          <cell r="O677">
            <v>0</v>
          </cell>
          <cell r="P677">
            <v>0</v>
          </cell>
          <cell r="Q677">
            <v>0</v>
          </cell>
          <cell r="R677">
            <v>0</v>
          </cell>
          <cell r="S677">
            <v>0</v>
          </cell>
          <cell r="T677">
            <v>0</v>
          </cell>
          <cell r="U677">
            <v>0</v>
          </cell>
          <cell r="V677">
            <v>0</v>
          </cell>
          <cell r="W677">
            <v>0</v>
          </cell>
          <cell r="X677">
            <v>76</v>
          </cell>
          <cell r="Y677">
            <v>0</v>
          </cell>
          <cell r="Z677">
            <v>0</v>
          </cell>
          <cell r="AA677">
            <v>0</v>
          </cell>
          <cell r="AB677">
            <v>0</v>
          </cell>
          <cell r="AC677">
            <v>0</v>
          </cell>
          <cell r="AD677">
            <v>0</v>
          </cell>
          <cell r="AE677">
            <v>0</v>
          </cell>
          <cell r="AF677">
            <v>0</v>
          </cell>
          <cell r="AG677">
            <v>0</v>
          </cell>
          <cell r="AH677">
            <v>0</v>
          </cell>
        </row>
        <row r="678">
          <cell r="A678" t="str">
            <v>C4381</v>
          </cell>
          <cell r="B678" t="str">
            <v>Riverside Housing Co-operative (Redditch) Limited</v>
          </cell>
          <cell r="C678" t="str">
            <v>RASA</v>
          </cell>
          <cell r="D678">
            <v>0</v>
          </cell>
          <cell r="E678">
            <v>0</v>
          </cell>
          <cell r="F678">
            <v>33</v>
          </cell>
          <cell r="G678">
            <v>0</v>
          </cell>
          <cell r="H678">
            <v>0</v>
          </cell>
          <cell r="I678">
            <v>0</v>
          </cell>
          <cell r="J678">
            <v>0</v>
          </cell>
          <cell r="K678">
            <v>0</v>
          </cell>
          <cell r="L678">
            <v>109</v>
          </cell>
          <cell r="M678">
            <v>0</v>
          </cell>
          <cell r="N678">
            <v>0</v>
          </cell>
          <cell r="O678">
            <v>0</v>
          </cell>
          <cell r="P678">
            <v>0</v>
          </cell>
          <cell r="Q678">
            <v>0</v>
          </cell>
          <cell r="R678">
            <v>0</v>
          </cell>
          <cell r="S678">
            <v>0</v>
          </cell>
          <cell r="T678">
            <v>0</v>
          </cell>
          <cell r="U678">
            <v>0</v>
          </cell>
          <cell r="V678">
            <v>0</v>
          </cell>
          <cell r="W678">
            <v>0</v>
          </cell>
          <cell r="X678">
            <v>142</v>
          </cell>
          <cell r="Y678">
            <v>0</v>
          </cell>
          <cell r="Z678">
            <v>0</v>
          </cell>
          <cell r="AA678">
            <v>0</v>
          </cell>
          <cell r="AB678">
            <v>0</v>
          </cell>
          <cell r="AC678">
            <v>0</v>
          </cell>
          <cell r="AD678">
            <v>0</v>
          </cell>
          <cell r="AE678">
            <v>0</v>
          </cell>
          <cell r="AF678">
            <v>0</v>
          </cell>
          <cell r="AG678">
            <v>0</v>
          </cell>
          <cell r="AH678">
            <v>0</v>
          </cell>
        </row>
        <row r="679">
          <cell r="A679" t="str">
            <v>C4382</v>
          </cell>
          <cell r="B679" t="str">
            <v>The Winyates Co-operative Limited</v>
          </cell>
          <cell r="C679" t="str">
            <v>RASA</v>
          </cell>
          <cell r="D679">
            <v>0</v>
          </cell>
          <cell r="E679">
            <v>0</v>
          </cell>
          <cell r="F679">
            <v>57</v>
          </cell>
          <cell r="G679">
            <v>0</v>
          </cell>
          <cell r="H679">
            <v>0</v>
          </cell>
          <cell r="I679">
            <v>0</v>
          </cell>
          <cell r="J679">
            <v>0</v>
          </cell>
          <cell r="K679">
            <v>0</v>
          </cell>
          <cell r="L679">
            <v>11</v>
          </cell>
          <cell r="M679">
            <v>0</v>
          </cell>
          <cell r="N679">
            <v>0</v>
          </cell>
          <cell r="O679">
            <v>0</v>
          </cell>
          <cell r="P679">
            <v>0</v>
          </cell>
          <cell r="Q679">
            <v>0</v>
          </cell>
          <cell r="R679">
            <v>0</v>
          </cell>
          <cell r="S679">
            <v>0</v>
          </cell>
          <cell r="T679">
            <v>0</v>
          </cell>
          <cell r="U679">
            <v>0</v>
          </cell>
          <cell r="V679">
            <v>0</v>
          </cell>
          <cell r="W679">
            <v>0</v>
          </cell>
          <cell r="X679">
            <v>68</v>
          </cell>
          <cell r="Y679">
            <v>0</v>
          </cell>
          <cell r="Z679">
            <v>0</v>
          </cell>
          <cell r="AA679">
            <v>0</v>
          </cell>
          <cell r="AB679">
            <v>0</v>
          </cell>
          <cell r="AC679">
            <v>0</v>
          </cell>
          <cell r="AD679">
            <v>0</v>
          </cell>
          <cell r="AE679">
            <v>0</v>
          </cell>
          <cell r="AF679">
            <v>0</v>
          </cell>
          <cell r="AG679">
            <v>0</v>
          </cell>
          <cell r="AH679">
            <v>0</v>
          </cell>
        </row>
        <row r="680">
          <cell r="A680" t="str">
            <v>H0001</v>
          </cell>
          <cell r="B680" t="str">
            <v>The Abbeyfield Burnham and Highbridge Society Ltd</v>
          </cell>
          <cell r="C680" t="str">
            <v>RASA</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8</v>
          </cell>
          <cell r="T680">
            <v>0</v>
          </cell>
          <cell r="U680">
            <v>0</v>
          </cell>
          <cell r="V680">
            <v>8</v>
          </cell>
          <cell r="W680">
            <v>0</v>
          </cell>
          <cell r="X680">
            <v>0</v>
          </cell>
          <cell r="Y680">
            <v>8</v>
          </cell>
          <cell r="Z680">
            <v>0</v>
          </cell>
          <cell r="AA680">
            <v>0</v>
          </cell>
          <cell r="AB680">
            <v>0</v>
          </cell>
          <cell r="AC680">
            <v>0</v>
          </cell>
          <cell r="AD680">
            <v>0</v>
          </cell>
          <cell r="AE680">
            <v>0</v>
          </cell>
          <cell r="AF680">
            <v>0</v>
          </cell>
          <cell r="AG680">
            <v>0</v>
          </cell>
          <cell r="AH680">
            <v>0</v>
          </cell>
        </row>
        <row r="681">
          <cell r="A681" t="str">
            <v>H0007</v>
          </cell>
          <cell r="B681" t="str">
            <v>Polish Citizens Committee Housing Association Ltd</v>
          </cell>
          <cell r="C681" t="str">
            <v>RASA</v>
          </cell>
          <cell r="D681">
            <v>0</v>
          </cell>
          <cell r="E681">
            <v>0</v>
          </cell>
          <cell r="F681">
            <v>0</v>
          </cell>
          <cell r="G681">
            <v>0</v>
          </cell>
          <cell r="H681">
            <v>0</v>
          </cell>
          <cell r="I681">
            <v>0</v>
          </cell>
          <cell r="J681">
            <v>0</v>
          </cell>
          <cell r="K681">
            <v>0</v>
          </cell>
          <cell r="L681">
            <v>0</v>
          </cell>
          <cell r="M681">
            <v>0</v>
          </cell>
          <cell r="N681">
            <v>0</v>
          </cell>
          <cell r="O681">
            <v>0</v>
          </cell>
          <cell r="P681">
            <v>34</v>
          </cell>
          <cell r="Q681">
            <v>0</v>
          </cell>
          <cell r="R681">
            <v>0</v>
          </cell>
          <cell r="S681">
            <v>0</v>
          </cell>
          <cell r="T681">
            <v>0</v>
          </cell>
          <cell r="U681">
            <v>0</v>
          </cell>
          <cell r="V681">
            <v>34</v>
          </cell>
          <cell r="W681">
            <v>0</v>
          </cell>
          <cell r="X681">
            <v>0</v>
          </cell>
          <cell r="Y681">
            <v>0</v>
          </cell>
          <cell r="Z681">
            <v>0</v>
          </cell>
          <cell r="AA681">
            <v>0</v>
          </cell>
          <cell r="AB681">
            <v>0</v>
          </cell>
          <cell r="AC681">
            <v>0</v>
          </cell>
          <cell r="AD681">
            <v>0</v>
          </cell>
          <cell r="AE681">
            <v>0</v>
          </cell>
          <cell r="AF681">
            <v>0</v>
          </cell>
          <cell r="AG681">
            <v>0</v>
          </cell>
          <cell r="AH681">
            <v>0</v>
          </cell>
        </row>
        <row r="682">
          <cell r="A682" t="str">
            <v>H0008</v>
          </cell>
          <cell r="B682" t="str">
            <v>Abbeyfield Chester Society Limited</v>
          </cell>
          <cell r="C682" t="str">
            <v>RASA</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20</v>
          </cell>
          <cell r="T682">
            <v>0</v>
          </cell>
          <cell r="U682">
            <v>0</v>
          </cell>
          <cell r="V682">
            <v>20</v>
          </cell>
          <cell r="W682">
            <v>0</v>
          </cell>
          <cell r="X682">
            <v>0</v>
          </cell>
          <cell r="Y682">
            <v>20</v>
          </cell>
          <cell r="Z682">
            <v>0</v>
          </cell>
          <cell r="AA682">
            <v>0</v>
          </cell>
          <cell r="AB682">
            <v>0</v>
          </cell>
          <cell r="AC682">
            <v>0</v>
          </cell>
          <cell r="AD682">
            <v>0</v>
          </cell>
          <cell r="AE682">
            <v>0</v>
          </cell>
          <cell r="AF682">
            <v>0</v>
          </cell>
          <cell r="AG682">
            <v>0</v>
          </cell>
          <cell r="AH682">
            <v>0</v>
          </cell>
        </row>
        <row r="683">
          <cell r="A683" t="str">
            <v>H0062</v>
          </cell>
          <cell r="B683" t="str">
            <v>The Abbeyfield (Maidenhead) Society Limited</v>
          </cell>
          <cell r="C683" t="str">
            <v>RASA</v>
          </cell>
          <cell r="D683">
            <v>0</v>
          </cell>
          <cell r="E683">
            <v>0</v>
          </cell>
          <cell r="F683">
            <v>0</v>
          </cell>
          <cell r="G683">
            <v>0</v>
          </cell>
          <cell r="H683">
            <v>0</v>
          </cell>
          <cell r="I683">
            <v>0</v>
          </cell>
          <cell r="J683">
            <v>0</v>
          </cell>
          <cell r="K683">
            <v>0</v>
          </cell>
          <cell r="L683">
            <v>0</v>
          </cell>
          <cell r="M683">
            <v>0</v>
          </cell>
          <cell r="N683">
            <v>0</v>
          </cell>
          <cell r="O683">
            <v>0</v>
          </cell>
          <cell r="P683">
            <v>59</v>
          </cell>
          <cell r="Q683">
            <v>0</v>
          </cell>
          <cell r="R683">
            <v>0</v>
          </cell>
          <cell r="S683">
            <v>0</v>
          </cell>
          <cell r="T683">
            <v>0</v>
          </cell>
          <cell r="U683">
            <v>0</v>
          </cell>
          <cell r="V683">
            <v>59</v>
          </cell>
          <cell r="W683">
            <v>0</v>
          </cell>
          <cell r="X683">
            <v>0</v>
          </cell>
          <cell r="Y683">
            <v>0</v>
          </cell>
          <cell r="Z683">
            <v>0</v>
          </cell>
          <cell r="AA683">
            <v>0</v>
          </cell>
          <cell r="AB683">
            <v>0</v>
          </cell>
          <cell r="AC683">
            <v>0</v>
          </cell>
          <cell r="AD683">
            <v>0</v>
          </cell>
          <cell r="AE683">
            <v>0</v>
          </cell>
          <cell r="AF683">
            <v>0</v>
          </cell>
          <cell r="AG683">
            <v>0</v>
          </cell>
          <cell r="AH683">
            <v>0</v>
          </cell>
        </row>
        <row r="684">
          <cell r="A684" t="str">
            <v>H0068</v>
          </cell>
          <cell r="B684" t="str">
            <v>The Abbeyfield (Weymouth) Society Limited</v>
          </cell>
          <cell r="C684" t="str">
            <v>RASA</v>
          </cell>
          <cell r="D684">
            <v>0</v>
          </cell>
          <cell r="E684">
            <v>0</v>
          </cell>
          <cell r="F684">
            <v>0</v>
          </cell>
          <cell r="G684">
            <v>0</v>
          </cell>
          <cell r="H684">
            <v>0</v>
          </cell>
          <cell r="I684">
            <v>0</v>
          </cell>
          <cell r="J684">
            <v>0</v>
          </cell>
          <cell r="K684">
            <v>0</v>
          </cell>
          <cell r="L684">
            <v>0</v>
          </cell>
          <cell r="M684">
            <v>0</v>
          </cell>
          <cell r="N684">
            <v>0</v>
          </cell>
          <cell r="O684">
            <v>0</v>
          </cell>
          <cell r="P684">
            <v>18</v>
          </cell>
          <cell r="Q684">
            <v>0</v>
          </cell>
          <cell r="R684">
            <v>0</v>
          </cell>
          <cell r="S684">
            <v>10</v>
          </cell>
          <cell r="T684">
            <v>0</v>
          </cell>
          <cell r="U684">
            <v>0</v>
          </cell>
          <cell r="V684">
            <v>28</v>
          </cell>
          <cell r="W684">
            <v>0</v>
          </cell>
          <cell r="X684">
            <v>0</v>
          </cell>
          <cell r="Y684">
            <v>10</v>
          </cell>
          <cell r="Z684">
            <v>0</v>
          </cell>
          <cell r="AA684">
            <v>0</v>
          </cell>
          <cell r="AB684">
            <v>0</v>
          </cell>
          <cell r="AC684">
            <v>0</v>
          </cell>
          <cell r="AD684">
            <v>0</v>
          </cell>
          <cell r="AE684">
            <v>0</v>
          </cell>
          <cell r="AF684">
            <v>0</v>
          </cell>
          <cell r="AG684">
            <v>0</v>
          </cell>
          <cell r="AH684">
            <v>0</v>
          </cell>
        </row>
        <row r="685">
          <cell r="A685" t="str">
            <v>H0112</v>
          </cell>
          <cell r="B685" t="str">
            <v>The Abbeyfield (Southport) Society Limited</v>
          </cell>
          <cell r="C685" t="str">
            <v>RASA</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23</v>
          </cell>
          <cell r="T685">
            <v>0</v>
          </cell>
          <cell r="U685">
            <v>0</v>
          </cell>
          <cell r="V685">
            <v>23</v>
          </cell>
          <cell r="W685">
            <v>0</v>
          </cell>
          <cell r="X685">
            <v>0</v>
          </cell>
          <cell r="Y685">
            <v>23</v>
          </cell>
          <cell r="Z685">
            <v>0</v>
          </cell>
          <cell r="AA685">
            <v>0</v>
          </cell>
          <cell r="AB685">
            <v>0</v>
          </cell>
          <cell r="AC685">
            <v>0</v>
          </cell>
          <cell r="AD685">
            <v>0</v>
          </cell>
          <cell r="AE685">
            <v>0</v>
          </cell>
          <cell r="AF685">
            <v>0</v>
          </cell>
          <cell r="AG685">
            <v>0</v>
          </cell>
          <cell r="AH685">
            <v>0</v>
          </cell>
        </row>
        <row r="686">
          <cell r="A686" t="str">
            <v>H0129</v>
          </cell>
          <cell r="B686" t="str">
            <v>The Abbeyfield Dulwich Society Limited</v>
          </cell>
          <cell r="C686" t="str">
            <v>RASA</v>
          </cell>
          <cell r="D686">
            <v>0</v>
          </cell>
          <cell r="E686">
            <v>0</v>
          </cell>
          <cell r="F686">
            <v>0</v>
          </cell>
          <cell r="G686">
            <v>0</v>
          </cell>
          <cell r="H686">
            <v>0</v>
          </cell>
          <cell r="I686">
            <v>0</v>
          </cell>
          <cell r="J686">
            <v>0</v>
          </cell>
          <cell r="K686">
            <v>0</v>
          </cell>
          <cell r="L686">
            <v>0</v>
          </cell>
          <cell r="M686">
            <v>7</v>
          </cell>
          <cell r="N686">
            <v>0</v>
          </cell>
          <cell r="O686">
            <v>0</v>
          </cell>
          <cell r="P686">
            <v>0</v>
          </cell>
          <cell r="Q686">
            <v>0</v>
          </cell>
          <cell r="R686">
            <v>0</v>
          </cell>
          <cell r="S686">
            <v>0</v>
          </cell>
          <cell r="T686">
            <v>0</v>
          </cell>
          <cell r="U686">
            <v>0</v>
          </cell>
          <cell r="V686">
            <v>7</v>
          </cell>
          <cell r="W686">
            <v>0</v>
          </cell>
          <cell r="X686">
            <v>0</v>
          </cell>
          <cell r="Y686">
            <v>7</v>
          </cell>
          <cell r="Z686">
            <v>0</v>
          </cell>
          <cell r="AA686">
            <v>0</v>
          </cell>
          <cell r="AB686">
            <v>0</v>
          </cell>
          <cell r="AC686">
            <v>0</v>
          </cell>
          <cell r="AD686">
            <v>0</v>
          </cell>
          <cell r="AE686">
            <v>0</v>
          </cell>
          <cell r="AF686">
            <v>0</v>
          </cell>
          <cell r="AG686">
            <v>0</v>
          </cell>
          <cell r="AH686">
            <v>0</v>
          </cell>
        </row>
        <row r="687">
          <cell r="A687" t="str">
            <v>H0134</v>
          </cell>
          <cell r="B687" t="str">
            <v>Shropshire Association for Sheltered Housing Limited</v>
          </cell>
          <cell r="C687" t="str">
            <v>RASA</v>
          </cell>
          <cell r="D687">
            <v>0</v>
          </cell>
          <cell r="E687">
            <v>0</v>
          </cell>
          <cell r="F687">
            <v>0</v>
          </cell>
          <cell r="G687">
            <v>0</v>
          </cell>
          <cell r="H687">
            <v>0</v>
          </cell>
          <cell r="I687">
            <v>0</v>
          </cell>
          <cell r="J687">
            <v>0</v>
          </cell>
          <cell r="K687">
            <v>0</v>
          </cell>
          <cell r="L687">
            <v>0</v>
          </cell>
          <cell r="M687">
            <v>20</v>
          </cell>
          <cell r="N687">
            <v>0</v>
          </cell>
          <cell r="O687">
            <v>0</v>
          </cell>
          <cell r="P687">
            <v>0</v>
          </cell>
          <cell r="Q687">
            <v>0</v>
          </cell>
          <cell r="R687">
            <v>0</v>
          </cell>
          <cell r="S687">
            <v>0</v>
          </cell>
          <cell r="T687">
            <v>0</v>
          </cell>
          <cell r="U687">
            <v>0</v>
          </cell>
          <cell r="V687">
            <v>20</v>
          </cell>
          <cell r="W687">
            <v>0</v>
          </cell>
          <cell r="X687">
            <v>0</v>
          </cell>
          <cell r="Y687">
            <v>20</v>
          </cell>
          <cell r="Z687">
            <v>0</v>
          </cell>
          <cell r="AA687">
            <v>0</v>
          </cell>
          <cell r="AB687">
            <v>0</v>
          </cell>
          <cell r="AC687">
            <v>0</v>
          </cell>
          <cell r="AD687">
            <v>0</v>
          </cell>
          <cell r="AE687">
            <v>0</v>
          </cell>
          <cell r="AF687">
            <v>0</v>
          </cell>
          <cell r="AG687">
            <v>0</v>
          </cell>
          <cell r="AH687">
            <v>0</v>
          </cell>
        </row>
        <row r="688">
          <cell r="A688" t="str">
            <v>H0187</v>
          </cell>
          <cell r="B688" t="str">
            <v>The Abbeyfield Bedford Society Limited</v>
          </cell>
          <cell r="C688" t="str">
            <v>RASA</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15</v>
          </cell>
          <cell r="T688">
            <v>0</v>
          </cell>
          <cell r="U688">
            <v>0</v>
          </cell>
          <cell r="V688">
            <v>15</v>
          </cell>
          <cell r="W688">
            <v>0</v>
          </cell>
          <cell r="X688">
            <v>0</v>
          </cell>
          <cell r="Y688">
            <v>15</v>
          </cell>
          <cell r="Z688">
            <v>0</v>
          </cell>
          <cell r="AA688">
            <v>0</v>
          </cell>
          <cell r="AB688">
            <v>0</v>
          </cell>
          <cell r="AC688">
            <v>0</v>
          </cell>
          <cell r="AD688">
            <v>0</v>
          </cell>
          <cell r="AE688">
            <v>0</v>
          </cell>
          <cell r="AF688">
            <v>0</v>
          </cell>
          <cell r="AG688">
            <v>0</v>
          </cell>
          <cell r="AH688">
            <v>0</v>
          </cell>
        </row>
        <row r="689">
          <cell r="A689" t="str">
            <v>H0213</v>
          </cell>
          <cell r="B689" t="str">
            <v>The Abbeyfield Abbots Langley Society Limited</v>
          </cell>
          <cell r="C689" t="str">
            <v>RASA</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13</v>
          </cell>
          <cell r="T689">
            <v>0</v>
          </cell>
          <cell r="U689">
            <v>0</v>
          </cell>
          <cell r="V689">
            <v>13</v>
          </cell>
          <cell r="W689">
            <v>0</v>
          </cell>
          <cell r="X689">
            <v>0</v>
          </cell>
          <cell r="Y689">
            <v>13</v>
          </cell>
          <cell r="Z689">
            <v>0</v>
          </cell>
          <cell r="AA689">
            <v>0</v>
          </cell>
          <cell r="AB689">
            <v>0</v>
          </cell>
          <cell r="AC689">
            <v>0</v>
          </cell>
          <cell r="AD689">
            <v>0</v>
          </cell>
          <cell r="AE689">
            <v>0</v>
          </cell>
          <cell r="AF689">
            <v>0</v>
          </cell>
          <cell r="AG689">
            <v>0</v>
          </cell>
          <cell r="AH689">
            <v>0</v>
          </cell>
        </row>
        <row r="690">
          <cell r="A690" t="str">
            <v>H0220</v>
          </cell>
          <cell r="B690" t="str">
            <v>The Abbeyfield Beckenham Society Limited</v>
          </cell>
          <cell r="C690" t="str">
            <v>RASA</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28</v>
          </cell>
          <cell r="T690">
            <v>0</v>
          </cell>
          <cell r="U690">
            <v>0</v>
          </cell>
          <cell r="V690">
            <v>28</v>
          </cell>
          <cell r="W690">
            <v>0</v>
          </cell>
          <cell r="X690">
            <v>0</v>
          </cell>
          <cell r="Y690">
            <v>28</v>
          </cell>
          <cell r="Z690">
            <v>0</v>
          </cell>
          <cell r="AA690">
            <v>0</v>
          </cell>
          <cell r="AB690">
            <v>0</v>
          </cell>
          <cell r="AC690">
            <v>0</v>
          </cell>
          <cell r="AD690">
            <v>0</v>
          </cell>
          <cell r="AE690">
            <v>0</v>
          </cell>
          <cell r="AF690">
            <v>0</v>
          </cell>
          <cell r="AG690">
            <v>0</v>
          </cell>
          <cell r="AH690">
            <v>0</v>
          </cell>
        </row>
        <row r="691">
          <cell r="A691" t="str">
            <v>H0227</v>
          </cell>
          <cell r="B691" t="str">
            <v>The Abbeyfield Bradford Society Limited</v>
          </cell>
          <cell r="C691" t="str">
            <v>RASA</v>
          </cell>
          <cell r="D691">
            <v>16</v>
          </cell>
          <cell r="E691">
            <v>0</v>
          </cell>
          <cell r="F691">
            <v>4</v>
          </cell>
          <cell r="G691">
            <v>0</v>
          </cell>
          <cell r="H691">
            <v>0</v>
          </cell>
          <cell r="I691">
            <v>0</v>
          </cell>
          <cell r="J691">
            <v>0</v>
          </cell>
          <cell r="K691">
            <v>0</v>
          </cell>
          <cell r="L691">
            <v>0</v>
          </cell>
          <cell r="M691">
            <v>15</v>
          </cell>
          <cell r="N691">
            <v>0</v>
          </cell>
          <cell r="O691">
            <v>0</v>
          </cell>
          <cell r="P691">
            <v>0</v>
          </cell>
          <cell r="Q691">
            <v>0</v>
          </cell>
          <cell r="R691">
            <v>0</v>
          </cell>
          <cell r="S691">
            <v>3</v>
          </cell>
          <cell r="T691">
            <v>0</v>
          </cell>
          <cell r="U691">
            <v>0</v>
          </cell>
          <cell r="V691">
            <v>34</v>
          </cell>
          <cell r="W691">
            <v>0</v>
          </cell>
          <cell r="X691">
            <v>4</v>
          </cell>
          <cell r="Y691">
            <v>34</v>
          </cell>
          <cell r="Z691">
            <v>0</v>
          </cell>
          <cell r="AA691">
            <v>0</v>
          </cell>
          <cell r="AB691">
            <v>0</v>
          </cell>
          <cell r="AC691">
            <v>0</v>
          </cell>
          <cell r="AD691">
            <v>0</v>
          </cell>
          <cell r="AE691">
            <v>0</v>
          </cell>
          <cell r="AF691">
            <v>0</v>
          </cell>
          <cell r="AG691">
            <v>0</v>
          </cell>
          <cell r="AH691">
            <v>0</v>
          </cell>
        </row>
        <row r="692">
          <cell r="A692" t="str">
            <v>H0228</v>
          </cell>
          <cell r="B692" t="str">
            <v>The Abbeyfield (Darlington) Society Limited</v>
          </cell>
          <cell r="C692" t="str">
            <v>RASA</v>
          </cell>
          <cell r="D692">
            <v>0</v>
          </cell>
          <cell r="E692">
            <v>0</v>
          </cell>
          <cell r="F692">
            <v>0</v>
          </cell>
          <cell r="G692">
            <v>0</v>
          </cell>
          <cell r="H692">
            <v>0</v>
          </cell>
          <cell r="I692">
            <v>0</v>
          </cell>
          <cell r="J692">
            <v>0</v>
          </cell>
          <cell r="K692">
            <v>0</v>
          </cell>
          <cell r="L692">
            <v>0</v>
          </cell>
          <cell r="M692">
            <v>27</v>
          </cell>
          <cell r="N692">
            <v>0</v>
          </cell>
          <cell r="O692">
            <v>0</v>
          </cell>
          <cell r="P692">
            <v>0</v>
          </cell>
          <cell r="Q692">
            <v>0</v>
          </cell>
          <cell r="R692">
            <v>0</v>
          </cell>
          <cell r="S692">
            <v>0</v>
          </cell>
          <cell r="T692">
            <v>0</v>
          </cell>
          <cell r="U692">
            <v>0</v>
          </cell>
          <cell r="V692">
            <v>27</v>
          </cell>
          <cell r="W692">
            <v>0</v>
          </cell>
          <cell r="X692">
            <v>0</v>
          </cell>
          <cell r="Y692">
            <v>27</v>
          </cell>
          <cell r="Z692">
            <v>0</v>
          </cell>
          <cell r="AA692">
            <v>0</v>
          </cell>
          <cell r="AB692">
            <v>0</v>
          </cell>
          <cell r="AC692">
            <v>0</v>
          </cell>
          <cell r="AD692">
            <v>0</v>
          </cell>
          <cell r="AE692">
            <v>0</v>
          </cell>
          <cell r="AF692">
            <v>0</v>
          </cell>
          <cell r="AG692">
            <v>0</v>
          </cell>
          <cell r="AH692">
            <v>0</v>
          </cell>
        </row>
        <row r="693">
          <cell r="A693" t="str">
            <v>H0229</v>
          </cell>
          <cell r="B693" t="str">
            <v>The Abbeyfield (Ripon and District) Society Ltd</v>
          </cell>
          <cell r="C693" t="str">
            <v>RASA</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10</v>
          </cell>
          <cell r="T693">
            <v>0</v>
          </cell>
          <cell r="U693">
            <v>0</v>
          </cell>
          <cell r="V693">
            <v>10</v>
          </cell>
          <cell r="W693">
            <v>0</v>
          </cell>
          <cell r="X693">
            <v>0</v>
          </cell>
          <cell r="Y693">
            <v>10</v>
          </cell>
          <cell r="Z693">
            <v>0</v>
          </cell>
          <cell r="AA693">
            <v>0</v>
          </cell>
          <cell r="AB693">
            <v>0</v>
          </cell>
          <cell r="AC693">
            <v>0</v>
          </cell>
          <cell r="AD693">
            <v>0</v>
          </cell>
          <cell r="AE693">
            <v>0</v>
          </cell>
          <cell r="AF693">
            <v>0</v>
          </cell>
          <cell r="AG693">
            <v>0</v>
          </cell>
          <cell r="AH693">
            <v>0</v>
          </cell>
        </row>
        <row r="694">
          <cell r="A694" t="str">
            <v>H0299</v>
          </cell>
          <cell r="B694" t="str">
            <v>Sidcot Friends Housing Society Limited</v>
          </cell>
          <cell r="C694" t="str">
            <v>RASA</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27</v>
          </cell>
          <cell r="T694">
            <v>0</v>
          </cell>
          <cell r="U694">
            <v>0</v>
          </cell>
          <cell r="V694">
            <v>27</v>
          </cell>
          <cell r="W694">
            <v>0</v>
          </cell>
          <cell r="X694">
            <v>0</v>
          </cell>
          <cell r="Y694">
            <v>27</v>
          </cell>
          <cell r="Z694">
            <v>0</v>
          </cell>
          <cell r="AA694">
            <v>0</v>
          </cell>
          <cell r="AB694">
            <v>0</v>
          </cell>
          <cell r="AC694">
            <v>0</v>
          </cell>
          <cell r="AD694">
            <v>0</v>
          </cell>
          <cell r="AE694">
            <v>0</v>
          </cell>
          <cell r="AF694">
            <v>0</v>
          </cell>
          <cell r="AG694">
            <v>0</v>
          </cell>
          <cell r="AH694">
            <v>0</v>
          </cell>
        </row>
        <row r="695">
          <cell r="A695" t="str">
            <v>H0301</v>
          </cell>
          <cell r="B695" t="str">
            <v>The Abbeyfield Fareham Society Limited</v>
          </cell>
          <cell r="C695" t="str">
            <v>RASA</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15</v>
          </cell>
          <cell r="T695">
            <v>0</v>
          </cell>
          <cell r="U695">
            <v>0</v>
          </cell>
          <cell r="V695">
            <v>15</v>
          </cell>
          <cell r="W695">
            <v>0</v>
          </cell>
          <cell r="X695">
            <v>0</v>
          </cell>
          <cell r="Y695">
            <v>15</v>
          </cell>
          <cell r="Z695">
            <v>0</v>
          </cell>
          <cell r="AA695">
            <v>0</v>
          </cell>
          <cell r="AB695">
            <v>0</v>
          </cell>
          <cell r="AC695">
            <v>0</v>
          </cell>
          <cell r="AD695">
            <v>0</v>
          </cell>
          <cell r="AE695">
            <v>0</v>
          </cell>
          <cell r="AF695">
            <v>0</v>
          </cell>
          <cell r="AG695">
            <v>0</v>
          </cell>
          <cell r="AH695">
            <v>0</v>
          </cell>
        </row>
        <row r="696">
          <cell r="A696" t="str">
            <v>H0312</v>
          </cell>
          <cell r="B696" t="str">
            <v>Hyelm</v>
          </cell>
          <cell r="C696" t="str">
            <v>RASA</v>
          </cell>
          <cell r="D696">
            <v>0</v>
          </cell>
          <cell r="E696">
            <v>0</v>
          </cell>
          <cell r="F696">
            <v>0</v>
          </cell>
          <cell r="G696">
            <v>74</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74</v>
          </cell>
          <cell r="W696">
            <v>0</v>
          </cell>
          <cell r="X696">
            <v>0</v>
          </cell>
          <cell r="Y696">
            <v>74</v>
          </cell>
          <cell r="Z696">
            <v>51</v>
          </cell>
          <cell r="AA696">
            <v>0</v>
          </cell>
          <cell r="AB696">
            <v>0</v>
          </cell>
          <cell r="AC696">
            <v>0</v>
          </cell>
          <cell r="AD696">
            <v>0</v>
          </cell>
          <cell r="AE696">
            <v>0</v>
          </cell>
          <cell r="AF696">
            <v>51</v>
          </cell>
          <cell r="AG696">
            <v>0</v>
          </cell>
          <cell r="AH696">
            <v>0</v>
          </cell>
        </row>
        <row r="697">
          <cell r="A697" t="str">
            <v>H0315</v>
          </cell>
          <cell r="B697" t="str">
            <v>Abbeyfield Bristol and Keynsham Society</v>
          </cell>
          <cell r="C697" t="str">
            <v>RASA</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76</v>
          </cell>
          <cell r="T697">
            <v>0</v>
          </cell>
          <cell r="U697">
            <v>0</v>
          </cell>
          <cell r="V697">
            <v>76</v>
          </cell>
          <cell r="W697">
            <v>0</v>
          </cell>
          <cell r="X697">
            <v>0</v>
          </cell>
          <cell r="Y697">
            <v>76</v>
          </cell>
          <cell r="Z697">
            <v>0</v>
          </cell>
          <cell r="AA697">
            <v>0</v>
          </cell>
          <cell r="AB697">
            <v>0</v>
          </cell>
          <cell r="AC697">
            <v>0</v>
          </cell>
          <cell r="AD697">
            <v>0</v>
          </cell>
          <cell r="AE697">
            <v>0</v>
          </cell>
          <cell r="AF697">
            <v>0</v>
          </cell>
          <cell r="AG697">
            <v>0</v>
          </cell>
          <cell r="AH697">
            <v>0</v>
          </cell>
        </row>
        <row r="698">
          <cell r="A698" t="str">
            <v>H0335</v>
          </cell>
          <cell r="B698" t="str">
            <v>The Abbeyfield Sidmouth Society Limited</v>
          </cell>
          <cell r="C698" t="str">
            <v>RASA</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56</v>
          </cell>
          <cell r="T698">
            <v>0</v>
          </cell>
          <cell r="U698">
            <v>0</v>
          </cell>
          <cell r="V698">
            <v>56</v>
          </cell>
          <cell r="W698">
            <v>0</v>
          </cell>
          <cell r="X698">
            <v>0</v>
          </cell>
          <cell r="Y698">
            <v>56</v>
          </cell>
          <cell r="Z698">
            <v>0</v>
          </cell>
          <cell r="AA698">
            <v>0</v>
          </cell>
          <cell r="AB698">
            <v>0</v>
          </cell>
          <cell r="AC698">
            <v>0</v>
          </cell>
          <cell r="AD698">
            <v>0</v>
          </cell>
          <cell r="AE698">
            <v>0</v>
          </cell>
          <cell r="AF698">
            <v>0</v>
          </cell>
          <cell r="AG698">
            <v>0</v>
          </cell>
          <cell r="AH698">
            <v>0</v>
          </cell>
        </row>
        <row r="699">
          <cell r="A699" t="str">
            <v>H0340</v>
          </cell>
          <cell r="B699" t="str">
            <v>Abbeyfield Braintree, Bocking and Felsted Society Limited</v>
          </cell>
          <cell r="C699" t="str">
            <v>RASA</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63</v>
          </cell>
          <cell r="T699">
            <v>0</v>
          </cell>
          <cell r="U699">
            <v>0</v>
          </cell>
          <cell r="V699">
            <v>63</v>
          </cell>
          <cell r="W699">
            <v>0</v>
          </cell>
          <cell r="X699">
            <v>0</v>
          </cell>
          <cell r="Y699">
            <v>63</v>
          </cell>
          <cell r="Z699">
            <v>0</v>
          </cell>
          <cell r="AA699">
            <v>0</v>
          </cell>
          <cell r="AB699">
            <v>0</v>
          </cell>
          <cell r="AC699">
            <v>0</v>
          </cell>
          <cell r="AD699">
            <v>0</v>
          </cell>
          <cell r="AE699">
            <v>0</v>
          </cell>
          <cell r="AF699">
            <v>0</v>
          </cell>
          <cell r="AG699">
            <v>0</v>
          </cell>
          <cell r="AH699">
            <v>0</v>
          </cell>
        </row>
        <row r="700">
          <cell r="A700" t="str">
            <v>H0342</v>
          </cell>
          <cell r="B700" t="str">
            <v>The Abbeyfield Bishops Stortford Society Limited</v>
          </cell>
          <cell r="C700" t="str">
            <v>RASA</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8</v>
          </cell>
          <cell r="T700">
            <v>0</v>
          </cell>
          <cell r="U700">
            <v>0</v>
          </cell>
          <cell r="V700">
            <v>8</v>
          </cell>
          <cell r="W700">
            <v>0</v>
          </cell>
          <cell r="X700">
            <v>0</v>
          </cell>
          <cell r="Y700">
            <v>8</v>
          </cell>
          <cell r="Z700">
            <v>0</v>
          </cell>
          <cell r="AA700">
            <v>0</v>
          </cell>
          <cell r="AB700">
            <v>0</v>
          </cell>
          <cell r="AC700">
            <v>0</v>
          </cell>
          <cell r="AD700">
            <v>0</v>
          </cell>
          <cell r="AE700">
            <v>0</v>
          </cell>
          <cell r="AF700">
            <v>0</v>
          </cell>
          <cell r="AG700">
            <v>0</v>
          </cell>
          <cell r="AH700">
            <v>0</v>
          </cell>
        </row>
        <row r="701">
          <cell r="A701" t="str">
            <v>H0357</v>
          </cell>
          <cell r="B701" t="str">
            <v>Allandale Care Group Limited</v>
          </cell>
          <cell r="C701" t="str">
            <v>RASA</v>
          </cell>
          <cell r="D701">
            <v>0</v>
          </cell>
          <cell r="E701">
            <v>0</v>
          </cell>
          <cell r="F701">
            <v>0</v>
          </cell>
          <cell r="G701">
            <v>0</v>
          </cell>
          <cell r="H701">
            <v>0</v>
          </cell>
          <cell r="I701">
            <v>0</v>
          </cell>
          <cell r="J701">
            <v>0</v>
          </cell>
          <cell r="K701">
            <v>0</v>
          </cell>
          <cell r="L701">
            <v>0</v>
          </cell>
          <cell r="M701">
            <v>0</v>
          </cell>
          <cell r="N701">
            <v>0</v>
          </cell>
          <cell r="O701">
            <v>0</v>
          </cell>
          <cell r="P701">
            <v>34</v>
          </cell>
          <cell r="Q701">
            <v>0</v>
          </cell>
          <cell r="R701">
            <v>0</v>
          </cell>
          <cell r="S701">
            <v>1</v>
          </cell>
          <cell r="T701">
            <v>0</v>
          </cell>
          <cell r="U701">
            <v>0</v>
          </cell>
          <cell r="V701">
            <v>35</v>
          </cell>
          <cell r="W701">
            <v>0</v>
          </cell>
          <cell r="X701">
            <v>0</v>
          </cell>
          <cell r="Y701">
            <v>1</v>
          </cell>
          <cell r="Z701">
            <v>0</v>
          </cell>
          <cell r="AA701">
            <v>0</v>
          </cell>
          <cell r="AB701">
            <v>0</v>
          </cell>
          <cell r="AC701">
            <v>0</v>
          </cell>
          <cell r="AD701">
            <v>0</v>
          </cell>
          <cell r="AE701">
            <v>0</v>
          </cell>
          <cell r="AF701">
            <v>0</v>
          </cell>
          <cell r="AG701">
            <v>0</v>
          </cell>
          <cell r="AH701">
            <v>0</v>
          </cell>
        </row>
        <row r="702">
          <cell r="A702" t="str">
            <v>H0374</v>
          </cell>
          <cell r="B702" t="str">
            <v>The Abbeyfield Solent Society Limited</v>
          </cell>
          <cell r="C702" t="str">
            <v>RASA</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37</v>
          </cell>
          <cell r="T702">
            <v>0</v>
          </cell>
          <cell r="U702">
            <v>0</v>
          </cell>
          <cell r="V702">
            <v>37</v>
          </cell>
          <cell r="W702">
            <v>0</v>
          </cell>
          <cell r="X702">
            <v>0</v>
          </cell>
          <cell r="Y702">
            <v>37</v>
          </cell>
          <cell r="Z702">
            <v>0</v>
          </cell>
          <cell r="AA702">
            <v>0</v>
          </cell>
          <cell r="AB702">
            <v>0</v>
          </cell>
          <cell r="AC702">
            <v>0</v>
          </cell>
          <cell r="AD702">
            <v>0</v>
          </cell>
          <cell r="AE702">
            <v>0</v>
          </cell>
          <cell r="AF702">
            <v>0</v>
          </cell>
          <cell r="AG702">
            <v>0</v>
          </cell>
          <cell r="AH702">
            <v>0</v>
          </cell>
        </row>
        <row r="703">
          <cell r="A703" t="str">
            <v>H0375</v>
          </cell>
          <cell r="B703" t="str">
            <v>Abbeyfield South Downs Limited</v>
          </cell>
          <cell r="C703" t="str">
            <v>RASA</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54</v>
          </cell>
          <cell r="T703">
            <v>0</v>
          </cell>
          <cell r="U703">
            <v>0</v>
          </cell>
          <cell r="V703">
            <v>54</v>
          </cell>
          <cell r="W703">
            <v>0</v>
          </cell>
          <cell r="X703">
            <v>0</v>
          </cell>
          <cell r="Y703">
            <v>54</v>
          </cell>
          <cell r="Z703">
            <v>0</v>
          </cell>
          <cell r="AA703">
            <v>0</v>
          </cell>
          <cell r="AB703">
            <v>0</v>
          </cell>
          <cell r="AC703">
            <v>0</v>
          </cell>
          <cell r="AD703">
            <v>0</v>
          </cell>
          <cell r="AE703">
            <v>0</v>
          </cell>
          <cell r="AF703">
            <v>0</v>
          </cell>
          <cell r="AG703">
            <v>0</v>
          </cell>
          <cell r="AH703">
            <v>0</v>
          </cell>
        </row>
        <row r="704">
          <cell r="A704" t="str">
            <v>H0399</v>
          </cell>
          <cell r="B704" t="str">
            <v>Cherchefelle Housing Association Limited</v>
          </cell>
          <cell r="C704" t="str">
            <v>RASA</v>
          </cell>
          <cell r="D704">
            <v>0</v>
          </cell>
          <cell r="E704">
            <v>0</v>
          </cell>
          <cell r="F704">
            <v>0</v>
          </cell>
          <cell r="G704">
            <v>0</v>
          </cell>
          <cell r="H704">
            <v>0</v>
          </cell>
          <cell r="I704">
            <v>0</v>
          </cell>
          <cell r="J704">
            <v>0</v>
          </cell>
          <cell r="K704">
            <v>0</v>
          </cell>
          <cell r="L704">
            <v>0</v>
          </cell>
          <cell r="M704">
            <v>149</v>
          </cell>
          <cell r="N704">
            <v>0</v>
          </cell>
          <cell r="O704">
            <v>10</v>
          </cell>
          <cell r="P704">
            <v>0</v>
          </cell>
          <cell r="Q704">
            <v>0</v>
          </cell>
          <cell r="R704">
            <v>0</v>
          </cell>
          <cell r="S704">
            <v>36</v>
          </cell>
          <cell r="T704">
            <v>0</v>
          </cell>
          <cell r="U704">
            <v>0</v>
          </cell>
          <cell r="V704">
            <v>185</v>
          </cell>
          <cell r="W704">
            <v>0</v>
          </cell>
          <cell r="X704">
            <v>10</v>
          </cell>
          <cell r="Y704">
            <v>185</v>
          </cell>
          <cell r="Z704">
            <v>0</v>
          </cell>
          <cell r="AA704">
            <v>0</v>
          </cell>
          <cell r="AB704">
            <v>0</v>
          </cell>
          <cell r="AC704">
            <v>0</v>
          </cell>
          <cell r="AD704">
            <v>0</v>
          </cell>
          <cell r="AE704">
            <v>0</v>
          </cell>
          <cell r="AF704">
            <v>0</v>
          </cell>
          <cell r="AG704">
            <v>0</v>
          </cell>
          <cell r="AH704">
            <v>0</v>
          </cell>
        </row>
        <row r="705">
          <cell r="A705" t="str">
            <v>H0481</v>
          </cell>
          <cell r="B705" t="str">
            <v>The Abbeyfield Barrow-in- Furness Society Limited</v>
          </cell>
          <cell r="C705" t="str">
            <v>RASA</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11</v>
          </cell>
          <cell r="T705">
            <v>0</v>
          </cell>
          <cell r="U705">
            <v>0</v>
          </cell>
          <cell r="V705">
            <v>11</v>
          </cell>
          <cell r="W705">
            <v>0</v>
          </cell>
          <cell r="X705">
            <v>0</v>
          </cell>
          <cell r="Y705">
            <v>11</v>
          </cell>
          <cell r="Z705">
            <v>0</v>
          </cell>
          <cell r="AA705">
            <v>0</v>
          </cell>
          <cell r="AB705">
            <v>0</v>
          </cell>
          <cell r="AC705">
            <v>0</v>
          </cell>
          <cell r="AD705">
            <v>0</v>
          </cell>
          <cell r="AE705">
            <v>0</v>
          </cell>
          <cell r="AF705">
            <v>0</v>
          </cell>
          <cell r="AG705">
            <v>0</v>
          </cell>
          <cell r="AH705">
            <v>0</v>
          </cell>
        </row>
        <row r="706">
          <cell r="A706" t="str">
            <v>H0548</v>
          </cell>
          <cell r="B706" t="str">
            <v>The Abbeyfield Uxbridge Society Limited</v>
          </cell>
          <cell r="C706" t="str">
            <v>RASA</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30</v>
          </cell>
          <cell r="T706">
            <v>0</v>
          </cell>
          <cell r="U706">
            <v>0</v>
          </cell>
          <cell r="V706">
            <v>30</v>
          </cell>
          <cell r="W706">
            <v>0</v>
          </cell>
          <cell r="X706">
            <v>0</v>
          </cell>
          <cell r="Y706">
            <v>30</v>
          </cell>
          <cell r="Z706">
            <v>0</v>
          </cell>
          <cell r="AA706">
            <v>0</v>
          </cell>
          <cell r="AB706">
            <v>0</v>
          </cell>
          <cell r="AC706">
            <v>0</v>
          </cell>
          <cell r="AD706">
            <v>0</v>
          </cell>
          <cell r="AE706">
            <v>0</v>
          </cell>
          <cell r="AF706">
            <v>0</v>
          </cell>
          <cell r="AG706">
            <v>0</v>
          </cell>
          <cell r="AH706">
            <v>0</v>
          </cell>
        </row>
        <row r="707">
          <cell r="A707" t="str">
            <v>H0552</v>
          </cell>
          <cell r="B707" t="str">
            <v>The Abbeyfield Basildon Society Limited</v>
          </cell>
          <cell r="C707" t="str">
            <v>RASA</v>
          </cell>
          <cell r="D707">
            <v>0</v>
          </cell>
          <cell r="E707">
            <v>0</v>
          </cell>
          <cell r="F707">
            <v>0</v>
          </cell>
          <cell r="G707">
            <v>0</v>
          </cell>
          <cell r="H707">
            <v>0</v>
          </cell>
          <cell r="I707">
            <v>0</v>
          </cell>
          <cell r="J707">
            <v>0</v>
          </cell>
          <cell r="K707">
            <v>0</v>
          </cell>
          <cell r="L707">
            <v>0</v>
          </cell>
          <cell r="M707">
            <v>21</v>
          </cell>
          <cell r="N707">
            <v>0</v>
          </cell>
          <cell r="O707">
            <v>0</v>
          </cell>
          <cell r="P707">
            <v>0</v>
          </cell>
          <cell r="Q707">
            <v>0</v>
          </cell>
          <cell r="R707">
            <v>0</v>
          </cell>
          <cell r="S707">
            <v>0</v>
          </cell>
          <cell r="T707">
            <v>0</v>
          </cell>
          <cell r="U707">
            <v>0</v>
          </cell>
          <cell r="V707">
            <v>21</v>
          </cell>
          <cell r="W707">
            <v>0</v>
          </cell>
          <cell r="X707">
            <v>0</v>
          </cell>
          <cell r="Y707">
            <v>21</v>
          </cell>
          <cell r="Z707">
            <v>1</v>
          </cell>
          <cell r="AA707">
            <v>0</v>
          </cell>
          <cell r="AB707">
            <v>0</v>
          </cell>
          <cell r="AC707">
            <v>0</v>
          </cell>
          <cell r="AD707">
            <v>0</v>
          </cell>
          <cell r="AE707">
            <v>0</v>
          </cell>
          <cell r="AF707">
            <v>1</v>
          </cell>
          <cell r="AG707">
            <v>0</v>
          </cell>
          <cell r="AH707">
            <v>0</v>
          </cell>
        </row>
        <row r="708">
          <cell r="A708" t="str">
            <v>H0553</v>
          </cell>
          <cell r="B708" t="str">
            <v>The Abbeyfield Great Missenden &amp; District Society</v>
          </cell>
          <cell r="C708" t="str">
            <v>RASA</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16</v>
          </cell>
          <cell r="T708">
            <v>0</v>
          </cell>
          <cell r="U708">
            <v>0</v>
          </cell>
          <cell r="V708">
            <v>16</v>
          </cell>
          <cell r="W708">
            <v>0</v>
          </cell>
          <cell r="X708">
            <v>0</v>
          </cell>
          <cell r="Y708">
            <v>16</v>
          </cell>
          <cell r="Z708">
            <v>0</v>
          </cell>
          <cell r="AA708">
            <v>0</v>
          </cell>
          <cell r="AB708">
            <v>0</v>
          </cell>
          <cell r="AC708">
            <v>0</v>
          </cell>
          <cell r="AD708">
            <v>0</v>
          </cell>
          <cell r="AE708">
            <v>0</v>
          </cell>
          <cell r="AF708">
            <v>0</v>
          </cell>
          <cell r="AG708">
            <v>0</v>
          </cell>
          <cell r="AH708">
            <v>0</v>
          </cell>
        </row>
        <row r="709">
          <cell r="A709" t="str">
            <v>H0559</v>
          </cell>
          <cell r="B709" t="str">
            <v>The Abbeyfield Tiverton Society Limited</v>
          </cell>
          <cell r="C709" t="str">
            <v>RASA</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10</v>
          </cell>
          <cell r="T709">
            <v>0</v>
          </cell>
          <cell r="U709">
            <v>0</v>
          </cell>
          <cell r="V709">
            <v>10</v>
          </cell>
          <cell r="W709">
            <v>0</v>
          </cell>
          <cell r="X709">
            <v>0</v>
          </cell>
          <cell r="Y709">
            <v>10</v>
          </cell>
          <cell r="Z709">
            <v>0</v>
          </cell>
          <cell r="AA709">
            <v>0</v>
          </cell>
          <cell r="AB709">
            <v>0</v>
          </cell>
          <cell r="AC709">
            <v>0</v>
          </cell>
          <cell r="AD709">
            <v>0</v>
          </cell>
          <cell r="AE709">
            <v>0</v>
          </cell>
          <cell r="AF709">
            <v>0</v>
          </cell>
          <cell r="AG709">
            <v>0</v>
          </cell>
          <cell r="AH709">
            <v>0</v>
          </cell>
        </row>
        <row r="710">
          <cell r="A710" t="str">
            <v>H0560</v>
          </cell>
          <cell r="B710" t="str">
            <v>The Abbeyfield Newcastle-upon-Tyne Society Ltd</v>
          </cell>
          <cell r="C710" t="str">
            <v>RASA</v>
          </cell>
          <cell r="D710">
            <v>0</v>
          </cell>
          <cell r="E710">
            <v>0</v>
          </cell>
          <cell r="F710">
            <v>0</v>
          </cell>
          <cell r="G710">
            <v>0</v>
          </cell>
          <cell r="H710">
            <v>0</v>
          </cell>
          <cell r="I710">
            <v>0</v>
          </cell>
          <cell r="J710">
            <v>0</v>
          </cell>
          <cell r="K710">
            <v>0</v>
          </cell>
          <cell r="L710">
            <v>0</v>
          </cell>
          <cell r="M710">
            <v>0</v>
          </cell>
          <cell r="N710">
            <v>0</v>
          </cell>
          <cell r="O710">
            <v>0</v>
          </cell>
          <cell r="P710">
            <v>56</v>
          </cell>
          <cell r="Q710">
            <v>0</v>
          </cell>
          <cell r="R710">
            <v>0</v>
          </cell>
          <cell r="S710">
            <v>6</v>
          </cell>
          <cell r="T710">
            <v>0</v>
          </cell>
          <cell r="U710">
            <v>0</v>
          </cell>
          <cell r="V710">
            <v>62</v>
          </cell>
          <cell r="W710">
            <v>0</v>
          </cell>
          <cell r="X710">
            <v>0</v>
          </cell>
          <cell r="Y710">
            <v>6</v>
          </cell>
          <cell r="Z710">
            <v>0</v>
          </cell>
          <cell r="AA710">
            <v>0</v>
          </cell>
          <cell r="AB710">
            <v>0</v>
          </cell>
          <cell r="AC710">
            <v>0</v>
          </cell>
          <cell r="AD710">
            <v>0</v>
          </cell>
          <cell r="AE710">
            <v>0</v>
          </cell>
          <cell r="AF710">
            <v>0</v>
          </cell>
          <cell r="AG710">
            <v>0</v>
          </cell>
          <cell r="AH710">
            <v>0</v>
          </cell>
        </row>
        <row r="711">
          <cell r="A711" t="str">
            <v>H0595</v>
          </cell>
          <cell r="B711" t="str">
            <v>The Abbeyfield Loughborough Society Limited</v>
          </cell>
          <cell r="C711" t="str">
            <v>RASA</v>
          </cell>
          <cell r="D711">
            <v>0</v>
          </cell>
          <cell r="E711">
            <v>0</v>
          </cell>
          <cell r="F711">
            <v>0</v>
          </cell>
          <cell r="G711">
            <v>0</v>
          </cell>
          <cell r="H711">
            <v>0</v>
          </cell>
          <cell r="I711">
            <v>0</v>
          </cell>
          <cell r="J711">
            <v>0</v>
          </cell>
          <cell r="K711">
            <v>0</v>
          </cell>
          <cell r="L711">
            <v>0</v>
          </cell>
          <cell r="M711">
            <v>22</v>
          </cell>
          <cell r="N711">
            <v>0</v>
          </cell>
          <cell r="O711">
            <v>0</v>
          </cell>
          <cell r="P711">
            <v>31</v>
          </cell>
          <cell r="Q711">
            <v>0</v>
          </cell>
          <cell r="R711">
            <v>0</v>
          </cell>
          <cell r="S711">
            <v>0</v>
          </cell>
          <cell r="T711">
            <v>0</v>
          </cell>
          <cell r="U711">
            <v>0</v>
          </cell>
          <cell r="V711">
            <v>53</v>
          </cell>
          <cell r="W711">
            <v>0</v>
          </cell>
          <cell r="X711">
            <v>0</v>
          </cell>
          <cell r="Y711">
            <v>22</v>
          </cell>
          <cell r="Z711">
            <v>0</v>
          </cell>
          <cell r="AA711">
            <v>0</v>
          </cell>
          <cell r="AB711">
            <v>0</v>
          </cell>
          <cell r="AC711">
            <v>0</v>
          </cell>
          <cell r="AD711">
            <v>0</v>
          </cell>
          <cell r="AE711">
            <v>0</v>
          </cell>
          <cell r="AF711">
            <v>0</v>
          </cell>
          <cell r="AG711">
            <v>0</v>
          </cell>
          <cell r="AH711">
            <v>0</v>
          </cell>
        </row>
        <row r="712">
          <cell r="A712" t="str">
            <v>H0614</v>
          </cell>
          <cell r="B712" t="str">
            <v>The Abbeyfield Groombridge Society Limited</v>
          </cell>
          <cell r="C712" t="str">
            <v>RASA</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6</v>
          </cell>
          <cell r="T712">
            <v>0</v>
          </cell>
          <cell r="U712">
            <v>0</v>
          </cell>
          <cell r="V712">
            <v>6</v>
          </cell>
          <cell r="W712">
            <v>0</v>
          </cell>
          <cell r="X712">
            <v>0</v>
          </cell>
          <cell r="Y712">
            <v>6</v>
          </cell>
          <cell r="Z712">
            <v>0</v>
          </cell>
          <cell r="AA712">
            <v>0</v>
          </cell>
          <cell r="AB712">
            <v>0</v>
          </cell>
          <cell r="AC712">
            <v>0</v>
          </cell>
          <cell r="AD712">
            <v>0</v>
          </cell>
          <cell r="AE712">
            <v>0</v>
          </cell>
          <cell r="AF712">
            <v>0</v>
          </cell>
          <cell r="AG712">
            <v>0</v>
          </cell>
          <cell r="AH712">
            <v>0</v>
          </cell>
        </row>
        <row r="713">
          <cell r="A713" t="str">
            <v>H0619</v>
          </cell>
          <cell r="B713" t="str">
            <v>The Abbeyfield Sanderstead Society Limited</v>
          </cell>
          <cell r="C713" t="str">
            <v>RASA</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8</v>
          </cell>
          <cell r="T713">
            <v>0</v>
          </cell>
          <cell r="U713">
            <v>0</v>
          </cell>
          <cell r="V713">
            <v>8</v>
          </cell>
          <cell r="W713">
            <v>0</v>
          </cell>
          <cell r="X713">
            <v>0</v>
          </cell>
          <cell r="Y713">
            <v>8</v>
          </cell>
          <cell r="Z713">
            <v>0</v>
          </cell>
          <cell r="AA713">
            <v>0</v>
          </cell>
          <cell r="AB713">
            <v>0</v>
          </cell>
          <cell r="AC713">
            <v>0</v>
          </cell>
          <cell r="AD713">
            <v>0</v>
          </cell>
          <cell r="AE713">
            <v>0</v>
          </cell>
          <cell r="AF713">
            <v>0</v>
          </cell>
          <cell r="AG713">
            <v>0</v>
          </cell>
          <cell r="AH713">
            <v>0</v>
          </cell>
        </row>
        <row r="714">
          <cell r="A714" t="str">
            <v>H0670</v>
          </cell>
          <cell r="B714" t="str">
            <v>Red Devon Housing Limited</v>
          </cell>
          <cell r="C714" t="str">
            <v>RASA</v>
          </cell>
          <cell r="D714">
            <v>17</v>
          </cell>
          <cell r="E714">
            <v>0</v>
          </cell>
          <cell r="F714">
            <v>0</v>
          </cell>
          <cell r="G714">
            <v>0</v>
          </cell>
          <cell r="H714">
            <v>0</v>
          </cell>
          <cell r="I714">
            <v>0</v>
          </cell>
          <cell r="J714">
            <v>0</v>
          </cell>
          <cell r="K714">
            <v>0</v>
          </cell>
          <cell r="L714">
            <v>0</v>
          </cell>
          <cell r="M714">
            <v>21</v>
          </cell>
          <cell r="N714">
            <v>0</v>
          </cell>
          <cell r="O714">
            <v>0</v>
          </cell>
          <cell r="P714">
            <v>0</v>
          </cell>
          <cell r="Q714">
            <v>0</v>
          </cell>
          <cell r="R714">
            <v>0</v>
          </cell>
          <cell r="S714">
            <v>0</v>
          </cell>
          <cell r="T714">
            <v>0</v>
          </cell>
          <cell r="U714">
            <v>0</v>
          </cell>
          <cell r="V714">
            <v>38</v>
          </cell>
          <cell r="W714">
            <v>0</v>
          </cell>
          <cell r="X714">
            <v>0</v>
          </cell>
          <cell r="Y714">
            <v>38</v>
          </cell>
          <cell r="Z714">
            <v>1</v>
          </cell>
          <cell r="AA714">
            <v>0</v>
          </cell>
          <cell r="AB714">
            <v>0</v>
          </cell>
          <cell r="AC714">
            <v>0</v>
          </cell>
          <cell r="AD714">
            <v>0</v>
          </cell>
          <cell r="AE714">
            <v>0</v>
          </cell>
          <cell r="AF714">
            <v>1</v>
          </cell>
          <cell r="AG714">
            <v>0</v>
          </cell>
          <cell r="AH714">
            <v>0</v>
          </cell>
        </row>
        <row r="715">
          <cell r="A715" t="str">
            <v>H0705</v>
          </cell>
          <cell r="B715" t="str">
            <v>Harrogate Neighbours Housing Association Limited</v>
          </cell>
          <cell r="C715" t="str">
            <v>RASA</v>
          </cell>
          <cell r="D715">
            <v>0</v>
          </cell>
          <cell r="E715">
            <v>0</v>
          </cell>
          <cell r="F715">
            <v>0</v>
          </cell>
          <cell r="G715">
            <v>0</v>
          </cell>
          <cell r="H715">
            <v>0</v>
          </cell>
          <cell r="I715">
            <v>0</v>
          </cell>
          <cell r="J715">
            <v>0</v>
          </cell>
          <cell r="K715">
            <v>0</v>
          </cell>
          <cell r="L715">
            <v>0</v>
          </cell>
          <cell r="M715">
            <v>49</v>
          </cell>
          <cell r="N715">
            <v>0</v>
          </cell>
          <cell r="O715">
            <v>0</v>
          </cell>
          <cell r="P715">
            <v>0</v>
          </cell>
          <cell r="Q715">
            <v>0</v>
          </cell>
          <cell r="R715">
            <v>0</v>
          </cell>
          <cell r="S715">
            <v>0</v>
          </cell>
          <cell r="T715">
            <v>0</v>
          </cell>
          <cell r="U715">
            <v>0</v>
          </cell>
          <cell r="V715">
            <v>49</v>
          </cell>
          <cell r="W715">
            <v>0</v>
          </cell>
          <cell r="X715">
            <v>0</v>
          </cell>
          <cell r="Y715">
            <v>49</v>
          </cell>
          <cell r="Z715">
            <v>0</v>
          </cell>
          <cell r="AA715">
            <v>0</v>
          </cell>
          <cell r="AB715">
            <v>0</v>
          </cell>
          <cell r="AC715">
            <v>0</v>
          </cell>
          <cell r="AD715">
            <v>0</v>
          </cell>
          <cell r="AE715">
            <v>0</v>
          </cell>
          <cell r="AF715">
            <v>0</v>
          </cell>
          <cell r="AG715">
            <v>0</v>
          </cell>
          <cell r="AH715">
            <v>0</v>
          </cell>
        </row>
        <row r="716">
          <cell r="A716" t="str">
            <v>H0833</v>
          </cell>
          <cell r="B716" t="str">
            <v>The Abbeyfield Southend Society Limited</v>
          </cell>
          <cell r="C716" t="str">
            <v>RASA</v>
          </cell>
          <cell r="D716">
            <v>0</v>
          </cell>
          <cell r="E716">
            <v>0</v>
          </cell>
          <cell r="F716">
            <v>0</v>
          </cell>
          <cell r="G716">
            <v>0</v>
          </cell>
          <cell r="H716">
            <v>0</v>
          </cell>
          <cell r="I716">
            <v>0</v>
          </cell>
          <cell r="J716">
            <v>0</v>
          </cell>
          <cell r="K716">
            <v>0</v>
          </cell>
          <cell r="L716">
            <v>0</v>
          </cell>
          <cell r="M716">
            <v>0</v>
          </cell>
          <cell r="N716">
            <v>0</v>
          </cell>
          <cell r="O716">
            <v>0</v>
          </cell>
          <cell r="P716">
            <v>26</v>
          </cell>
          <cell r="Q716">
            <v>0</v>
          </cell>
          <cell r="R716">
            <v>0</v>
          </cell>
          <cell r="S716">
            <v>42</v>
          </cell>
          <cell r="T716">
            <v>0</v>
          </cell>
          <cell r="U716">
            <v>0</v>
          </cell>
          <cell r="V716">
            <v>68</v>
          </cell>
          <cell r="W716">
            <v>0</v>
          </cell>
          <cell r="X716">
            <v>0</v>
          </cell>
          <cell r="Y716">
            <v>42</v>
          </cell>
          <cell r="Z716">
            <v>0</v>
          </cell>
          <cell r="AA716">
            <v>0</v>
          </cell>
          <cell r="AB716">
            <v>0</v>
          </cell>
          <cell r="AC716">
            <v>0</v>
          </cell>
          <cell r="AD716">
            <v>0</v>
          </cell>
          <cell r="AE716">
            <v>0</v>
          </cell>
          <cell r="AF716">
            <v>0</v>
          </cell>
          <cell r="AG716">
            <v>0</v>
          </cell>
          <cell r="AH716">
            <v>0</v>
          </cell>
        </row>
        <row r="717">
          <cell r="A717" t="str">
            <v>H0895</v>
          </cell>
          <cell r="B717" t="str">
            <v>Larcombe Housing Association Limited</v>
          </cell>
          <cell r="C717" t="str">
            <v>RASA</v>
          </cell>
          <cell r="D717">
            <v>0</v>
          </cell>
          <cell r="E717">
            <v>0</v>
          </cell>
          <cell r="F717">
            <v>0</v>
          </cell>
          <cell r="G717">
            <v>8</v>
          </cell>
          <cell r="H717">
            <v>0</v>
          </cell>
          <cell r="I717">
            <v>0</v>
          </cell>
          <cell r="J717">
            <v>0</v>
          </cell>
          <cell r="K717">
            <v>0</v>
          </cell>
          <cell r="L717">
            <v>0</v>
          </cell>
          <cell r="M717">
            <v>0</v>
          </cell>
          <cell r="N717">
            <v>5</v>
          </cell>
          <cell r="O717">
            <v>0</v>
          </cell>
          <cell r="P717">
            <v>22</v>
          </cell>
          <cell r="Q717">
            <v>0</v>
          </cell>
          <cell r="R717">
            <v>0</v>
          </cell>
          <cell r="S717">
            <v>0</v>
          </cell>
          <cell r="T717">
            <v>0</v>
          </cell>
          <cell r="U717">
            <v>0</v>
          </cell>
          <cell r="V717">
            <v>30</v>
          </cell>
          <cell r="W717">
            <v>5</v>
          </cell>
          <cell r="X717">
            <v>0</v>
          </cell>
          <cell r="Y717">
            <v>13</v>
          </cell>
          <cell r="Z717">
            <v>2</v>
          </cell>
          <cell r="AA717">
            <v>0</v>
          </cell>
          <cell r="AB717">
            <v>0</v>
          </cell>
          <cell r="AC717">
            <v>0</v>
          </cell>
          <cell r="AD717">
            <v>0</v>
          </cell>
          <cell r="AE717">
            <v>0</v>
          </cell>
          <cell r="AF717">
            <v>2</v>
          </cell>
          <cell r="AG717">
            <v>0</v>
          </cell>
          <cell r="AH717">
            <v>0</v>
          </cell>
        </row>
        <row r="718">
          <cell r="A718" t="str">
            <v>H0924</v>
          </cell>
          <cell r="B718" t="str">
            <v>New Outlook Housing Association Limited</v>
          </cell>
          <cell r="C718" t="str">
            <v>RASA</v>
          </cell>
          <cell r="D718">
            <v>1</v>
          </cell>
          <cell r="E718">
            <v>0</v>
          </cell>
          <cell r="F718">
            <v>0</v>
          </cell>
          <cell r="G718">
            <v>0</v>
          </cell>
          <cell r="H718">
            <v>0</v>
          </cell>
          <cell r="I718">
            <v>0</v>
          </cell>
          <cell r="J718">
            <v>0</v>
          </cell>
          <cell r="K718">
            <v>0</v>
          </cell>
          <cell r="L718">
            <v>0</v>
          </cell>
          <cell r="M718">
            <v>0</v>
          </cell>
          <cell r="N718">
            <v>0</v>
          </cell>
          <cell r="O718">
            <v>0</v>
          </cell>
          <cell r="P718">
            <v>26</v>
          </cell>
          <cell r="Q718">
            <v>0</v>
          </cell>
          <cell r="R718">
            <v>0</v>
          </cell>
          <cell r="S718">
            <v>50</v>
          </cell>
          <cell r="T718">
            <v>0</v>
          </cell>
          <cell r="U718">
            <v>46</v>
          </cell>
          <cell r="V718">
            <v>77</v>
          </cell>
          <cell r="W718">
            <v>0</v>
          </cell>
          <cell r="X718">
            <v>46</v>
          </cell>
          <cell r="Y718">
            <v>51</v>
          </cell>
          <cell r="Z718">
            <v>0</v>
          </cell>
          <cell r="AA718">
            <v>0</v>
          </cell>
          <cell r="AB718">
            <v>0</v>
          </cell>
          <cell r="AC718">
            <v>0</v>
          </cell>
          <cell r="AD718">
            <v>0</v>
          </cell>
          <cell r="AE718">
            <v>0</v>
          </cell>
          <cell r="AF718">
            <v>0</v>
          </cell>
          <cell r="AG718">
            <v>0</v>
          </cell>
          <cell r="AH718">
            <v>0</v>
          </cell>
        </row>
        <row r="719">
          <cell r="A719" t="str">
            <v>H0995</v>
          </cell>
          <cell r="B719" t="str">
            <v>Hornsey (North London) YMCA Housing Society Ltd</v>
          </cell>
          <cell r="C719" t="str">
            <v>RASA</v>
          </cell>
          <cell r="D719">
            <v>0</v>
          </cell>
          <cell r="E719">
            <v>0</v>
          </cell>
          <cell r="F719">
            <v>0</v>
          </cell>
          <cell r="G719">
            <v>0</v>
          </cell>
          <cell r="H719">
            <v>0</v>
          </cell>
          <cell r="I719">
            <v>0</v>
          </cell>
          <cell r="J719">
            <v>0</v>
          </cell>
          <cell r="K719">
            <v>0</v>
          </cell>
          <cell r="L719">
            <v>0</v>
          </cell>
          <cell r="M719">
            <v>168</v>
          </cell>
          <cell r="N719">
            <v>0</v>
          </cell>
          <cell r="O719">
            <v>0</v>
          </cell>
          <cell r="P719">
            <v>0</v>
          </cell>
          <cell r="Q719">
            <v>0</v>
          </cell>
          <cell r="R719">
            <v>0</v>
          </cell>
          <cell r="S719">
            <v>0</v>
          </cell>
          <cell r="T719">
            <v>0</v>
          </cell>
          <cell r="U719">
            <v>0</v>
          </cell>
          <cell r="V719">
            <v>168</v>
          </cell>
          <cell r="W719">
            <v>0</v>
          </cell>
          <cell r="X719">
            <v>0</v>
          </cell>
          <cell r="Y719">
            <v>168</v>
          </cell>
          <cell r="Z719">
            <v>0</v>
          </cell>
          <cell r="AA719">
            <v>0</v>
          </cell>
          <cell r="AB719">
            <v>0</v>
          </cell>
          <cell r="AC719">
            <v>0</v>
          </cell>
          <cell r="AD719">
            <v>0</v>
          </cell>
          <cell r="AE719">
            <v>0</v>
          </cell>
          <cell r="AF719">
            <v>0</v>
          </cell>
          <cell r="AG719">
            <v>0</v>
          </cell>
          <cell r="AH719">
            <v>0</v>
          </cell>
        </row>
        <row r="720">
          <cell r="A720" t="str">
            <v>H1046</v>
          </cell>
          <cell r="B720" t="str">
            <v>The Abbeyfield Society</v>
          </cell>
          <cell r="C720" t="str">
            <v>Large</v>
          </cell>
          <cell r="D720">
            <v>0</v>
          </cell>
          <cell r="E720">
            <v>0</v>
          </cell>
          <cell r="F720">
            <v>0</v>
          </cell>
          <cell r="G720">
            <v>0</v>
          </cell>
          <cell r="H720">
            <v>0</v>
          </cell>
          <cell r="I720">
            <v>0</v>
          </cell>
          <cell r="J720">
            <v>0</v>
          </cell>
          <cell r="K720">
            <v>0</v>
          </cell>
          <cell r="L720">
            <v>0</v>
          </cell>
          <cell r="M720">
            <v>0</v>
          </cell>
          <cell r="N720">
            <v>0</v>
          </cell>
          <cell r="O720">
            <v>0</v>
          </cell>
          <cell r="P720">
            <v>658</v>
          </cell>
          <cell r="Q720">
            <v>0</v>
          </cell>
          <cell r="R720">
            <v>0</v>
          </cell>
          <cell r="S720">
            <v>1209</v>
          </cell>
          <cell r="T720">
            <v>12</v>
          </cell>
          <cell r="U720">
            <v>0</v>
          </cell>
          <cell r="V720">
            <v>1867</v>
          </cell>
          <cell r="W720">
            <v>12</v>
          </cell>
          <cell r="X720">
            <v>0</v>
          </cell>
          <cell r="Y720">
            <v>1221</v>
          </cell>
          <cell r="Z720">
            <v>86</v>
          </cell>
          <cell r="AA720">
            <v>0</v>
          </cell>
          <cell r="AB720">
            <v>0</v>
          </cell>
          <cell r="AC720">
            <v>116</v>
          </cell>
          <cell r="AD720">
            <v>0</v>
          </cell>
          <cell r="AE720">
            <v>0</v>
          </cell>
          <cell r="AF720">
            <v>202</v>
          </cell>
          <cell r="AG720">
            <v>0</v>
          </cell>
          <cell r="AH720">
            <v>0</v>
          </cell>
        </row>
        <row r="721">
          <cell r="A721" t="str">
            <v>H1167</v>
          </cell>
          <cell r="B721" t="str">
            <v>The Abbeyfield (Berkhamsted &amp; Hemel Hempstead) Society Limited</v>
          </cell>
          <cell r="C721" t="str">
            <v>RASA</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32</v>
          </cell>
          <cell r="T721">
            <v>0</v>
          </cell>
          <cell r="U721">
            <v>0</v>
          </cell>
          <cell r="V721">
            <v>32</v>
          </cell>
          <cell r="W721">
            <v>0</v>
          </cell>
          <cell r="X721">
            <v>0</v>
          </cell>
          <cell r="Y721">
            <v>32</v>
          </cell>
          <cell r="Z721">
            <v>0</v>
          </cell>
          <cell r="AA721">
            <v>0</v>
          </cell>
          <cell r="AB721">
            <v>0</v>
          </cell>
          <cell r="AC721">
            <v>0</v>
          </cell>
          <cell r="AD721">
            <v>0</v>
          </cell>
          <cell r="AE721">
            <v>0</v>
          </cell>
          <cell r="AF721">
            <v>0</v>
          </cell>
          <cell r="AG721">
            <v>0</v>
          </cell>
          <cell r="AH721">
            <v>0</v>
          </cell>
        </row>
        <row r="722">
          <cell r="A722" t="str">
            <v>H1185</v>
          </cell>
          <cell r="B722" t="str">
            <v>Abbeyfield Southern Oaks</v>
          </cell>
          <cell r="C722" t="str">
            <v>RASA</v>
          </cell>
          <cell r="D722">
            <v>0</v>
          </cell>
          <cell r="E722">
            <v>0</v>
          </cell>
          <cell r="F722">
            <v>0</v>
          </cell>
          <cell r="G722">
            <v>0</v>
          </cell>
          <cell r="H722">
            <v>0</v>
          </cell>
          <cell r="I722">
            <v>0</v>
          </cell>
          <cell r="J722">
            <v>0</v>
          </cell>
          <cell r="K722">
            <v>0</v>
          </cell>
          <cell r="L722">
            <v>0</v>
          </cell>
          <cell r="M722">
            <v>35</v>
          </cell>
          <cell r="N722">
            <v>0</v>
          </cell>
          <cell r="O722">
            <v>0</v>
          </cell>
          <cell r="P722">
            <v>0</v>
          </cell>
          <cell r="Q722">
            <v>0</v>
          </cell>
          <cell r="R722">
            <v>0</v>
          </cell>
          <cell r="S722">
            <v>0</v>
          </cell>
          <cell r="T722">
            <v>0</v>
          </cell>
          <cell r="U722">
            <v>0</v>
          </cell>
          <cell r="V722">
            <v>35</v>
          </cell>
          <cell r="W722">
            <v>0</v>
          </cell>
          <cell r="X722">
            <v>0</v>
          </cell>
          <cell r="Y722">
            <v>35</v>
          </cell>
          <cell r="Z722">
            <v>0</v>
          </cell>
          <cell r="AA722">
            <v>0</v>
          </cell>
          <cell r="AB722">
            <v>0</v>
          </cell>
          <cell r="AC722">
            <v>0</v>
          </cell>
          <cell r="AD722">
            <v>0</v>
          </cell>
          <cell r="AE722">
            <v>0</v>
          </cell>
          <cell r="AF722">
            <v>0</v>
          </cell>
          <cell r="AG722">
            <v>0</v>
          </cell>
          <cell r="AH722">
            <v>0</v>
          </cell>
        </row>
        <row r="723">
          <cell r="A723" t="str">
            <v>H1269</v>
          </cell>
          <cell r="B723" t="str">
            <v xml:space="preserve">Camden Jewish Society </v>
          </cell>
          <cell r="C723" t="str">
            <v>RASA</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10</v>
          </cell>
          <cell r="T723">
            <v>0</v>
          </cell>
          <cell r="U723">
            <v>0</v>
          </cell>
          <cell r="V723">
            <v>10</v>
          </cell>
          <cell r="W723">
            <v>0</v>
          </cell>
          <cell r="X723">
            <v>0</v>
          </cell>
          <cell r="Y723">
            <v>10</v>
          </cell>
          <cell r="Z723">
            <v>0</v>
          </cell>
          <cell r="AA723">
            <v>0</v>
          </cell>
          <cell r="AB723">
            <v>0</v>
          </cell>
          <cell r="AC723">
            <v>0</v>
          </cell>
          <cell r="AD723">
            <v>0</v>
          </cell>
          <cell r="AE723">
            <v>0</v>
          </cell>
          <cell r="AF723">
            <v>0</v>
          </cell>
          <cell r="AG723">
            <v>0</v>
          </cell>
          <cell r="AH723">
            <v>0</v>
          </cell>
        </row>
        <row r="724">
          <cell r="A724" t="str">
            <v>H1287</v>
          </cell>
          <cell r="B724" t="str">
            <v>The Abbeyfield Scarborough Society Limited</v>
          </cell>
          <cell r="C724" t="str">
            <v>RASA</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11</v>
          </cell>
          <cell r="T724">
            <v>0</v>
          </cell>
          <cell r="U724">
            <v>0</v>
          </cell>
          <cell r="V724">
            <v>11</v>
          </cell>
          <cell r="W724">
            <v>0</v>
          </cell>
          <cell r="X724">
            <v>0</v>
          </cell>
          <cell r="Y724">
            <v>11</v>
          </cell>
          <cell r="Z724">
            <v>0</v>
          </cell>
          <cell r="AA724">
            <v>0</v>
          </cell>
          <cell r="AB724">
            <v>0</v>
          </cell>
          <cell r="AC724">
            <v>0</v>
          </cell>
          <cell r="AD724">
            <v>0</v>
          </cell>
          <cell r="AE724">
            <v>0</v>
          </cell>
          <cell r="AF724">
            <v>0</v>
          </cell>
          <cell r="AG724">
            <v>0</v>
          </cell>
          <cell r="AH724">
            <v>0</v>
          </cell>
        </row>
        <row r="725">
          <cell r="A725" t="str">
            <v>H1313</v>
          </cell>
          <cell r="B725" t="str">
            <v>Sapphire Independent Housing Limited</v>
          </cell>
          <cell r="C725" t="str">
            <v>RASA</v>
          </cell>
          <cell r="D725">
            <v>213</v>
          </cell>
          <cell r="E725">
            <v>0</v>
          </cell>
          <cell r="F725">
            <v>0</v>
          </cell>
          <cell r="G725">
            <v>0</v>
          </cell>
          <cell r="H725">
            <v>0</v>
          </cell>
          <cell r="I725">
            <v>0</v>
          </cell>
          <cell r="J725">
            <v>0</v>
          </cell>
          <cell r="K725">
            <v>0</v>
          </cell>
          <cell r="L725">
            <v>0</v>
          </cell>
          <cell r="M725">
            <v>157</v>
          </cell>
          <cell r="N725">
            <v>0</v>
          </cell>
          <cell r="O725">
            <v>7</v>
          </cell>
          <cell r="P725">
            <v>0</v>
          </cell>
          <cell r="Q725">
            <v>0</v>
          </cell>
          <cell r="R725">
            <v>0</v>
          </cell>
          <cell r="S725">
            <v>0</v>
          </cell>
          <cell r="T725">
            <v>0</v>
          </cell>
          <cell r="U725">
            <v>0</v>
          </cell>
          <cell r="V725">
            <v>370</v>
          </cell>
          <cell r="W725">
            <v>0</v>
          </cell>
          <cell r="X725">
            <v>7</v>
          </cell>
          <cell r="Y725">
            <v>370</v>
          </cell>
          <cell r="Z725">
            <v>0</v>
          </cell>
          <cell r="AA725">
            <v>0</v>
          </cell>
          <cell r="AB725">
            <v>0</v>
          </cell>
          <cell r="AC725">
            <v>0</v>
          </cell>
          <cell r="AD725">
            <v>0</v>
          </cell>
          <cell r="AE725">
            <v>0</v>
          </cell>
          <cell r="AF725">
            <v>0</v>
          </cell>
          <cell r="AG725">
            <v>0</v>
          </cell>
          <cell r="AH725">
            <v>0</v>
          </cell>
        </row>
        <row r="726">
          <cell r="A726" t="str">
            <v>H1335</v>
          </cell>
          <cell r="B726" t="str">
            <v>The Abbeyfield Buckland Monachorum Society Limited</v>
          </cell>
          <cell r="C726" t="str">
            <v>RASA</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9</v>
          </cell>
          <cell r="T726">
            <v>0</v>
          </cell>
          <cell r="U726">
            <v>0</v>
          </cell>
          <cell r="V726">
            <v>9</v>
          </cell>
          <cell r="W726">
            <v>0</v>
          </cell>
          <cell r="X726">
            <v>0</v>
          </cell>
          <cell r="Y726">
            <v>9</v>
          </cell>
          <cell r="Z726">
            <v>0</v>
          </cell>
          <cell r="AA726">
            <v>0</v>
          </cell>
          <cell r="AB726">
            <v>0</v>
          </cell>
          <cell r="AC726">
            <v>0</v>
          </cell>
          <cell r="AD726">
            <v>0</v>
          </cell>
          <cell r="AE726">
            <v>0</v>
          </cell>
          <cell r="AF726">
            <v>0</v>
          </cell>
          <cell r="AG726">
            <v>0</v>
          </cell>
          <cell r="AH726">
            <v>0</v>
          </cell>
        </row>
        <row r="727">
          <cell r="A727" t="str">
            <v>H1362</v>
          </cell>
          <cell r="B727" t="str">
            <v>The Abbeyfield Canvey Island Society Limited</v>
          </cell>
          <cell r="C727" t="str">
            <v>RASA</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12</v>
          </cell>
          <cell r="T727">
            <v>0</v>
          </cell>
          <cell r="U727">
            <v>0</v>
          </cell>
          <cell r="V727">
            <v>12</v>
          </cell>
          <cell r="W727">
            <v>0</v>
          </cell>
          <cell r="X727">
            <v>0</v>
          </cell>
          <cell r="Y727">
            <v>12</v>
          </cell>
          <cell r="Z727">
            <v>0</v>
          </cell>
          <cell r="AA727">
            <v>0</v>
          </cell>
          <cell r="AB727">
            <v>0</v>
          </cell>
          <cell r="AC727">
            <v>0</v>
          </cell>
          <cell r="AD727">
            <v>0</v>
          </cell>
          <cell r="AE727">
            <v>0</v>
          </cell>
          <cell r="AF727">
            <v>0</v>
          </cell>
          <cell r="AG727">
            <v>0</v>
          </cell>
          <cell r="AH727">
            <v>0</v>
          </cell>
        </row>
        <row r="728">
          <cell r="A728" t="str">
            <v>H1395</v>
          </cell>
          <cell r="B728" t="str">
            <v>Woodlands Quaker Home for Elderly People</v>
          </cell>
          <cell r="C728" t="str">
            <v>RASA</v>
          </cell>
          <cell r="D728">
            <v>0</v>
          </cell>
          <cell r="E728">
            <v>0</v>
          </cell>
          <cell r="F728">
            <v>0</v>
          </cell>
          <cell r="G728">
            <v>0</v>
          </cell>
          <cell r="H728">
            <v>0</v>
          </cell>
          <cell r="I728">
            <v>0</v>
          </cell>
          <cell r="J728">
            <v>0</v>
          </cell>
          <cell r="K728">
            <v>0</v>
          </cell>
          <cell r="L728">
            <v>0</v>
          </cell>
          <cell r="M728">
            <v>25</v>
          </cell>
          <cell r="N728">
            <v>0</v>
          </cell>
          <cell r="O728">
            <v>0</v>
          </cell>
          <cell r="P728">
            <v>0</v>
          </cell>
          <cell r="Q728">
            <v>0</v>
          </cell>
          <cell r="R728">
            <v>0</v>
          </cell>
          <cell r="S728">
            <v>0</v>
          </cell>
          <cell r="T728">
            <v>0</v>
          </cell>
          <cell r="U728">
            <v>0</v>
          </cell>
          <cell r="V728">
            <v>25</v>
          </cell>
          <cell r="W728">
            <v>0</v>
          </cell>
          <cell r="X728">
            <v>0</v>
          </cell>
          <cell r="Y728">
            <v>25</v>
          </cell>
          <cell r="Z728">
            <v>0</v>
          </cell>
          <cell r="AA728">
            <v>0</v>
          </cell>
          <cell r="AB728">
            <v>0</v>
          </cell>
          <cell r="AC728">
            <v>0</v>
          </cell>
          <cell r="AD728">
            <v>0</v>
          </cell>
          <cell r="AE728">
            <v>0</v>
          </cell>
          <cell r="AF728">
            <v>0</v>
          </cell>
          <cell r="AG728">
            <v>0</v>
          </cell>
          <cell r="AH728">
            <v>0</v>
          </cell>
        </row>
        <row r="729">
          <cell r="A729" t="str">
            <v>H1416</v>
          </cell>
          <cell r="B729" t="str">
            <v>The St Michael's Housing Trust</v>
          </cell>
          <cell r="C729" t="str">
            <v>RASA</v>
          </cell>
          <cell r="D729">
            <v>0</v>
          </cell>
          <cell r="E729">
            <v>0</v>
          </cell>
          <cell r="F729">
            <v>0</v>
          </cell>
          <cell r="G729">
            <v>0</v>
          </cell>
          <cell r="H729">
            <v>0</v>
          </cell>
          <cell r="I729">
            <v>0</v>
          </cell>
          <cell r="J729">
            <v>0</v>
          </cell>
          <cell r="K729">
            <v>0</v>
          </cell>
          <cell r="L729">
            <v>0</v>
          </cell>
          <cell r="M729">
            <v>0</v>
          </cell>
          <cell r="N729">
            <v>14</v>
          </cell>
          <cell r="O729">
            <v>0</v>
          </cell>
          <cell r="P729">
            <v>0</v>
          </cell>
          <cell r="Q729">
            <v>0</v>
          </cell>
          <cell r="R729">
            <v>0</v>
          </cell>
          <cell r="S729">
            <v>0</v>
          </cell>
          <cell r="T729">
            <v>0</v>
          </cell>
          <cell r="U729">
            <v>0</v>
          </cell>
          <cell r="V729">
            <v>0</v>
          </cell>
          <cell r="W729">
            <v>14</v>
          </cell>
          <cell r="X729">
            <v>0</v>
          </cell>
          <cell r="Y729">
            <v>14</v>
          </cell>
          <cell r="Z729">
            <v>0</v>
          </cell>
          <cell r="AA729">
            <v>0</v>
          </cell>
          <cell r="AB729">
            <v>0</v>
          </cell>
          <cell r="AC729">
            <v>0</v>
          </cell>
          <cell r="AD729">
            <v>0</v>
          </cell>
          <cell r="AE729">
            <v>0</v>
          </cell>
          <cell r="AF729">
            <v>0</v>
          </cell>
          <cell r="AG729">
            <v>0</v>
          </cell>
          <cell r="AH729">
            <v>0</v>
          </cell>
        </row>
        <row r="730">
          <cell r="A730" t="str">
            <v>H1470</v>
          </cell>
          <cell r="B730" t="str">
            <v>The Abbeyfield Chalfonts Society Limited</v>
          </cell>
          <cell r="C730" t="str">
            <v>RASA</v>
          </cell>
          <cell r="D730">
            <v>0</v>
          </cell>
          <cell r="E730">
            <v>0</v>
          </cell>
          <cell r="F730">
            <v>0</v>
          </cell>
          <cell r="G730">
            <v>0</v>
          </cell>
          <cell r="H730">
            <v>0</v>
          </cell>
          <cell r="I730">
            <v>0</v>
          </cell>
          <cell r="J730">
            <v>0</v>
          </cell>
          <cell r="K730">
            <v>0</v>
          </cell>
          <cell r="L730">
            <v>0</v>
          </cell>
          <cell r="M730">
            <v>11</v>
          </cell>
          <cell r="N730">
            <v>0</v>
          </cell>
          <cell r="O730">
            <v>0</v>
          </cell>
          <cell r="P730">
            <v>0</v>
          </cell>
          <cell r="Q730">
            <v>0</v>
          </cell>
          <cell r="R730">
            <v>0</v>
          </cell>
          <cell r="S730">
            <v>0</v>
          </cell>
          <cell r="T730">
            <v>0</v>
          </cell>
          <cell r="U730">
            <v>0</v>
          </cell>
          <cell r="V730">
            <v>11</v>
          </cell>
          <cell r="W730">
            <v>0</v>
          </cell>
          <cell r="X730">
            <v>0</v>
          </cell>
          <cell r="Y730">
            <v>11</v>
          </cell>
          <cell r="Z730">
            <v>0</v>
          </cell>
          <cell r="AA730">
            <v>0</v>
          </cell>
          <cell r="AB730">
            <v>0</v>
          </cell>
          <cell r="AC730">
            <v>0</v>
          </cell>
          <cell r="AD730">
            <v>0</v>
          </cell>
          <cell r="AE730">
            <v>0</v>
          </cell>
          <cell r="AF730">
            <v>0</v>
          </cell>
          <cell r="AG730">
            <v>0</v>
          </cell>
          <cell r="AH730">
            <v>0</v>
          </cell>
        </row>
        <row r="731">
          <cell r="A731" t="str">
            <v>H1471</v>
          </cell>
          <cell r="B731" t="str">
            <v>The Abbeyfield (Norwich) Society Limited</v>
          </cell>
          <cell r="C731" t="str">
            <v>RASA</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8</v>
          </cell>
          <cell r="T731">
            <v>0</v>
          </cell>
          <cell r="U731">
            <v>0</v>
          </cell>
          <cell r="V731">
            <v>8</v>
          </cell>
          <cell r="W731">
            <v>0</v>
          </cell>
          <cell r="X731">
            <v>0</v>
          </cell>
          <cell r="Y731">
            <v>8</v>
          </cell>
          <cell r="Z731">
            <v>0</v>
          </cell>
          <cell r="AA731">
            <v>0</v>
          </cell>
          <cell r="AB731">
            <v>0</v>
          </cell>
          <cell r="AC731">
            <v>0</v>
          </cell>
          <cell r="AD731">
            <v>0</v>
          </cell>
          <cell r="AE731">
            <v>0</v>
          </cell>
          <cell r="AF731">
            <v>0</v>
          </cell>
          <cell r="AG731">
            <v>0</v>
          </cell>
          <cell r="AH731">
            <v>0</v>
          </cell>
        </row>
        <row r="732">
          <cell r="A732" t="str">
            <v>H1528</v>
          </cell>
          <cell r="B732" t="str">
            <v>Central and Cecil Housing Trust</v>
          </cell>
          <cell r="C732" t="str">
            <v>Large</v>
          </cell>
          <cell r="D732">
            <v>296</v>
          </cell>
          <cell r="E732">
            <v>0</v>
          </cell>
          <cell r="F732">
            <v>0</v>
          </cell>
          <cell r="G732">
            <v>0</v>
          </cell>
          <cell r="H732">
            <v>0</v>
          </cell>
          <cell r="I732">
            <v>0</v>
          </cell>
          <cell r="J732">
            <v>0</v>
          </cell>
          <cell r="K732">
            <v>0</v>
          </cell>
          <cell r="L732">
            <v>0</v>
          </cell>
          <cell r="M732">
            <v>163</v>
          </cell>
          <cell r="N732">
            <v>177</v>
          </cell>
          <cell r="O732">
            <v>0</v>
          </cell>
          <cell r="P732">
            <v>347</v>
          </cell>
          <cell r="Q732">
            <v>0</v>
          </cell>
          <cell r="R732">
            <v>0</v>
          </cell>
          <cell r="S732">
            <v>1320</v>
          </cell>
          <cell r="T732">
            <v>0</v>
          </cell>
          <cell r="U732">
            <v>0</v>
          </cell>
          <cell r="V732">
            <v>2126</v>
          </cell>
          <cell r="W732">
            <v>177</v>
          </cell>
          <cell r="X732">
            <v>0</v>
          </cell>
          <cell r="Y732">
            <v>1956</v>
          </cell>
          <cell r="Z732">
            <v>0</v>
          </cell>
          <cell r="AA732">
            <v>0</v>
          </cell>
          <cell r="AB732">
            <v>0</v>
          </cell>
          <cell r="AC732">
            <v>0</v>
          </cell>
          <cell r="AD732">
            <v>0</v>
          </cell>
          <cell r="AE732">
            <v>0</v>
          </cell>
          <cell r="AF732">
            <v>0</v>
          </cell>
          <cell r="AG732">
            <v>0</v>
          </cell>
          <cell r="AH732">
            <v>0</v>
          </cell>
        </row>
        <row r="733">
          <cell r="A733" t="str">
            <v>H1598</v>
          </cell>
          <cell r="B733" t="str">
            <v>The Abbeyfield Gerrards Cross Society Limited</v>
          </cell>
          <cell r="C733" t="str">
            <v>RASA</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13</v>
          </cell>
          <cell r="T733">
            <v>0</v>
          </cell>
          <cell r="U733">
            <v>0</v>
          </cell>
          <cell r="V733">
            <v>13</v>
          </cell>
          <cell r="W733">
            <v>0</v>
          </cell>
          <cell r="X733">
            <v>0</v>
          </cell>
          <cell r="Y733">
            <v>13</v>
          </cell>
          <cell r="Z733">
            <v>0</v>
          </cell>
          <cell r="AA733">
            <v>0</v>
          </cell>
          <cell r="AB733">
            <v>0</v>
          </cell>
          <cell r="AC733">
            <v>0</v>
          </cell>
          <cell r="AD733">
            <v>0</v>
          </cell>
          <cell r="AE733">
            <v>0</v>
          </cell>
          <cell r="AF733">
            <v>0</v>
          </cell>
          <cell r="AG733">
            <v>0</v>
          </cell>
          <cell r="AH733">
            <v>0</v>
          </cell>
        </row>
        <row r="734">
          <cell r="A734" t="str">
            <v>H1607</v>
          </cell>
          <cell r="B734" t="str">
            <v>The Abbeyfield Billericay Society Limited</v>
          </cell>
          <cell r="C734" t="str">
            <v>RASA</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10</v>
          </cell>
          <cell r="T734">
            <v>0</v>
          </cell>
          <cell r="U734">
            <v>0</v>
          </cell>
          <cell r="V734">
            <v>10</v>
          </cell>
          <cell r="W734">
            <v>0</v>
          </cell>
          <cell r="X734">
            <v>0</v>
          </cell>
          <cell r="Y734">
            <v>10</v>
          </cell>
          <cell r="Z734">
            <v>0</v>
          </cell>
          <cell r="AA734">
            <v>0</v>
          </cell>
          <cell r="AB734">
            <v>0</v>
          </cell>
          <cell r="AC734">
            <v>0</v>
          </cell>
          <cell r="AD734">
            <v>0</v>
          </cell>
          <cell r="AE734">
            <v>0</v>
          </cell>
          <cell r="AF734">
            <v>0</v>
          </cell>
          <cell r="AG734">
            <v>0</v>
          </cell>
          <cell r="AH734">
            <v>0</v>
          </cell>
        </row>
        <row r="735">
          <cell r="A735" t="str">
            <v>H1653</v>
          </cell>
          <cell r="B735" t="str">
            <v>Portman House</v>
          </cell>
          <cell r="C735" t="str">
            <v>RASA</v>
          </cell>
          <cell r="D735">
            <v>0</v>
          </cell>
          <cell r="E735">
            <v>0</v>
          </cell>
          <cell r="F735">
            <v>0</v>
          </cell>
          <cell r="G735">
            <v>0</v>
          </cell>
          <cell r="H735">
            <v>0</v>
          </cell>
          <cell r="I735">
            <v>0</v>
          </cell>
          <cell r="J735">
            <v>0</v>
          </cell>
          <cell r="K735">
            <v>0</v>
          </cell>
          <cell r="L735">
            <v>0</v>
          </cell>
          <cell r="M735">
            <v>112</v>
          </cell>
          <cell r="N735">
            <v>0</v>
          </cell>
          <cell r="O735">
            <v>0</v>
          </cell>
          <cell r="P735">
            <v>0</v>
          </cell>
          <cell r="Q735">
            <v>0</v>
          </cell>
          <cell r="R735">
            <v>0</v>
          </cell>
          <cell r="S735">
            <v>0</v>
          </cell>
          <cell r="T735">
            <v>0</v>
          </cell>
          <cell r="U735">
            <v>0</v>
          </cell>
          <cell r="V735">
            <v>112</v>
          </cell>
          <cell r="W735">
            <v>0</v>
          </cell>
          <cell r="X735">
            <v>0</v>
          </cell>
          <cell r="Y735">
            <v>112</v>
          </cell>
          <cell r="Z735">
            <v>0</v>
          </cell>
          <cell r="AA735">
            <v>0</v>
          </cell>
          <cell r="AB735">
            <v>0</v>
          </cell>
          <cell r="AC735">
            <v>0</v>
          </cell>
          <cell r="AD735">
            <v>0</v>
          </cell>
          <cell r="AE735">
            <v>0</v>
          </cell>
          <cell r="AF735">
            <v>0</v>
          </cell>
          <cell r="AG735">
            <v>0</v>
          </cell>
          <cell r="AH735">
            <v>0</v>
          </cell>
        </row>
        <row r="736">
          <cell r="A736" t="str">
            <v>H1696</v>
          </cell>
          <cell r="B736" t="str">
            <v>Brighton Housing Trust</v>
          </cell>
          <cell r="C736" t="str">
            <v>RASA</v>
          </cell>
          <cell r="D736">
            <v>128</v>
          </cell>
          <cell r="E736">
            <v>158</v>
          </cell>
          <cell r="F736">
            <v>203</v>
          </cell>
          <cell r="G736">
            <v>0</v>
          </cell>
          <cell r="H736">
            <v>0</v>
          </cell>
          <cell r="I736">
            <v>0</v>
          </cell>
          <cell r="J736">
            <v>0</v>
          </cell>
          <cell r="K736">
            <v>0</v>
          </cell>
          <cell r="L736">
            <v>0</v>
          </cell>
          <cell r="M736">
            <v>142</v>
          </cell>
          <cell r="N736">
            <v>6</v>
          </cell>
          <cell r="O736">
            <v>143</v>
          </cell>
          <cell r="P736">
            <v>0</v>
          </cell>
          <cell r="Q736">
            <v>0</v>
          </cell>
          <cell r="R736">
            <v>0</v>
          </cell>
          <cell r="S736">
            <v>0</v>
          </cell>
          <cell r="T736">
            <v>0</v>
          </cell>
          <cell r="U736">
            <v>0</v>
          </cell>
          <cell r="V736">
            <v>270</v>
          </cell>
          <cell r="W736">
            <v>164</v>
          </cell>
          <cell r="X736">
            <v>346</v>
          </cell>
          <cell r="Y736">
            <v>434</v>
          </cell>
          <cell r="Z736">
            <v>0</v>
          </cell>
          <cell r="AA736">
            <v>0</v>
          </cell>
          <cell r="AB736">
            <v>0</v>
          </cell>
          <cell r="AC736">
            <v>0</v>
          </cell>
          <cell r="AD736">
            <v>0</v>
          </cell>
          <cell r="AE736">
            <v>0</v>
          </cell>
          <cell r="AF736">
            <v>0</v>
          </cell>
          <cell r="AG736">
            <v>0</v>
          </cell>
          <cell r="AH736">
            <v>0</v>
          </cell>
        </row>
        <row r="737">
          <cell r="A737" t="str">
            <v>H1720</v>
          </cell>
          <cell r="B737" t="str">
            <v>City Of Liverpool YMCA (Incorporated)</v>
          </cell>
          <cell r="C737" t="str">
            <v>RASA</v>
          </cell>
          <cell r="D737">
            <v>0</v>
          </cell>
          <cell r="E737">
            <v>0</v>
          </cell>
          <cell r="F737">
            <v>0</v>
          </cell>
          <cell r="G737">
            <v>0</v>
          </cell>
          <cell r="H737">
            <v>0</v>
          </cell>
          <cell r="I737">
            <v>0</v>
          </cell>
          <cell r="J737">
            <v>24</v>
          </cell>
          <cell r="K737">
            <v>0</v>
          </cell>
          <cell r="L737">
            <v>0</v>
          </cell>
          <cell r="M737">
            <v>69</v>
          </cell>
          <cell r="N737">
            <v>0</v>
          </cell>
          <cell r="O737">
            <v>66</v>
          </cell>
          <cell r="P737">
            <v>0</v>
          </cell>
          <cell r="Q737">
            <v>0</v>
          </cell>
          <cell r="R737">
            <v>0</v>
          </cell>
          <cell r="S737">
            <v>0</v>
          </cell>
          <cell r="T737">
            <v>0</v>
          </cell>
          <cell r="U737">
            <v>0</v>
          </cell>
          <cell r="V737">
            <v>93</v>
          </cell>
          <cell r="W737">
            <v>0</v>
          </cell>
          <cell r="X737">
            <v>66</v>
          </cell>
          <cell r="Y737">
            <v>93</v>
          </cell>
          <cell r="Z737">
            <v>0</v>
          </cell>
          <cell r="AA737">
            <v>0</v>
          </cell>
          <cell r="AB737">
            <v>0</v>
          </cell>
          <cell r="AC737">
            <v>0</v>
          </cell>
          <cell r="AD737">
            <v>0</v>
          </cell>
          <cell r="AE737">
            <v>0</v>
          </cell>
          <cell r="AF737">
            <v>0</v>
          </cell>
          <cell r="AG737">
            <v>0</v>
          </cell>
          <cell r="AH737">
            <v>0</v>
          </cell>
        </row>
        <row r="738">
          <cell r="A738" t="str">
            <v>H1869</v>
          </cell>
          <cell r="B738" t="str">
            <v>Centrepoint</v>
          </cell>
          <cell r="C738" t="str">
            <v>RASA</v>
          </cell>
          <cell r="D738">
            <v>6</v>
          </cell>
          <cell r="E738">
            <v>0</v>
          </cell>
          <cell r="F738">
            <v>0</v>
          </cell>
          <cell r="G738">
            <v>0</v>
          </cell>
          <cell r="H738">
            <v>0</v>
          </cell>
          <cell r="I738">
            <v>0</v>
          </cell>
          <cell r="J738">
            <v>168</v>
          </cell>
          <cell r="K738">
            <v>0</v>
          </cell>
          <cell r="L738">
            <v>0</v>
          </cell>
          <cell r="M738">
            <v>177</v>
          </cell>
          <cell r="N738">
            <v>18</v>
          </cell>
          <cell r="O738">
            <v>471</v>
          </cell>
          <cell r="P738">
            <v>0</v>
          </cell>
          <cell r="Q738">
            <v>0</v>
          </cell>
          <cell r="R738">
            <v>0</v>
          </cell>
          <cell r="S738">
            <v>0</v>
          </cell>
          <cell r="T738">
            <v>0</v>
          </cell>
          <cell r="U738">
            <v>0</v>
          </cell>
          <cell r="V738">
            <v>351</v>
          </cell>
          <cell r="W738">
            <v>18</v>
          </cell>
          <cell r="X738">
            <v>471</v>
          </cell>
          <cell r="Y738">
            <v>369</v>
          </cell>
          <cell r="Z738">
            <v>0</v>
          </cell>
          <cell r="AA738">
            <v>0</v>
          </cell>
          <cell r="AB738">
            <v>0</v>
          </cell>
          <cell r="AC738">
            <v>0</v>
          </cell>
          <cell r="AD738">
            <v>0</v>
          </cell>
          <cell r="AE738">
            <v>0</v>
          </cell>
          <cell r="AF738">
            <v>0</v>
          </cell>
          <cell r="AG738">
            <v>0</v>
          </cell>
          <cell r="AH738">
            <v>0</v>
          </cell>
        </row>
        <row r="739">
          <cell r="A739" t="str">
            <v>H1972</v>
          </cell>
          <cell r="B739" t="str">
            <v>Locking Deanery Housing Society Limited</v>
          </cell>
          <cell r="C739" t="str">
            <v>RASA</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34</v>
          </cell>
          <cell r="T739">
            <v>0</v>
          </cell>
          <cell r="U739">
            <v>0</v>
          </cell>
          <cell r="V739">
            <v>34</v>
          </cell>
          <cell r="W739">
            <v>0</v>
          </cell>
          <cell r="X739">
            <v>0</v>
          </cell>
          <cell r="Y739">
            <v>34</v>
          </cell>
          <cell r="Z739">
            <v>0</v>
          </cell>
          <cell r="AA739">
            <v>0</v>
          </cell>
          <cell r="AB739">
            <v>0</v>
          </cell>
          <cell r="AC739">
            <v>0</v>
          </cell>
          <cell r="AD739">
            <v>0</v>
          </cell>
          <cell r="AE739">
            <v>0</v>
          </cell>
          <cell r="AF739">
            <v>0</v>
          </cell>
          <cell r="AG739">
            <v>0</v>
          </cell>
          <cell r="AH739">
            <v>0</v>
          </cell>
        </row>
        <row r="740">
          <cell r="A740" t="str">
            <v>H2025</v>
          </cell>
          <cell r="B740" t="str">
            <v>The Richmond Fellowship</v>
          </cell>
          <cell r="C740" t="str">
            <v>RASA</v>
          </cell>
          <cell r="D740">
            <v>0</v>
          </cell>
          <cell r="E740">
            <v>0</v>
          </cell>
          <cell r="F740">
            <v>0</v>
          </cell>
          <cell r="G740">
            <v>0</v>
          </cell>
          <cell r="H740">
            <v>0</v>
          </cell>
          <cell r="I740">
            <v>0</v>
          </cell>
          <cell r="J740">
            <v>0</v>
          </cell>
          <cell r="K740">
            <v>0</v>
          </cell>
          <cell r="L740">
            <v>0</v>
          </cell>
          <cell r="M740">
            <v>277</v>
          </cell>
          <cell r="N740">
            <v>6</v>
          </cell>
          <cell r="O740">
            <v>469</v>
          </cell>
          <cell r="P740">
            <v>27</v>
          </cell>
          <cell r="Q740">
            <v>13</v>
          </cell>
          <cell r="R740">
            <v>10</v>
          </cell>
          <cell r="S740">
            <v>0</v>
          </cell>
          <cell r="T740">
            <v>0</v>
          </cell>
          <cell r="U740">
            <v>0</v>
          </cell>
          <cell r="V740">
            <v>304</v>
          </cell>
          <cell r="W740">
            <v>19</v>
          </cell>
          <cell r="X740">
            <v>479</v>
          </cell>
          <cell r="Y740">
            <v>283</v>
          </cell>
          <cell r="Z740">
            <v>0</v>
          </cell>
          <cell r="AA740">
            <v>0</v>
          </cell>
          <cell r="AB740">
            <v>0</v>
          </cell>
          <cell r="AC740">
            <v>0</v>
          </cell>
          <cell r="AD740">
            <v>0</v>
          </cell>
          <cell r="AE740">
            <v>0</v>
          </cell>
          <cell r="AF740">
            <v>0</v>
          </cell>
          <cell r="AG740">
            <v>0</v>
          </cell>
          <cell r="AH740">
            <v>0</v>
          </cell>
        </row>
        <row r="741">
          <cell r="A741" t="str">
            <v>H2030</v>
          </cell>
          <cell r="B741" t="str">
            <v>Nacro Community Enterprises Limited</v>
          </cell>
          <cell r="C741" t="str">
            <v>RASA</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row>
        <row r="742">
          <cell r="A742" t="str">
            <v>H2055</v>
          </cell>
          <cell r="B742" t="str">
            <v>The Abbeyfield York Society Limited</v>
          </cell>
          <cell r="C742" t="str">
            <v>RASA</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31</v>
          </cell>
          <cell r="T742">
            <v>0</v>
          </cell>
          <cell r="U742">
            <v>0</v>
          </cell>
          <cell r="V742">
            <v>31</v>
          </cell>
          <cell r="W742">
            <v>0</v>
          </cell>
          <cell r="X742">
            <v>0</v>
          </cell>
          <cell r="Y742">
            <v>31</v>
          </cell>
          <cell r="Z742">
            <v>0</v>
          </cell>
          <cell r="AA742">
            <v>0</v>
          </cell>
          <cell r="AB742">
            <v>0</v>
          </cell>
          <cell r="AC742">
            <v>0</v>
          </cell>
          <cell r="AD742">
            <v>0</v>
          </cell>
          <cell r="AE742">
            <v>0</v>
          </cell>
          <cell r="AF742">
            <v>0</v>
          </cell>
          <cell r="AG742">
            <v>0</v>
          </cell>
          <cell r="AH742">
            <v>0</v>
          </cell>
        </row>
        <row r="743">
          <cell r="A743" t="str">
            <v>H2085</v>
          </cell>
          <cell r="B743" t="str">
            <v>The Abbeyfield Shanklin Society Limited</v>
          </cell>
          <cell r="C743" t="str">
            <v>RASA</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16</v>
          </cell>
          <cell r="T743">
            <v>0</v>
          </cell>
          <cell r="U743">
            <v>0</v>
          </cell>
          <cell r="V743">
            <v>16</v>
          </cell>
          <cell r="W743">
            <v>0</v>
          </cell>
          <cell r="X743">
            <v>0</v>
          </cell>
          <cell r="Y743">
            <v>16</v>
          </cell>
          <cell r="Z743">
            <v>0</v>
          </cell>
          <cell r="AA743">
            <v>0</v>
          </cell>
          <cell r="AB743">
            <v>0</v>
          </cell>
          <cell r="AC743">
            <v>0</v>
          </cell>
          <cell r="AD743">
            <v>0</v>
          </cell>
          <cell r="AE743">
            <v>0</v>
          </cell>
          <cell r="AF743">
            <v>0</v>
          </cell>
          <cell r="AG743">
            <v>0</v>
          </cell>
          <cell r="AH743">
            <v>0</v>
          </cell>
        </row>
        <row r="744">
          <cell r="A744" t="str">
            <v>H2109</v>
          </cell>
          <cell r="B744" t="str">
            <v>The Abbeyfield Gloucestershire Society Limited</v>
          </cell>
          <cell r="C744" t="str">
            <v>RASA</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31</v>
          </cell>
          <cell r="T744">
            <v>0</v>
          </cell>
          <cell r="U744">
            <v>0</v>
          </cell>
          <cell r="V744">
            <v>31</v>
          </cell>
          <cell r="W744">
            <v>0</v>
          </cell>
          <cell r="X744">
            <v>0</v>
          </cell>
          <cell r="Y744">
            <v>31</v>
          </cell>
          <cell r="Z744">
            <v>0</v>
          </cell>
          <cell r="AA744">
            <v>0</v>
          </cell>
          <cell r="AB744">
            <v>0</v>
          </cell>
          <cell r="AC744">
            <v>0</v>
          </cell>
          <cell r="AD744">
            <v>0</v>
          </cell>
          <cell r="AE744">
            <v>0</v>
          </cell>
          <cell r="AF744">
            <v>0</v>
          </cell>
          <cell r="AG744">
            <v>0</v>
          </cell>
          <cell r="AH744">
            <v>0</v>
          </cell>
        </row>
        <row r="745">
          <cell r="A745" t="str">
            <v>H2118</v>
          </cell>
          <cell r="B745" t="str">
            <v>Nonsuch Abbeyfield</v>
          </cell>
          <cell r="C745" t="str">
            <v>RASA</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row>
        <row r="746">
          <cell r="A746" t="str">
            <v>H2136</v>
          </cell>
          <cell r="B746" t="str">
            <v>Abbeyfield Wessex Society Limited</v>
          </cell>
          <cell r="C746" t="str">
            <v>RASA</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113</v>
          </cell>
          <cell r="T746">
            <v>0</v>
          </cell>
          <cell r="U746">
            <v>0</v>
          </cell>
          <cell r="V746">
            <v>113</v>
          </cell>
          <cell r="W746">
            <v>0</v>
          </cell>
          <cell r="X746">
            <v>0</v>
          </cell>
          <cell r="Y746">
            <v>113</v>
          </cell>
          <cell r="Z746">
            <v>0</v>
          </cell>
          <cell r="AA746">
            <v>0</v>
          </cell>
          <cell r="AB746">
            <v>0</v>
          </cell>
          <cell r="AC746">
            <v>0</v>
          </cell>
          <cell r="AD746">
            <v>0</v>
          </cell>
          <cell r="AE746">
            <v>0</v>
          </cell>
          <cell r="AF746">
            <v>0</v>
          </cell>
          <cell r="AG746">
            <v>0</v>
          </cell>
          <cell r="AH746">
            <v>0</v>
          </cell>
        </row>
        <row r="747">
          <cell r="A747" t="str">
            <v>H2145</v>
          </cell>
          <cell r="B747" t="str">
            <v>The Abbeyfield Bognor Regis Society Limited</v>
          </cell>
          <cell r="C747" t="str">
            <v>RASA</v>
          </cell>
          <cell r="D747">
            <v>0</v>
          </cell>
          <cell r="E747">
            <v>0</v>
          </cell>
          <cell r="F747">
            <v>0</v>
          </cell>
          <cell r="G747">
            <v>0</v>
          </cell>
          <cell r="H747">
            <v>0</v>
          </cell>
          <cell r="I747">
            <v>0</v>
          </cell>
          <cell r="J747">
            <v>0</v>
          </cell>
          <cell r="K747">
            <v>0</v>
          </cell>
          <cell r="L747">
            <v>0</v>
          </cell>
          <cell r="M747">
            <v>0</v>
          </cell>
          <cell r="N747">
            <v>0</v>
          </cell>
          <cell r="O747">
            <v>0</v>
          </cell>
          <cell r="P747">
            <v>18</v>
          </cell>
          <cell r="Q747">
            <v>0</v>
          </cell>
          <cell r="R747">
            <v>0</v>
          </cell>
          <cell r="S747">
            <v>9</v>
          </cell>
          <cell r="T747">
            <v>0</v>
          </cell>
          <cell r="U747">
            <v>0</v>
          </cell>
          <cell r="V747">
            <v>27</v>
          </cell>
          <cell r="W747">
            <v>0</v>
          </cell>
          <cell r="X747">
            <v>0</v>
          </cell>
          <cell r="Y747">
            <v>9</v>
          </cell>
          <cell r="Z747">
            <v>0</v>
          </cell>
          <cell r="AA747">
            <v>0</v>
          </cell>
          <cell r="AB747">
            <v>0</v>
          </cell>
          <cell r="AC747">
            <v>0</v>
          </cell>
          <cell r="AD747">
            <v>0</v>
          </cell>
          <cell r="AE747">
            <v>0</v>
          </cell>
          <cell r="AF747">
            <v>0</v>
          </cell>
          <cell r="AG747">
            <v>0</v>
          </cell>
          <cell r="AH747">
            <v>0</v>
          </cell>
        </row>
        <row r="748">
          <cell r="A748" t="str">
            <v>H2168</v>
          </cell>
          <cell r="B748" t="str">
            <v>North Eastern YWCA Trustees Limited</v>
          </cell>
          <cell r="C748" t="str">
            <v>RASA</v>
          </cell>
          <cell r="D748">
            <v>224</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224</v>
          </cell>
          <cell r="W748">
            <v>0</v>
          </cell>
          <cell r="X748">
            <v>0</v>
          </cell>
          <cell r="Y748">
            <v>224</v>
          </cell>
          <cell r="Z748">
            <v>0</v>
          </cell>
          <cell r="AA748">
            <v>0</v>
          </cell>
          <cell r="AB748">
            <v>0</v>
          </cell>
          <cell r="AC748">
            <v>0</v>
          </cell>
          <cell r="AD748">
            <v>0</v>
          </cell>
          <cell r="AE748">
            <v>0</v>
          </cell>
          <cell r="AF748">
            <v>0</v>
          </cell>
          <cell r="AG748">
            <v>0</v>
          </cell>
          <cell r="AH748">
            <v>0</v>
          </cell>
        </row>
        <row r="749">
          <cell r="A749" t="str">
            <v>H2228</v>
          </cell>
          <cell r="B749" t="str">
            <v>The Abbeyfield (Chelsea &amp; Fulham) Society Limited</v>
          </cell>
          <cell r="C749" t="str">
            <v>RASA</v>
          </cell>
          <cell r="D749">
            <v>0</v>
          </cell>
          <cell r="E749">
            <v>0</v>
          </cell>
          <cell r="F749">
            <v>0</v>
          </cell>
          <cell r="G749">
            <v>0</v>
          </cell>
          <cell r="H749">
            <v>0</v>
          </cell>
          <cell r="I749">
            <v>0</v>
          </cell>
          <cell r="J749">
            <v>0</v>
          </cell>
          <cell r="K749">
            <v>0</v>
          </cell>
          <cell r="L749">
            <v>0</v>
          </cell>
          <cell r="M749">
            <v>8</v>
          </cell>
          <cell r="N749">
            <v>0</v>
          </cell>
          <cell r="O749">
            <v>0</v>
          </cell>
          <cell r="P749">
            <v>0</v>
          </cell>
          <cell r="Q749">
            <v>0</v>
          </cell>
          <cell r="R749">
            <v>0</v>
          </cell>
          <cell r="S749">
            <v>0</v>
          </cell>
          <cell r="T749">
            <v>0</v>
          </cell>
          <cell r="U749">
            <v>0</v>
          </cell>
          <cell r="V749">
            <v>8</v>
          </cell>
          <cell r="W749">
            <v>0</v>
          </cell>
          <cell r="X749">
            <v>0</v>
          </cell>
          <cell r="Y749">
            <v>8</v>
          </cell>
          <cell r="Z749">
            <v>0</v>
          </cell>
          <cell r="AA749">
            <v>0</v>
          </cell>
          <cell r="AB749">
            <v>0</v>
          </cell>
          <cell r="AC749">
            <v>0</v>
          </cell>
          <cell r="AD749">
            <v>0</v>
          </cell>
          <cell r="AE749">
            <v>0</v>
          </cell>
          <cell r="AF749">
            <v>0</v>
          </cell>
          <cell r="AG749">
            <v>0</v>
          </cell>
          <cell r="AH749">
            <v>0</v>
          </cell>
        </row>
        <row r="750">
          <cell r="A750" t="str">
            <v>H2257</v>
          </cell>
          <cell r="B750" t="str">
            <v>The Abbeyfield Crowborough Society Limited</v>
          </cell>
          <cell r="C750" t="str">
            <v>RASA</v>
          </cell>
          <cell r="D750">
            <v>0</v>
          </cell>
          <cell r="E750">
            <v>0</v>
          </cell>
          <cell r="F750">
            <v>0</v>
          </cell>
          <cell r="G750">
            <v>0</v>
          </cell>
          <cell r="H750">
            <v>0</v>
          </cell>
          <cell r="I750">
            <v>0</v>
          </cell>
          <cell r="J750">
            <v>0</v>
          </cell>
          <cell r="K750">
            <v>0</v>
          </cell>
          <cell r="L750">
            <v>0</v>
          </cell>
          <cell r="M750">
            <v>9</v>
          </cell>
          <cell r="N750">
            <v>0</v>
          </cell>
          <cell r="O750">
            <v>0</v>
          </cell>
          <cell r="P750">
            <v>0</v>
          </cell>
          <cell r="Q750">
            <v>0</v>
          </cell>
          <cell r="R750">
            <v>0</v>
          </cell>
          <cell r="S750">
            <v>0</v>
          </cell>
          <cell r="T750">
            <v>0</v>
          </cell>
          <cell r="U750">
            <v>0</v>
          </cell>
          <cell r="V750">
            <v>9</v>
          </cell>
          <cell r="W750">
            <v>0</v>
          </cell>
          <cell r="X750">
            <v>0</v>
          </cell>
          <cell r="Y750">
            <v>9</v>
          </cell>
          <cell r="Z750">
            <v>0</v>
          </cell>
          <cell r="AA750">
            <v>0</v>
          </cell>
          <cell r="AB750">
            <v>0</v>
          </cell>
          <cell r="AC750">
            <v>0</v>
          </cell>
          <cell r="AD750">
            <v>0</v>
          </cell>
          <cell r="AE750">
            <v>0</v>
          </cell>
          <cell r="AF750">
            <v>0</v>
          </cell>
          <cell r="AG750">
            <v>0</v>
          </cell>
          <cell r="AH750">
            <v>0</v>
          </cell>
        </row>
        <row r="751">
          <cell r="A751" t="str">
            <v>H2295</v>
          </cell>
          <cell r="B751" t="str">
            <v>The Abbeyfield Saltash Society Limited</v>
          </cell>
          <cell r="C751" t="str">
            <v>RASA</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13</v>
          </cell>
          <cell r="T751">
            <v>0</v>
          </cell>
          <cell r="U751">
            <v>0</v>
          </cell>
          <cell r="V751">
            <v>13</v>
          </cell>
          <cell r="W751">
            <v>0</v>
          </cell>
          <cell r="X751">
            <v>0</v>
          </cell>
          <cell r="Y751">
            <v>13</v>
          </cell>
          <cell r="Z751">
            <v>0</v>
          </cell>
          <cell r="AA751">
            <v>0</v>
          </cell>
          <cell r="AB751">
            <v>0</v>
          </cell>
          <cell r="AC751">
            <v>0</v>
          </cell>
          <cell r="AD751">
            <v>0</v>
          </cell>
          <cell r="AE751">
            <v>0</v>
          </cell>
          <cell r="AF751">
            <v>0</v>
          </cell>
          <cell r="AG751">
            <v>0</v>
          </cell>
          <cell r="AH751">
            <v>0</v>
          </cell>
        </row>
        <row r="752">
          <cell r="A752" t="str">
            <v>H2321</v>
          </cell>
          <cell r="B752" t="str">
            <v>The Abbeyfield Blackmore Vale Society Limited</v>
          </cell>
          <cell r="C752" t="str">
            <v>RASA</v>
          </cell>
          <cell r="D752">
            <v>0</v>
          </cell>
          <cell r="E752">
            <v>0</v>
          </cell>
          <cell r="F752">
            <v>0</v>
          </cell>
          <cell r="G752">
            <v>0</v>
          </cell>
          <cell r="H752">
            <v>0</v>
          </cell>
          <cell r="I752">
            <v>0</v>
          </cell>
          <cell r="J752">
            <v>0</v>
          </cell>
          <cell r="K752">
            <v>0</v>
          </cell>
          <cell r="L752">
            <v>0</v>
          </cell>
          <cell r="M752">
            <v>15</v>
          </cell>
          <cell r="N752">
            <v>0</v>
          </cell>
          <cell r="O752">
            <v>0</v>
          </cell>
          <cell r="P752">
            <v>0</v>
          </cell>
          <cell r="Q752">
            <v>0</v>
          </cell>
          <cell r="R752">
            <v>0</v>
          </cell>
          <cell r="S752">
            <v>0</v>
          </cell>
          <cell r="T752">
            <v>0</v>
          </cell>
          <cell r="U752">
            <v>0</v>
          </cell>
          <cell r="V752">
            <v>15</v>
          </cell>
          <cell r="W752">
            <v>0</v>
          </cell>
          <cell r="X752">
            <v>0</v>
          </cell>
          <cell r="Y752">
            <v>15</v>
          </cell>
          <cell r="Z752">
            <v>0</v>
          </cell>
          <cell r="AA752">
            <v>0</v>
          </cell>
          <cell r="AB752">
            <v>0</v>
          </cell>
          <cell r="AC752">
            <v>0</v>
          </cell>
          <cell r="AD752">
            <v>0</v>
          </cell>
          <cell r="AE752">
            <v>0</v>
          </cell>
          <cell r="AF752">
            <v>0</v>
          </cell>
          <cell r="AG752">
            <v>0</v>
          </cell>
          <cell r="AH752">
            <v>0</v>
          </cell>
        </row>
        <row r="753">
          <cell r="A753" t="str">
            <v>H2328</v>
          </cell>
          <cell r="B753" t="str">
            <v>Abbeyfield Bromley Society</v>
          </cell>
          <cell r="C753" t="str">
            <v>RASA</v>
          </cell>
          <cell r="D753">
            <v>19</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19</v>
          </cell>
          <cell r="W753">
            <v>0</v>
          </cell>
          <cell r="X753">
            <v>0</v>
          </cell>
          <cell r="Y753">
            <v>19</v>
          </cell>
          <cell r="Z753">
            <v>0</v>
          </cell>
          <cell r="AA753">
            <v>0</v>
          </cell>
          <cell r="AB753">
            <v>0</v>
          </cell>
          <cell r="AC753">
            <v>0</v>
          </cell>
          <cell r="AD753">
            <v>0</v>
          </cell>
          <cell r="AE753">
            <v>0</v>
          </cell>
          <cell r="AF753">
            <v>0</v>
          </cell>
          <cell r="AG753">
            <v>0</v>
          </cell>
          <cell r="AH753">
            <v>0</v>
          </cell>
        </row>
        <row r="754">
          <cell r="A754" t="str">
            <v>H2362</v>
          </cell>
          <cell r="B754" t="str">
            <v>The Abbeyfield Kent Society</v>
          </cell>
          <cell r="C754" t="str">
            <v>RASA</v>
          </cell>
          <cell r="D754">
            <v>0</v>
          </cell>
          <cell r="E754">
            <v>0</v>
          </cell>
          <cell r="F754">
            <v>0</v>
          </cell>
          <cell r="G754">
            <v>0</v>
          </cell>
          <cell r="H754">
            <v>0</v>
          </cell>
          <cell r="I754">
            <v>0</v>
          </cell>
          <cell r="J754">
            <v>2</v>
          </cell>
          <cell r="K754">
            <v>0</v>
          </cell>
          <cell r="L754">
            <v>0</v>
          </cell>
          <cell r="M754">
            <v>56</v>
          </cell>
          <cell r="N754">
            <v>0</v>
          </cell>
          <cell r="O754">
            <v>0</v>
          </cell>
          <cell r="P754">
            <v>247</v>
          </cell>
          <cell r="Q754">
            <v>0</v>
          </cell>
          <cell r="R754">
            <v>0</v>
          </cell>
          <cell r="S754">
            <v>56</v>
          </cell>
          <cell r="T754">
            <v>0</v>
          </cell>
          <cell r="U754">
            <v>0</v>
          </cell>
          <cell r="V754">
            <v>361</v>
          </cell>
          <cell r="W754">
            <v>0</v>
          </cell>
          <cell r="X754">
            <v>0</v>
          </cell>
          <cell r="Y754">
            <v>114</v>
          </cell>
          <cell r="Z754">
            <v>3</v>
          </cell>
          <cell r="AA754">
            <v>0</v>
          </cell>
          <cell r="AB754">
            <v>0</v>
          </cell>
          <cell r="AC754">
            <v>0</v>
          </cell>
          <cell r="AD754">
            <v>0</v>
          </cell>
          <cell r="AE754">
            <v>0</v>
          </cell>
          <cell r="AF754">
            <v>3</v>
          </cell>
          <cell r="AG754">
            <v>0</v>
          </cell>
          <cell r="AH754">
            <v>0</v>
          </cell>
        </row>
        <row r="755">
          <cell r="A755" t="str">
            <v>H2374</v>
          </cell>
          <cell r="B755" t="str">
            <v>The Abbeyfield Berwick Society Limited</v>
          </cell>
          <cell r="C755" t="str">
            <v>RASA</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9</v>
          </cell>
          <cell r="T755">
            <v>0</v>
          </cell>
          <cell r="U755">
            <v>0</v>
          </cell>
          <cell r="V755">
            <v>9</v>
          </cell>
          <cell r="W755">
            <v>0</v>
          </cell>
          <cell r="X755">
            <v>0</v>
          </cell>
          <cell r="Y755">
            <v>9</v>
          </cell>
          <cell r="Z755">
            <v>0</v>
          </cell>
          <cell r="AA755">
            <v>0</v>
          </cell>
          <cell r="AB755">
            <v>0</v>
          </cell>
          <cell r="AC755">
            <v>1</v>
          </cell>
          <cell r="AD755">
            <v>0</v>
          </cell>
          <cell r="AE755">
            <v>0</v>
          </cell>
          <cell r="AF755">
            <v>1</v>
          </cell>
          <cell r="AG755">
            <v>0</v>
          </cell>
          <cell r="AH755">
            <v>0</v>
          </cell>
        </row>
        <row r="756">
          <cell r="A756" t="str">
            <v>H2381</v>
          </cell>
          <cell r="B756" t="str">
            <v>Leicester YMCA</v>
          </cell>
          <cell r="C756" t="str">
            <v>RASA</v>
          </cell>
          <cell r="D756">
            <v>0</v>
          </cell>
          <cell r="E756">
            <v>0</v>
          </cell>
          <cell r="F756">
            <v>0</v>
          </cell>
          <cell r="G756">
            <v>0</v>
          </cell>
          <cell r="H756">
            <v>0</v>
          </cell>
          <cell r="I756">
            <v>0</v>
          </cell>
          <cell r="J756">
            <v>0</v>
          </cell>
          <cell r="K756">
            <v>0</v>
          </cell>
          <cell r="L756">
            <v>0</v>
          </cell>
          <cell r="M756">
            <v>98</v>
          </cell>
          <cell r="N756">
            <v>0</v>
          </cell>
          <cell r="O756">
            <v>0</v>
          </cell>
          <cell r="P756">
            <v>0</v>
          </cell>
          <cell r="Q756">
            <v>0</v>
          </cell>
          <cell r="R756">
            <v>0</v>
          </cell>
          <cell r="S756">
            <v>0</v>
          </cell>
          <cell r="T756">
            <v>0</v>
          </cell>
          <cell r="U756">
            <v>0</v>
          </cell>
          <cell r="V756">
            <v>98</v>
          </cell>
          <cell r="W756">
            <v>0</v>
          </cell>
          <cell r="X756">
            <v>0</v>
          </cell>
          <cell r="Y756">
            <v>98</v>
          </cell>
          <cell r="Z756">
            <v>0</v>
          </cell>
          <cell r="AA756">
            <v>0</v>
          </cell>
          <cell r="AB756">
            <v>0</v>
          </cell>
          <cell r="AC756">
            <v>0</v>
          </cell>
          <cell r="AD756">
            <v>0</v>
          </cell>
          <cell r="AE756">
            <v>0</v>
          </cell>
          <cell r="AF756">
            <v>0</v>
          </cell>
          <cell r="AG756">
            <v>0</v>
          </cell>
          <cell r="AH756">
            <v>0</v>
          </cell>
        </row>
        <row r="757">
          <cell r="A757" t="str">
            <v>H2452</v>
          </cell>
          <cell r="B757" t="str">
            <v>Surrey Community Development Trust</v>
          </cell>
          <cell r="C757" t="str">
            <v>RASA</v>
          </cell>
          <cell r="D757">
            <v>0</v>
          </cell>
          <cell r="E757">
            <v>0</v>
          </cell>
          <cell r="F757">
            <v>0</v>
          </cell>
          <cell r="G757">
            <v>0</v>
          </cell>
          <cell r="H757">
            <v>0</v>
          </cell>
          <cell r="I757">
            <v>0</v>
          </cell>
          <cell r="J757">
            <v>58</v>
          </cell>
          <cell r="K757">
            <v>0</v>
          </cell>
          <cell r="L757">
            <v>0</v>
          </cell>
          <cell r="M757">
            <v>493</v>
          </cell>
          <cell r="N757">
            <v>0</v>
          </cell>
          <cell r="O757">
            <v>65</v>
          </cell>
          <cell r="P757">
            <v>0</v>
          </cell>
          <cell r="Q757">
            <v>0</v>
          </cell>
          <cell r="R757">
            <v>0</v>
          </cell>
          <cell r="S757">
            <v>0</v>
          </cell>
          <cell r="T757">
            <v>0</v>
          </cell>
          <cell r="U757">
            <v>0</v>
          </cell>
          <cell r="V757">
            <v>551</v>
          </cell>
          <cell r="W757">
            <v>0</v>
          </cell>
          <cell r="X757">
            <v>65</v>
          </cell>
          <cell r="Y757">
            <v>551</v>
          </cell>
          <cell r="Z757">
            <v>0</v>
          </cell>
          <cell r="AA757">
            <v>0</v>
          </cell>
          <cell r="AB757">
            <v>0</v>
          </cell>
          <cell r="AC757">
            <v>0</v>
          </cell>
          <cell r="AD757">
            <v>0</v>
          </cell>
          <cell r="AE757">
            <v>8</v>
          </cell>
          <cell r="AF757">
            <v>0</v>
          </cell>
          <cell r="AG757">
            <v>0</v>
          </cell>
          <cell r="AH757">
            <v>8</v>
          </cell>
        </row>
        <row r="758">
          <cell r="A758" t="str">
            <v>H2463</v>
          </cell>
          <cell r="B758" t="str">
            <v>The Abbeyfield Ilkley Society Limited</v>
          </cell>
          <cell r="C758" t="str">
            <v>RASA</v>
          </cell>
          <cell r="D758">
            <v>0</v>
          </cell>
          <cell r="E758">
            <v>0</v>
          </cell>
          <cell r="F758">
            <v>0</v>
          </cell>
          <cell r="G758">
            <v>0</v>
          </cell>
          <cell r="H758">
            <v>0</v>
          </cell>
          <cell r="I758">
            <v>0</v>
          </cell>
          <cell r="J758">
            <v>0</v>
          </cell>
          <cell r="K758">
            <v>0</v>
          </cell>
          <cell r="L758">
            <v>0</v>
          </cell>
          <cell r="M758">
            <v>85</v>
          </cell>
          <cell r="N758">
            <v>0</v>
          </cell>
          <cell r="O758">
            <v>0</v>
          </cell>
          <cell r="P758">
            <v>16</v>
          </cell>
          <cell r="Q758">
            <v>0</v>
          </cell>
          <cell r="R758">
            <v>0</v>
          </cell>
          <cell r="S758">
            <v>0</v>
          </cell>
          <cell r="T758">
            <v>0</v>
          </cell>
          <cell r="U758">
            <v>8</v>
          </cell>
          <cell r="V758">
            <v>101</v>
          </cell>
          <cell r="W758">
            <v>0</v>
          </cell>
          <cell r="X758">
            <v>8</v>
          </cell>
          <cell r="Y758">
            <v>85</v>
          </cell>
          <cell r="Z758">
            <v>0</v>
          </cell>
          <cell r="AA758">
            <v>0</v>
          </cell>
          <cell r="AB758">
            <v>0</v>
          </cell>
          <cell r="AC758">
            <v>0</v>
          </cell>
          <cell r="AD758">
            <v>0</v>
          </cell>
          <cell r="AE758">
            <v>0</v>
          </cell>
          <cell r="AF758">
            <v>0</v>
          </cell>
          <cell r="AG758">
            <v>0</v>
          </cell>
          <cell r="AH758">
            <v>0</v>
          </cell>
        </row>
        <row r="759">
          <cell r="A759" t="str">
            <v>H2473</v>
          </cell>
          <cell r="B759" t="str">
            <v>The Abbeyfield (Wells) Society Limited</v>
          </cell>
          <cell r="C759" t="str">
            <v>RASA</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17</v>
          </cell>
          <cell r="T759">
            <v>0</v>
          </cell>
          <cell r="U759">
            <v>0</v>
          </cell>
          <cell r="V759">
            <v>17</v>
          </cell>
          <cell r="W759">
            <v>0</v>
          </cell>
          <cell r="X759">
            <v>0</v>
          </cell>
          <cell r="Y759">
            <v>17</v>
          </cell>
          <cell r="Z759">
            <v>0</v>
          </cell>
          <cell r="AA759">
            <v>0</v>
          </cell>
          <cell r="AB759">
            <v>0</v>
          </cell>
          <cell r="AC759">
            <v>0</v>
          </cell>
          <cell r="AD759">
            <v>0</v>
          </cell>
          <cell r="AE759">
            <v>0</v>
          </cell>
          <cell r="AF759">
            <v>0</v>
          </cell>
          <cell r="AG759">
            <v>0</v>
          </cell>
          <cell r="AH759">
            <v>0</v>
          </cell>
        </row>
        <row r="760">
          <cell r="A760" t="str">
            <v>H2475</v>
          </cell>
          <cell r="B760" t="str">
            <v>The Abbeyfield Bury Society Limited</v>
          </cell>
          <cell r="C760" t="str">
            <v>RASA</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21</v>
          </cell>
          <cell r="T760">
            <v>0</v>
          </cell>
          <cell r="U760">
            <v>0</v>
          </cell>
          <cell r="V760">
            <v>21</v>
          </cell>
          <cell r="W760">
            <v>0</v>
          </cell>
          <cell r="X760">
            <v>0</v>
          </cell>
          <cell r="Y760">
            <v>21</v>
          </cell>
          <cell r="Z760">
            <v>0</v>
          </cell>
          <cell r="AA760">
            <v>0</v>
          </cell>
          <cell r="AB760">
            <v>0</v>
          </cell>
          <cell r="AC760">
            <v>0</v>
          </cell>
          <cell r="AD760">
            <v>0</v>
          </cell>
          <cell r="AE760">
            <v>0</v>
          </cell>
          <cell r="AF760">
            <v>0</v>
          </cell>
          <cell r="AG760">
            <v>0</v>
          </cell>
          <cell r="AH760">
            <v>0</v>
          </cell>
        </row>
        <row r="761">
          <cell r="A761" t="str">
            <v>H2509</v>
          </cell>
          <cell r="B761" t="str">
            <v>Turning Point</v>
          </cell>
          <cell r="C761" t="str">
            <v>RASA</v>
          </cell>
          <cell r="D761">
            <v>0</v>
          </cell>
          <cell r="E761">
            <v>0</v>
          </cell>
          <cell r="F761">
            <v>0</v>
          </cell>
          <cell r="G761">
            <v>0</v>
          </cell>
          <cell r="H761">
            <v>0</v>
          </cell>
          <cell r="I761">
            <v>0</v>
          </cell>
          <cell r="J761">
            <v>0</v>
          </cell>
          <cell r="K761">
            <v>0</v>
          </cell>
          <cell r="L761">
            <v>0</v>
          </cell>
          <cell r="M761">
            <v>19</v>
          </cell>
          <cell r="N761">
            <v>0</v>
          </cell>
          <cell r="O761">
            <v>91</v>
          </cell>
          <cell r="P761">
            <v>2</v>
          </cell>
          <cell r="Q761">
            <v>0</v>
          </cell>
          <cell r="R761">
            <v>53</v>
          </cell>
          <cell r="S761">
            <v>0</v>
          </cell>
          <cell r="T761">
            <v>0</v>
          </cell>
          <cell r="U761">
            <v>0</v>
          </cell>
          <cell r="V761">
            <v>21</v>
          </cell>
          <cell r="W761">
            <v>0</v>
          </cell>
          <cell r="X761">
            <v>144</v>
          </cell>
          <cell r="Y761">
            <v>19</v>
          </cell>
          <cell r="Z761">
            <v>0</v>
          </cell>
          <cell r="AA761">
            <v>0</v>
          </cell>
          <cell r="AB761">
            <v>0</v>
          </cell>
          <cell r="AC761">
            <v>0</v>
          </cell>
          <cell r="AD761">
            <v>0</v>
          </cell>
          <cell r="AE761">
            <v>0</v>
          </cell>
          <cell r="AF761">
            <v>0</v>
          </cell>
          <cell r="AG761">
            <v>0</v>
          </cell>
          <cell r="AH761">
            <v>0</v>
          </cell>
        </row>
        <row r="762">
          <cell r="A762" t="str">
            <v>H2510</v>
          </cell>
          <cell r="B762" t="str">
            <v>2 Care</v>
          </cell>
          <cell r="C762" t="str">
            <v>RASA</v>
          </cell>
          <cell r="D762">
            <v>0</v>
          </cell>
          <cell r="E762">
            <v>0</v>
          </cell>
          <cell r="F762">
            <v>0</v>
          </cell>
          <cell r="G762">
            <v>0</v>
          </cell>
          <cell r="H762">
            <v>0</v>
          </cell>
          <cell r="I762">
            <v>0</v>
          </cell>
          <cell r="J762">
            <v>0</v>
          </cell>
          <cell r="K762">
            <v>0</v>
          </cell>
          <cell r="L762">
            <v>0</v>
          </cell>
          <cell r="M762">
            <v>5</v>
          </cell>
          <cell r="N762">
            <v>0</v>
          </cell>
          <cell r="O762">
            <v>0</v>
          </cell>
          <cell r="P762">
            <v>106</v>
          </cell>
          <cell r="Q762">
            <v>0</v>
          </cell>
          <cell r="R762">
            <v>0</v>
          </cell>
          <cell r="S762">
            <v>0</v>
          </cell>
          <cell r="T762">
            <v>0</v>
          </cell>
          <cell r="U762">
            <v>0</v>
          </cell>
          <cell r="V762">
            <v>111</v>
          </cell>
          <cell r="W762">
            <v>0</v>
          </cell>
          <cell r="X762">
            <v>0</v>
          </cell>
          <cell r="Y762">
            <v>5</v>
          </cell>
          <cell r="Z762">
            <v>0</v>
          </cell>
          <cell r="AA762">
            <v>0</v>
          </cell>
          <cell r="AB762">
            <v>0</v>
          </cell>
          <cell r="AC762">
            <v>0</v>
          </cell>
          <cell r="AD762">
            <v>0</v>
          </cell>
          <cell r="AE762">
            <v>0</v>
          </cell>
          <cell r="AF762">
            <v>0</v>
          </cell>
          <cell r="AG762">
            <v>0</v>
          </cell>
          <cell r="AH762">
            <v>0</v>
          </cell>
        </row>
        <row r="763">
          <cell r="A763" t="str">
            <v>H2563</v>
          </cell>
          <cell r="B763" t="str">
            <v>The Abbeyfield Liskeard Society Limited</v>
          </cell>
          <cell r="C763" t="str">
            <v>RASA</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11</v>
          </cell>
          <cell r="T763">
            <v>0</v>
          </cell>
          <cell r="U763">
            <v>0</v>
          </cell>
          <cell r="V763">
            <v>11</v>
          </cell>
          <cell r="W763">
            <v>0</v>
          </cell>
          <cell r="X763">
            <v>0</v>
          </cell>
          <cell r="Y763">
            <v>11</v>
          </cell>
          <cell r="Z763">
            <v>0</v>
          </cell>
          <cell r="AA763">
            <v>0</v>
          </cell>
          <cell r="AB763">
            <v>0</v>
          </cell>
          <cell r="AC763">
            <v>0</v>
          </cell>
          <cell r="AD763">
            <v>0</v>
          </cell>
          <cell r="AE763">
            <v>0</v>
          </cell>
          <cell r="AF763">
            <v>0</v>
          </cell>
          <cell r="AG763">
            <v>0</v>
          </cell>
          <cell r="AH763">
            <v>0</v>
          </cell>
        </row>
        <row r="764">
          <cell r="A764" t="str">
            <v>H2676</v>
          </cell>
          <cell r="B764" t="str">
            <v>Lincolnshire Y.M.C.A. Ltd</v>
          </cell>
          <cell r="C764" t="str">
            <v>RASA</v>
          </cell>
          <cell r="D764">
            <v>0</v>
          </cell>
          <cell r="E764">
            <v>0</v>
          </cell>
          <cell r="F764">
            <v>0</v>
          </cell>
          <cell r="G764">
            <v>0</v>
          </cell>
          <cell r="H764">
            <v>0</v>
          </cell>
          <cell r="I764">
            <v>0</v>
          </cell>
          <cell r="J764">
            <v>0</v>
          </cell>
          <cell r="K764">
            <v>0</v>
          </cell>
          <cell r="L764">
            <v>0</v>
          </cell>
          <cell r="M764">
            <v>123</v>
          </cell>
          <cell r="N764">
            <v>0</v>
          </cell>
          <cell r="O764">
            <v>0</v>
          </cell>
          <cell r="P764">
            <v>0</v>
          </cell>
          <cell r="Q764">
            <v>0</v>
          </cell>
          <cell r="R764">
            <v>0</v>
          </cell>
          <cell r="S764">
            <v>0</v>
          </cell>
          <cell r="T764">
            <v>0</v>
          </cell>
          <cell r="U764">
            <v>0</v>
          </cell>
          <cell r="V764">
            <v>123</v>
          </cell>
          <cell r="W764">
            <v>0</v>
          </cell>
          <cell r="X764">
            <v>0</v>
          </cell>
          <cell r="Y764">
            <v>123</v>
          </cell>
          <cell r="Z764">
            <v>0</v>
          </cell>
          <cell r="AA764">
            <v>0</v>
          </cell>
          <cell r="AB764">
            <v>0</v>
          </cell>
          <cell r="AC764">
            <v>0</v>
          </cell>
          <cell r="AD764">
            <v>0</v>
          </cell>
          <cell r="AE764">
            <v>0</v>
          </cell>
          <cell r="AF764">
            <v>0</v>
          </cell>
          <cell r="AG764">
            <v>0</v>
          </cell>
          <cell r="AH764">
            <v>0</v>
          </cell>
        </row>
        <row r="765">
          <cell r="A765" t="str">
            <v>H2698</v>
          </cell>
          <cell r="B765" t="str">
            <v>The Abbeyfield (Lyme Regis &amp; District) Society Ltd</v>
          </cell>
          <cell r="C765" t="str">
            <v>RASA</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9</v>
          </cell>
          <cell r="T765">
            <v>0</v>
          </cell>
          <cell r="U765">
            <v>0</v>
          </cell>
          <cell r="V765">
            <v>9</v>
          </cell>
          <cell r="W765">
            <v>0</v>
          </cell>
          <cell r="X765">
            <v>0</v>
          </cell>
          <cell r="Y765">
            <v>9</v>
          </cell>
          <cell r="Z765">
            <v>0</v>
          </cell>
          <cell r="AA765">
            <v>0</v>
          </cell>
          <cell r="AB765">
            <v>0</v>
          </cell>
          <cell r="AC765">
            <v>0</v>
          </cell>
          <cell r="AD765">
            <v>0</v>
          </cell>
          <cell r="AE765">
            <v>0</v>
          </cell>
          <cell r="AF765">
            <v>0</v>
          </cell>
          <cell r="AG765">
            <v>0</v>
          </cell>
          <cell r="AH765">
            <v>0</v>
          </cell>
        </row>
        <row r="766">
          <cell r="A766" t="str">
            <v>H2715</v>
          </cell>
          <cell r="B766" t="str">
            <v>The Abbeyfield Burnley Society Limited</v>
          </cell>
          <cell r="C766" t="str">
            <v>RASA</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21</v>
          </cell>
          <cell r="T766">
            <v>0</v>
          </cell>
          <cell r="U766">
            <v>0</v>
          </cell>
          <cell r="V766">
            <v>21</v>
          </cell>
          <cell r="W766">
            <v>0</v>
          </cell>
          <cell r="X766">
            <v>0</v>
          </cell>
          <cell r="Y766">
            <v>21</v>
          </cell>
          <cell r="Z766">
            <v>0</v>
          </cell>
          <cell r="AA766">
            <v>0</v>
          </cell>
          <cell r="AB766">
            <v>0</v>
          </cell>
          <cell r="AC766">
            <v>0</v>
          </cell>
          <cell r="AD766">
            <v>0</v>
          </cell>
          <cell r="AE766">
            <v>0</v>
          </cell>
          <cell r="AF766">
            <v>0</v>
          </cell>
          <cell r="AG766">
            <v>0</v>
          </cell>
          <cell r="AH766">
            <v>0</v>
          </cell>
        </row>
        <row r="767">
          <cell r="A767" t="str">
            <v>H2739</v>
          </cell>
          <cell r="B767" t="str">
            <v>Portsmouth Churches Housing Association Limited</v>
          </cell>
          <cell r="C767" t="str">
            <v>RASA</v>
          </cell>
          <cell r="D767">
            <v>9</v>
          </cell>
          <cell r="E767">
            <v>0</v>
          </cell>
          <cell r="F767">
            <v>0</v>
          </cell>
          <cell r="G767">
            <v>0</v>
          </cell>
          <cell r="H767">
            <v>0</v>
          </cell>
          <cell r="I767">
            <v>0</v>
          </cell>
          <cell r="J767">
            <v>0</v>
          </cell>
          <cell r="K767">
            <v>0</v>
          </cell>
          <cell r="L767">
            <v>0</v>
          </cell>
          <cell r="M767">
            <v>31</v>
          </cell>
          <cell r="N767">
            <v>0</v>
          </cell>
          <cell r="O767">
            <v>0</v>
          </cell>
          <cell r="P767">
            <v>0</v>
          </cell>
          <cell r="Q767">
            <v>0</v>
          </cell>
          <cell r="R767">
            <v>0</v>
          </cell>
          <cell r="S767">
            <v>0</v>
          </cell>
          <cell r="T767">
            <v>0</v>
          </cell>
          <cell r="U767">
            <v>0</v>
          </cell>
          <cell r="V767">
            <v>40</v>
          </cell>
          <cell r="W767">
            <v>0</v>
          </cell>
          <cell r="X767">
            <v>0</v>
          </cell>
          <cell r="Y767">
            <v>40</v>
          </cell>
          <cell r="Z767">
            <v>0</v>
          </cell>
          <cell r="AA767">
            <v>0</v>
          </cell>
          <cell r="AB767">
            <v>0</v>
          </cell>
          <cell r="AC767">
            <v>0</v>
          </cell>
          <cell r="AD767">
            <v>0</v>
          </cell>
          <cell r="AE767">
            <v>0</v>
          </cell>
          <cell r="AF767">
            <v>0</v>
          </cell>
          <cell r="AG767">
            <v>0</v>
          </cell>
          <cell r="AH767">
            <v>0</v>
          </cell>
        </row>
        <row r="768">
          <cell r="A768" t="str">
            <v>H2755</v>
          </cell>
          <cell r="B768" t="str">
            <v>The Abbeyfield Tavistock Society Limited</v>
          </cell>
          <cell r="C768" t="str">
            <v>RASA</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18</v>
          </cell>
          <cell r="T768">
            <v>0</v>
          </cell>
          <cell r="U768">
            <v>0</v>
          </cell>
          <cell r="V768">
            <v>18</v>
          </cell>
          <cell r="W768">
            <v>0</v>
          </cell>
          <cell r="X768">
            <v>0</v>
          </cell>
          <cell r="Y768">
            <v>18</v>
          </cell>
          <cell r="Z768">
            <v>0</v>
          </cell>
          <cell r="AA768">
            <v>0</v>
          </cell>
          <cell r="AB768">
            <v>0</v>
          </cell>
          <cell r="AC768">
            <v>0</v>
          </cell>
          <cell r="AD768">
            <v>0</v>
          </cell>
          <cell r="AE768">
            <v>0</v>
          </cell>
          <cell r="AF768">
            <v>0</v>
          </cell>
          <cell r="AG768">
            <v>0</v>
          </cell>
          <cell r="AH768">
            <v>0</v>
          </cell>
        </row>
        <row r="769">
          <cell r="A769" t="str">
            <v>H2776</v>
          </cell>
          <cell r="B769" t="str">
            <v>The Abbeyfield (Colyton) Society Limited</v>
          </cell>
          <cell r="C769" t="str">
            <v>RASA</v>
          </cell>
          <cell r="D769">
            <v>0</v>
          </cell>
          <cell r="E769">
            <v>0</v>
          </cell>
          <cell r="F769">
            <v>0</v>
          </cell>
          <cell r="G769">
            <v>0</v>
          </cell>
          <cell r="H769">
            <v>0</v>
          </cell>
          <cell r="I769">
            <v>0</v>
          </cell>
          <cell r="J769">
            <v>0</v>
          </cell>
          <cell r="K769">
            <v>0</v>
          </cell>
          <cell r="L769">
            <v>0</v>
          </cell>
          <cell r="M769">
            <v>15</v>
          </cell>
          <cell r="N769">
            <v>0</v>
          </cell>
          <cell r="O769">
            <v>0</v>
          </cell>
          <cell r="P769">
            <v>0</v>
          </cell>
          <cell r="Q769">
            <v>0</v>
          </cell>
          <cell r="R769">
            <v>0</v>
          </cell>
          <cell r="S769">
            <v>0</v>
          </cell>
          <cell r="T769">
            <v>0</v>
          </cell>
          <cell r="U769">
            <v>0</v>
          </cell>
          <cell r="V769">
            <v>15</v>
          </cell>
          <cell r="W769">
            <v>0</v>
          </cell>
          <cell r="X769">
            <v>0</v>
          </cell>
          <cell r="Y769">
            <v>15</v>
          </cell>
          <cell r="Z769">
            <v>0</v>
          </cell>
          <cell r="AA769">
            <v>0</v>
          </cell>
          <cell r="AB769">
            <v>0</v>
          </cell>
          <cell r="AC769">
            <v>0</v>
          </cell>
          <cell r="AD769">
            <v>0</v>
          </cell>
          <cell r="AE769">
            <v>0</v>
          </cell>
          <cell r="AF769">
            <v>0</v>
          </cell>
          <cell r="AG769">
            <v>0</v>
          </cell>
          <cell r="AH769">
            <v>0</v>
          </cell>
        </row>
        <row r="770">
          <cell r="A770" t="str">
            <v>H2791</v>
          </cell>
          <cell r="B770" t="str">
            <v>The Abbeyfield Sodbury Vale Society Limited</v>
          </cell>
          <cell r="C770" t="str">
            <v>RASA</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10</v>
          </cell>
          <cell r="T770">
            <v>0</v>
          </cell>
          <cell r="U770">
            <v>0</v>
          </cell>
          <cell r="V770">
            <v>10</v>
          </cell>
          <cell r="W770">
            <v>0</v>
          </cell>
          <cell r="X770">
            <v>0</v>
          </cell>
          <cell r="Y770">
            <v>10</v>
          </cell>
          <cell r="Z770">
            <v>0</v>
          </cell>
          <cell r="AA770">
            <v>0</v>
          </cell>
          <cell r="AB770">
            <v>0</v>
          </cell>
          <cell r="AC770">
            <v>0</v>
          </cell>
          <cell r="AD770">
            <v>0</v>
          </cell>
          <cell r="AE770">
            <v>0</v>
          </cell>
          <cell r="AF770">
            <v>0</v>
          </cell>
          <cell r="AG770">
            <v>0</v>
          </cell>
          <cell r="AH770">
            <v>0</v>
          </cell>
        </row>
        <row r="771">
          <cell r="A771" t="str">
            <v>H2813</v>
          </cell>
          <cell r="B771" t="str">
            <v>The Abbeyfield Guildford Society Limited</v>
          </cell>
          <cell r="C771" t="str">
            <v>RASA</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18</v>
          </cell>
          <cell r="T771">
            <v>0</v>
          </cell>
          <cell r="U771">
            <v>0</v>
          </cell>
          <cell r="V771">
            <v>18</v>
          </cell>
          <cell r="W771">
            <v>0</v>
          </cell>
          <cell r="X771">
            <v>0</v>
          </cell>
          <cell r="Y771">
            <v>18</v>
          </cell>
          <cell r="Z771">
            <v>0</v>
          </cell>
          <cell r="AA771">
            <v>0</v>
          </cell>
          <cell r="AB771">
            <v>0</v>
          </cell>
          <cell r="AC771">
            <v>0</v>
          </cell>
          <cell r="AD771">
            <v>0</v>
          </cell>
          <cell r="AE771">
            <v>0</v>
          </cell>
          <cell r="AF771">
            <v>0</v>
          </cell>
          <cell r="AG771">
            <v>0</v>
          </cell>
          <cell r="AH771">
            <v>0</v>
          </cell>
        </row>
        <row r="772">
          <cell r="A772" t="str">
            <v>H2814</v>
          </cell>
          <cell r="B772" t="str">
            <v>The Abbeyfield (Nailsworth &amp; District) Society Ltd</v>
          </cell>
          <cell r="C772" t="str">
            <v>RASA</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row>
        <row r="773">
          <cell r="A773" t="str">
            <v>H2851</v>
          </cell>
          <cell r="B773" t="str">
            <v>The Abbeyfield (Oxford) Society Limited</v>
          </cell>
          <cell r="C773" t="str">
            <v>RASA</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10</v>
          </cell>
          <cell r="T773">
            <v>0</v>
          </cell>
          <cell r="U773">
            <v>0</v>
          </cell>
          <cell r="V773">
            <v>10</v>
          </cell>
          <cell r="W773">
            <v>0</v>
          </cell>
          <cell r="X773">
            <v>0</v>
          </cell>
          <cell r="Y773">
            <v>10</v>
          </cell>
          <cell r="Z773">
            <v>0</v>
          </cell>
          <cell r="AA773">
            <v>0</v>
          </cell>
          <cell r="AB773">
            <v>0</v>
          </cell>
          <cell r="AC773">
            <v>0</v>
          </cell>
          <cell r="AD773">
            <v>0</v>
          </cell>
          <cell r="AE773">
            <v>0</v>
          </cell>
          <cell r="AF773">
            <v>0</v>
          </cell>
          <cell r="AG773">
            <v>0</v>
          </cell>
          <cell r="AH773">
            <v>0</v>
          </cell>
        </row>
        <row r="774">
          <cell r="A774" t="str">
            <v>H2854</v>
          </cell>
          <cell r="B774" t="str">
            <v>The Abbeyfield Hoylake and West Kirby Society Ltd</v>
          </cell>
          <cell r="C774" t="str">
            <v>RASA</v>
          </cell>
          <cell r="D774">
            <v>0</v>
          </cell>
          <cell r="E774">
            <v>0</v>
          </cell>
          <cell r="F774">
            <v>0</v>
          </cell>
          <cell r="G774">
            <v>0</v>
          </cell>
          <cell r="H774">
            <v>0</v>
          </cell>
          <cell r="I774">
            <v>0</v>
          </cell>
          <cell r="J774">
            <v>0</v>
          </cell>
          <cell r="K774">
            <v>0</v>
          </cell>
          <cell r="L774">
            <v>0</v>
          </cell>
          <cell r="M774">
            <v>0</v>
          </cell>
          <cell r="N774">
            <v>0</v>
          </cell>
          <cell r="O774">
            <v>0</v>
          </cell>
          <cell r="P774">
            <v>29</v>
          </cell>
          <cell r="Q774">
            <v>0</v>
          </cell>
          <cell r="R774">
            <v>0</v>
          </cell>
          <cell r="S774">
            <v>10</v>
          </cell>
          <cell r="T774">
            <v>0</v>
          </cell>
          <cell r="U774">
            <v>0</v>
          </cell>
          <cell r="V774">
            <v>39</v>
          </cell>
          <cell r="W774">
            <v>0</v>
          </cell>
          <cell r="X774">
            <v>0</v>
          </cell>
          <cell r="Y774">
            <v>10</v>
          </cell>
          <cell r="Z774">
            <v>0</v>
          </cell>
          <cell r="AA774">
            <v>0</v>
          </cell>
          <cell r="AB774">
            <v>0</v>
          </cell>
          <cell r="AC774">
            <v>0</v>
          </cell>
          <cell r="AD774">
            <v>0</v>
          </cell>
          <cell r="AE774">
            <v>0</v>
          </cell>
          <cell r="AF774">
            <v>0</v>
          </cell>
          <cell r="AG774">
            <v>0</v>
          </cell>
          <cell r="AH774">
            <v>0</v>
          </cell>
        </row>
        <row r="775">
          <cell r="A775" t="str">
            <v>H2905</v>
          </cell>
          <cell r="B775" t="str">
            <v>The Abbeyfield Deptford Society Limited</v>
          </cell>
          <cell r="C775" t="str">
            <v>RASA</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5</v>
          </cell>
          <cell r="T775">
            <v>0</v>
          </cell>
          <cell r="U775">
            <v>0</v>
          </cell>
          <cell r="V775">
            <v>5</v>
          </cell>
          <cell r="W775">
            <v>0</v>
          </cell>
          <cell r="X775">
            <v>0</v>
          </cell>
          <cell r="Y775">
            <v>5</v>
          </cell>
          <cell r="Z775">
            <v>0</v>
          </cell>
          <cell r="AA775">
            <v>0</v>
          </cell>
          <cell r="AB775">
            <v>0</v>
          </cell>
          <cell r="AC775">
            <v>0</v>
          </cell>
          <cell r="AD775">
            <v>0</v>
          </cell>
          <cell r="AE775">
            <v>0</v>
          </cell>
          <cell r="AF775">
            <v>0</v>
          </cell>
          <cell r="AG775">
            <v>0</v>
          </cell>
          <cell r="AH775">
            <v>0</v>
          </cell>
        </row>
        <row r="776">
          <cell r="A776" t="str">
            <v>H2907</v>
          </cell>
          <cell r="B776" t="str">
            <v>The Abbeyfield Worcester Society Limited</v>
          </cell>
          <cell r="C776" t="str">
            <v>RASA</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16</v>
          </cell>
          <cell r="T776">
            <v>0</v>
          </cell>
          <cell r="U776">
            <v>0</v>
          </cell>
          <cell r="V776">
            <v>16</v>
          </cell>
          <cell r="W776">
            <v>0</v>
          </cell>
          <cell r="X776">
            <v>0</v>
          </cell>
          <cell r="Y776">
            <v>16</v>
          </cell>
          <cell r="Z776">
            <v>0</v>
          </cell>
          <cell r="AA776">
            <v>0</v>
          </cell>
          <cell r="AB776">
            <v>0</v>
          </cell>
          <cell r="AC776">
            <v>0</v>
          </cell>
          <cell r="AD776">
            <v>0</v>
          </cell>
          <cell r="AE776">
            <v>0</v>
          </cell>
          <cell r="AF776">
            <v>0</v>
          </cell>
          <cell r="AG776">
            <v>0</v>
          </cell>
          <cell r="AH776">
            <v>0</v>
          </cell>
        </row>
        <row r="777">
          <cell r="A777" t="str">
            <v>H2934</v>
          </cell>
          <cell r="B777" t="str">
            <v>The Abbeyfield Pirbright and District Society Ltd</v>
          </cell>
          <cell r="C777" t="str">
            <v>RASA</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9</v>
          </cell>
          <cell r="T777">
            <v>0</v>
          </cell>
          <cell r="U777">
            <v>0</v>
          </cell>
          <cell r="V777">
            <v>9</v>
          </cell>
          <cell r="W777">
            <v>0</v>
          </cell>
          <cell r="X777">
            <v>0</v>
          </cell>
          <cell r="Y777">
            <v>9</v>
          </cell>
          <cell r="Z777">
            <v>0</v>
          </cell>
          <cell r="AA777">
            <v>0</v>
          </cell>
          <cell r="AB777">
            <v>0</v>
          </cell>
          <cell r="AC777">
            <v>0</v>
          </cell>
          <cell r="AD777">
            <v>0</v>
          </cell>
          <cell r="AE777">
            <v>0</v>
          </cell>
          <cell r="AF777">
            <v>0</v>
          </cell>
          <cell r="AG777">
            <v>0</v>
          </cell>
          <cell r="AH777">
            <v>0</v>
          </cell>
        </row>
        <row r="778">
          <cell r="A778" t="str">
            <v>H2960</v>
          </cell>
          <cell r="B778" t="str">
            <v>The Abbeyfield Bradford-on-Avon Society Limited</v>
          </cell>
          <cell r="C778" t="str">
            <v>RASA</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11</v>
          </cell>
          <cell r="T778">
            <v>0</v>
          </cell>
          <cell r="U778">
            <v>0</v>
          </cell>
          <cell r="V778">
            <v>11</v>
          </cell>
          <cell r="W778">
            <v>0</v>
          </cell>
          <cell r="X778">
            <v>0</v>
          </cell>
          <cell r="Y778">
            <v>11</v>
          </cell>
          <cell r="Z778">
            <v>0</v>
          </cell>
          <cell r="AA778">
            <v>0</v>
          </cell>
          <cell r="AB778">
            <v>0</v>
          </cell>
          <cell r="AC778">
            <v>0</v>
          </cell>
          <cell r="AD778">
            <v>0</v>
          </cell>
          <cell r="AE778">
            <v>0</v>
          </cell>
          <cell r="AF778">
            <v>0</v>
          </cell>
          <cell r="AG778">
            <v>0</v>
          </cell>
          <cell r="AH778">
            <v>0</v>
          </cell>
        </row>
        <row r="779">
          <cell r="A779" t="str">
            <v>H2961</v>
          </cell>
          <cell r="B779" t="str">
            <v>The Abbeyfield Holsworthy Society Limited</v>
          </cell>
          <cell r="C779" t="str">
            <v>RASA</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10</v>
          </cell>
          <cell r="T779">
            <v>0</v>
          </cell>
          <cell r="U779">
            <v>0</v>
          </cell>
          <cell r="V779">
            <v>10</v>
          </cell>
          <cell r="W779">
            <v>0</v>
          </cell>
          <cell r="X779">
            <v>0</v>
          </cell>
          <cell r="Y779">
            <v>10</v>
          </cell>
          <cell r="Z779">
            <v>0</v>
          </cell>
          <cell r="AA779">
            <v>0</v>
          </cell>
          <cell r="AB779">
            <v>0</v>
          </cell>
          <cell r="AC779">
            <v>0</v>
          </cell>
          <cell r="AD779">
            <v>0</v>
          </cell>
          <cell r="AE779">
            <v>0</v>
          </cell>
          <cell r="AF779">
            <v>0</v>
          </cell>
          <cell r="AG779">
            <v>0</v>
          </cell>
          <cell r="AH779">
            <v>0</v>
          </cell>
        </row>
        <row r="780">
          <cell r="A780" t="str">
            <v>H2980</v>
          </cell>
          <cell r="B780" t="str">
            <v>The Abbeyfield Reading Society Limited</v>
          </cell>
          <cell r="C780" t="str">
            <v>RASA</v>
          </cell>
          <cell r="D780">
            <v>0</v>
          </cell>
          <cell r="E780">
            <v>0</v>
          </cell>
          <cell r="F780">
            <v>0</v>
          </cell>
          <cell r="G780">
            <v>0</v>
          </cell>
          <cell r="H780">
            <v>0</v>
          </cell>
          <cell r="I780">
            <v>0</v>
          </cell>
          <cell r="J780">
            <v>0</v>
          </cell>
          <cell r="K780">
            <v>0</v>
          </cell>
          <cell r="L780">
            <v>0</v>
          </cell>
          <cell r="M780">
            <v>0</v>
          </cell>
          <cell r="N780">
            <v>0</v>
          </cell>
          <cell r="O780">
            <v>0</v>
          </cell>
          <cell r="P780">
            <v>28</v>
          </cell>
          <cell r="Q780">
            <v>0</v>
          </cell>
          <cell r="R780">
            <v>0</v>
          </cell>
          <cell r="S780">
            <v>0</v>
          </cell>
          <cell r="T780">
            <v>0</v>
          </cell>
          <cell r="U780">
            <v>0</v>
          </cell>
          <cell r="V780">
            <v>28</v>
          </cell>
          <cell r="W780">
            <v>0</v>
          </cell>
          <cell r="X780">
            <v>0</v>
          </cell>
          <cell r="Y780">
            <v>0</v>
          </cell>
          <cell r="Z780">
            <v>0</v>
          </cell>
          <cell r="AA780">
            <v>0</v>
          </cell>
          <cell r="AB780">
            <v>0</v>
          </cell>
          <cell r="AC780">
            <v>0</v>
          </cell>
          <cell r="AD780">
            <v>0</v>
          </cell>
          <cell r="AE780">
            <v>0</v>
          </cell>
          <cell r="AF780">
            <v>0</v>
          </cell>
          <cell r="AG780">
            <v>0</v>
          </cell>
          <cell r="AH780">
            <v>0</v>
          </cell>
        </row>
        <row r="781">
          <cell r="A781" t="str">
            <v>H3018</v>
          </cell>
          <cell r="B781" t="str">
            <v>The Abbeyfield Blackcombe Society Limited</v>
          </cell>
          <cell r="C781" t="str">
            <v>RASA</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11</v>
          </cell>
          <cell r="T781">
            <v>0</v>
          </cell>
          <cell r="U781">
            <v>0</v>
          </cell>
          <cell r="V781">
            <v>11</v>
          </cell>
          <cell r="W781">
            <v>0</v>
          </cell>
          <cell r="X781">
            <v>0</v>
          </cell>
          <cell r="Y781">
            <v>11</v>
          </cell>
          <cell r="Z781">
            <v>0</v>
          </cell>
          <cell r="AA781">
            <v>0</v>
          </cell>
          <cell r="AB781">
            <v>0</v>
          </cell>
          <cell r="AC781">
            <v>0</v>
          </cell>
          <cell r="AD781">
            <v>0</v>
          </cell>
          <cell r="AE781">
            <v>0</v>
          </cell>
          <cell r="AF781">
            <v>0</v>
          </cell>
          <cell r="AG781">
            <v>0</v>
          </cell>
          <cell r="AH781">
            <v>0</v>
          </cell>
        </row>
        <row r="782">
          <cell r="A782" t="str">
            <v>H3021</v>
          </cell>
          <cell r="B782" t="str">
            <v>St Martin of Tours Housing Association Limited</v>
          </cell>
          <cell r="C782" t="str">
            <v>RASA</v>
          </cell>
          <cell r="D782">
            <v>0</v>
          </cell>
          <cell r="E782">
            <v>20</v>
          </cell>
          <cell r="F782">
            <v>0</v>
          </cell>
          <cell r="G782">
            <v>0</v>
          </cell>
          <cell r="H782">
            <v>0</v>
          </cell>
          <cell r="I782">
            <v>0</v>
          </cell>
          <cell r="J782">
            <v>0</v>
          </cell>
          <cell r="K782">
            <v>0</v>
          </cell>
          <cell r="L782">
            <v>0</v>
          </cell>
          <cell r="M782">
            <v>33</v>
          </cell>
          <cell r="N782">
            <v>0</v>
          </cell>
          <cell r="O782">
            <v>8</v>
          </cell>
          <cell r="P782">
            <v>65</v>
          </cell>
          <cell r="Q782">
            <v>0</v>
          </cell>
          <cell r="R782">
            <v>0</v>
          </cell>
          <cell r="S782">
            <v>0</v>
          </cell>
          <cell r="T782">
            <v>0</v>
          </cell>
          <cell r="U782">
            <v>0</v>
          </cell>
          <cell r="V782">
            <v>98</v>
          </cell>
          <cell r="W782">
            <v>20</v>
          </cell>
          <cell r="X782">
            <v>8</v>
          </cell>
          <cell r="Y782">
            <v>53</v>
          </cell>
          <cell r="Z782">
            <v>0</v>
          </cell>
          <cell r="AA782">
            <v>0</v>
          </cell>
          <cell r="AB782">
            <v>0</v>
          </cell>
          <cell r="AC782">
            <v>0</v>
          </cell>
          <cell r="AD782">
            <v>0</v>
          </cell>
          <cell r="AE782">
            <v>0</v>
          </cell>
          <cell r="AF782">
            <v>0</v>
          </cell>
          <cell r="AG782">
            <v>0</v>
          </cell>
          <cell r="AH782">
            <v>0</v>
          </cell>
        </row>
        <row r="783">
          <cell r="A783" t="str">
            <v>H3148</v>
          </cell>
          <cell r="B783" t="str">
            <v>The Abbeyfield Deben Extra Care Society Limited</v>
          </cell>
          <cell r="C783" t="str">
            <v>RASA</v>
          </cell>
          <cell r="D783">
            <v>0</v>
          </cell>
          <cell r="E783">
            <v>0</v>
          </cell>
          <cell r="F783">
            <v>0</v>
          </cell>
          <cell r="G783">
            <v>0</v>
          </cell>
          <cell r="H783">
            <v>0</v>
          </cell>
          <cell r="I783">
            <v>0</v>
          </cell>
          <cell r="J783">
            <v>0</v>
          </cell>
          <cell r="K783">
            <v>0</v>
          </cell>
          <cell r="L783">
            <v>0</v>
          </cell>
          <cell r="M783">
            <v>0</v>
          </cell>
          <cell r="N783">
            <v>0</v>
          </cell>
          <cell r="O783">
            <v>0</v>
          </cell>
          <cell r="P783">
            <v>24</v>
          </cell>
          <cell r="Q783">
            <v>0</v>
          </cell>
          <cell r="R783">
            <v>0</v>
          </cell>
          <cell r="S783">
            <v>0</v>
          </cell>
          <cell r="T783">
            <v>0</v>
          </cell>
          <cell r="U783">
            <v>0</v>
          </cell>
          <cell r="V783">
            <v>24</v>
          </cell>
          <cell r="W783">
            <v>0</v>
          </cell>
          <cell r="X783">
            <v>0</v>
          </cell>
          <cell r="Y783">
            <v>0</v>
          </cell>
          <cell r="Z783">
            <v>0</v>
          </cell>
          <cell r="AA783">
            <v>0</v>
          </cell>
          <cell r="AB783">
            <v>0</v>
          </cell>
          <cell r="AC783">
            <v>0</v>
          </cell>
          <cell r="AD783">
            <v>0</v>
          </cell>
          <cell r="AE783">
            <v>0</v>
          </cell>
          <cell r="AF783">
            <v>0</v>
          </cell>
          <cell r="AG783">
            <v>0</v>
          </cell>
          <cell r="AH783">
            <v>0</v>
          </cell>
        </row>
        <row r="784">
          <cell r="A784" t="str">
            <v>H3158</v>
          </cell>
          <cell r="B784" t="str">
            <v>St Annes Community Services</v>
          </cell>
          <cell r="C784" t="str">
            <v>RASA</v>
          </cell>
          <cell r="D784">
            <v>0</v>
          </cell>
          <cell r="E784">
            <v>0</v>
          </cell>
          <cell r="F784">
            <v>0</v>
          </cell>
          <cell r="G784">
            <v>0</v>
          </cell>
          <cell r="H784">
            <v>0</v>
          </cell>
          <cell r="I784">
            <v>0</v>
          </cell>
          <cell r="J784">
            <v>0</v>
          </cell>
          <cell r="K784">
            <v>0</v>
          </cell>
          <cell r="L784">
            <v>0</v>
          </cell>
          <cell r="M784">
            <v>312</v>
          </cell>
          <cell r="N784">
            <v>0</v>
          </cell>
          <cell r="O784">
            <v>40</v>
          </cell>
          <cell r="P784">
            <v>142</v>
          </cell>
          <cell r="Q784">
            <v>0</v>
          </cell>
          <cell r="R784">
            <v>27</v>
          </cell>
          <cell r="S784">
            <v>0</v>
          </cell>
          <cell r="T784">
            <v>0</v>
          </cell>
          <cell r="U784">
            <v>0</v>
          </cell>
          <cell r="V784">
            <v>454</v>
          </cell>
          <cell r="W784">
            <v>0</v>
          </cell>
          <cell r="X784">
            <v>67</v>
          </cell>
          <cell r="Y784">
            <v>312</v>
          </cell>
          <cell r="Z784">
            <v>0</v>
          </cell>
          <cell r="AA784">
            <v>0</v>
          </cell>
          <cell r="AB784">
            <v>0</v>
          </cell>
          <cell r="AC784">
            <v>0</v>
          </cell>
          <cell r="AD784">
            <v>0</v>
          </cell>
          <cell r="AE784">
            <v>0</v>
          </cell>
          <cell r="AF784">
            <v>0</v>
          </cell>
          <cell r="AG784">
            <v>0</v>
          </cell>
          <cell r="AH784">
            <v>0</v>
          </cell>
        </row>
        <row r="785">
          <cell r="A785" t="str">
            <v>H3162</v>
          </cell>
          <cell r="B785" t="str">
            <v>The Abbeyfield Ferring Society Limited</v>
          </cell>
          <cell r="C785" t="str">
            <v>RASA</v>
          </cell>
          <cell r="D785">
            <v>0</v>
          </cell>
          <cell r="E785">
            <v>0</v>
          </cell>
          <cell r="F785">
            <v>0</v>
          </cell>
          <cell r="G785">
            <v>0</v>
          </cell>
          <cell r="H785">
            <v>0</v>
          </cell>
          <cell r="I785">
            <v>0</v>
          </cell>
          <cell r="J785">
            <v>0</v>
          </cell>
          <cell r="K785">
            <v>0</v>
          </cell>
          <cell r="L785">
            <v>0</v>
          </cell>
          <cell r="M785">
            <v>0</v>
          </cell>
          <cell r="N785">
            <v>0</v>
          </cell>
          <cell r="O785">
            <v>0</v>
          </cell>
          <cell r="P785">
            <v>20</v>
          </cell>
          <cell r="Q785">
            <v>0</v>
          </cell>
          <cell r="R785">
            <v>0</v>
          </cell>
          <cell r="S785">
            <v>11</v>
          </cell>
          <cell r="T785">
            <v>0</v>
          </cell>
          <cell r="U785">
            <v>0</v>
          </cell>
          <cell r="V785">
            <v>31</v>
          </cell>
          <cell r="W785">
            <v>0</v>
          </cell>
          <cell r="X785">
            <v>0</v>
          </cell>
          <cell r="Y785">
            <v>11</v>
          </cell>
          <cell r="Z785">
            <v>0</v>
          </cell>
          <cell r="AA785">
            <v>0</v>
          </cell>
          <cell r="AB785">
            <v>0</v>
          </cell>
          <cell r="AC785">
            <v>0</v>
          </cell>
          <cell r="AD785">
            <v>0</v>
          </cell>
          <cell r="AE785">
            <v>0</v>
          </cell>
          <cell r="AF785">
            <v>0</v>
          </cell>
          <cell r="AG785">
            <v>0</v>
          </cell>
          <cell r="AH785">
            <v>0</v>
          </cell>
        </row>
        <row r="786">
          <cell r="A786" t="str">
            <v>H3182</v>
          </cell>
          <cell r="B786" t="str">
            <v>Rayner House and Yew Trees Limited</v>
          </cell>
          <cell r="C786" t="str">
            <v>RASA</v>
          </cell>
          <cell r="D786">
            <v>0</v>
          </cell>
          <cell r="E786">
            <v>0</v>
          </cell>
          <cell r="F786">
            <v>0</v>
          </cell>
          <cell r="G786">
            <v>0</v>
          </cell>
          <cell r="H786">
            <v>0</v>
          </cell>
          <cell r="I786">
            <v>0</v>
          </cell>
          <cell r="J786">
            <v>0</v>
          </cell>
          <cell r="K786">
            <v>0</v>
          </cell>
          <cell r="L786">
            <v>0</v>
          </cell>
          <cell r="M786">
            <v>0</v>
          </cell>
          <cell r="N786">
            <v>0</v>
          </cell>
          <cell r="O786">
            <v>0</v>
          </cell>
          <cell r="P786">
            <v>26</v>
          </cell>
          <cell r="Q786">
            <v>0</v>
          </cell>
          <cell r="R786">
            <v>0</v>
          </cell>
          <cell r="S786">
            <v>40</v>
          </cell>
          <cell r="T786">
            <v>0</v>
          </cell>
          <cell r="U786">
            <v>0</v>
          </cell>
          <cell r="V786">
            <v>66</v>
          </cell>
          <cell r="W786">
            <v>0</v>
          </cell>
          <cell r="X786">
            <v>0</v>
          </cell>
          <cell r="Y786">
            <v>40</v>
          </cell>
          <cell r="Z786">
            <v>0</v>
          </cell>
          <cell r="AA786">
            <v>0</v>
          </cell>
          <cell r="AB786">
            <v>0</v>
          </cell>
          <cell r="AC786">
            <v>0</v>
          </cell>
          <cell r="AD786">
            <v>0</v>
          </cell>
          <cell r="AE786">
            <v>0</v>
          </cell>
          <cell r="AF786">
            <v>0</v>
          </cell>
          <cell r="AG786">
            <v>0</v>
          </cell>
          <cell r="AH786">
            <v>0</v>
          </cell>
        </row>
        <row r="787">
          <cell r="A787" t="str">
            <v>H3230</v>
          </cell>
          <cell r="B787" t="str">
            <v>The Abbeyfield Porlock Society Limited</v>
          </cell>
          <cell r="C787" t="str">
            <v>RASA</v>
          </cell>
          <cell r="D787">
            <v>0</v>
          </cell>
          <cell r="E787">
            <v>0</v>
          </cell>
          <cell r="F787">
            <v>0</v>
          </cell>
          <cell r="G787">
            <v>0</v>
          </cell>
          <cell r="H787">
            <v>0</v>
          </cell>
          <cell r="I787">
            <v>0</v>
          </cell>
          <cell r="J787">
            <v>7</v>
          </cell>
          <cell r="K787">
            <v>0</v>
          </cell>
          <cell r="L787">
            <v>0</v>
          </cell>
          <cell r="M787">
            <v>0</v>
          </cell>
          <cell r="N787">
            <v>0</v>
          </cell>
          <cell r="O787">
            <v>0</v>
          </cell>
          <cell r="P787">
            <v>0</v>
          </cell>
          <cell r="Q787">
            <v>0</v>
          </cell>
          <cell r="R787">
            <v>0</v>
          </cell>
          <cell r="S787">
            <v>0</v>
          </cell>
          <cell r="T787">
            <v>0</v>
          </cell>
          <cell r="U787">
            <v>0</v>
          </cell>
          <cell r="V787">
            <v>7</v>
          </cell>
          <cell r="W787">
            <v>0</v>
          </cell>
          <cell r="X787">
            <v>0</v>
          </cell>
          <cell r="Y787">
            <v>7</v>
          </cell>
          <cell r="Z787">
            <v>0</v>
          </cell>
          <cell r="AA787">
            <v>0</v>
          </cell>
          <cell r="AB787">
            <v>0</v>
          </cell>
          <cell r="AC787">
            <v>0</v>
          </cell>
          <cell r="AD787">
            <v>0</v>
          </cell>
          <cell r="AE787">
            <v>0</v>
          </cell>
          <cell r="AF787">
            <v>0</v>
          </cell>
          <cell r="AG787">
            <v>0</v>
          </cell>
          <cell r="AH787">
            <v>0</v>
          </cell>
        </row>
        <row r="788">
          <cell r="A788" t="str">
            <v>H3283</v>
          </cell>
          <cell r="B788" t="str">
            <v>The Abbeyfield South Molton Society Limited</v>
          </cell>
          <cell r="C788" t="str">
            <v>RASA</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10</v>
          </cell>
          <cell r="T788">
            <v>0</v>
          </cell>
          <cell r="U788">
            <v>0</v>
          </cell>
          <cell r="V788">
            <v>10</v>
          </cell>
          <cell r="W788">
            <v>0</v>
          </cell>
          <cell r="X788">
            <v>0</v>
          </cell>
          <cell r="Y788">
            <v>10</v>
          </cell>
          <cell r="Z788">
            <v>0</v>
          </cell>
          <cell r="AA788">
            <v>0</v>
          </cell>
          <cell r="AB788">
            <v>0</v>
          </cell>
          <cell r="AC788">
            <v>0</v>
          </cell>
          <cell r="AD788">
            <v>0</v>
          </cell>
          <cell r="AE788">
            <v>0</v>
          </cell>
          <cell r="AF788">
            <v>0</v>
          </cell>
          <cell r="AG788">
            <v>0</v>
          </cell>
          <cell r="AH788">
            <v>0</v>
          </cell>
        </row>
        <row r="789">
          <cell r="A789" t="str">
            <v>H3286</v>
          </cell>
          <cell r="B789" t="str">
            <v>Nottinghamshire YMCA</v>
          </cell>
          <cell r="C789" t="str">
            <v>RASA</v>
          </cell>
          <cell r="D789">
            <v>0</v>
          </cell>
          <cell r="E789">
            <v>0</v>
          </cell>
          <cell r="F789">
            <v>0</v>
          </cell>
          <cell r="G789">
            <v>0</v>
          </cell>
          <cell r="H789">
            <v>0</v>
          </cell>
          <cell r="I789">
            <v>0</v>
          </cell>
          <cell r="J789">
            <v>0</v>
          </cell>
          <cell r="K789">
            <v>0</v>
          </cell>
          <cell r="L789">
            <v>0</v>
          </cell>
          <cell r="M789">
            <v>149</v>
          </cell>
          <cell r="N789">
            <v>0</v>
          </cell>
          <cell r="O789">
            <v>155</v>
          </cell>
          <cell r="P789">
            <v>0</v>
          </cell>
          <cell r="Q789">
            <v>0</v>
          </cell>
          <cell r="R789">
            <v>0</v>
          </cell>
          <cell r="S789">
            <v>0</v>
          </cell>
          <cell r="T789">
            <v>0</v>
          </cell>
          <cell r="U789">
            <v>0</v>
          </cell>
          <cell r="V789">
            <v>149</v>
          </cell>
          <cell r="W789">
            <v>0</v>
          </cell>
          <cell r="X789">
            <v>155</v>
          </cell>
          <cell r="Y789">
            <v>149</v>
          </cell>
          <cell r="Z789">
            <v>0</v>
          </cell>
          <cell r="AA789">
            <v>0</v>
          </cell>
          <cell r="AB789">
            <v>0</v>
          </cell>
          <cell r="AC789">
            <v>0</v>
          </cell>
          <cell r="AD789">
            <v>0</v>
          </cell>
          <cell r="AE789">
            <v>0</v>
          </cell>
          <cell r="AF789">
            <v>0</v>
          </cell>
          <cell r="AG789">
            <v>0</v>
          </cell>
          <cell r="AH789">
            <v>0</v>
          </cell>
        </row>
        <row r="790">
          <cell r="A790" t="str">
            <v>H3294</v>
          </cell>
          <cell r="B790" t="str">
            <v>The Abbeyfield Wey Valley Society Limited</v>
          </cell>
          <cell r="C790" t="str">
            <v>RASA</v>
          </cell>
          <cell r="D790">
            <v>0</v>
          </cell>
          <cell r="E790">
            <v>0</v>
          </cell>
          <cell r="F790">
            <v>0</v>
          </cell>
          <cell r="G790">
            <v>0</v>
          </cell>
          <cell r="H790">
            <v>0</v>
          </cell>
          <cell r="I790">
            <v>0</v>
          </cell>
          <cell r="J790">
            <v>0</v>
          </cell>
          <cell r="K790">
            <v>0</v>
          </cell>
          <cell r="L790">
            <v>0</v>
          </cell>
          <cell r="M790">
            <v>0</v>
          </cell>
          <cell r="N790">
            <v>0</v>
          </cell>
          <cell r="O790">
            <v>0</v>
          </cell>
          <cell r="P790">
            <v>88</v>
          </cell>
          <cell r="Q790">
            <v>0</v>
          </cell>
          <cell r="R790">
            <v>0</v>
          </cell>
          <cell r="S790">
            <v>7</v>
          </cell>
          <cell r="T790">
            <v>0</v>
          </cell>
          <cell r="U790">
            <v>0</v>
          </cell>
          <cell r="V790">
            <v>95</v>
          </cell>
          <cell r="W790">
            <v>0</v>
          </cell>
          <cell r="X790">
            <v>0</v>
          </cell>
          <cell r="Y790">
            <v>7</v>
          </cell>
          <cell r="Z790">
            <v>0</v>
          </cell>
          <cell r="AA790">
            <v>0</v>
          </cell>
          <cell r="AB790">
            <v>0</v>
          </cell>
          <cell r="AC790">
            <v>0</v>
          </cell>
          <cell r="AD790">
            <v>0</v>
          </cell>
          <cell r="AE790">
            <v>0</v>
          </cell>
          <cell r="AF790">
            <v>0</v>
          </cell>
          <cell r="AG790">
            <v>0</v>
          </cell>
          <cell r="AH790">
            <v>0</v>
          </cell>
        </row>
        <row r="791">
          <cell r="A791" t="str">
            <v>H3295</v>
          </cell>
          <cell r="B791" t="str">
            <v>The Abbeyfield Lancaster Society Limited</v>
          </cell>
          <cell r="C791" t="str">
            <v>RASA</v>
          </cell>
          <cell r="D791">
            <v>0</v>
          </cell>
          <cell r="E791">
            <v>0</v>
          </cell>
          <cell r="F791">
            <v>0</v>
          </cell>
          <cell r="G791">
            <v>0</v>
          </cell>
          <cell r="H791">
            <v>0</v>
          </cell>
          <cell r="I791">
            <v>0</v>
          </cell>
          <cell r="J791">
            <v>0</v>
          </cell>
          <cell r="K791">
            <v>0</v>
          </cell>
          <cell r="L791">
            <v>0</v>
          </cell>
          <cell r="M791">
            <v>0</v>
          </cell>
          <cell r="N791">
            <v>0</v>
          </cell>
          <cell r="O791">
            <v>0</v>
          </cell>
          <cell r="P791">
            <v>30</v>
          </cell>
          <cell r="Q791">
            <v>0</v>
          </cell>
          <cell r="R791">
            <v>0</v>
          </cell>
          <cell r="S791">
            <v>0</v>
          </cell>
          <cell r="T791">
            <v>0</v>
          </cell>
          <cell r="U791">
            <v>0</v>
          </cell>
          <cell r="V791">
            <v>30</v>
          </cell>
          <cell r="W791">
            <v>0</v>
          </cell>
          <cell r="X791">
            <v>0</v>
          </cell>
          <cell r="Y791">
            <v>0</v>
          </cell>
          <cell r="Z791">
            <v>0</v>
          </cell>
          <cell r="AA791">
            <v>0</v>
          </cell>
          <cell r="AB791">
            <v>0</v>
          </cell>
          <cell r="AC791">
            <v>0</v>
          </cell>
          <cell r="AD791">
            <v>0</v>
          </cell>
          <cell r="AE791">
            <v>0</v>
          </cell>
          <cell r="AF791">
            <v>0</v>
          </cell>
          <cell r="AG791">
            <v>0</v>
          </cell>
          <cell r="AH791">
            <v>0</v>
          </cell>
        </row>
        <row r="792">
          <cell r="A792" t="str">
            <v>H3361</v>
          </cell>
          <cell r="B792" t="str">
            <v>The Abbeyfield Cirencester Society Limited</v>
          </cell>
          <cell r="C792" t="str">
            <v>RASA</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row>
        <row r="793">
          <cell r="A793" t="str">
            <v>H3370</v>
          </cell>
          <cell r="B793" t="str">
            <v>The Abbeyfield North Downs Society Limited</v>
          </cell>
          <cell r="C793" t="str">
            <v>RASA</v>
          </cell>
          <cell r="D793">
            <v>0</v>
          </cell>
          <cell r="E793">
            <v>0</v>
          </cell>
          <cell r="F793">
            <v>0</v>
          </cell>
          <cell r="G793">
            <v>0</v>
          </cell>
          <cell r="H793">
            <v>0</v>
          </cell>
          <cell r="I793">
            <v>0</v>
          </cell>
          <cell r="J793">
            <v>0</v>
          </cell>
          <cell r="K793">
            <v>0</v>
          </cell>
          <cell r="L793">
            <v>0</v>
          </cell>
          <cell r="M793">
            <v>5</v>
          </cell>
          <cell r="N793">
            <v>0</v>
          </cell>
          <cell r="O793">
            <v>0</v>
          </cell>
          <cell r="P793">
            <v>29</v>
          </cell>
          <cell r="Q793">
            <v>0</v>
          </cell>
          <cell r="R793">
            <v>0</v>
          </cell>
          <cell r="S793">
            <v>0</v>
          </cell>
          <cell r="T793">
            <v>0</v>
          </cell>
          <cell r="U793">
            <v>0</v>
          </cell>
          <cell r="V793">
            <v>34</v>
          </cell>
          <cell r="W793">
            <v>0</v>
          </cell>
          <cell r="X793">
            <v>0</v>
          </cell>
          <cell r="Y793">
            <v>5</v>
          </cell>
          <cell r="Z793">
            <v>0</v>
          </cell>
          <cell r="AA793">
            <v>0</v>
          </cell>
          <cell r="AB793">
            <v>0</v>
          </cell>
          <cell r="AC793">
            <v>0</v>
          </cell>
          <cell r="AD793">
            <v>0</v>
          </cell>
          <cell r="AE793">
            <v>0</v>
          </cell>
          <cell r="AF793">
            <v>0</v>
          </cell>
          <cell r="AG793">
            <v>0</v>
          </cell>
          <cell r="AH793">
            <v>0</v>
          </cell>
        </row>
        <row r="794">
          <cell r="A794" t="str">
            <v>H3383</v>
          </cell>
          <cell r="B794" t="str">
            <v>The Abbeyfield South West Society Limited</v>
          </cell>
          <cell r="C794" t="str">
            <v>RASA</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56</v>
          </cell>
          <cell r="T794">
            <v>0</v>
          </cell>
          <cell r="U794">
            <v>0</v>
          </cell>
          <cell r="V794">
            <v>56</v>
          </cell>
          <cell r="W794">
            <v>0</v>
          </cell>
          <cell r="X794">
            <v>0</v>
          </cell>
          <cell r="Y794">
            <v>56</v>
          </cell>
          <cell r="Z794">
            <v>0</v>
          </cell>
          <cell r="AA794">
            <v>0</v>
          </cell>
          <cell r="AB794">
            <v>0</v>
          </cell>
          <cell r="AC794">
            <v>0</v>
          </cell>
          <cell r="AD794">
            <v>0</v>
          </cell>
          <cell r="AE794">
            <v>0</v>
          </cell>
          <cell r="AF794">
            <v>0</v>
          </cell>
          <cell r="AG794">
            <v>0</v>
          </cell>
          <cell r="AH794">
            <v>0</v>
          </cell>
        </row>
        <row r="795">
          <cell r="A795" t="str">
            <v>H3403</v>
          </cell>
          <cell r="B795" t="str">
            <v>Abbeyfield North Northumberland Extra Care Society Limited</v>
          </cell>
          <cell r="C795" t="str">
            <v>RASA</v>
          </cell>
          <cell r="D795">
            <v>0</v>
          </cell>
          <cell r="E795">
            <v>0</v>
          </cell>
          <cell r="F795">
            <v>0</v>
          </cell>
          <cell r="G795">
            <v>0</v>
          </cell>
          <cell r="H795">
            <v>0</v>
          </cell>
          <cell r="I795">
            <v>0</v>
          </cell>
          <cell r="J795">
            <v>0</v>
          </cell>
          <cell r="K795">
            <v>0</v>
          </cell>
          <cell r="L795">
            <v>0</v>
          </cell>
          <cell r="M795">
            <v>0</v>
          </cell>
          <cell r="N795">
            <v>0</v>
          </cell>
          <cell r="O795">
            <v>0</v>
          </cell>
          <cell r="P795">
            <v>24</v>
          </cell>
          <cell r="Q795">
            <v>0</v>
          </cell>
          <cell r="R795">
            <v>0</v>
          </cell>
          <cell r="S795">
            <v>0</v>
          </cell>
          <cell r="T795">
            <v>0</v>
          </cell>
          <cell r="U795">
            <v>0</v>
          </cell>
          <cell r="V795">
            <v>24</v>
          </cell>
          <cell r="W795">
            <v>0</v>
          </cell>
          <cell r="X795">
            <v>0</v>
          </cell>
          <cell r="Y795">
            <v>0</v>
          </cell>
          <cell r="Z795">
            <v>0</v>
          </cell>
          <cell r="AA795">
            <v>0</v>
          </cell>
          <cell r="AB795">
            <v>0</v>
          </cell>
          <cell r="AC795">
            <v>0</v>
          </cell>
          <cell r="AD795">
            <v>0</v>
          </cell>
          <cell r="AE795">
            <v>0</v>
          </cell>
          <cell r="AF795">
            <v>0</v>
          </cell>
          <cell r="AG795">
            <v>0</v>
          </cell>
          <cell r="AH795">
            <v>0</v>
          </cell>
        </row>
        <row r="796">
          <cell r="A796" t="str">
            <v>H3405</v>
          </cell>
          <cell r="B796" t="str">
            <v>The Abbeyfield Winchester Society Limited</v>
          </cell>
          <cell r="C796" t="str">
            <v>RASA</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row>
        <row r="797">
          <cell r="A797" t="str">
            <v>H3470</v>
          </cell>
          <cell r="B797" t="str">
            <v>The Abbeyfield Thirsk &amp; Sowerby Society Limited</v>
          </cell>
          <cell r="C797" t="str">
            <v>RASA</v>
          </cell>
          <cell r="D797">
            <v>10</v>
          </cell>
          <cell r="E797">
            <v>0</v>
          </cell>
          <cell r="F797">
            <v>0</v>
          </cell>
          <cell r="G797">
            <v>0</v>
          </cell>
          <cell r="H797">
            <v>0</v>
          </cell>
          <cell r="I797">
            <v>0</v>
          </cell>
          <cell r="J797">
            <v>0</v>
          </cell>
          <cell r="K797">
            <v>0</v>
          </cell>
          <cell r="L797">
            <v>0</v>
          </cell>
          <cell r="M797">
            <v>11</v>
          </cell>
          <cell r="N797">
            <v>0</v>
          </cell>
          <cell r="O797">
            <v>0</v>
          </cell>
          <cell r="P797">
            <v>0</v>
          </cell>
          <cell r="Q797">
            <v>0</v>
          </cell>
          <cell r="R797">
            <v>0</v>
          </cell>
          <cell r="S797">
            <v>0</v>
          </cell>
          <cell r="T797">
            <v>0</v>
          </cell>
          <cell r="U797">
            <v>0</v>
          </cell>
          <cell r="V797">
            <v>21</v>
          </cell>
          <cell r="W797">
            <v>0</v>
          </cell>
          <cell r="X797">
            <v>0</v>
          </cell>
          <cell r="Y797">
            <v>21</v>
          </cell>
          <cell r="Z797">
            <v>0</v>
          </cell>
          <cell r="AA797">
            <v>0</v>
          </cell>
          <cell r="AB797">
            <v>0</v>
          </cell>
          <cell r="AC797">
            <v>0</v>
          </cell>
          <cell r="AD797">
            <v>0</v>
          </cell>
          <cell r="AE797">
            <v>0</v>
          </cell>
          <cell r="AF797">
            <v>0</v>
          </cell>
          <cell r="AG797">
            <v>0</v>
          </cell>
          <cell r="AH797">
            <v>0</v>
          </cell>
        </row>
        <row r="798">
          <cell r="A798" t="str">
            <v>H3504</v>
          </cell>
          <cell r="B798" t="str">
            <v>The Abbeyfield / SSAFA Hereford Society Limited</v>
          </cell>
          <cell r="C798" t="str">
            <v>RASA</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11</v>
          </cell>
          <cell r="T798">
            <v>0</v>
          </cell>
          <cell r="U798">
            <v>0</v>
          </cell>
          <cell r="V798">
            <v>11</v>
          </cell>
          <cell r="W798">
            <v>0</v>
          </cell>
          <cell r="X798">
            <v>0</v>
          </cell>
          <cell r="Y798">
            <v>11</v>
          </cell>
          <cell r="Z798">
            <v>0</v>
          </cell>
          <cell r="AA798">
            <v>0</v>
          </cell>
          <cell r="AB798">
            <v>0</v>
          </cell>
          <cell r="AC798">
            <v>0</v>
          </cell>
          <cell r="AD798">
            <v>0</v>
          </cell>
          <cell r="AE798">
            <v>0</v>
          </cell>
          <cell r="AF798">
            <v>0</v>
          </cell>
          <cell r="AG798">
            <v>0</v>
          </cell>
          <cell r="AH798">
            <v>0</v>
          </cell>
        </row>
        <row r="799">
          <cell r="A799" t="str">
            <v>H3505</v>
          </cell>
          <cell r="B799" t="str">
            <v>The Abbeyfield Kings Langley Society Limited</v>
          </cell>
          <cell r="C799" t="str">
            <v>RASA</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12</v>
          </cell>
          <cell r="T799">
            <v>0</v>
          </cell>
          <cell r="U799">
            <v>0</v>
          </cell>
          <cell r="V799">
            <v>12</v>
          </cell>
          <cell r="W799">
            <v>0</v>
          </cell>
          <cell r="X799">
            <v>0</v>
          </cell>
          <cell r="Y799">
            <v>12</v>
          </cell>
          <cell r="Z799">
            <v>0</v>
          </cell>
          <cell r="AA799">
            <v>0</v>
          </cell>
          <cell r="AB799">
            <v>0</v>
          </cell>
          <cell r="AC799">
            <v>0</v>
          </cell>
          <cell r="AD799">
            <v>0</v>
          </cell>
          <cell r="AE799">
            <v>0</v>
          </cell>
          <cell r="AF799">
            <v>0</v>
          </cell>
          <cell r="AG799">
            <v>0</v>
          </cell>
          <cell r="AH799">
            <v>0</v>
          </cell>
        </row>
        <row r="800">
          <cell r="A800" t="str">
            <v>H3569</v>
          </cell>
          <cell r="B800" t="str">
            <v>The Abbeyfield Alresford and District Society Ltd</v>
          </cell>
          <cell r="C800" t="str">
            <v>RASA</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9</v>
          </cell>
          <cell r="T800">
            <v>0</v>
          </cell>
          <cell r="U800">
            <v>0</v>
          </cell>
          <cell r="V800">
            <v>9</v>
          </cell>
          <cell r="W800">
            <v>0</v>
          </cell>
          <cell r="X800">
            <v>0</v>
          </cell>
          <cell r="Y800">
            <v>9</v>
          </cell>
          <cell r="Z800">
            <v>0</v>
          </cell>
          <cell r="AA800">
            <v>0</v>
          </cell>
          <cell r="AB800">
            <v>0</v>
          </cell>
          <cell r="AC800">
            <v>0</v>
          </cell>
          <cell r="AD800">
            <v>0</v>
          </cell>
          <cell r="AE800">
            <v>0</v>
          </cell>
          <cell r="AF800">
            <v>0</v>
          </cell>
          <cell r="AG800">
            <v>0</v>
          </cell>
          <cell r="AH800">
            <v>0</v>
          </cell>
        </row>
        <row r="801">
          <cell r="A801" t="str">
            <v>H3600</v>
          </cell>
          <cell r="B801" t="str">
            <v>The Abbeyfield London Polish Society Limited</v>
          </cell>
          <cell r="C801" t="str">
            <v>RASA</v>
          </cell>
          <cell r="D801">
            <v>22</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22</v>
          </cell>
          <cell r="W801">
            <v>0</v>
          </cell>
          <cell r="X801">
            <v>0</v>
          </cell>
          <cell r="Y801">
            <v>22</v>
          </cell>
          <cell r="Z801">
            <v>0</v>
          </cell>
          <cell r="AA801">
            <v>0</v>
          </cell>
          <cell r="AB801">
            <v>0</v>
          </cell>
          <cell r="AC801">
            <v>0</v>
          </cell>
          <cell r="AD801">
            <v>0</v>
          </cell>
          <cell r="AE801">
            <v>0</v>
          </cell>
          <cell r="AF801">
            <v>0</v>
          </cell>
          <cell r="AG801">
            <v>0</v>
          </cell>
          <cell r="AH801">
            <v>0</v>
          </cell>
        </row>
        <row r="802">
          <cell r="A802" t="str">
            <v>H3610</v>
          </cell>
          <cell r="B802" t="str">
            <v>Abbeyfield Hertfordshire Residential Care Society</v>
          </cell>
          <cell r="C802" t="str">
            <v>RASA</v>
          </cell>
          <cell r="D802">
            <v>0</v>
          </cell>
          <cell r="E802">
            <v>0</v>
          </cell>
          <cell r="F802">
            <v>0</v>
          </cell>
          <cell r="G802">
            <v>0</v>
          </cell>
          <cell r="H802">
            <v>0</v>
          </cell>
          <cell r="I802">
            <v>0</v>
          </cell>
          <cell r="J802">
            <v>0</v>
          </cell>
          <cell r="K802">
            <v>0</v>
          </cell>
          <cell r="L802">
            <v>0</v>
          </cell>
          <cell r="M802">
            <v>0</v>
          </cell>
          <cell r="N802">
            <v>0</v>
          </cell>
          <cell r="O802">
            <v>0</v>
          </cell>
          <cell r="P802">
            <v>27</v>
          </cell>
          <cell r="Q802">
            <v>0</v>
          </cell>
          <cell r="R802">
            <v>0</v>
          </cell>
          <cell r="S802">
            <v>0</v>
          </cell>
          <cell r="T802">
            <v>0</v>
          </cell>
          <cell r="U802">
            <v>0</v>
          </cell>
          <cell r="V802">
            <v>27</v>
          </cell>
          <cell r="W802">
            <v>0</v>
          </cell>
          <cell r="X802">
            <v>0</v>
          </cell>
          <cell r="Y802">
            <v>0</v>
          </cell>
          <cell r="Z802">
            <v>2</v>
          </cell>
          <cell r="AA802">
            <v>0</v>
          </cell>
          <cell r="AB802">
            <v>0</v>
          </cell>
          <cell r="AC802">
            <v>0</v>
          </cell>
          <cell r="AD802">
            <v>0</v>
          </cell>
          <cell r="AE802">
            <v>0</v>
          </cell>
          <cell r="AF802">
            <v>2</v>
          </cell>
          <cell r="AG802">
            <v>0</v>
          </cell>
          <cell r="AH802">
            <v>0</v>
          </cell>
        </row>
        <row r="803">
          <cell r="A803" t="str">
            <v>H3639</v>
          </cell>
          <cell r="B803" t="str">
            <v>Doncaster Young Men's Christian Association</v>
          </cell>
          <cell r="C803" t="str">
            <v>RASA</v>
          </cell>
          <cell r="D803">
            <v>0</v>
          </cell>
          <cell r="E803">
            <v>0</v>
          </cell>
          <cell r="F803">
            <v>0</v>
          </cell>
          <cell r="G803">
            <v>0</v>
          </cell>
          <cell r="H803">
            <v>0</v>
          </cell>
          <cell r="I803">
            <v>0</v>
          </cell>
          <cell r="J803">
            <v>0</v>
          </cell>
          <cell r="K803">
            <v>0</v>
          </cell>
          <cell r="L803">
            <v>0</v>
          </cell>
          <cell r="M803">
            <v>30</v>
          </cell>
          <cell r="N803">
            <v>0</v>
          </cell>
          <cell r="O803">
            <v>0</v>
          </cell>
          <cell r="P803">
            <v>0</v>
          </cell>
          <cell r="Q803">
            <v>0</v>
          </cell>
          <cell r="R803">
            <v>0</v>
          </cell>
          <cell r="S803">
            <v>0</v>
          </cell>
          <cell r="T803">
            <v>0</v>
          </cell>
          <cell r="U803">
            <v>0</v>
          </cell>
          <cell r="V803">
            <v>30</v>
          </cell>
          <cell r="W803">
            <v>0</v>
          </cell>
          <cell r="X803">
            <v>0</v>
          </cell>
          <cell r="Y803">
            <v>30</v>
          </cell>
          <cell r="Z803">
            <v>0</v>
          </cell>
          <cell r="AA803">
            <v>0</v>
          </cell>
          <cell r="AB803">
            <v>0</v>
          </cell>
          <cell r="AC803">
            <v>0</v>
          </cell>
          <cell r="AD803">
            <v>0</v>
          </cell>
          <cell r="AE803">
            <v>0</v>
          </cell>
          <cell r="AF803">
            <v>0</v>
          </cell>
          <cell r="AG803">
            <v>0</v>
          </cell>
          <cell r="AH803">
            <v>0</v>
          </cell>
        </row>
        <row r="804">
          <cell r="A804" t="str">
            <v>H3658</v>
          </cell>
          <cell r="B804" t="str">
            <v>Chapter 1 Charity Limited</v>
          </cell>
          <cell r="C804" t="str">
            <v>Large</v>
          </cell>
          <cell r="D804">
            <v>884</v>
          </cell>
          <cell r="E804">
            <v>0</v>
          </cell>
          <cell r="F804">
            <v>0</v>
          </cell>
          <cell r="G804">
            <v>0</v>
          </cell>
          <cell r="H804">
            <v>0</v>
          </cell>
          <cell r="I804">
            <v>0</v>
          </cell>
          <cell r="J804">
            <v>38</v>
          </cell>
          <cell r="K804">
            <v>0</v>
          </cell>
          <cell r="L804">
            <v>0</v>
          </cell>
          <cell r="M804">
            <v>486</v>
          </cell>
          <cell r="N804">
            <v>0</v>
          </cell>
          <cell r="O804">
            <v>0</v>
          </cell>
          <cell r="P804">
            <v>5</v>
          </cell>
          <cell r="Q804">
            <v>0</v>
          </cell>
          <cell r="R804">
            <v>0</v>
          </cell>
          <cell r="S804">
            <v>0</v>
          </cell>
          <cell r="T804">
            <v>0</v>
          </cell>
          <cell r="U804">
            <v>0</v>
          </cell>
          <cell r="V804">
            <v>1413</v>
          </cell>
          <cell r="W804">
            <v>0</v>
          </cell>
          <cell r="X804">
            <v>0</v>
          </cell>
          <cell r="Y804">
            <v>1408</v>
          </cell>
          <cell r="Z804">
            <v>152</v>
          </cell>
          <cell r="AA804">
            <v>14</v>
          </cell>
          <cell r="AB804">
            <v>0</v>
          </cell>
          <cell r="AC804">
            <v>0</v>
          </cell>
          <cell r="AD804">
            <v>0</v>
          </cell>
          <cell r="AE804">
            <v>0</v>
          </cell>
          <cell r="AF804">
            <v>152</v>
          </cell>
          <cell r="AG804">
            <v>14</v>
          </cell>
          <cell r="AH804">
            <v>0</v>
          </cell>
        </row>
        <row r="805">
          <cell r="A805" t="str">
            <v>H3680</v>
          </cell>
          <cell r="B805" t="str">
            <v>The Abbeyfield Oxenford Society Limited</v>
          </cell>
          <cell r="C805" t="str">
            <v>RASA</v>
          </cell>
          <cell r="D805">
            <v>0</v>
          </cell>
          <cell r="E805">
            <v>0</v>
          </cell>
          <cell r="F805">
            <v>0</v>
          </cell>
          <cell r="G805">
            <v>0</v>
          </cell>
          <cell r="H805">
            <v>0</v>
          </cell>
          <cell r="I805">
            <v>0</v>
          </cell>
          <cell r="J805">
            <v>0</v>
          </cell>
          <cell r="K805">
            <v>0</v>
          </cell>
          <cell r="L805">
            <v>0</v>
          </cell>
          <cell r="M805">
            <v>0</v>
          </cell>
          <cell r="N805">
            <v>0</v>
          </cell>
          <cell r="O805">
            <v>0</v>
          </cell>
          <cell r="P805">
            <v>25</v>
          </cell>
          <cell r="Q805">
            <v>0</v>
          </cell>
          <cell r="R805">
            <v>0</v>
          </cell>
          <cell r="S805">
            <v>0</v>
          </cell>
          <cell r="T805">
            <v>0</v>
          </cell>
          <cell r="U805">
            <v>0</v>
          </cell>
          <cell r="V805">
            <v>25</v>
          </cell>
          <cell r="W805">
            <v>0</v>
          </cell>
          <cell r="X805">
            <v>0</v>
          </cell>
          <cell r="Y805">
            <v>0</v>
          </cell>
          <cell r="Z805">
            <v>0</v>
          </cell>
          <cell r="AA805">
            <v>0</v>
          </cell>
          <cell r="AB805">
            <v>0</v>
          </cell>
          <cell r="AC805">
            <v>0</v>
          </cell>
          <cell r="AD805">
            <v>0</v>
          </cell>
          <cell r="AE805">
            <v>0</v>
          </cell>
          <cell r="AF805">
            <v>0</v>
          </cell>
          <cell r="AG805">
            <v>0</v>
          </cell>
          <cell r="AH805">
            <v>0</v>
          </cell>
        </row>
        <row r="806">
          <cell r="A806" t="str">
            <v>H3720</v>
          </cell>
          <cell r="B806" t="str">
            <v>ARP Charitable Services</v>
          </cell>
          <cell r="C806" t="str">
            <v>RASA</v>
          </cell>
          <cell r="D806">
            <v>0</v>
          </cell>
          <cell r="E806">
            <v>0</v>
          </cell>
          <cell r="F806">
            <v>0</v>
          </cell>
          <cell r="G806">
            <v>0</v>
          </cell>
          <cell r="H806">
            <v>0</v>
          </cell>
          <cell r="I806">
            <v>0</v>
          </cell>
          <cell r="J806">
            <v>0</v>
          </cell>
          <cell r="K806">
            <v>0</v>
          </cell>
          <cell r="L806">
            <v>0</v>
          </cell>
          <cell r="M806">
            <v>60</v>
          </cell>
          <cell r="N806">
            <v>0</v>
          </cell>
          <cell r="O806">
            <v>0</v>
          </cell>
          <cell r="P806">
            <v>16</v>
          </cell>
          <cell r="Q806">
            <v>13</v>
          </cell>
          <cell r="R806">
            <v>20</v>
          </cell>
          <cell r="S806">
            <v>0</v>
          </cell>
          <cell r="T806">
            <v>0</v>
          </cell>
          <cell r="U806">
            <v>0</v>
          </cell>
          <cell r="V806">
            <v>76</v>
          </cell>
          <cell r="W806">
            <v>13</v>
          </cell>
          <cell r="X806">
            <v>20</v>
          </cell>
          <cell r="Y806">
            <v>60</v>
          </cell>
          <cell r="Z806">
            <v>0</v>
          </cell>
          <cell r="AA806">
            <v>0</v>
          </cell>
          <cell r="AB806">
            <v>0</v>
          </cell>
          <cell r="AC806">
            <v>0</v>
          </cell>
          <cell r="AD806">
            <v>0</v>
          </cell>
          <cell r="AE806">
            <v>0</v>
          </cell>
          <cell r="AF806">
            <v>0</v>
          </cell>
          <cell r="AG806">
            <v>0</v>
          </cell>
          <cell r="AH806">
            <v>0</v>
          </cell>
        </row>
        <row r="807">
          <cell r="A807" t="str">
            <v>H3727</v>
          </cell>
          <cell r="B807" t="str">
            <v>The Grange Centre for People with Disabilities</v>
          </cell>
          <cell r="C807" t="str">
            <v>RASA</v>
          </cell>
          <cell r="D807">
            <v>0</v>
          </cell>
          <cell r="E807">
            <v>0</v>
          </cell>
          <cell r="F807">
            <v>0</v>
          </cell>
          <cell r="G807">
            <v>0</v>
          </cell>
          <cell r="H807">
            <v>0</v>
          </cell>
          <cell r="I807">
            <v>0</v>
          </cell>
          <cell r="J807">
            <v>0</v>
          </cell>
          <cell r="K807">
            <v>0</v>
          </cell>
          <cell r="L807">
            <v>0</v>
          </cell>
          <cell r="M807">
            <v>59</v>
          </cell>
          <cell r="N807">
            <v>0</v>
          </cell>
          <cell r="O807">
            <v>0</v>
          </cell>
          <cell r="P807">
            <v>16</v>
          </cell>
          <cell r="Q807">
            <v>0</v>
          </cell>
          <cell r="R807">
            <v>0</v>
          </cell>
          <cell r="S807">
            <v>0</v>
          </cell>
          <cell r="T807">
            <v>0</v>
          </cell>
          <cell r="U807">
            <v>0</v>
          </cell>
          <cell r="V807">
            <v>75</v>
          </cell>
          <cell r="W807">
            <v>0</v>
          </cell>
          <cell r="X807">
            <v>0</v>
          </cell>
          <cell r="Y807">
            <v>59</v>
          </cell>
          <cell r="Z807">
            <v>0</v>
          </cell>
          <cell r="AA807">
            <v>0</v>
          </cell>
          <cell r="AB807">
            <v>0</v>
          </cell>
          <cell r="AC807">
            <v>0</v>
          </cell>
          <cell r="AD807">
            <v>0</v>
          </cell>
          <cell r="AE807">
            <v>0</v>
          </cell>
          <cell r="AF807">
            <v>0</v>
          </cell>
          <cell r="AG807">
            <v>0</v>
          </cell>
          <cell r="AH807">
            <v>0</v>
          </cell>
        </row>
        <row r="808">
          <cell r="A808" t="str">
            <v>H3731</v>
          </cell>
          <cell r="B808" t="str">
            <v>The Abbeyfield Rotherhithe Society Limited</v>
          </cell>
          <cell r="C808" t="str">
            <v>RASA</v>
          </cell>
          <cell r="D808">
            <v>0</v>
          </cell>
          <cell r="E808">
            <v>0</v>
          </cell>
          <cell r="F808">
            <v>0</v>
          </cell>
          <cell r="G808">
            <v>0</v>
          </cell>
          <cell r="H808">
            <v>0</v>
          </cell>
          <cell r="I808">
            <v>0</v>
          </cell>
          <cell r="J808">
            <v>0</v>
          </cell>
          <cell r="K808">
            <v>0</v>
          </cell>
          <cell r="L808">
            <v>0</v>
          </cell>
          <cell r="M808">
            <v>16</v>
          </cell>
          <cell r="N808">
            <v>0</v>
          </cell>
          <cell r="O808">
            <v>0</v>
          </cell>
          <cell r="P808">
            <v>0</v>
          </cell>
          <cell r="Q808">
            <v>0</v>
          </cell>
          <cell r="R808">
            <v>0</v>
          </cell>
          <cell r="S808">
            <v>0</v>
          </cell>
          <cell r="T808">
            <v>0</v>
          </cell>
          <cell r="U808">
            <v>0</v>
          </cell>
          <cell r="V808">
            <v>16</v>
          </cell>
          <cell r="W808">
            <v>0</v>
          </cell>
          <cell r="X808">
            <v>0</v>
          </cell>
          <cell r="Y808">
            <v>16</v>
          </cell>
          <cell r="Z808">
            <v>0</v>
          </cell>
          <cell r="AA808">
            <v>0</v>
          </cell>
          <cell r="AB808">
            <v>0</v>
          </cell>
          <cell r="AC808">
            <v>0</v>
          </cell>
          <cell r="AD808">
            <v>0</v>
          </cell>
          <cell r="AE808">
            <v>0</v>
          </cell>
          <cell r="AF808">
            <v>0</v>
          </cell>
          <cell r="AG808">
            <v>0</v>
          </cell>
          <cell r="AH808">
            <v>0</v>
          </cell>
        </row>
        <row r="809">
          <cell r="A809" t="str">
            <v>H3762</v>
          </cell>
          <cell r="B809" t="str">
            <v>Great Wall Society Limited</v>
          </cell>
          <cell r="C809" t="str">
            <v>RASA</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9</v>
          </cell>
          <cell r="T809">
            <v>0</v>
          </cell>
          <cell r="U809">
            <v>0</v>
          </cell>
          <cell r="V809">
            <v>9</v>
          </cell>
          <cell r="W809">
            <v>0</v>
          </cell>
          <cell r="X809">
            <v>0</v>
          </cell>
          <cell r="Y809">
            <v>9</v>
          </cell>
          <cell r="Z809">
            <v>0</v>
          </cell>
          <cell r="AA809">
            <v>0</v>
          </cell>
          <cell r="AB809">
            <v>0</v>
          </cell>
          <cell r="AC809">
            <v>0</v>
          </cell>
          <cell r="AD809">
            <v>0</v>
          </cell>
          <cell r="AE809">
            <v>0</v>
          </cell>
          <cell r="AF809">
            <v>0</v>
          </cell>
          <cell r="AG809">
            <v>0</v>
          </cell>
          <cell r="AH809">
            <v>0</v>
          </cell>
        </row>
        <row r="810">
          <cell r="A810" t="str">
            <v>H3763</v>
          </cell>
          <cell r="B810" t="str">
            <v>The Abbeyfield Ellesmere Port Society Limited</v>
          </cell>
          <cell r="C810" t="str">
            <v>RASA</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11</v>
          </cell>
          <cell r="T810">
            <v>0</v>
          </cell>
          <cell r="U810">
            <v>0</v>
          </cell>
          <cell r="V810">
            <v>11</v>
          </cell>
          <cell r="W810">
            <v>0</v>
          </cell>
          <cell r="X810">
            <v>0</v>
          </cell>
          <cell r="Y810">
            <v>11</v>
          </cell>
          <cell r="Z810">
            <v>0</v>
          </cell>
          <cell r="AA810">
            <v>0</v>
          </cell>
          <cell r="AB810">
            <v>0</v>
          </cell>
          <cell r="AC810">
            <v>0</v>
          </cell>
          <cell r="AD810">
            <v>0</v>
          </cell>
          <cell r="AE810">
            <v>0</v>
          </cell>
          <cell r="AF810">
            <v>0</v>
          </cell>
          <cell r="AG810">
            <v>0</v>
          </cell>
          <cell r="AH810">
            <v>0</v>
          </cell>
        </row>
        <row r="811">
          <cell r="A811" t="str">
            <v>H3779</v>
          </cell>
          <cell r="B811" t="str">
            <v>Abbeyfield Northallerton and District Society Ltd</v>
          </cell>
          <cell r="C811" t="str">
            <v>RASA</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12</v>
          </cell>
          <cell r="T811">
            <v>0</v>
          </cell>
          <cell r="U811">
            <v>0</v>
          </cell>
          <cell r="V811">
            <v>12</v>
          </cell>
          <cell r="W811">
            <v>0</v>
          </cell>
          <cell r="X811">
            <v>0</v>
          </cell>
          <cell r="Y811">
            <v>12</v>
          </cell>
          <cell r="Z811">
            <v>0</v>
          </cell>
          <cell r="AA811">
            <v>0</v>
          </cell>
          <cell r="AB811">
            <v>0</v>
          </cell>
          <cell r="AC811">
            <v>0</v>
          </cell>
          <cell r="AD811">
            <v>0</v>
          </cell>
          <cell r="AE811">
            <v>0</v>
          </cell>
          <cell r="AF811">
            <v>0</v>
          </cell>
          <cell r="AG811">
            <v>0</v>
          </cell>
          <cell r="AH811">
            <v>0</v>
          </cell>
        </row>
        <row r="812">
          <cell r="A812" t="str">
            <v>H3780</v>
          </cell>
          <cell r="B812" t="str">
            <v>The Abbeyfield Prestbury and District Society Ltd</v>
          </cell>
          <cell r="C812" t="str">
            <v>RASA</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row>
        <row r="813">
          <cell r="A813" t="str">
            <v>H3795</v>
          </cell>
          <cell r="B813" t="str">
            <v>Phoenix House</v>
          </cell>
          <cell r="C813" t="str">
            <v>RASA</v>
          </cell>
          <cell r="D813">
            <v>0</v>
          </cell>
          <cell r="E813">
            <v>0</v>
          </cell>
          <cell r="F813">
            <v>0</v>
          </cell>
          <cell r="G813">
            <v>0</v>
          </cell>
          <cell r="H813">
            <v>0</v>
          </cell>
          <cell r="I813">
            <v>0</v>
          </cell>
          <cell r="J813">
            <v>0</v>
          </cell>
          <cell r="K813">
            <v>0</v>
          </cell>
          <cell r="L813">
            <v>0</v>
          </cell>
          <cell r="M813">
            <v>0</v>
          </cell>
          <cell r="N813">
            <v>0</v>
          </cell>
          <cell r="O813">
            <v>93</v>
          </cell>
          <cell r="P813">
            <v>95</v>
          </cell>
          <cell r="Q813">
            <v>0</v>
          </cell>
          <cell r="R813">
            <v>71</v>
          </cell>
          <cell r="S813">
            <v>0</v>
          </cell>
          <cell r="T813">
            <v>0</v>
          </cell>
          <cell r="U813">
            <v>0</v>
          </cell>
          <cell r="V813">
            <v>95</v>
          </cell>
          <cell r="W813">
            <v>0</v>
          </cell>
          <cell r="X813">
            <v>164</v>
          </cell>
          <cell r="Y813">
            <v>0</v>
          </cell>
          <cell r="Z813">
            <v>0</v>
          </cell>
          <cell r="AA813">
            <v>0</v>
          </cell>
          <cell r="AB813">
            <v>0</v>
          </cell>
          <cell r="AC813">
            <v>0</v>
          </cell>
          <cell r="AD813">
            <v>0</v>
          </cell>
          <cell r="AE813">
            <v>0</v>
          </cell>
          <cell r="AF813">
            <v>0</v>
          </cell>
          <cell r="AG813">
            <v>0</v>
          </cell>
          <cell r="AH813">
            <v>0</v>
          </cell>
        </row>
        <row r="814">
          <cell r="A814" t="str">
            <v>H3835</v>
          </cell>
          <cell r="B814" t="str">
            <v>Brighton YMCA</v>
          </cell>
          <cell r="C814" t="str">
            <v>RASA</v>
          </cell>
          <cell r="D814">
            <v>0</v>
          </cell>
          <cell r="E814">
            <v>0</v>
          </cell>
          <cell r="F814">
            <v>0</v>
          </cell>
          <cell r="G814">
            <v>0</v>
          </cell>
          <cell r="H814">
            <v>0</v>
          </cell>
          <cell r="I814">
            <v>0</v>
          </cell>
          <cell r="J814">
            <v>0</v>
          </cell>
          <cell r="K814">
            <v>0</v>
          </cell>
          <cell r="L814">
            <v>0</v>
          </cell>
          <cell r="M814">
            <v>291</v>
          </cell>
          <cell r="N814">
            <v>0</v>
          </cell>
          <cell r="O814">
            <v>0</v>
          </cell>
          <cell r="P814">
            <v>0</v>
          </cell>
          <cell r="Q814">
            <v>0</v>
          </cell>
          <cell r="R814">
            <v>0</v>
          </cell>
          <cell r="S814">
            <v>0</v>
          </cell>
          <cell r="T814">
            <v>0</v>
          </cell>
          <cell r="U814">
            <v>0</v>
          </cell>
          <cell r="V814">
            <v>291</v>
          </cell>
          <cell r="W814">
            <v>0</v>
          </cell>
          <cell r="X814">
            <v>0</v>
          </cell>
          <cell r="Y814">
            <v>291</v>
          </cell>
          <cell r="Z814">
            <v>0</v>
          </cell>
          <cell r="AA814">
            <v>0</v>
          </cell>
          <cell r="AB814">
            <v>0</v>
          </cell>
          <cell r="AC814">
            <v>0</v>
          </cell>
          <cell r="AD814">
            <v>0</v>
          </cell>
          <cell r="AE814">
            <v>0</v>
          </cell>
          <cell r="AF814">
            <v>0</v>
          </cell>
          <cell r="AG814">
            <v>0</v>
          </cell>
          <cell r="AH814">
            <v>0</v>
          </cell>
        </row>
        <row r="815">
          <cell r="A815" t="str">
            <v>H3853</v>
          </cell>
          <cell r="B815" t="str">
            <v>Hibiscus Housing Association Limited</v>
          </cell>
          <cell r="C815" t="str">
            <v>RASA</v>
          </cell>
          <cell r="D815">
            <v>0</v>
          </cell>
          <cell r="E815">
            <v>0</v>
          </cell>
          <cell r="F815">
            <v>19</v>
          </cell>
          <cell r="G815">
            <v>0</v>
          </cell>
          <cell r="H815">
            <v>0</v>
          </cell>
          <cell r="I815">
            <v>0</v>
          </cell>
          <cell r="J815">
            <v>0</v>
          </cell>
          <cell r="K815">
            <v>0</v>
          </cell>
          <cell r="L815">
            <v>0</v>
          </cell>
          <cell r="M815">
            <v>0</v>
          </cell>
          <cell r="N815">
            <v>0</v>
          </cell>
          <cell r="O815">
            <v>0</v>
          </cell>
          <cell r="P815">
            <v>0</v>
          </cell>
          <cell r="Q815">
            <v>0</v>
          </cell>
          <cell r="R815">
            <v>0</v>
          </cell>
          <cell r="S815">
            <v>10</v>
          </cell>
          <cell r="T815">
            <v>0</v>
          </cell>
          <cell r="U815">
            <v>0</v>
          </cell>
          <cell r="V815">
            <v>10</v>
          </cell>
          <cell r="W815">
            <v>0</v>
          </cell>
          <cell r="X815">
            <v>19</v>
          </cell>
          <cell r="Y815">
            <v>10</v>
          </cell>
          <cell r="Z815">
            <v>0</v>
          </cell>
          <cell r="AA815">
            <v>0</v>
          </cell>
          <cell r="AB815">
            <v>0</v>
          </cell>
          <cell r="AC815">
            <v>0</v>
          </cell>
          <cell r="AD815">
            <v>0</v>
          </cell>
          <cell r="AE815">
            <v>0</v>
          </cell>
          <cell r="AF815">
            <v>0</v>
          </cell>
          <cell r="AG815">
            <v>0</v>
          </cell>
          <cell r="AH815">
            <v>0</v>
          </cell>
        </row>
        <row r="816">
          <cell r="A816" t="str">
            <v>H3860</v>
          </cell>
          <cell r="B816" t="str">
            <v>The Abbeyfield East London Extra Care Society Ltd</v>
          </cell>
          <cell r="C816" t="str">
            <v>RASA</v>
          </cell>
          <cell r="D816">
            <v>0</v>
          </cell>
          <cell r="E816">
            <v>0</v>
          </cell>
          <cell r="F816">
            <v>0</v>
          </cell>
          <cell r="G816">
            <v>0</v>
          </cell>
          <cell r="H816">
            <v>0</v>
          </cell>
          <cell r="I816">
            <v>0</v>
          </cell>
          <cell r="J816">
            <v>0</v>
          </cell>
          <cell r="K816">
            <v>0</v>
          </cell>
          <cell r="L816">
            <v>0</v>
          </cell>
          <cell r="M816">
            <v>0</v>
          </cell>
          <cell r="N816">
            <v>0</v>
          </cell>
          <cell r="O816">
            <v>0</v>
          </cell>
          <cell r="P816">
            <v>44</v>
          </cell>
          <cell r="Q816">
            <v>0</v>
          </cell>
          <cell r="R816">
            <v>0</v>
          </cell>
          <cell r="S816">
            <v>0</v>
          </cell>
          <cell r="T816">
            <v>0</v>
          </cell>
          <cell r="U816">
            <v>0</v>
          </cell>
          <cell r="V816">
            <v>44</v>
          </cell>
          <cell r="W816">
            <v>0</v>
          </cell>
          <cell r="X816">
            <v>0</v>
          </cell>
          <cell r="Y816">
            <v>0</v>
          </cell>
          <cell r="Z816">
            <v>0</v>
          </cell>
          <cell r="AA816">
            <v>0</v>
          </cell>
          <cell r="AB816">
            <v>0</v>
          </cell>
          <cell r="AC816">
            <v>0</v>
          </cell>
          <cell r="AD816">
            <v>0</v>
          </cell>
          <cell r="AE816">
            <v>0</v>
          </cell>
          <cell r="AF816">
            <v>0</v>
          </cell>
          <cell r="AG816">
            <v>0</v>
          </cell>
          <cell r="AH816">
            <v>0</v>
          </cell>
        </row>
        <row r="817">
          <cell r="A817" t="str">
            <v>H3862</v>
          </cell>
          <cell r="B817" t="str">
            <v>Granby House (Youlgrave and District) Society Ltd</v>
          </cell>
          <cell r="C817" t="str">
            <v>RASA</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9</v>
          </cell>
          <cell r="T817">
            <v>0</v>
          </cell>
          <cell r="U817">
            <v>0</v>
          </cell>
          <cell r="V817">
            <v>9</v>
          </cell>
          <cell r="W817">
            <v>0</v>
          </cell>
          <cell r="X817">
            <v>0</v>
          </cell>
          <cell r="Y817">
            <v>9</v>
          </cell>
          <cell r="Z817">
            <v>0</v>
          </cell>
          <cell r="AA817">
            <v>0</v>
          </cell>
          <cell r="AB817">
            <v>0</v>
          </cell>
          <cell r="AC817">
            <v>0</v>
          </cell>
          <cell r="AD817">
            <v>0</v>
          </cell>
          <cell r="AE817">
            <v>0</v>
          </cell>
          <cell r="AF817">
            <v>0</v>
          </cell>
          <cell r="AG817">
            <v>0</v>
          </cell>
          <cell r="AH817">
            <v>0</v>
          </cell>
        </row>
        <row r="818">
          <cell r="A818" t="str">
            <v>H3868</v>
          </cell>
          <cell r="B818" t="str">
            <v>YMCA Norfolk</v>
          </cell>
          <cell r="C818" t="str">
            <v>RASA</v>
          </cell>
          <cell r="D818">
            <v>0</v>
          </cell>
          <cell r="E818">
            <v>0</v>
          </cell>
          <cell r="F818">
            <v>0</v>
          </cell>
          <cell r="G818">
            <v>0</v>
          </cell>
          <cell r="H818">
            <v>0</v>
          </cell>
          <cell r="I818">
            <v>0</v>
          </cell>
          <cell r="J818">
            <v>0</v>
          </cell>
          <cell r="K818">
            <v>0</v>
          </cell>
          <cell r="L818">
            <v>0</v>
          </cell>
          <cell r="M818">
            <v>243</v>
          </cell>
          <cell r="N818">
            <v>0</v>
          </cell>
          <cell r="O818">
            <v>0</v>
          </cell>
          <cell r="P818">
            <v>0</v>
          </cell>
          <cell r="Q818">
            <v>0</v>
          </cell>
          <cell r="R818">
            <v>0</v>
          </cell>
          <cell r="S818">
            <v>0</v>
          </cell>
          <cell r="T818">
            <v>0</v>
          </cell>
          <cell r="U818">
            <v>0</v>
          </cell>
          <cell r="V818">
            <v>243</v>
          </cell>
          <cell r="W818">
            <v>0</v>
          </cell>
          <cell r="X818">
            <v>0</v>
          </cell>
          <cell r="Y818">
            <v>243</v>
          </cell>
          <cell r="Z818">
            <v>0</v>
          </cell>
          <cell r="AA818">
            <v>0</v>
          </cell>
          <cell r="AB818">
            <v>0</v>
          </cell>
          <cell r="AC818">
            <v>0</v>
          </cell>
          <cell r="AD818">
            <v>0</v>
          </cell>
          <cell r="AE818">
            <v>0</v>
          </cell>
          <cell r="AF818">
            <v>0</v>
          </cell>
          <cell r="AG818">
            <v>0</v>
          </cell>
          <cell r="AH818">
            <v>0</v>
          </cell>
        </row>
        <row r="819">
          <cell r="A819" t="str">
            <v>H3873</v>
          </cell>
          <cell r="B819" t="str">
            <v>The Abbeyfield Lancashire Extra Care Society Ltd</v>
          </cell>
          <cell r="C819" t="str">
            <v>RASA</v>
          </cell>
          <cell r="D819">
            <v>0</v>
          </cell>
          <cell r="E819">
            <v>0</v>
          </cell>
          <cell r="F819">
            <v>0</v>
          </cell>
          <cell r="G819">
            <v>0</v>
          </cell>
          <cell r="H819">
            <v>0</v>
          </cell>
          <cell r="I819">
            <v>0</v>
          </cell>
          <cell r="J819">
            <v>0</v>
          </cell>
          <cell r="K819">
            <v>0</v>
          </cell>
          <cell r="L819">
            <v>0</v>
          </cell>
          <cell r="M819">
            <v>0</v>
          </cell>
          <cell r="N819">
            <v>0</v>
          </cell>
          <cell r="O819">
            <v>0</v>
          </cell>
          <cell r="P819">
            <v>40</v>
          </cell>
          <cell r="Q819">
            <v>0</v>
          </cell>
          <cell r="R819">
            <v>0</v>
          </cell>
          <cell r="S819">
            <v>2</v>
          </cell>
          <cell r="T819">
            <v>0</v>
          </cell>
          <cell r="U819">
            <v>0</v>
          </cell>
          <cell r="V819">
            <v>42</v>
          </cell>
          <cell r="W819">
            <v>0</v>
          </cell>
          <cell r="X819">
            <v>0</v>
          </cell>
          <cell r="Y819">
            <v>2</v>
          </cell>
          <cell r="Z819">
            <v>0</v>
          </cell>
          <cell r="AA819">
            <v>0</v>
          </cell>
          <cell r="AB819">
            <v>0</v>
          </cell>
          <cell r="AC819">
            <v>0</v>
          </cell>
          <cell r="AD819">
            <v>0</v>
          </cell>
          <cell r="AE819">
            <v>0</v>
          </cell>
          <cell r="AF819">
            <v>0</v>
          </cell>
          <cell r="AG819">
            <v>0</v>
          </cell>
          <cell r="AH819">
            <v>0</v>
          </cell>
        </row>
        <row r="820">
          <cell r="A820" t="str">
            <v>H3905</v>
          </cell>
          <cell r="B820" t="str">
            <v>City of Exeter YMCA</v>
          </cell>
          <cell r="C820" t="str">
            <v>RASA</v>
          </cell>
          <cell r="D820">
            <v>0</v>
          </cell>
          <cell r="E820">
            <v>0</v>
          </cell>
          <cell r="F820">
            <v>0</v>
          </cell>
          <cell r="G820">
            <v>0</v>
          </cell>
          <cell r="H820">
            <v>0</v>
          </cell>
          <cell r="I820">
            <v>0</v>
          </cell>
          <cell r="J820">
            <v>0</v>
          </cell>
          <cell r="K820">
            <v>0</v>
          </cell>
          <cell r="L820">
            <v>0</v>
          </cell>
          <cell r="M820">
            <v>47</v>
          </cell>
          <cell r="N820">
            <v>0</v>
          </cell>
          <cell r="O820">
            <v>0</v>
          </cell>
          <cell r="P820">
            <v>0</v>
          </cell>
          <cell r="Q820">
            <v>0</v>
          </cell>
          <cell r="R820">
            <v>0</v>
          </cell>
          <cell r="S820">
            <v>0</v>
          </cell>
          <cell r="T820">
            <v>0</v>
          </cell>
          <cell r="U820">
            <v>0</v>
          </cell>
          <cell r="V820">
            <v>47</v>
          </cell>
          <cell r="W820">
            <v>0</v>
          </cell>
          <cell r="X820">
            <v>0</v>
          </cell>
          <cell r="Y820">
            <v>47</v>
          </cell>
          <cell r="Z820">
            <v>4</v>
          </cell>
          <cell r="AA820">
            <v>0</v>
          </cell>
          <cell r="AB820">
            <v>0</v>
          </cell>
          <cell r="AC820">
            <v>0</v>
          </cell>
          <cell r="AD820">
            <v>0</v>
          </cell>
          <cell r="AE820">
            <v>0</v>
          </cell>
          <cell r="AF820">
            <v>4</v>
          </cell>
          <cell r="AG820">
            <v>0</v>
          </cell>
          <cell r="AH820">
            <v>0</v>
          </cell>
        </row>
        <row r="821">
          <cell r="A821" t="str">
            <v>H3927</v>
          </cell>
          <cell r="B821" t="str">
            <v>Forest Young Men's Christian Association of East London</v>
          </cell>
          <cell r="C821" t="str">
            <v>RASA</v>
          </cell>
          <cell r="D821">
            <v>20</v>
          </cell>
          <cell r="E821">
            <v>0</v>
          </cell>
          <cell r="F821">
            <v>0</v>
          </cell>
          <cell r="G821">
            <v>0</v>
          </cell>
          <cell r="H821">
            <v>0</v>
          </cell>
          <cell r="I821">
            <v>0</v>
          </cell>
          <cell r="J821">
            <v>0</v>
          </cell>
          <cell r="K821">
            <v>0</v>
          </cell>
          <cell r="L821">
            <v>0</v>
          </cell>
          <cell r="M821">
            <v>326</v>
          </cell>
          <cell r="N821">
            <v>0</v>
          </cell>
          <cell r="O821">
            <v>0</v>
          </cell>
          <cell r="P821">
            <v>0</v>
          </cell>
          <cell r="Q821">
            <v>0</v>
          </cell>
          <cell r="R821">
            <v>0</v>
          </cell>
          <cell r="S821">
            <v>0</v>
          </cell>
          <cell r="T821">
            <v>0</v>
          </cell>
          <cell r="U821">
            <v>0</v>
          </cell>
          <cell r="V821">
            <v>346</v>
          </cell>
          <cell r="W821">
            <v>0</v>
          </cell>
          <cell r="X821">
            <v>0</v>
          </cell>
          <cell r="Y821">
            <v>346</v>
          </cell>
          <cell r="Z821">
            <v>0</v>
          </cell>
          <cell r="AA821">
            <v>0</v>
          </cell>
          <cell r="AB821">
            <v>0</v>
          </cell>
          <cell r="AC821">
            <v>0</v>
          </cell>
          <cell r="AD821">
            <v>0</v>
          </cell>
          <cell r="AE821">
            <v>0</v>
          </cell>
          <cell r="AF821">
            <v>0</v>
          </cell>
          <cell r="AG821">
            <v>0</v>
          </cell>
          <cell r="AH821">
            <v>0</v>
          </cell>
        </row>
        <row r="822">
          <cell r="A822" t="str">
            <v>H3938</v>
          </cell>
          <cell r="B822" t="str">
            <v>The Abbeyfield Ribble Valley Society Limited</v>
          </cell>
          <cell r="C822" t="str">
            <v>RASA</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10</v>
          </cell>
          <cell r="T822">
            <v>0</v>
          </cell>
          <cell r="U822">
            <v>0</v>
          </cell>
          <cell r="V822">
            <v>10</v>
          </cell>
          <cell r="W822">
            <v>0</v>
          </cell>
          <cell r="X822">
            <v>0</v>
          </cell>
          <cell r="Y822">
            <v>10</v>
          </cell>
          <cell r="Z822">
            <v>0</v>
          </cell>
          <cell r="AA822">
            <v>0</v>
          </cell>
          <cell r="AB822">
            <v>0</v>
          </cell>
          <cell r="AC822">
            <v>0</v>
          </cell>
          <cell r="AD822">
            <v>0</v>
          </cell>
          <cell r="AE822">
            <v>0</v>
          </cell>
          <cell r="AF822">
            <v>0</v>
          </cell>
          <cell r="AG822">
            <v>0</v>
          </cell>
          <cell r="AH822">
            <v>0</v>
          </cell>
        </row>
        <row r="823">
          <cell r="A823" t="str">
            <v>H3955</v>
          </cell>
          <cell r="B823" t="str">
            <v>The Abbeyfield Furness Extra Care Society Limited</v>
          </cell>
          <cell r="C823" t="str">
            <v>RASA</v>
          </cell>
          <cell r="D823">
            <v>0</v>
          </cell>
          <cell r="E823">
            <v>0</v>
          </cell>
          <cell r="F823">
            <v>0</v>
          </cell>
          <cell r="G823">
            <v>0</v>
          </cell>
          <cell r="H823">
            <v>0</v>
          </cell>
          <cell r="I823">
            <v>0</v>
          </cell>
          <cell r="J823">
            <v>0</v>
          </cell>
          <cell r="K823">
            <v>0</v>
          </cell>
          <cell r="L823">
            <v>0</v>
          </cell>
          <cell r="M823">
            <v>0</v>
          </cell>
          <cell r="N823">
            <v>0</v>
          </cell>
          <cell r="O823">
            <v>0</v>
          </cell>
          <cell r="P823">
            <v>40</v>
          </cell>
          <cell r="Q823">
            <v>0</v>
          </cell>
          <cell r="R823">
            <v>0</v>
          </cell>
          <cell r="S823">
            <v>0</v>
          </cell>
          <cell r="T823">
            <v>0</v>
          </cell>
          <cell r="U823">
            <v>0</v>
          </cell>
          <cell r="V823">
            <v>40</v>
          </cell>
          <cell r="W823">
            <v>0</v>
          </cell>
          <cell r="X823">
            <v>0</v>
          </cell>
          <cell r="Y823">
            <v>0</v>
          </cell>
          <cell r="Z823">
            <v>0</v>
          </cell>
          <cell r="AA823">
            <v>0</v>
          </cell>
          <cell r="AB823">
            <v>0</v>
          </cell>
          <cell r="AC823">
            <v>0</v>
          </cell>
          <cell r="AD823">
            <v>0</v>
          </cell>
          <cell r="AE823">
            <v>0</v>
          </cell>
          <cell r="AF823">
            <v>0</v>
          </cell>
          <cell r="AG823">
            <v>0</v>
          </cell>
          <cell r="AH823">
            <v>0</v>
          </cell>
        </row>
        <row r="824">
          <cell r="A824" t="str">
            <v>H3994</v>
          </cell>
          <cell r="B824" t="str">
            <v>St Basil's</v>
          </cell>
          <cell r="C824" t="str">
            <v>RASA</v>
          </cell>
          <cell r="D824">
            <v>0</v>
          </cell>
          <cell r="E824">
            <v>0</v>
          </cell>
          <cell r="F824">
            <v>0</v>
          </cell>
          <cell r="G824">
            <v>0</v>
          </cell>
          <cell r="H824">
            <v>0</v>
          </cell>
          <cell r="I824">
            <v>0</v>
          </cell>
          <cell r="J824">
            <v>0</v>
          </cell>
          <cell r="K824">
            <v>0</v>
          </cell>
          <cell r="L824">
            <v>0</v>
          </cell>
          <cell r="M824">
            <v>405</v>
          </cell>
          <cell r="N824">
            <v>0</v>
          </cell>
          <cell r="O824">
            <v>70</v>
          </cell>
          <cell r="P824">
            <v>0</v>
          </cell>
          <cell r="Q824">
            <v>0</v>
          </cell>
          <cell r="R824">
            <v>0</v>
          </cell>
          <cell r="S824">
            <v>0</v>
          </cell>
          <cell r="T824">
            <v>0</v>
          </cell>
          <cell r="U824">
            <v>0</v>
          </cell>
          <cell r="V824">
            <v>405</v>
          </cell>
          <cell r="W824">
            <v>0</v>
          </cell>
          <cell r="X824">
            <v>70</v>
          </cell>
          <cell r="Y824">
            <v>405</v>
          </cell>
          <cell r="Z824">
            <v>0</v>
          </cell>
          <cell r="AA824">
            <v>0</v>
          </cell>
          <cell r="AB824">
            <v>0</v>
          </cell>
          <cell r="AC824">
            <v>0</v>
          </cell>
          <cell r="AD824">
            <v>0</v>
          </cell>
          <cell r="AE824">
            <v>0</v>
          </cell>
          <cell r="AF824">
            <v>0</v>
          </cell>
          <cell r="AG824">
            <v>0</v>
          </cell>
          <cell r="AH824">
            <v>0</v>
          </cell>
        </row>
        <row r="825">
          <cell r="A825" t="str">
            <v>H4010</v>
          </cell>
          <cell r="B825" t="str">
            <v>The Abbeyfield Widnes Society Limited</v>
          </cell>
          <cell r="C825" t="str">
            <v>RASA</v>
          </cell>
          <cell r="D825">
            <v>0</v>
          </cell>
          <cell r="E825">
            <v>0</v>
          </cell>
          <cell r="F825">
            <v>0</v>
          </cell>
          <cell r="G825">
            <v>0</v>
          </cell>
          <cell r="H825">
            <v>0</v>
          </cell>
          <cell r="I825">
            <v>0</v>
          </cell>
          <cell r="J825">
            <v>0</v>
          </cell>
          <cell r="K825">
            <v>0</v>
          </cell>
          <cell r="L825">
            <v>0</v>
          </cell>
          <cell r="M825">
            <v>10</v>
          </cell>
          <cell r="N825">
            <v>0</v>
          </cell>
          <cell r="O825">
            <v>0</v>
          </cell>
          <cell r="P825">
            <v>0</v>
          </cell>
          <cell r="Q825">
            <v>0</v>
          </cell>
          <cell r="R825">
            <v>0</v>
          </cell>
          <cell r="S825">
            <v>0</v>
          </cell>
          <cell r="T825">
            <v>0</v>
          </cell>
          <cell r="U825">
            <v>0</v>
          </cell>
          <cell r="V825">
            <v>10</v>
          </cell>
          <cell r="W825">
            <v>0</v>
          </cell>
          <cell r="X825">
            <v>0</v>
          </cell>
          <cell r="Y825">
            <v>10</v>
          </cell>
          <cell r="Z825">
            <v>0</v>
          </cell>
          <cell r="AA825">
            <v>0</v>
          </cell>
          <cell r="AB825">
            <v>0</v>
          </cell>
          <cell r="AC825">
            <v>0</v>
          </cell>
          <cell r="AD825">
            <v>0</v>
          </cell>
          <cell r="AE825">
            <v>0</v>
          </cell>
          <cell r="AF825">
            <v>0</v>
          </cell>
          <cell r="AG825">
            <v>0</v>
          </cell>
          <cell r="AH825">
            <v>0</v>
          </cell>
        </row>
        <row r="826">
          <cell r="A826" t="str">
            <v>H4058</v>
          </cell>
          <cell r="B826" t="str">
            <v>Crewe YMCA</v>
          </cell>
          <cell r="C826" t="str">
            <v>RASA</v>
          </cell>
          <cell r="D826">
            <v>0</v>
          </cell>
          <cell r="E826">
            <v>0</v>
          </cell>
          <cell r="F826">
            <v>0</v>
          </cell>
          <cell r="G826">
            <v>0</v>
          </cell>
          <cell r="H826">
            <v>0</v>
          </cell>
          <cell r="I826">
            <v>0</v>
          </cell>
          <cell r="J826">
            <v>0</v>
          </cell>
          <cell r="K826">
            <v>0</v>
          </cell>
          <cell r="L826">
            <v>0</v>
          </cell>
          <cell r="M826">
            <v>65</v>
          </cell>
          <cell r="N826">
            <v>0</v>
          </cell>
          <cell r="O826">
            <v>0</v>
          </cell>
          <cell r="P826">
            <v>0</v>
          </cell>
          <cell r="Q826">
            <v>0</v>
          </cell>
          <cell r="R826">
            <v>0</v>
          </cell>
          <cell r="S826">
            <v>0</v>
          </cell>
          <cell r="T826">
            <v>0</v>
          </cell>
          <cell r="U826">
            <v>0</v>
          </cell>
          <cell r="V826">
            <v>65</v>
          </cell>
          <cell r="W826">
            <v>0</v>
          </cell>
          <cell r="X826">
            <v>0</v>
          </cell>
          <cell r="Y826">
            <v>65</v>
          </cell>
          <cell r="Z826">
            <v>0</v>
          </cell>
          <cell r="AA826">
            <v>0</v>
          </cell>
          <cell r="AB826">
            <v>0</v>
          </cell>
          <cell r="AC826">
            <v>0</v>
          </cell>
          <cell r="AD826">
            <v>0</v>
          </cell>
          <cell r="AE826">
            <v>0</v>
          </cell>
          <cell r="AF826">
            <v>0</v>
          </cell>
          <cell r="AG826">
            <v>0</v>
          </cell>
          <cell r="AH826">
            <v>0</v>
          </cell>
        </row>
        <row r="827">
          <cell r="A827" t="str">
            <v>H4085</v>
          </cell>
          <cell r="B827" t="str">
            <v>YMCA Derbyshire</v>
          </cell>
          <cell r="C827" t="str">
            <v>RASA</v>
          </cell>
          <cell r="D827">
            <v>0</v>
          </cell>
          <cell r="E827">
            <v>0</v>
          </cell>
          <cell r="F827">
            <v>0</v>
          </cell>
          <cell r="G827">
            <v>0</v>
          </cell>
          <cell r="H827">
            <v>0</v>
          </cell>
          <cell r="I827">
            <v>0</v>
          </cell>
          <cell r="J827">
            <v>0</v>
          </cell>
          <cell r="K827">
            <v>0</v>
          </cell>
          <cell r="L827">
            <v>0</v>
          </cell>
          <cell r="M827">
            <v>152</v>
          </cell>
          <cell r="N827">
            <v>0</v>
          </cell>
          <cell r="O827">
            <v>0</v>
          </cell>
          <cell r="P827">
            <v>0</v>
          </cell>
          <cell r="Q827">
            <v>0</v>
          </cell>
          <cell r="R827">
            <v>0</v>
          </cell>
          <cell r="S827">
            <v>0</v>
          </cell>
          <cell r="T827">
            <v>0</v>
          </cell>
          <cell r="U827">
            <v>0</v>
          </cell>
          <cell r="V827">
            <v>152</v>
          </cell>
          <cell r="W827">
            <v>0</v>
          </cell>
          <cell r="X827">
            <v>0</v>
          </cell>
          <cell r="Y827">
            <v>152</v>
          </cell>
          <cell r="Z827">
            <v>0</v>
          </cell>
          <cell r="AA827">
            <v>0</v>
          </cell>
          <cell r="AB827">
            <v>0</v>
          </cell>
          <cell r="AC827">
            <v>0</v>
          </cell>
          <cell r="AD827">
            <v>0</v>
          </cell>
          <cell r="AE827">
            <v>0</v>
          </cell>
          <cell r="AF827">
            <v>0</v>
          </cell>
          <cell r="AG827">
            <v>0</v>
          </cell>
          <cell r="AH827">
            <v>0</v>
          </cell>
        </row>
        <row r="828">
          <cell r="A828" t="str">
            <v>H4099</v>
          </cell>
          <cell r="B828" t="str">
            <v>City YMCA, London</v>
          </cell>
          <cell r="C828" t="str">
            <v>RASA</v>
          </cell>
          <cell r="D828">
            <v>0</v>
          </cell>
          <cell r="E828">
            <v>0</v>
          </cell>
          <cell r="F828">
            <v>0</v>
          </cell>
          <cell r="G828">
            <v>0</v>
          </cell>
          <cell r="H828">
            <v>0</v>
          </cell>
          <cell r="I828">
            <v>0</v>
          </cell>
          <cell r="J828">
            <v>0</v>
          </cell>
          <cell r="K828">
            <v>0</v>
          </cell>
          <cell r="L828">
            <v>0</v>
          </cell>
          <cell r="M828">
            <v>201</v>
          </cell>
          <cell r="N828">
            <v>0</v>
          </cell>
          <cell r="O828">
            <v>0</v>
          </cell>
          <cell r="P828">
            <v>0</v>
          </cell>
          <cell r="Q828">
            <v>0</v>
          </cell>
          <cell r="R828">
            <v>0</v>
          </cell>
          <cell r="S828">
            <v>0</v>
          </cell>
          <cell r="T828">
            <v>0</v>
          </cell>
          <cell r="U828">
            <v>0</v>
          </cell>
          <cell r="V828">
            <v>201</v>
          </cell>
          <cell r="W828">
            <v>0</v>
          </cell>
          <cell r="X828">
            <v>0</v>
          </cell>
          <cell r="Y828">
            <v>201</v>
          </cell>
          <cell r="Z828">
            <v>0</v>
          </cell>
          <cell r="AA828">
            <v>0</v>
          </cell>
          <cell r="AB828">
            <v>0</v>
          </cell>
          <cell r="AC828">
            <v>0</v>
          </cell>
          <cell r="AD828">
            <v>0</v>
          </cell>
          <cell r="AE828">
            <v>0</v>
          </cell>
          <cell r="AF828">
            <v>0</v>
          </cell>
          <cell r="AG828">
            <v>0</v>
          </cell>
          <cell r="AH828">
            <v>0</v>
          </cell>
        </row>
        <row r="829">
          <cell r="A829" t="str">
            <v>H4115</v>
          </cell>
          <cell r="B829" t="str">
            <v>The Abbeyfield Orwell Extra Care Society Limited</v>
          </cell>
          <cell r="C829" t="str">
            <v>RASA</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36</v>
          </cell>
          <cell r="T829">
            <v>0</v>
          </cell>
          <cell r="U829">
            <v>0</v>
          </cell>
          <cell r="V829">
            <v>36</v>
          </cell>
          <cell r="W829">
            <v>0</v>
          </cell>
          <cell r="X829">
            <v>0</v>
          </cell>
          <cell r="Y829">
            <v>36</v>
          </cell>
          <cell r="Z829">
            <v>0</v>
          </cell>
          <cell r="AA829">
            <v>0</v>
          </cell>
          <cell r="AB829">
            <v>0</v>
          </cell>
          <cell r="AC829">
            <v>0</v>
          </cell>
          <cell r="AD829">
            <v>0</v>
          </cell>
          <cell r="AE829">
            <v>0</v>
          </cell>
          <cell r="AF829">
            <v>0</v>
          </cell>
          <cell r="AG829">
            <v>0</v>
          </cell>
          <cell r="AH829">
            <v>0</v>
          </cell>
        </row>
        <row r="830">
          <cell r="A830" t="str">
            <v>H4128</v>
          </cell>
          <cell r="B830" t="str">
            <v>West London YMCA</v>
          </cell>
          <cell r="C830" t="str">
            <v>RASA</v>
          </cell>
          <cell r="D830">
            <v>0</v>
          </cell>
          <cell r="E830">
            <v>0</v>
          </cell>
          <cell r="F830">
            <v>0</v>
          </cell>
          <cell r="G830">
            <v>0</v>
          </cell>
          <cell r="H830">
            <v>0</v>
          </cell>
          <cell r="I830">
            <v>0</v>
          </cell>
          <cell r="J830">
            <v>0</v>
          </cell>
          <cell r="K830">
            <v>0</v>
          </cell>
          <cell r="L830">
            <v>0</v>
          </cell>
          <cell r="M830">
            <v>388</v>
          </cell>
          <cell r="N830">
            <v>0</v>
          </cell>
          <cell r="O830">
            <v>0</v>
          </cell>
          <cell r="P830">
            <v>0</v>
          </cell>
          <cell r="Q830">
            <v>0</v>
          </cell>
          <cell r="R830">
            <v>0</v>
          </cell>
          <cell r="S830">
            <v>0</v>
          </cell>
          <cell r="T830">
            <v>0</v>
          </cell>
          <cell r="U830">
            <v>0</v>
          </cell>
          <cell r="V830">
            <v>388</v>
          </cell>
          <cell r="W830">
            <v>0</v>
          </cell>
          <cell r="X830">
            <v>0</v>
          </cell>
          <cell r="Y830">
            <v>388</v>
          </cell>
          <cell r="Z830">
            <v>0</v>
          </cell>
          <cell r="AA830">
            <v>0</v>
          </cell>
          <cell r="AB830">
            <v>0</v>
          </cell>
          <cell r="AC830">
            <v>0</v>
          </cell>
          <cell r="AD830">
            <v>0</v>
          </cell>
          <cell r="AE830">
            <v>0</v>
          </cell>
          <cell r="AF830">
            <v>0</v>
          </cell>
          <cell r="AG830">
            <v>0</v>
          </cell>
          <cell r="AH830">
            <v>0</v>
          </cell>
        </row>
        <row r="831">
          <cell r="A831" t="str">
            <v>H4156</v>
          </cell>
          <cell r="B831" t="str">
            <v>The Abbeyfield Bishop's Castle &amp; District Society Limited</v>
          </cell>
          <cell r="C831" t="str">
            <v>RASA</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11</v>
          </cell>
          <cell r="T831">
            <v>0</v>
          </cell>
          <cell r="U831">
            <v>0</v>
          </cell>
          <cell r="V831">
            <v>11</v>
          </cell>
          <cell r="W831">
            <v>0</v>
          </cell>
          <cell r="X831">
            <v>0</v>
          </cell>
          <cell r="Y831">
            <v>11</v>
          </cell>
          <cell r="Z831">
            <v>0</v>
          </cell>
          <cell r="AA831">
            <v>0</v>
          </cell>
          <cell r="AB831">
            <v>0</v>
          </cell>
          <cell r="AC831">
            <v>0</v>
          </cell>
          <cell r="AD831">
            <v>0</v>
          </cell>
          <cell r="AE831">
            <v>0</v>
          </cell>
          <cell r="AF831">
            <v>0</v>
          </cell>
          <cell r="AG831">
            <v>0</v>
          </cell>
          <cell r="AH831">
            <v>0</v>
          </cell>
        </row>
        <row r="832">
          <cell r="A832" t="str">
            <v>H4179</v>
          </cell>
          <cell r="B832" t="str">
            <v>YMCA Cambridgeshire &amp; Peterborough</v>
          </cell>
          <cell r="C832" t="str">
            <v>RASA</v>
          </cell>
          <cell r="D832">
            <v>0</v>
          </cell>
          <cell r="E832">
            <v>0</v>
          </cell>
          <cell r="F832">
            <v>0</v>
          </cell>
          <cell r="G832">
            <v>0</v>
          </cell>
          <cell r="H832">
            <v>0</v>
          </cell>
          <cell r="I832">
            <v>0</v>
          </cell>
          <cell r="J832">
            <v>0</v>
          </cell>
          <cell r="K832">
            <v>0</v>
          </cell>
          <cell r="L832">
            <v>0</v>
          </cell>
          <cell r="M832">
            <v>198</v>
          </cell>
          <cell r="N832">
            <v>0</v>
          </cell>
          <cell r="O832">
            <v>0</v>
          </cell>
          <cell r="P832">
            <v>0</v>
          </cell>
          <cell r="Q832">
            <v>0</v>
          </cell>
          <cell r="R832">
            <v>0</v>
          </cell>
          <cell r="S832">
            <v>0</v>
          </cell>
          <cell r="T832">
            <v>0</v>
          </cell>
          <cell r="U832">
            <v>0</v>
          </cell>
          <cell r="V832">
            <v>198</v>
          </cell>
          <cell r="W832">
            <v>0</v>
          </cell>
          <cell r="X832">
            <v>0</v>
          </cell>
          <cell r="Y832">
            <v>198</v>
          </cell>
          <cell r="Z832">
            <v>37</v>
          </cell>
          <cell r="AA832">
            <v>0</v>
          </cell>
          <cell r="AB832">
            <v>0</v>
          </cell>
          <cell r="AC832">
            <v>0</v>
          </cell>
          <cell r="AD832">
            <v>0</v>
          </cell>
          <cell r="AE832">
            <v>0</v>
          </cell>
          <cell r="AF832">
            <v>37</v>
          </cell>
          <cell r="AG832">
            <v>0</v>
          </cell>
          <cell r="AH832">
            <v>0</v>
          </cell>
        </row>
        <row r="833">
          <cell r="A833" t="str">
            <v>H4244</v>
          </cell>
          <cell r="B833" t="str">
            <v>YMCA Suffolk</v>
          </cell>
          <cell r="C833" t="str">
            <v>RASA</v>
          </cell>
          <cell r="D833">
            <v>0</v>
          </cell>
          <cell r="E833">
            <v>0</v>
          </cell>
          <cell r="F833">
            <v>0</v>
          </cell>
          <cell r="G833">
            <v>0</v>
          </cell>
          <cell r="H833">
            <v>0</v>
          </cell>
          <cell r="I833">
            <v>0</v>
          </cell>
          <cell r="J833">
            <v>0</v>
          </cell>
          <cell r="K833">
            <v>0</v>
          </cell>
          <cell r="L833">
            <v>0</v>
          </cell>
          <cell r="M833">
            <v>127</v>
          </cell>
          <cell r="N833">
            <v>0</v>
          </cell>
          <cell r="O833">
            <v>0</v>
          </cell>
          <cell r="P833">
            <v>0</v>
          </cell>
          <cell r="Q833">
            <v>0</v>
          </cell>
          <cell r="R833">
            <v>0</v>
          </cell>
          <cell r="S833">
            <v>0</v>
          </cell>
          <cell r="T833">
            <v>0</v>
          </cell>
          <cell r="U833">
            <v>0</v>
          </cell>
          <cell r="V833">
            <v>127</v>
          </cell>
          <cell r="W833">
            <v>0</v>
          </cell>
          <cell r="X833">
            <v>0</v>
          </cell>
          <cell r="Y833">
            <v>127</v>
          </cell>
          <cell r="Z833">
            <v>0</v>
          </cell>
          <cell r="AA833">
            <v>0</v>
          </cell>
          <cell r="AB833">
            <v>0</v>
          </cell>
          <cell r="AC833">
            <v>0</v>
          </cell>
          <cell r="AD833">
            <v>0</v>
          </cell>
          <cell r="AE833">
            <v>0</v>
          </cell>
          <cell r="AF833">
            <v>0</v>
          </cell>
          <cell r="AG833">
            <v>0</v>
          </cell>
          <cell r="AH833">
            <v>0</v>
          </cell>
        </row>
        <row r="834">
          <cell r="A834" t="str">
            <v>H4245</v>
          </cell>
          <cell r="B834" t="str">
            <v>Bridgwater YMCA</v>
          </cell>
          <cell r="C834" t="str">
            <v>RASA</v>
          </cell>
          <cell r="D834">
            <v>0</v>
          </cell>
          <cell r="E834">
            <v>0</v>
          </cell>
          <cell r="F834">
            <v>0</v>
          </cell>
          <cell r="G834">
            <v>0</v>
          </cell>
          <cell r="H834">
            <v>0</v>
          </cell>
          <cell r="I834">
            <v>0</v>
          </cell>
          <cell r="J834">
            <v>0</v>
          </cell>
          <cell r="K834">
            <v>0</v>
          </cell>
          <cell r="L834">
            <v>0</v>
          </cell>
          <cell r="M834">
            <v>161</v>
          </cell>
          <cell r="N834">
            <v>18</v>
          </cell>
          <cell r="O834">
            <v>11</v>
          </cell>
          <cell r="P834">
            <v>0</v>
          </cell>
          <cell r="Q834">
            <v>0</v>
          </cell>
          <cell r="R834">
            <v>0</v>
          </cell>
          <cell r="S834">
            <v>0</v>
          </cell>
          <cell r="T834">
            <v>0</v>
          </cell>
          <cell r="U834">
            <v>0</v>
          </cell>
          <cell r="V834">
            <v>161</v>
          </cell>
          <cell r="W834">
            <v>18</v>
          </cell>
          <cell r="X834">
            <v>11</v>
          </cell>
          <cell r="Y834">
            <v>179</v>
          </cell>
          <cell r="Z834">
            <v>1</v>
          </cell>
          <cell r="AA834">
            <v>0</v>
          </cell>
          <cell r="AB834">
            <v>0</v>
          </cell>
          <cell r="AC834">
            <v>0</v>
          </cell>
          <cell r="AD834">
            <v>0</v>
          </cell>
          <cell r="AE834">
            <v>0</v>
          </cell>
          <cell r="AF834">
            <v>1</v>
          </cell>
          <cell r="AG834">
            <v>0</v>
          </cell>
          <cell r="AH834">
            <v>0</v>
          </cell>
        </row>
        <row r="835">
          <cell r="A835" t="str">
            <v>H4246</v>
          </cell>
          <cell r="B835" t="str">
            <v>Bournemouth Young Men's Christian Association</v>
          </cell>
          <cell r="C835" t="str">
            <v>RASA</v>
          </cell>
          <cell r="D835">
            <v>0</v>
          </cell>
          <cell r="E835">
            <v>0</v>
          </cell>
          <cell r="F835">
            <v>0</v>
          </cell>
          <cell r="G835">
            <v>0</v>
          </cell>
          <cell r="H835">
            <v>0</v>
          </cell>
          <cell r="I835">
            <v>0</v>
          </cell>
          <cell r="J835">
            <v>0</v>
          </cell>
          <cell r="K835">
            <v>0</v>
          </cell>
          <cell r="L835">
            <v>0</v>
          </cell>
          <cell r="M835">
            <v>99</v>
          </cell>
          <cell r="N835">
            <v>0</v>
          </cell>
          <cell r="O835">
            <v>0</v>
          </cell>
          <cell r="P835">
            <v>0</v>
          </cell>
          <cell r="Q835">
            <v>0</v>
          </cell>
          <cell r="R835">
            <v>0</v>
          </cell>
          <cell r="S835">
            <v>0</v>
          </cell>
          <cell r="T835">
            <v>0</v>
          </cell>
          <cell r="U835">
            <v>0</v>
          </cell>
          <cell r="V835">
            <v>99</v>
          </cell>
          <cell r="W835">
            <v>0</v>
          </cell>
          <cell r="X835">
            <v>0</v>
          </cell>
          <cell r="Y835">
            <v>99</v>
          </cell>
          <cell r="Z835">
            <v>0</v>
          </cell>
          <cell r="AA835">
            <v>0</v>
          </cell>
          <cell r="AB835">
            <v>0</v>
          </cell>
          <cell r="AC835">
            <v>0</v>
          </cell>
          <cell r="AD835">
            <v>0</v>
          </cell>
          <cell r="AE835">
            <v>0</v>
          </cell>
          <cell r="AF835">
            <v>0</v>
          </cell>
          <cell r="AG835">
            <v>0</v>
          </cell>
          <cell r="AH835">
            <v>0</v>
          </cell>
        </row>
        <row r="836">
          <cell r="A836" t="str">
            <v>H4270</v>
          </cell>
          <cell r="B836" t="str">
            <v>Cheltenham Young Men's Christian Association</v>
          </cell>
          <cell r="C836" t="str">
            <v>RASA</v>
          </cell>
          <cell r="D836">
            <v>0</v>
          </cell>
          <cell r="E836">
            <v>0</v>
          </cell>
          <cell r="F836">
            <v>0</v>
          </cell>
          <cell r="G836">
            <v>0</v>
          </cell>
          <cell r="H836">
            <v>0</v>
          </cell>
          <cell r="I836">
            <v>0</v>
          </cell>
          <cell r="J836">
            <v>89</v>
          </cell>
          <cell r="K836">
            <v>0</v>
          </cell>
          <cell r="L836">
            <v>0</v>
          </cell>
          <cell r="M836">
            <v>0</v>
          </cell>
          <cell r="N836">
            <v>0</v>
          </cell>
          <cell r="O836">
            <v>0</v>
          </cell>
          <cell r="P836">
            <v>0</v>
          </cell>
          <cell r="Q836">
            <v>0</v>
          </cell>
          <cell r="R836">
            <v>0</v>
          </cell>
          <cell r="S836">
            <v>0</v>
          </cell>
          <cell r="T836">
            <v>0</v>
          </cell>
          <cell r="U836">
            <v>0</v>
          </cell>
          <cell r="V836">
            <v>89</v>
          </cell>
          <cell r="W836">
            <v>0</v>
          </cell>
          <cell r="X836">
            <v>0</v>
          </cell>
          <cell r="Y836">
            <v>89</v>
          </cell>
          <cell r="Z836">
            <v>0</v>
          </cell>
          <cell r="AA836">
            <v>0</v>
          </cell>
          <cell r="AB836">
            <v>0</v>
          </cell>
          <cell r="AC836">
            <v>0</v>
          </cell>
          <cell r="AD836">
            <v>0</v>
          </cell>
          <cell r="AE836">
            <v>0</v>
          </cell>
          <cell r="AF836">
            <v>0</v>
          </cell>
          <cell r="AG836">
            <v>0</v>
          </cell>
          <cell r="AH836">
            <v>0</v>
          </cell>
        </row>
        <row r="837">
          <cell r="A837" t="str">
            <v>H4276</v>
          </cell>
          <cell r="B837" t="str">
            <v>St Anne's Hostel</v>
          </cell>
          <cell r="C837" t="str">
            <v>RASA</v>
          </cell>
          <cell r="D837">
            <v>0</v>
          </cell>
          <cell r="E837">
            <v>0</v>
          </cell>
          <cell r="F837">
            <v>59</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59</v>
          </cell>
          <cell r="Y837">
            <v>0</v>
          </cell>
          <cell r="Z837">
            <v>0</v>
          </cell>
          <cell r="AA837">
            <v>0</v>
          </cell>
          <cell r="AB837">
            <v>0</v>
          </cell>
          <cell r="AC837">
            <v>0</v>
          </cell>
          <cell r="AD837">
            <v>0</v>
          </cell>
          <cell r="AE837">
            <v>0</v>
          </cell>
          <cell r="AF837">
            <v>0</v>
          </cell>
          <cell r="AG837">
            <v>0</v>
          </cell>
          <cell r="AH837">
            <v>0</v>
          </cell>
        </row>
        <row r="838">
          <cell r="A838" t="str">
            <v>H4315</v>
          </cell>
          <cell r="B838" t="str">
            <v>Brighter Futures Housing Association Limited</v>
          </cell>
          <cell r="C838" t="str">
            <v>RASA</v>
          </cell>
          <cell r="D838">
            <v>0</v>
          </cell>
          <cell r="E838">
            <v>0</v>
          </cell>
          <cell r="F838">
            <v>0</v>
          </cell>
          <cell r="G838">
            <v>0</v>
          </cell>
          <cell r="H838">
            <v>0</v>
          </cell>
          <cell r="I838">
            <v>0</v>
          </cell>
          <cell r="J838">
            <v>60</v>
          </cell>
          <cell r="K838">
            <v>0</v>
          </cell>
          <cell r="L838">
            <v>0</v>
          </cell>
          <cell r="M838">
            <v>143</v>
          </cell>
          <cell r="N838">
            <v>0</v>
          </cell>
          <cell r="O838">
            <v>104</v>
          </cell>
          <cell r="P838">
            <v>0</v>
          </cell>
          <cell r="Q838">
            <v>0</v>
          </cell>
          <cell r="R838">
            <v>0</v>
          </cell>
          <cell r="S838">
            <v>0</v>
          </cell>
          <cell r="T838">
            <v>0</v>
          </cell>
          <cell r="U838">
            <v>0</v>
          </cell>
          <cell r="V838">
            <v>203</v>
          </cell>
          <cell r="W838">
            <v>0</v>
          </cell>
          <cell r="X838">
            <v>104</v>
          </cell>
          <cell r="Y838">
            <v>203</v>
          </cell>
          <cell r="Z838">
            <v>0</v>
          </cell>
          <cell r="AA838">
            <v>0</v>
          </cell>
          <cell r="AB838">
            <v>0</v>
          </cell>
          <cell r="AC838">
            <v>0</v>
          </cell>
          <cell r="AD838">
            <v>0</v>
          </cell>
          <cell r="AE838">
            <v>0</v>
          </cell>
          <cell r="AF838">
            <v>0</v>
          </cell>
          <cell r="AG838">
            <v>0</v>
          </cell>
          <cell r="AH838">
            <v>0</v>
          </cell>
        </row>
        <row r="839">
          <cell r="A839" t="str">
            <v>H4400</v>
          </cell>
          <cell r="B839" t="str">
            <v>Evolve Housing + Support</v>
          </cell>
          <cell r="C839" t="str">
            <v>RASA</v>
          </cell>
          <cell r="D839">
            <v>0</v>
          </cell>
          <cell r="E839">
            <v>0</v>
          </cell>
          <cell r="F839">
            <v>0</v>
          </cell>
          <cell r="G839">
            <v>0</v>
          </cell>
          <cell r="H839">
            <v>0</v>
          </cell>
          <cell r="I839">
            <v>0</v>
          </cell>
          <cell r="J839">
            <v>0</v>
          </cell>
          <cell r="K839">
            <v>0</v>
          </cell>
          <cell r="L839">
            <v>0</v>
          </cell>
          <cell r="M839">
            <v>465</v>
          </cell>
          <cell r="N839">
            <v>0</v>
          </cell>
          <cell r="O839">
            <v>67</v>
          </cell>
          <cell r="P839">
            <v>0</v>
          </cell>
          <cell r="Q839">
            <v>0</v>
          </cell>
          <cell r="R839">
            <v>0</v>
          </cell>
          <cell r="S839">
            <v>0</v>
          </cell>
          <cell r="T839">
            <v>0</v>
          </cell>
          <cell r="U839">
            <v>0</v>
          </cell>
          <cell r="V839">
            <v>465</v>
          </cell>
          <cell r="W839">
            <v>0</v>
          </cell>
          <cell r="X839">
            <v>67</v>
          </cell>
          <cell r="Y839">
            <v>465</v>
          </cell>
          <cell r="Z839">
            <v>0</v>
          </cell>
          <cell r="AA839">
            <v>0</v>
          </cell>
          <cell r="AB839">
            <v>0</v>
          </cell>
          <cell r="AC839">
            <v>0</v>
          </cell>
          <cell r="AD839">
            <v>0</v>
          </cell>
          <cell r="AE839">
            <v>0</v>
          </cell>
          <cell r="AF839">
            <v>0</v>
          </cell>
          <cell r="AG839">
            <v>0</v>
          </cell>
          <cell r="AH839">
            <v>0</v>
          </cell>
        </row>
        <row r="840">
          <cell r="A840" t="str">
            <v>H4418</v>
          </cell>
          <cell r="B840" t="str">
            <v>One YMCA</v>
          </cell>
          <cell r="C840" t="str">
            <v>RASA</v>
          </cell>
          <cell r="D840">
            <v>0</v>
          </cell>
          <cell r="E840">
            <v>0</v>
          </cell>
          <cell r="F840">
            <v>0</v>
          </cell>
          <cell r="G840">
            <v>0</v>
          </cell>
          <cell r="H840">
            <v>0</v>
          </cell>
          <cell r="I840">
            <v>0</v>
          </cell>
          <cell r="J840">
            <v>0</v>
          </cell>
          <cell r="K840">
            <v>0</v>
          </cell>
          <cell r="L840">
            <v>0</v>
          </cell>
          <cell r="M840">
            <v>328</v>
          </cell>
          <cell r="N840">
            <v>0</v>
          </cell>
          <cell r="O840">
            <v>0</v>
          </cell>
          <cell r="P840">
            <v>0</v>
          </cell>
          <cell r="Q840">
            <v>0</v>
          </cell>
          <cell r="R840">
            <v>0</v>
          </cell>
          <cell r="S840">
            <v>0</v>
          </cell>
          <cell r="T840">
            <v>0</v>
          </cell>
          <cell r="U840">
            <v>0</v>
          </cell>
          <cell r="V840">
            <v>328</v>
          </cell>
          <cell r="W840">
            <v>0</v>
          </cell>
          <cell r="X840">
            <v>0</v>
          </cell>
          <cell r="Y840">
            <v>328</v>
          </cell>
          <cell r="Z840">
            <v>0</v>
          </cell>
          <cell r="AA840">
            <v>0</v>
          </cell>
          <cell r="AB840">
            <v>0</v>
          </cell>
          <cell r="AC840">
            <v>0</v>
          </cell>
          <cell r="AD840">
            <v>0</v>
          </cell>
          <cell r="AE840">
            <v>0</v>
          </cell>
          <cell r="AF840">
            <v>0</v>
          </cell>
          <cell r="AG840">
            <v>0</v>
          </cell>
          <cell r="AH840">
            <v>0</v>
          </cell>
        </row>
        <row r="841">
          <cell r="A841" t="str">
            <v>H4426</v>
          </cell>
          <cell r="B841" t="str">
            <v>Stoke on Trent &amp; North Staffordshire YMCA Foyer</v>
          </cell>
          <cell r="C841" t="str">
            <v>RASA</v>
          </cell>
          <cell r="D841">
            <v>0</v>
          </cell>
          <cell r="E841">
            <v>0</v>
          </cell>
          <cell r="F841">
            <v>0</v>
          </cell>
          <cell r="G841">
            <v>0</v>
          </cell>
          <cell r="H841">
            <v>0</v>
          </cell>
          <cell r="I841">
            <v>0</v>
          </cell>
          <cell r="J841">
            <v>0</v>
          </cell>
          <cell r="K841">
            <v>0</v>
          </cell>
          <cell r="L841">
            <v>0</v>
          </cell>
          <cell r="M841">
            <v>136</v>
          </cell>
          <cell r="N841">
            <v>0</v>
          </cell>
          <cell r="O841">
            <v>2</v>
          </cell>
          <cell r="P841">
            <v>0</v>
          </cell>
          <cell r="Q841">
            <v>0</v>
          </cell>
          <cell r="R841">
            <v>0</v>
          </cell>
          <cell r="S841">
            <v>0</v>
          </cell>
          <cell r="T841">
            <v>0</v>
          </cell>
          <cell r="U841">
            <v>0</v>
          </cell>
          <cell r="V841">
            <v>136</v>
          </cell>
          <cell r="W841">
            <v>0</v>
          </cell>
          <cell r="X841">
            <v>2</v>
          </cell>
          <cell r="Y841">
            <v>136</v>
          </cell>
          <cell r="Z841">
            <v>3</v>
          </cell>
          <cell r="AA841">
            <v>0</v>
          </cell>
          <cell r="AB841">
            <v>0</v>
          </cell>
          <cell r="AC841">
            <v>0</v>
          </cell>
          <cell r="AD841">
            <v>0</v>
          </cell>
          <cell r="AE841">
            <v>0</v>
          </cell>
          <cell r="AF841">
            <v>3</v>
          </cell>
          <cell r="AG841">
            <v>0</v>
          </cell>
          <cell r="AH841">
            <v>0</v>
          </cell>
        </row>
        <row r="842">
          <cell r="A842" t="str">
            <v>H4433</v>
          </cell>
          <cell r="B842" t="str">
            <v>Coventry &amp; Warwickshire YMCA</v>
          </cell>
          <cell r="C842" t="str">
            <v>RASA</v>
          </cell>
          <cell r="D842">
            <v>0</v>
          </cell>
          <cell r="E842">
            <v>0</v>
          </cell>
          <cell r="F842">
            <v>0</v>
          </cell>
          <cell r="G842">
            <v>0</v>
          </cell>
          <cell r="H842">
            <v>0</v>
          </cell>
          <cell r="I842">
            <v>0</v>
          </cell>
          <cell r="J842">
            <v>0</v>
          </cell>
          <cell r="K842">
            <v>0</v>
          </cell>
          <cell r="L842">
            <v>0</v>
          </cell>
          <cell r="M842">
            <v>61</v>
          </cell>
          <cell r="N842">
            <v>0</v>
          </cell>
          <cell r="O842">
            <v>13</v>
          </cell>
          <cell r="P842">
            <v>0</v>
          </cell>
          <cell r="Q842">
            <v>0</v>
          </cell>
          <cell r="R842">
            <v>0</v>
          </cell>
          <cell r="S842">
            <v>0</v>
          </cell>
          <cell r="T842">
            <v>0</v>
          </cell>
          <cell r="U842">
            <v>0</v>
          </cell>
          <cell r="V842">
            <v>61</v>
          </cell>
          <cell r="W842">
            <v>0</v>
          </cell>
          <cell r="X842">
            <v>13</v>
          </cell>
          <cell r="Y842">
            <v>61</v>
          </cell>
          <cell r="Z842">
            <v>0</v>
          </cell>
          <cell r="AA842">
            <v>0</v>
          </cell>
          <cell r="AB842">
            <v>0</v>
          </cell>
          <cell r="AC842">
            <v>0</v>
          </cell>
          <cell r="AD842">
            <v>0</v>
          </cell>
          <cell r="AE842">
            <v>0</v>
          </cell>
          <cell r="AF842">
            <v>0</v>
          </cell>
          <cell r="AG842">
            <v>0</v>
          </cell>
          <cell r="AH842">
            <v>0</v>
          </cell>
        </row>
        <row r="843">
          <cell r="A843" t="str">
            <v>L0006</v>
          </cell>
          <cell r="B843" t="str">
            <v>Newlon Housing Trust</v>
          </cell>
          <cell r="C843" t="str">
            <v>Large</v>
          </cell>
          <cell r="D843">
            <v>3837</v>
          </cell>
          <cell r="E843">
            <v>9</v>
          </cell>
          <cell r="F843">
            <v>32</v>
          </cell>
          <cell r="G843">
            <v>722</v>
          </cell>
          <cell r="H843">
            <v>6</v>
          </cell>
          <cell r="I843">
            <v>8</v>
          </cell>
          <cell r="J843">
            <v>171</v>
          </cell>
          <cell r="K843">
            <v>5</v>
          </cell>
          <cell r="L843">
            <v>0</v>
          </cell>
          <cell r="M843">
            <v>14</v>
          </cell>
          <cell r="N843">
            <v>412</v>
          </cell>
          <cell r="O843">
            <v>0</v>
          </cell>
          <cell r="P843">
            <v>0</v>
          </cell>
          <cell r="Q843">
            <v>27</v>
          </cell>
          <cell r="R843">
            <v>0</v>
          </cell>
          <cell r="S843">
            <v>0</v>
          </cell>
          <cell r="T843">
            <v>149</v>
          </cell>
          <cell r="U843">
            <v>0</v>
          </cell>
          <cell r="V843">
            <v>4744</v>
          </cell>
          <cell r="W843">
            <v>608</v>
          </cell>
          <cell r="X843">
            <v>40</v>
          </cell>
          <cell r="Y843">
            <v>5325</v>
          </cell>
          <cell r="Z843">
            <v>383</v>
          </cell>
          <cell r="AA843">
            <v>0</v>
          </cell>
          <cell r="AB843">
            <v>0</v>
          </cell>
          <cell r="AC843">
            <v>0</v>
          </cell>
          <cell r="AD843">
            <v>0</v>
          </cell>
          <cell r="AE843">
            <v>0</v>
          </cell>
          <cell r="AF843">
            <v>383</v>
          </cell>
          <cell r="AG843">
            <v>0</v>
          </cell>
          <cell r="AH843">
            <v>0</v>
          </cell>
        </row>
        <row r="844">
          <cell r="A844" t="str">
            <v>L0011</v>
          </cell>
          <cell r="B844" t="str">
            <v>Porthove Housing Association Limited</v>
          </cell>
          <cell r="C844" t="str">
            <v>RASA</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44</v>
          </cell>
          <cell r="T844">
            <v>0</v>
          </cell>
          <cell r="U844">
            <v>0</v>
          </cell>
          <cell r="V844">
            <v>44</v>
          </cell>
          <cell r="W844">
            <v>0</v>
          </cell>
          <cell r="X844">
            <v>0</v>
          </cell>
          <cell r="Y844">
            <v>44</v>
          </cell>
          <cell r="Z844">
            <v>0</v>
          </cell>
          <cell r="AA844">
            <v>0</v>
          </cell>
          <cell r="AB844">
            <v>0</v>
          </cell>
          <cell r="AC844">
            <v>0</v>
          </cell>
          <cell r="AD844">
            <v>0</v>
          </cell>
          <cell r="AE844">
            <v>0</v>
          </cell>
          <cell r="AF844">
            <v>0</v>
          </cell>
          <cell r="AG844">
            <v>0</v>
          </cell>
          <cell r="AH844">
            <v>0</v>
          </cell>
        </row>
        <row r="845">
          <cell r="A845" t="str">
            <v>L0014</v>
          </cell>
          <cell r="B845" t="str">
            <v>Peabody Trust</v>
          </cell>
          <cell r="C845" t="str">
            <v>Large</v>
          </cell>
          <cell r="D845">
            <v>13779</v>
          </cell>
          <cell r="E845">
            <v>0</v>
          </cell>
          <cell r="F845">
            <v>0</v>
          </cell>
          <cell r="G845">
            <v>661</v>
          </cell>
          <cell r="H845">
            <v>0</v>
          </cell>
          <cell r="I845">
            <v>0</v>
          </cell>
          <cell r="J845">
            <v>835</v>
          </cell>
          <cell r="K845">
            <v>0</v>
          </cell>
          <cell r="L845">
            <v>0</v>
          </cell>
          <cell r="M845">
            <v>12</v>
          </cell>
          <cell r="N845">
            <v>323</v>
          </cell>
          <cell r="O845">
            <v>0</v>
          </cell>
          <cell r="P845">
            <v>0</v>
          </cell>
          <cell r="Q845">
            <v>0</v>
          </cell>
          <cell r="R845">
            <v>0</v>
          </cell>
          <cell r="S845">
            <v>370</v>
          </cell>
          <cell r="T845">
            <v>0</v>
          </cell>
          <cell r="U845">
            <v>0</v>
          </cell>
          <cell r="V845">
            <v>15657</v>
          </cell>
          <cell r="W845">
            <v>323</v>
          </cell>
          <cell r="X845">
            <v>0</v>
          </cell>
          <cell r="Y845">
            <v>15980</v>
          </cell>
          <cell r="Z845">
            <v>1635</v>
          </cell>
          <cell r="AA845">
            <v>0</v>
          </cell>
          <cell r="AB845">
            <v>0</v>
          </cell>
          <cell r="AC845">
            <v>1115</v>
          </cell>
          <cell r="AD845">
            <v>0</v>
          </cell>
          <cell r="AE845">
            <v>0</v>
          </cell>
          <cell r="AF845">
            <v>2750</v>
          </cell>
          <cell r="AG845">
            <v>0</v>
          </cell>
          <cell r="AH845">
            <v>0</v>
          </cell>
        </row>
        <row r="846">
          <cell r="A846" t="str">
            <v>L0018</v>
          </cell>
          <cell r="B846" t="str">
            <v>Hastoe Housing Association Limited</v>
          </cell>
          <cell r="C846" t="str">
            <v>Large</v>
          </cell>
          <cell r="D846">
            <v>3055</v>
          </cell>
          <cell r="E846">
            <v>0</v>
          </cell>
          <cell r="F846">
            <v>189</v>
          </cell>
          <cell r="G846">
            <v>15</v>
          </cell>
          <cell r="H846">
            <v>0</v>
          </cell>
          <cell r="I846">
            <v>0</v>
          </cell>
          <cell r="J846">
            <v>574</v>
          </cell>
          <cell r="K846">
            <v>0</v>
          </cell>
          <cell r="L846">
            <v>90</v>
          </cell>
          <cell r="M846">
            <v>0</v>
          </cell>
          <cell r="N846">
            <v>0</v>
          </cell>
          <cell r="O846">
            <v>0</v>
          </cell>
          <cell r="P846">
            <v>0</v>
          </cell>
          <cell r="Q846">
            <v>0</v>
          </cell>
          <cell r="R846">
            <v>0</v>
          </cell>
          <cell r="S846">
            <v>69</v>
          </cell>
          <cell r="T846">
            <v>0</v>
          </cell>
          <cell r="U846">
            <v>0</v>
          </cell>
          <cell r="V846">
            <v>3713</v>
          </cell>
          <cell r="W846">
            <v>0</v>
          </cell>
          <cell r="X846">
            <v>279</v>
          </cell>
          <cell r="Y846">
            <v>3713</v>
          </cell>
          <cell r="Z846">
            <v>11</v>
          </cell>
          <cell r="AA846">
            <v>0</v>
          </cell>
          <cell r="AB846">
            <v>0</v>
          </cell>
          <cell r="AC846">
            <v>1628</v>
          </cell>
          <cell r="AD846">
            <v>0</v>
          </cell>
          <cell r="AE846">
            <v>0</v>
          </cell>
          <cell r="AF846">
            <v>1639</v>
          </cell>
          <cell r="AG846">
            <v>0</v>
          </cell>
          <cell r="AH846">
            <v>0</v>
          </cell>
        </row>
        <row r="847">
          <cell r="A847" t="str">
            <v>L0021</v>
          </cell>
          <cell r="B847" t="str">
            <v>Stoke-on-Trent Housing Society Limited</v>
          </cell>
          <cell r="C847" t="str">
            <v>RASA</v>
          </cell>
          <cell r="D847">
            <v>0</v>
          </cell>
          <cell r="E847">
            <v>454</v>
          </cell>
          <cell r="F847">
            <v>0</v>
          </cell>
          <cell r="G847">
            <v>0</v>
          </cell>
          <cell r="H847">
            <v>0</v>
          </cell>
          <cell r="I847">
            <v>0</v>
          </cell>
          <cell r="J847">
            <v>0</v>
          </cell>
          <cell r="K847">
            <v>78</v>
          </cell>
          <cell r="L847">
            <v>0</v>
          </cell>
          <cell r="M847">
            <v>0</v>
          </cell>
          <cell r="N847">
            <v>0</v>
          </cell>
          <cell r="O847">
            <v>0</v>
          </cell>
          <cell r="P847">
            <v>0</v>
          </cell>
          <cell r="Q847">
            <v>0</v>
          </cell>
          <cell r="R847">
            <v>0</v>
          </cell>
          <cell r="S847">
            <v>0</v>
          </cell>
          <cell r="T847">
            <v>0</v>
          </cell>
          <cell r="U847">
            <v>0</v>
          </cell>
          <cell r="V847">
            <v>0</v>
          </cell>
          <cell r="W847">
            <v>532</v>
          </cell>
          <cell r="X847">
            <v>0</v>
          </cell>
          <cell r="Y847">
            <v>532</v>
          </cell>
          <cell r="Z847">
            <v>0</v>
          </cell>
          <cell r="AA847">
            <v>0</v>
          </cell>
          <cell r="AB847">
            <v>0</v>
          </cell>
          <cell r="AC847">
            <v>0</v>
          </cell>
          <cell r="AD847">
            <v>0</v>
          </cell>
          <cell r="AE847">
            <v>0</v>
          </cell>
          <cell r="AF847">
            <v>0</v>
          </cell>
          <cell r="AG847">
            <v>0</v>
          </cell>
          <cell r="AH847">
            <v>0</v>
          </cell>
        </row>
        <row r="848">
          <cell r="A848" t="str">
            <v>L0026</v>
          </cell>
          <cell r="B848" t="str">
            <v>Broadland Housing Association Limited</v>
          </cell>
          <cell r="C848" t="str">
            <v>Large</v>
          </cell>
          <cell r="D848">
            <v>3904</v>
          </cell>
          <cell r="E848">
            <v>0</v>
          </cell>
          <cell r="F848">
            <v>25</v>
          </cell>
          <cell r="G848">
            <v>67</v>
          </cell>
          <cell r="H848">
            <v>0</v>
          </cell>
          <cell r="I848">
            <v>0</v>
          </cell>
          <cell r="J848">
            <v>80</v>
          </cell>
          <cell r="K848">
            <v>0</v>
          </cell>
          <cell r="L848">
            <v>0</v>
          </cell>
          <cell r="M848">
            <v>144</v>
          </cell>
          <cell r="N848">
            <v>22</v>
          </cell>
          <cell r="O848">
            <v>0</v>
          </cell>
          <cell r="P848">
            <v>0</v>
          </cell>
          <cell r="Q848">
            <v>25</v>
          </cell>
          <cell r="R848">
            <v>0</v>
          </cell>
          <cell r="S848">
            <v>594</v>
          </cell>
          <cell r="T848">
            <v>0</v>
          </cell>
          <cell r="U848">
            <v>0</v>
          </cell>
          <cell r="V848">
            <v>4789</v>
          </cell>
          <cell r="W848">
            <v>47</v>
          </cell>
          <cell r="X848">
            <v>25</v>
          </cell>
          <cell r="Y848">
            <v>4811</v>
          </cell>
          <cell r="Z848">
            <v>5</v>
          </cell>
          <cell r="AA848">
            <v>10</v>
          </cell>
          <cell r="AB848">
            <v>0</v>
          </cell>
          <cell r="AC848">
            <v>0</v>
          </cell>
          <cell r="AD848">
            <v>0</v>
          </cell>
          <cell r="AE848">
            <v>14</v>
          </cell>
          <cell r="AF848">
            <v>5</v>
          </cell>
          <cell r="AG848">
            <v>10</v>
          </cell>
          <cell r="AH848">
            <v>14</v>
          </cell>
        </row>
        <row r="849">
          <cell r="A849" t="str">
            <v>L0028</v>
          </cell>
          <cell r="B849" t="str">
            <v>Orwell Housing Association Limited</v>
          </cell>
          <cell r="C849" t="str">
            <v>Large</v>
          </cell>
          <cell r="D849">
            <v>1981</v>
          </cell>
          <cell r="E849">
            <v>0</v>
          </cell>
          <cell r="F849">
            <v>27</v>
          </cell>
          <cell r="G849">
            <v>24</v>
          </cell>
          <cell r="H849">
            <v>0</v>
          </cell>
          <cell r="I849">
            <v>0</v>
          </cell>
          <cell r="J849">
            <v>604</v>
          </cell>
          <cell r="K849">
            <v>0</v>
          </cell>
          <cell r="L849">
            <v>0</v>
          </cell>
          <cell r="M849">
            <v>256</v>
          </cell>
          <cell r="N849">
            <v>96</v>
          </cell>
          <cell r="O849">
            <v>11</v>
          </cell>
          <cell r="P849">
            <v>10</v>
          </cell>
          <cell r="Q849">
            <v>14</v>
          </cell>
          <cell r="R849">
            <v>0</v>
          </cell>
          <cell r="S849">
            <v>428</v>
          </cell>
          <cell r="T849">
            <v>0</v>
          </cell>
          <cell r="U849">
            <v>12</v>
          </cell>
          <cell r="V849">
            <v>3303</v>
          </cell>
          <cell r="W849">
            <v>110</v>
          </cell>
          <cell r="X849">
            <v>50</v>
          </cell>
          <cell r="Y849">
            <v>3389</v>
          </cell>
          <cell r="Z849">
            <v>16</v>
          </cell>
          <cell r="AA849">
            <v>0</v>
          </cell>
          <cell r="AB849">
            <v>0</v>
          </cell>
          <cell r="AC849">
            <v>0</v>
          </cell>
          <cell r="AD849">
            <v>0</v>
          </cell>
          <cell r="AE849">
            <v>0</v>
          </cell>
          <cell r="AF849">
            <v>16</v>
          </cell>
          <cell r="AG849">
            <v>0</v>
          </cell>
          <cell r="AH849">
            <v>0</v>
          </cell>
        </row>
        <row r="850">
          <cell r="A850" t="str">
            <v>L0031</v>
          </cell>
          <cell r="B850" t="str">
            <v>Circle Thirty Three Housing Trust Limited</v>
          </cell>
          <cell r="C850" t="str">
            <v>Large</v>
          </cell>
          <cell r="D850">
            <v>7226</v>
          </cell>
          <cell r="E850">
            <v>2851</v>
          </cell>
          <cell r="F850">
            <v>2</v>
          </cell>
          <cell r="G850">
            <v>1</v>
          </cell>
          <cell r="H850">
            <v>413</v>
          </cell>
          <cell r="I850">
            <v>0</v>
          </cell>
          <cell r="J850">
            <v>997</v>
          </cell>
          <cell r="K850">
            <v>345</v>
          </cell>
          <cell r="L850">
            <v>0</v>
          </cell>
          <cell r="M850">
            <v>710</v>
          </cell>
          <cell r="N850">
            <v>272</v>
          </cell>
          <cell r="O850">
            <v>1</v>
          </cell>
          <cell r="P850">
            <v>0</v>
          </cell>
          <cell r="Q850">
            <v>0</v>
          </cell>
          <cell r="R850">
            <v>0</v>
          </cell>
          <cell r="S850">
            <v>816</v>
          </cell>
          <cell r="T850">
            <v>86</v>
          </cell>
          <cell r="U850">
            <v>0</v>
          </cell>
          <cell r="V850">
            <v>9750</v>
          </cell>
          <cell r="W850">
            <v>3967</v>
          </cell>
          <cell r="X850">
            <v>3</v>
          </cell>
          <cell r="Y850">
            <v>13717</v>
          </cell>
          <cell r="Z850">
            <v>516</v>
          </cell>
          <cell r="AA850">
            <v>0</v>
          </cell>
          <cell r="AB850">
            <v>0</v>
          </cell>
          <cell r="AC850">
            <v>83</v>
          </cell>
          <cell r="AD850">
            <v>0</v>
          </cell>
          <cell r="AE850">
            <v>0</v>
          </cell>
          <cell r="AF850">
            <v>599</v>
          </cell>
          <cell r="AG850">
            <v>0</v>
          </cell>
          <cell r="AH850">
            <v>0</v>
          </cell>
        </row>
        <row r="851">
          <cell r="A851" t="str">
            <v>L0035</v>
          </cell>
          <cell r="B851" t="str">
            <v>Notting Hill Housing Trust</v>
          </cell>
          <cell r="C851" t="str">
            <v>Large</v>
          </cell>
          <cell r="D851">
            <v>14568</v>
          </cell>
          <cell r="E851">
            <v>418</v>
          </cell>
          <cell r="F851">
            <v>44</v>
          </cell>
          <cell r="G851">
            <v>385</v>
          </cell>
          <cell r="H851">
            <v>0</v>
          </cell>
          <cell r="I851">
            <v>0</v>
          </cell>
          <cell r="J851">
            <v>2342</v>
          </cell>
          <cell r="K851">
            <v>7</v>
          </cell>
          <cell r="L851">
            <v>4</v>
          </cell>
          <cell r="M851">
            <v>558</v>
          </cell>
          <cell r="N851">
            <v>455</v>
          </cell>
          <cell r="O851">
            <v>0</v>
          </cell>
          <cell r="P851">
            <v>59</v>
          </cell>
          <cell r="Q851">
            <v>0</v>
          </cell>
          <cell r="R851">
            <v>0</v>
          </cell>
          <cell r="S851">
            <v>688</v>
          </cell>
          <cell r="T851">
            <v>31</v>
          </cell>
          <cell r="U851">
            <v>0</v>
          </cell>
          <cell r="V851">
            <v>18600</v>
          </cell>
          <cell r="W851">
            <v>911</v>
          </cell>
          <cell r="X851">
            <v>48</v>
          </cell>
          <cell r="Y851">
            <v>19452</v>
          </cell>
          <cell r="Z851">
            <v>3680</v>
          </cell>
          <cell r="AA851">
            <v>2</v>
          </cell>
          <cell r="AB851">
            <v>14</v>
          </cell>
          <cell r="AC851">
            <v>172</v>
          </cell>
          <cell r="AD851">
            <v>0</v>
          </cell>
          <cell r="AE851">
            <v>0</v>
          </cell>
          <cell r="AF851">
            <v>3852</v>
          </cell>
          <cell r="AG851">
            <v>2</v>
          </cell>
          <cell r="AH851">
            <v>14</v>
          </cell>
        </row>
        <row r="852">
          <cell r="A852" t="str">
            <v>L0038</v>
          </cell>
          <cell r="B852" t="str">
            <v>Epsom and Ewell Housing Association Limited</v>
          </cell>
          <cell r="C852" t="str">
            <v>RASA</v>
          </cell>
          <cell r="D852">
            <v>0</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91</v>
          </cell>
          <cell r="T852">
            <v>0</v>
          </cell>
          <cell r="U852">
            <v>0</v>
          </cell>
          <cell r="V852">
            <v>91</v>
          </cell>
          <cell r="W852">
            <v>0</v>
          </cell>
          <cell r="X852">
            <v>0</v>
          </cell>
          <cell r="Y852">
            <v>91</v>
          </cell>
          <cell r="Z852">
            <v>1</v>
          </cell>
          <cell r="AA852">
            <v>0</v>
          </cell>
          <cell r="AB852">
            <v>0</v>
          </cell>
          <cell r="AC852">
            <v>0</v>
          </cell>
          <cell r="AD852">
            <v>0</v>
          </cell>
          <cell r="AE852">
            <v>0</v>
          </cell>
          <cell r="AF852">
            <v>1</v>
          </cell>
          <cell r="AG852">
            <v>0</v>
          </cell>
          <cell r="AH852">
            <v>0</v>
          </cell>
        </row>
        <row r="853">
          <cell r="A853" t="str">
            <v>L0042</v>
          </cell>
          <cell r="B853" t="str">
            <v>Mount Green Housing Association Limited</v>
          </cell>
          <cell r="C853" t="str">
            <v>Large</v>
          </cell>
          <cell r="D853">
            <v>682</v>
          </cell>
          <cell r="E853">
            <v>0</v>
          </cell>
          <cell r="F853">
            <v>0</v>
          </cell>
          <cell r="G853">
            <v>83</v>
          </cell>
          <cell r="H853">
            <v>0</v>
          </cell>
          <cell r="I853">
            <v>36</v>
          </cell>
          <cell r="J853">
            <v>98</v>
          </cell>
          <cell r="K853">
            <v>0</v>
          </cell>
          <cell r="L853">
            <v>0</v>
          </cell>
          <cell r="M853">
            <v>59</v>
          </cell>
          <cell r="N853">
            <v>0</v>
          </cell>
          <cell r="O853">
            <v>0</v>
          </cell>
          <cell r="P853">
            <v>0</v>
          </cell>
          <cell r="Q853">
            <v>14</v>
          </cell>
          <cell r="R853">
            <v>0</v>
          </cell>
          <cell r="S853">
            <v>318</v>
          </cell>
          <cell r="T853">
            <v>0</v>
          </cell>
          <cell r="U853">
            <v>0</v>
          </cell>
          <cell r="V853">
            <v>1240</v>
          </cell>
          <cell r="W853">
            <v>14</v>
          </cell>
          <cell r="X853">
            <v>36</v>
          </cell>
          <cell r="Y853">
            <v>1240</v>
          </cell>
          <cell r="Z853">
            <v>0</v>
          </cell>
          <cell r="AA853">
            <v>0</v>
          </cell>
          <cell r="AB853">
            <v>0</v>
          </cell>
          <cell r="AC853">
            <v>0</v>
          </cell>
          <cell r="AD853">
            <v>0</v>
          </cell>
          <cell r="AE853">
            <v>0</v>
          </cell>
          <cell r="AF853">
            <v>0</v>
          </cell>
          <cell r="AG853">
            <v>0</v>
          </cell>
          <cell r="AH853">
            <v>0</v>
          </cell>
        </row>
        <row r="854">
          <cell r="A854" t="str">
            <v>L0047</v>
          </cell>
          <cell r="B854" t="str">
            <v>Cedarmore Housing Association Limited</v>
          </cell>
          <cell r="C854" t="str">
            <v>RASA</v>
          </cell>
          <cell r="D854">
            <v>0</v>
          </cell>
          <cell r="E854">
            <v>0</v>
          </cell>
          <cell r="F854">
            <v>0</v>
          </cell>
          <cell r="G854">
            <v>0</v>
          </cell>
          <cell r="H854">
            <v>0</v>
          </cell>
          <cell r="I854">
            <v>0</v>
          </cell>
          <cell r="J854">
            <v>0</v>
          </cell>
          <cell r="K854">
            <v>0</v>
          </cell>
          <cell r="L854">
            <v>0</v>
          </cell>
          <cell r="M854">
            <v>0</v>
          </cell>
          <cell r="N854">
            <v>0</v>
          </cell>
          <cell r="O854">
            <v>0</v>
          </cell>
          <cell r="P854">
            <v>36</v>
          </cell>
          <cell r="Q854">
            <v>0</v>
          </cell>
          <cell r="R854">
            <v>0</v>
          </cell>
          <cell r="S854">
            <v>48</v>
          </cell>
          <cell r="T854">
            <v>0</v>
          </cell>
          <cell r="U854">
            <v>0</v>
          </cell>
          <cell r="V854">
            <v>84</v>
          </cell>
          <cell r="W854">
            <v>0</v>
          </cell>
          <cell r="X854">
            <v>0</v>
          </cell>
          <cell r="Y854">
            <v>48</v>
          </cell>
          <cell r="Z854">
            <v>3</v>
          </cell>
          <cell r="AA854">
            <v>0</v>
          </cell>
          <cell r="AB854">
            <v>0</v>
          </cell>
          <cell r="AC854">
            <v>0</v>
          </cell>
          <cell r="AD854">
            <v>0</v>
          </cell>
          <cell r="AE854">
            <v>0</v>
          </cell>
          <cell r="AF854">
            <v>3</v>
          </cell>
          <cell r="AG854">
            <v>0</v>
          </cell>
          <cell r="AH854">
            <v>0</v>
          </cell>
        </row>
        <row r="855">
          <cell r="A855" t="str">
            <v>L0053</v>
          </cell>
          <cell r="B855" t="str">
            <v>Wargrave-on-Thames Housing Association Limited</v>
          </cell>
          <cell r="C855" t="str">
            <v>RASA</v>
          </cell>
          <cell r="D855">
            <v>48</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48</v>
          </cell>
          <cell r="W855">
            <v>0</v>
          </cell>
          <cell r="X855">
            <v>0</v>
          </cell>
          <cell r="Y855">
            <v>48</v>
          </cell>
          <cell r="Z855">
            <v>0</v>
          </cell>
          <cell r="AA855">
            <v>0</v>
          </cell>
          <cell r="AB855">
            <v>0</v>
          </cell>
          <cell r="AC855">
            <v>0</v>
          </cell>
          <cell r="AD855">
            <v>0</v>
          </cell>
          <cell r="AE855">
            <v>0</v>
          </cell>
          <cell r="AF855">
            <v>0</v>
          </cell>
          <cell r="AG855">
            <v>0</v>
          </cell>
          <cell r="AH855">
            <v>0</v>
          </cell>
        </row>
        <row r="856">
          <cell r="A856" t="str">
            <v>L0055</v>
          </cell>
          <cell r="B856" t="str">
            <v>Housing &amp; Care 21</v>
          </cell>
          <cell r="C856" t="str">
            <v>Large</v>
          </cell>
          <cell r="D856">
            <v>94</v>
          </cell>
          <cell r="E856">
            <v>0</v>
          </cell>
          <cell r="F856">
            <v>0</v>
          </cell>
          <cell r="G856">
            <v>0</v>
          </cell>
          <cell r="H856">
            <v>0</v>
          </cell>
          <cell r="I856">
            <v>0</v>
          </cell>
          <cell r="J856">
            <v>2588</v>
          </cell>
          <cell r="K856">
            <v>0</v>
          </cell>
          <cell r="L856">
            <v>0</v>
          </cell>
          <cell r="M856">
            <v>8</v>
          </cell>
          <cell r="N856">
            <v>0</v>
          </cell>
          <cell r="O856">
            <v>69</v>
          </cell>
          <cell r="P856">
            <v>0</v>
          </cell>
          <cell r="Q856">
            <v>0</v>
          </cell>
          <cell r="R856">
            <v>0</v>
          </cell>
          <cell r="S856">
            <v>12754</v>
          </cell>
          <cell r="T856">
            <v>249</v>
          </cell>
          <cell r="U856">
            <v>1757</v>
          </cell>
          <cell r="V856">
            <v>15444</v>
          </cell>
          <cell r="W856">
            <v>249</v>
          </cell>
          <cell r="X856">
            <v>1826</v>
          </cell>
          <cell r="Y856">
            <v>15693</v>
          </cell>
          <cell r="Z856">
            <v>8</v>
          </cell>
          <cell r="AA856">
            <v>0</v>
          </cell>
          <cell r="AB856">
            <v>0</v>
          </cell>
          <cell r="AC856">
            <v>0</v>
          </cell>
          <cell r="AD856">
            <v>0</v>
          </cell>
          <cell r="AE856">
            <v>0</v>
          </cell>
          <cell r="AF856">
            <v>8</v>
          </cell>
          <cell r="AG856">
            <v>0</v>
          </cell>
          <cell r="AH856">
            <v>0</v>
          </cell>
        </row>
        <row r="857">
          <cell r="A857" t="str">
            <v>L0057</v>
          </cell>
          <cell r="B857" t="str">
            <v>The Joseph Rowntree Housing Trust</v>
          </cell>
          <cell r="C857" t="str">
            <v>Large</v>
          </cell>
          <cell r="D857">
            <v>1172</v>
          </cell>
          <cell r="E857">
            <v>0</v>
          </cell>
          <cell r="F857">
            <v>0</v>
          </cell>
          <cell r="G857">
            <v>0</v>
          </cell>
          <cell r="H857">
            <v>0</v>
          </cell>
          <cell r="I857">
            <v>0</v>
          </cell>
          <cell r="J857">
            <v>1</v>
          </cell>
          <cell r="K857">
            <v>0</v>
          </cell>
          <cell r="L857">
            <v>0</v>
          </cell>
          <cell r="M857">
            <v>60</v>
          </cell>
          <cell r="N857">
            <v>14</v>
          </cell>
          <cell r="O857">
            <v>0</v>
          </cell>
          <cell r="P857">
            <v>126</v>
          </cell>
          <cell r="Q857">
            <v>0</v>
          </cell>
          <cell r="R857">
            <v>0</v>
          </cell>
          <cell r="S857">
            <v>268</v>
          </cell>
          <cell r="T857">
            <v>0</v>
          </cell>
          <cell r="U857">
            <v>0</v>
          </cell>
          <cell r="V857">
            <v>1627</v>
          </cell>
          <cell r="W857">
            <v>14</v>
          </cell>
          <cell r="X857">
            <v>0</v>
          </cell>
          <cell r="Y857">
            <v>1515</v>
          </cell>
          <cell r="Z857">
            <v>0</v>
          </cell>
          <cell r="AA857">
            <v>1</v>
          </cell>
          <cell r="AB857">
            <v>0</v>
          </cell>
          <cell r="AC857">
            <v>194</v>
          </cell>
          <cell r="AD857">
            <v>0</v>
          </cell>
          <cell r="AE857">
            <v>0</v>
          </cell>
          <cell r="AF857">
            <v>194</v>
          </cell>
          <cell r="AG857">
            <v>1</v>
          </cell>
          <cell r="AH857">
            <v>0</v>
          </cell>
        </row>
        <row r="858">
          <cell r="A858" t="str">
            <v>L0061</v>
          </cell>
          <cell r="B858" t="str">
            <v>Irwell Valley Housing Association Limited</v>
          </cell>
          <cell r="C858" t="str">
            <v>Large</v>
          </cell>
          <cell r="D858">
            <v>6003</v>
          </cell>
          <cell r="E858">
            <v>0</v>
          </cell>
          <cell r="F858">
            <v>0</v>
          </cell>
          <cell r="G858">
            <v>102</v>
          </cell>
          <cell r="H858">
            <v>0</v>
          </cell>
          <cell r="I858">
            <v>0</v>
          </cell>
          <cell r="J858">
            <v>70</v>
          </cell>
          <cell r="K858">
            <v>0</v>
          </cell>
          <cell r="L858">
            <v>0</v>
          </cell>
          <cell r="M858">
            <v>184</v>
          </cell>
          <cell r="N858">
            <v>76</v>
          </cell>
          <cell r="O858">
            <v>0</v>
          </cell>
          <cell r="P858">
            <v>0</v>
          </cell>
          <cell r="Q858">
            <v>0</v>
          </cell>
          <cell r="R858">
            <v>0</v>
          </cell>
          <cell r="S858">
            <v>457</v>
          </cell>
          <cell r="T858">
            <v>0</v>
          </cell>
          <cell r="U858">
            <v>0</v>
          </cell>
          <cell r="V858">
            <v>6816</v>
          </cell>
          <cell r="W858">
            <v>76</v>
          </cell>
          <cell r="X858">
            <v>0</v>
          </cell>
          <cell r="Y858">
            <v>6892</v>
          </cell>
          <cell r="Z858">
            <v>224</v>
          </cell>
          <cell r="AA858">
            <v>22</v>
          </cell>
          <cell r="AB858">
            <v>0</v>
          </cell>
          <cell r="AC858">
            <v>0</v>
          </cell>
          <cell r="AD858">
            <v>0</v>
          </cell>
          <cell r="AE858">
            <v>0</v>
          </cell>
          <cell r="AF858">
            <v>224</v>
          </cell>
          <cell r="AG858">
            <v>22</v>
          </cell>
          <cell r="AH858">
            <v>0</v>
          </cell>
        </row>
        <row r="859">
          <cell r="A859" t="str">
            <v>L0063</v>
          </cell>
          <cell r="B859" t="str">
            <v>Liverpool Jewish Housing Association Limited</v>
          </cell>
          <cell r="C859" t="str">
            <v>RASA</v>
          </cell>
          <cell r="D859">
            <v>40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166</v>
          </cell>
          <cell r="T859">
            <v>0</v>
          </cell>
          <cell r="U859">
            <v>0</v>
          </cell>
          <cell r="V859">
            <v>206</v>
          </cell>
          <cell r="W859">
            <v>0</v>
          </cell>
          <cell r="X859">
            <v>0</v>
          </cell>
          <cell r="Y859">
            <v>206</v>
          </cell>
          <cell r="Z859">
            <v>20</v>
          </cell>
          <cell r="AA859">
            <v>0</v>
          </cell>
          <cell r="AB859">
            <v>0</v>
          </cell>
          <cell r="AC859">
            <v>0</v>
          </cell>
          <cell r="AD859">
            <v>0</v>
          </cell>
          <cell r="AE859">
            <v>0</v>
          </cell>
          <cell r="AF859">
            <v>20</v>
          </cell>
          <cell r="AG859">
            <v>0</v>
          </cell>
          <cell r="AH859">
            <v>0</v>
          </cell>
        </row>
        <row r="860">
          <cell r="A860" t="str">
            <v>L0067</v>
          </cell>
          <cell r="B860" t="str">
            <v>Ockley Housing Association Limited</v>
          </cell>
          <cell r="C860" t="str">
            <v>RASA</v>
          </cell>
          <cell r="D860">
            <v>3</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12</v>
          </cell>
          <cell r="T860">
            <v>0</v>
          </cell>
          <cell r="U860">
            <v>0</v>
          </cell>
          <cell r="V860">
            <v>15</v>
          </cell>
          <cell r="W860">
            <v>0</v>
          </cell>
          <cell r="X860">
            <v>0</v>
          </cell>
          <cell r="Y860">
            <v>15</v>
          </cell>
          <cell r="Z860">
            <v>0</v>
          </cell>
          <cell r="AA860">
            <v>0</v>
          </cell>
          <cell r="AB860">
            <v>0</v>
          </cell>
          <cell r="AC860">
            <v>0</v>
          </cell>
          <cell r="AD860">
            <v>0</v>
          </cell>
          <cell r="AE860">
            <v>0</v>
          </cell>
          <cell r="AF860">
            <v>0</v>
          </cell>
          <cell r="AG860">
            <v>0</v>
          </cell>
          <cell r="AH860">
            <v>0</v>
          </cell>
        </row>
        <row r="861">
          <cell r="A861" t="str">
            <v>L0071</v>
          </cell>
          <cell r="B861" t="str">
            <v>Hanover Housing Association</v>
          </cell>
          <cell r="C861" t="str">
            <v>Large</v>
          </cell>
          <cell r="D861">
            <v>143</v>
          </cell>
          <cell r="E861">
            <v>0</v>
          </cell>
          <cell r="F861">
            <v>15</v>
          </cell>
          <cell r="G861">
            <v>0</v>
          </cell>
          <cell r="H861">
            <v>0</v>
          </cell>
          <cell r="I861">
            <v>0</v>
          </cell>
          <cell r="J861">
            <v>32</v>
          </cell>
          <cell r="K861">
            <v>0</v>
          </cell>
          <cell r="L861">
            <v>0</v>
          </cell>
          <cell r="M861">
            <v>0</v>
          </cell>
          <cell r="N861">
            <v>0</v>
          </cell>
          <cell r="O861">
            <v>0</v>
          </cell>
          <cell r="P861">
            <v>0</v>
          </cell>
          <cell r="Q861">
            <v>0</v>
          </cell>
          <cell r="R861">
            <v>0</v>
          </cell>
          <cell r="S861">
            <v>12680</v>
          </cell>
          <cell r="T861">
            <v>54</v>
          </cell>
          <cell r="U861">
            <v>563</v>
          </cell>
          <cell r="V861">
            <v>12855</v>
          </cell>
          <cell r="W861">
            <v>54</v>
          </cell>
          <cell r="X861">
            <v>578</v>
          </cell>
          <cell r="Y861">
            <v>12909</v>
          </cell>
          <cell r="Z861">
            <v>12</v>
          </cell>
          <cell r="AA861">
            <v>0</v>
          </cell>
          <cell r="AB861">
            <v>0</v>
          </cell>
          <cell r="AC861">
            <v>4465</v>
          </cell>
          <cell r="AD861">
            <v>76</v>
          </cell>
          <cell r="AE861">
            <v>462</v>
          </cell>
          <cell r="AF861">
            <v>4477</v>
          </cell>
          <cell r="AG861">
            <v>76</v>
          </cell>
          <cell r="AH861">
            <v>462</v>
          </cell>
        </row>
        <row r="862">
          <cell r="A862" t="str">
            <v>L0078</v>
          </cell>
          <cell r="B862" t="str">
            <v>South Yorkshire Housing Association Limited</v>
          </cell>
          <cell r="C862" t="str">
            <v>Large</v>
          </cell>
          <cell r="D862">
            <v>3243</v>
          </cell>
          <cell r="E862">
            <v>0</v>
          </cell>
          <cell r="F862">
            <v>1</v>
          </cell>
          <cell r="G862">
            <v>64</v>
          </cell>
          <cell r="H862">
            <v>0</v>
          </cell>
          <cell r="I862">
            <v>0</v>
          </cell>
          <cell r="J862">
            <v>203</v>
          </cell>
          <cell r="K862">
            <v>19</v>
          </cell>
          <cell r="L862">
            <v>0</v>
          </cell>
          <cell r="M862">
            <v>643</v>
          </cell>
          <cell r="N862">
            <v>258</v>
          </cell>
          <cell r="O862">
            <v>198</v>
          </cell>
          <cell r="P862">
            <v>135</v>
          </cell>
          <cell r="Q862">
            <v>63</v>
          </cell>
          <cell r="R862">
            <v>0</v>
          </cell>
          <cell r="S862">
            <v>330</v>
          </cell>
          <cell r="T862">
            <v>0</v>
          </cell>
          <cell r="U862">
            <v>0</v>
          </cell>
          <cell r="V862">
            <v>4618</v>
          </cell>
          <cell r="W862">
            <v>340</v>
          </cell>
          <cell r="X862">
            <v>199</v>
          </cell>
          <cell r="Y862">
            <v>4760</v>
          </cell>
          <cell r="Z862">
            <v>51</v>
          </cell>
          <cell r="AA862">
            <v>0</v>
          </cell>
          <cell r="AB862">
            <v>0</v>
          </cell>
          <cell r="AC862">
            <v>0</v>
          </cell>
          <cell r="AD862">
            <v>0</v>
          </cell>
          <cell r="AE862">
            <v>0</v>
          </cell>
          <cell r="AF862">
            <v>51</v>
          </cell>
          <cell r="AG862">
            <v>0</v>
          </cell>
          <cell r="AH862">
            <v>0</v>
          </cell>
        </row>
        <row r="863">
          <cell r="A863" t="str">
            <v>L0087</v>
          </cell>
          <cell r="B863" t="str">
            <v>Forest Housing Association Limited</v>
          </cell>
          <cell r="C863" t="str">
            <v>RASA</v>
          </cell>
          <cell r="D863">
            <v>120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120</v>
          </cell>
          <cell r="W863">
            <v>0</v>
          </cell>
          <cell r="X863">
            <v>0</v>
          </cell>
          <cell r="Y863">
            <v>120</v>
          </cell>
          <cell r="Z863">
            <v>2</v>
          </cell>
          <cell r="AA863">
            <v>0</v>
          </cell>
          <cell r="AB863">
            <v>0</v>
          </cell>
          <cell r="AC863">
            <v>2</v>
          </cell>
          <cell r="AD863">
            <v>0</v>
          </cell>
          <cell r="AE863">
            <v>0</v>
          </cell>
          <cell r="AF863">
            <v>4</v>
          </cell>
          <cell r="AG863">
            <v>0</v>
          </cell>
          <cell r="AH863">
            <v>0</v>
          </cell>
        </row>
        <row r="864">
          <cell r="A864" t="str">
            <v>L0093</v>
          </cell>
          <cell r="B864" t="str">
            <v>Bournemouth Ace Housing Association Ltd</v>
          </cell>
          <cell r="C864" t="str">
            <v>RASA</v>
          </cell>
          <cell r="D864">
            <v>0</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12</v>
          </cell>
          <cell r="T864">
            <v>0</v>
          </cell>
          <cell r="U864">
            <v>0</v>
          </cell>
          <cell r="V864">
            <v>12</v>
          </cell>
          <cell r="W864">
            <v>0</v>
          </cell>
          <cell r="X864">
            <v>0</v>
          </cell>
          <cell r="Y864">
            <v>12</v>
          </cell>
          <cell r="Z864">
            <v>0</v>
          </cell>
          <cell r="AA864">
            <v>0</v>
          </cell>
          <cell r="AB864">
            <v>0</v>
          </cell>
          <cell r="AC864">
            <v>0</v>
          </cell>
          <cell r="AD864">
            <v>0</v>
          </cell>
          <cell r="AE864">
            <v>0</v>
          </cell>
          <cell r="AF864">
            <v>0</v>
          </cell>
          <cell r="AG864">
            <v>0</v>
          </cell>
          <cell r="AH864">
            <v>0</v>
          </cell>
        </row>
        <row r="865">
          <cell r="A865" t="str">
            <v>L0104</v>
          </cell>
          <cell r="B865" t="str">
            <v>C of E Soldiers, Sailors &amp; Airmens H.A Ltd</v>
          </cell>
          <cell r="C865" t="str">
            <v>RASA</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194</v>
          </cell>
          <cell r="T865">
            <v>0</v>
          </cell>
          <cell r="U865">
            <v>0</v>
          </cell>
          <cell r="V865">
            <v>194</v>
          </cell>
          <cell r="W865">
            <v>0</v>
          </cell>
          <cell r="X865">
            <v>0</v>
          </cell>
          <cell r="Y865">
            <v>194</v>
          </cell>
          <cell r="Z865">
            <v>0</v>
          </cell>
          <cell r="AA865">
            <v>0</v>
          </cell>
          <cell r="AB865">
            <v>0</v>
          </cell>
          <cell r="AC865">
            <v>0</v>
          </cell>
          <cell r="AD865">
            <v>0</v>
          </cell>
          <cell r="AE865">
            <v>0</v>
          </cell>
          <cell r="AF865">
            <v>0</v>
          </cell>
          <cell r="AG865">
            <v>0</v>
          </cell>
          <cell r="AH865">
            <v>0</v>
          </cell>
        </row>
        <row r="866">
          <cell r="A866" t="str">
            <v>L0119</v>
          </cell>
          <cell r="B866" t="str">
            <v>Polish Retired Persons Housing Association Limited</v>
          </cell>
          <cell r="C866" t="str">
            <v>RASA</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42</v>
          </cell>
          <cell r="T866">
            <v>0</v>
          </cell>
          <cell r="U866">
            <v>0</v>
          </cell>
          <cell r="V866">
            <v>42</v>
          </cell>
          <cell r="W866">
            <v>0</v>
          </cell>
          <cell r="X866">
            <v>0</v>
          </cell>
          <cell r="Y866">
            <v>42</v>
          </cell>
          <cell r="Z866">
            <v>0</v>
          </cell>
          <cell r="AA866">
            <v>0</v>
          </cell>
          <cell r="AB866">
            <v>0</v>
          </cell>
          <cell r="AC866">
            <v>0</v>
          </cell>
          <cell r="AD866">
            <v>0</v>
          </cell>
          <cell r="AE866">
            <v>0</v>
          </cell>
          <cell r="AF866">
            <v>0</v>
          </cell>
          <cell r="AG866">
            <v>0</v>
          </cell>
          <cell r="AH866">
            <v>0</v>
          </cell>
        </row>
        <row r="867">
          <cell r="A867" t="str">
            <v>L0124</v>
          </cell>
          <cell r="B867" t="str">
            <v>Rogate and Terwick Housing Association Limited</v>
          </cell>
          <cell r="C867" t="str">
            <v>RASA</v>
          </cell>
          <cell r="D867">
            <v>0</v>
          </cell>
          <cell r="E867">
            <v>8</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16</v>
          </cell>
          <cell r="U867">
            <v>0</v>
          </cell>
          <cell r="V867">
            <v>0</v>
          </cell>
          <cell r="W867">
            <v>24</v>
          </cell>
          <cell r="X867">
            <v>0</v>
          </cell>
          <cell r="Y867">
            <v>24</v>
          </cell>
          <cell r="Z867">
            <v>0</v>
          </cell>
          <cell r="AA867">
            <v>0</v>
          </cell>
          <cell r="AB867">
            <v>0</v>
          </cell>
          <cell r="AC867">
            <v>0</v>
          </cell>
          <cell r="AD867">
            <v>0</v>
          </cell>
          <cell r="AE867">
            <v>0</v>
          </cell>
          <cell r="AF867">
            <v>0</v>
          </cell>
          <cell r="AG867">
            <v>0</v>
          </cell>
          <cell r="AH867">
            <v>0</v>
          </cell>
        </row>
        <row r="868">
          <cell r="A868" t="str">
            <v>L0125</v>
          </cell>
          <cell r="B868" t="str">
            <v>Solon South West Housing Association Limited</v>
          </cell>
          <cell r="C868" t="str">
            <v>Large</v>
          </cell>
          <cell r="D868">
            <v>944</v>
          </cell>
          <cell r="E868">
            <v>0</v>
          </cell>
          <cell r="F868">
            <v>0</v>
          </cell>
          <cell r="G868">
            <v>1</v>
          </cell>
          <cell r="H868">
            <v>0</v>
          </cell>
          <cell r="I868">
            <v>0</v>
          </cell>
          <cell r="J868">
            <v>23</v>
          </cell>
          <cell r="K868">
            <v>0</v>
          </cell>
          <cell r="L868">
            <v>0</v>
          </cell>
          <cell r="M868">
            <v>20</v>
          </cell>
          <cell r="N868">
            <v>121</v>
          </cell>
          <cell r="O868">
            <v>0</v>
          </cell>
          <cell r="P868">
            <v>0</v>
          </cell>
          <cell r="Q868">
            <v>0</v>
          </cell>
          <cell r="R868">
            <v>0</v>
          </cell>
          <cell r="S868">
            <v>0</v>
          </cell>
          <cell r="T868">
            <v>0</v>
          </cell>
          <cell r="U868">
            <v>0</v>
          </cell>
          <cell r="V868">
            <v>988</v>
          </cell>
          <cell r="W868">
            <v>121</v>
          </cell>
          <cell r="X868">
            <v>0</v>
          </cell>
          <cell r="Y868">
            <v>1109</v>
          </cell>
          <cell r="Z868">
            <v>0</v>
          </cell>
          <cell r="AA868">
            <v>0</v>
          </cell>
          <cell r="AB868">
            <v>0</v>
          </cell>
          <cell r="AC868">
            <v>0</v>
          </cell>
          <cell r="AD868">
            <v>0</v>
          </cell>
          <cell r="AE868">
            <v>0</v>
          </cell>
          <cell r="AF868">
            <v>0</v>
          </cell>
          <cell r="AG868">
            <v>0</v>
          </cell>
          <cell r="AH868">
            <v>0</v>
          </cell>
        </row>
        <row r="869">
          <cell r="A869" t="str">
            <v>L0147</v>
          </cell>
          <cell r="B869" t="str">
            <v>Cornerstone Housing Limited</v>
          </cell>
          <cell r="C869" t="str">
            <v>Large</v>
          </cell>
          <cell r="D869">
            <v>1152</v>
          </cell>
          <cell r="E869">
            <v>0</v>
          </cell>
          <cell r="F869">
            <v>0</v>
          </cell>
          <cell r="G869">
            <v>6</v>
          </cell>
          <cell r="H869">
            <v>0</v>
          </cell>
          <cell r="I869">
            <v>0</v>
          </cell>
          <cell r="J869">
            <v>97</v>
          </cell>
          <cell r="K869">
            <v>0</v>
          </cell>
          <cell r="L869">
            <v>0</v>
          </cell>
          <cell r="M869">
            <v>0</v>
          </cell>
          <cell r="N869">
            <v>0</v>
          </cell>
          <cell r="O869">
            <v>0</v>
          </cell>
          <cell r="P869">
            <v>0</v>
          </cell>
          <cell r="Q869">
            <v>0</v>
          </cell>
          <cell r="R869">
            <v>0</v>
          </cell>
          <cell r="S869">
            <v>0</v>
          </cell>
          <cell r="T869">
            <v>0</v>
          </cell>
          <cell r="U869">
            <v>0</v>
          </cell>
          <cell r="V869">
            <v>1255</v>
          </cell>
          <cell r="W869">
            <v>0</v>
          </cell>
          <cell r="X869">
            <v>0</v>
          </cell>
          <cell r="Y869">
            <v>1255</v>
          </cell>
          <cell r="Z869">
            <v>0</v>
          </cell>
          <cell r="AA869">
            <v>0</v>
          </cell>
          <cell r="AB869">
            <v>0</v>
          </cell>
          <cell r="AC869">
            <v>0</v>
          </cell>
          <cell r="AD869">
            <v>0</v>
          </cell>
          <cell r="AE869">
            <v>0</v>
          </cell>
          <cell r="AF869">
            <v>0</v>
          </cell>
          <cell r="AG869">
            <v>0</v>
          </cell>
          <cell r="AH869">
            <v>0</v>
          </cell>
        </row>
        <row r="870">
          <cell r="A870" t="str">
            <v>L0156</v>
          </cell>
          <cell r="B870" t="str">
            <v>Claverdon Benefice Housing Association Limited</v>
          </cell>
          <cell r="C870" t="str">
            <v>RASA</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15</v>
          </cell>
          <cell r="T870">
            <v>0</v>
          </cell>
          <cell r="U870">
            <v>0</v>
          </cell>
          <cell r="V870">
            <v>15</v>
          </cell>
          <cell r="W870">
            <v>0</v>
          </cell>
          <cell r="X870">
            <v>0</v>
          </cell>
          <cell r="Y870">
            <v>15</v>
          </cell>
          <cell r="Z870">
            <v>0</v>
          </cell>
          <cell r="AA870">
            <v>0</v>
          </cell>
          <cell r="AB870">
            <v>0</v>
          </cell>
          <cell r="AC870">
            <v>0</v>
          </cell>
          <cell r="AD870">
            <v>0</v>
          </cell>
          <cell r="AE870">
            <v>0</v>
          </cell>
          <cell r="AF870">
            <v>0</v>
          </cell>
          <cell r="AG870">
            <v>0</v>
          </cell>
          <cell r="AH870">
            <v>0</v>
          </cell>
        </row>
        <row r="871">
          <cell r="A871" t="str">
            <v>L0159</v>
          </cell>
          <cell r="B871" t="str">
            <v>Thames Ditton Homes Limited</v>
          </cell>
          <cell r="C871" t="str">
            <v>RASA</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15</v>
          </cell>
          <cell r="T871">
            <v>0</v>
          </cell>
          <cell r="U871">
            <v>0</v>
          </cell>
          <cell r="V871">
            <v>15</v>
          </cell>
          <cell r="W871">
            <v>0</v>
          </cell>
          <cell r="X871">
            <v>0</v>
          </cell>
          <cell r="Y871">
            <v>15</v>
          </cell>
          <cell r="Z871">
            <v>0</v>
          </cell>
          <cell r="AA871">
            <v>0</v>
          </cell>
          <cell r="AB871">
            <v>0</v>
          </cell>
          <cell r="AC871">
            <v>0</v>
          </cell>
          <cell r="AD871">
            <v>0</v>
          </cell>
          <cell r="AE871">
            <v>0</v>
          </cell>
          <cell r="AF871">
            <v>0</v>
          </cell>
          <cell r="AG871">
            <v>0</v>
          </cell>
          <cell r="AH871">
            <v>0</v>
          </cell>
        </row>
        <row r="872">
          <cell r="A872" t="str">
            <v>L0167</v>
          </cell>
          <cell r="B872" t="str">
            <v>Lowther and District Housing Association Limited</v>
          </cell>
          <cell r="C872" t="str">
            <v>RASA</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row>
        <row r="873">
          <cell r="A873" t="str">
            <v>L0173</v>
          </cell>
          <cell r="B873" t="str">
            <v>Stonewater (2) Limited</v>
          </cell>
          <cell r="C873" t="str">
            <v>Large</v>
          </cell>
          <cell r="D873">
            <v>6870</v>
          </cell>
          <cell r="E873">
            <v>317</v>
          </cell>
          <cell r="F873">
            <v>0</v>
          </cell>
          <cell r="G873">
            <v>62</v>
          </cell>
          <cell r="H873">
            <v>33</v>
          </cell>
          <cell r="I873">
            <v>0</v>
          </cell>
          <cell r="J873">
            <v>283</v>
          </cell>
          <cell r="K873">
            <v>0</v>
          </cell>
          <cell r="L873">
            <v>0</v>
          </cell>
          <cell r="M873">
            <v>59</v>
          </cell>
          <cell r="N873">
            <v>96</v>
          </cell>
          <cell r="O873">
            <v>0</v>
          </cell>
          <cell r="P873">
            <v>0</v>
          </cell>
          <cell r="Q873">
            <v>14</v>
          </cell>
          <cell r="R873">
            <v>0</v>
          </cell>
          <cell r="S873">
            <v>316</v>
          </cell>
          <cell r="T873">
            <v>0</v>
          </cell>
          <cell r="U873">
            <v>0</v>
          </cell>
          <cell r="V873">
            <v>7590</v>
          </cell>
          <cell r="W873">
            <v>460</v>
          </cell>
          <cell r="X873">
            <v>0</v>
          </cell>
          <cell r="Y873">
            <v>8036</v>
          </cell>
          <cell r="Z873">
            <v>0</v>
          </cell>
          <cell r="AA873">
            <v>0</v>
          </cell>
          <cell r="AB873">
            <v>0</v>
          </cell>
          <cell r="AC873">
            <v>407</v>
          </cell>
          <cell r="AD873">
            <v>0</v>
          </cell>
          <cell r="AE873">
            <v>0</v>
          </cell>
          <cell r="AF873">
            <v>407</v>
          </cell>
          <cell r="AG873">
            <v>0</v>
          </cell>
          <cell r="AH873">
            <v>0</v>
          </cell>
        </row>
        <row r="874">
          <cell r="A874" t="str">
            <v>L0244</v>
          </cell>
          <cell r="B874" t="str">
            <v>Petersfield Housing Association Limited</v>
          </cell>
          <cell r="C874" t="str">
            <v>RASA</v>
          </cell>
          <cell r="D874">
            <v>205</v>
          </cell>
          <cell r="E874">
            <v>0</v>
          </cell>
          <cell r="F874">
            <v>9</v>
          </cell>
          <cell r="G874">
            <v>12</v>
          </cell>
          <cell r="H874">
            <v>0</v>
          </cell>
          <cell r="I874">
            <v>0</v>
          </cell>
          <cell r="J874">
            <v>33</v>
          </cell>
          <cell r="K874">
            <v>0</v>
          </cell>
          <cell r="L874">
            <v>0</v>
          </cell>
          <cell r="M874">
            <v>0</v>
          </cell>
          <cell r="N874">
            <v>4</v>
          </cell>
          <cell r="O874">
            <v>0</v>
          </cell>
          <cell r="P874">
            <v>0</v>
          </cell>
          <cell r="Q874">
            <v>0</v>
          </cell>
          <cell r="R874">
            <v>0</v>
          </cell>
          <cell r="S874">
            <v>22</v>
          </cell>
          <cell r="T874">
            <v>0</v>
          </cell>
          <cell r="U874">
            <v>16</v>
          </cell>
          <cell r="V874">
            <v>272</v>
          </cell>
          <cell r="W874">
            <v>4</v>
          </cell>
          <cell r="X874">
            <v>25</v>
          </cell>
          <cell r="Y874">
            <v>276</v>
          </cell>
          <cell r="Z874">
            <v>0</v>
          </cell>
          <cell r="AA874">
            <v>0</v>
          </cell>
          <cell r="AB874">
            <v>0</v>
          </cell>
          <cell r="AC874">
            <v>0</v>
          </cell>
          <cell r="AD874">
            <v>0</v>
          </cell>
          <cell r="AE874">
            <v>0</v>
          </cell>
          <cell r="AF874">
            <v>0</v>
          </cell>
          <cell r="AG874">
            <v>0</v>
          </cell>
          <cell r="AH874">
            <v>0</v>
          </cell>
        </row>
        <row r="875">
          <cell r="A875" t="str">
            <v>L0247</v>
          </cell>
          <cell r="B875" t="str">
            <v>Sanctuary Housing Association</v>
          </cell>
          <cell r="C875" t="str">
            <v>Large</v>
          </cell>
          <cell r="D875">
            <v>42924</v>
          </cell>
          <cell r="E875">
            <v>9</v>
          </cell>
          <cell r="F875">
            <v>77</v>
          </cell>
          <cell r="G875">
            <v>711</v>
          </cell>
          <cell r="H875">
            <v>0</v>
          </cell>
          <cell r="I875">
            <v>102</v>
          </cell>
          <cell r="J875">
            <v>2990</v>
          </cell>
          <cell r="K875">
            <v>28</v>
          </cell>
          <cell r="L875">
            <v>2378</v>
          </cell>
          <cell r="M875">
            <v>2759</v>
          </cell>
          <cell r="N875">
            <v>693</v>
          </cell>
          <cell r="O875">
            <v>211</v>
          </cell>
          <cell r="P875">
            <v>69</v>
          </cell>
          <cell r="Q875">
            <v>129</v>
          </cell>
          <cell r="R875">
            <v>0</v>
          </cell>
          <cell r="S875">
            <v>9826</v>
          </cell>
          <cell r="T875">
            <v>0</v>
          </cell>
          <cell r="U875">
            <v>57</v>
          </cell>
          <cell r="V875">
            <v>59279</v>
          </cell>
          <cell r="W875">
            <v>859</v>
          </cell>
          <cell r="X875">
            <v>2825</v>
          </cell>
          <cell r="Y875">
            <v>59940</v>
          </cell>
          <cell r="Z875">
            <v>9899</v>
          </cell>
          <cell r="AA875">
            <v>0</v>
          </cell>
          <cell r="AB875">
            <v>841</v>
          </cell>
          <cell r="AC875">
            <v>0</v>
          </cell>
          <cell r="AD875">
            <v>0</v>
          </cell>
          <cell r="AE875">
            <v>0</v>
          </cell>
          <cell r="AF875">
            <v>9899</v>
          </cell>
          <cell r="AG875">
            <v>0</v>
          </cell>
          <cell r="AH875">
            <v>841</v>
          </cell>
        </row>
        <row r="876">
          <cell r="A876" t="str">
            <v>L0249</v>
          </cell>
          <cell r="B876" t="str">
            <v>Arcon Housing Association Limited</v>
          </cell>
          <cell r="C876" t="str">
            <v>Large</v>
          </cell>
          <cell r="D876">
            <v>944</v>
          </cell>
          <cell r="E876">
            <v>0</v>
          </cell>
          <cell r="F876">
            <v>34</v>
          </cell>
          <cell r="G876">
            <v>72</v>
          </cell>
          <cell r="H876">
            <v>0</v>
          </cell>
          <cell r="I876">
            <v>0</v>
          </cell>
          <cell r="J876">
            <v>66</v>
          </cell>
          <cell r="K876">
            <v>0</v>
          </cell>
          <cell r="L876">
            <v>0</v>
          </cell>
          <cell r="M876">
            <v>0</v>
          </cell>
          <cell r="N876">
            <v>0</v>
          </cell>
          <cell r="O876">
            <v>0</v>
          </cell>
          <cell r="P876">
            <v>0</v>
          </cell>
          <cell r="Q876">
            <v>0</v>
          </cell>
          <cell r="R876">
            <v>0</v>
          </cell>
          <cell r="S876">
            <v>0</v>
          </cell>
          <cell r="T876">
            <v>0</v>
          </cell>
          <cell r="U876">
            <v>0</v>
          </cell>
          <cell r="V876">
            <v>1082</v>
          </cell>
          <cell r="W876">
            <v>0</v>
          </cell>
          <cell r="X876">
            <v>34</v>
          </cell>
          <cell r="Y876">
            <v>1082</v>
          </cell>
          <cell r="Z876">
            <v>13</v>
          </cell>
          <cell r="AA876">
            <v>35</v>
          </cell>
          <cell r="AB876">
            <v>21</v>
          </cell>
          <cell r="AC876">
            <v>0</v>
          </cell>
          <cell r="AD876">
            <v>0</v>
          </cell>
          <cell r="AE876">
            <v>5</v>
          </cell>
          <cell r="AF876">
            <v>13</v>
          </cell>
          <cell r="AG876">
            <v>35</v>
          </cell>
          <cell r="AH876">
            <v>26</v>
          </cell>
        </row>
        <row r="877">
          <cell r="A877" t="str">
            <v>L0259</v>
          </cell>
          <cell r="B877" t="str">
            <v>Westfield Housing Association Limited</v>
          </cell>
          <cell r="C877" t="str">
            <v>RASA</v>
          </cell>
          <cell r="D877">
            <v>445</v>
          </cell>
          <cell r="E877">
            <v>0</v>
          </cell>
          <cell r="F877">
            <v>0</v>
          </cell>
          <cell r="G877">
            <v>18</v>
          </cell>
          <cell r="H877">
            <v>0</v>
          </cell>
          <cell r="I877">
            <v>0</v>
          </cell>
          <cell r="J877">
            <v>96</v>
          </cell>
          <cell r="K877">
            <v>0</v>
          </cell>
          <cell r="L877">
            <v>0</v>
          </cell>
          <cell r="M877">
            <v>0</v>
          </cell>
          <cell r="N877">
            <v>0</v>
          </cell>
          <cell r="O877">
            <v>0</v>
          </cell>
          <cell r="P877">
            <v>0</v>
          </cell>
          <cell r="Q877">
            <v>0</v>
          </cell>
          <cell r="R877">
            <v>0</v>
          </cell>
          <cell r="S877">
            <v>0</v>
          </cell>
          <cell r="T877">
            <v>0</v>
          </cell>
          <cell r="U877">
            <v>0</v>
          </cell>
          <cell r="V877">
            <v>559</v>
          </cell>
          <cell r="W877">
            <v>0</v>
          </cell>
          <cell r="X877">
            <v>0</v>
          </cell>
          <cell r="Y877">
            <v>559</v>
          </cell>
          <cell r="Z877">
            <v>0</v>
          </cell>
          <cell r="AA877">
            <v>0</v>
          </cell>
          <cell r="AB877">
            <v>0</v>
          </cell>
          <cell r="AC877">
            <v>0</v>
          </cell>
          <cell r="AD877">
            <v>0</v>
          </cell>
          <cell r="AE877">
            <v>0</v>
          </cell>
          <cell r="AF877">
            <v>0</v>
          </cell>
          <cell r="AG877">
            <v>0</v>
          </cell>
          <cell r="AH877">
            <v>0</v>
          </cell>
        </row>
        <row r="878">
          <cell r="A878" t="str">
            <v>L0262</v>
          </cell>
          <cell r="B878" t="str">
            <v>Mission Housing Association Limited</v>
          </cell>
          <cell r="C878" t="str">
            <v>RASA</v>
          </cell>
          <cell r="D878">
            <v>29</v>
          </cell>
          <cell r="E878">
            <v>0</v>
          </cell>
          <cell r="F878">
            <v>8</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29</v>
          </cell>
          <cell r="W878">
            <v>0</v>
          </cell>
          <cell r="X878">
            <v>8</v>
          </cell>
          <cell r="Y878">
            <v>29</v>
          </cell>
          <cell r="Z878">
            <v>0</v>
          </cell>
          <cell r="AA878">
            <v>0</v>
          </cell>
          <cell r="AB878">
            <v>0</v>
          </cell>
          <cell r="AC878">
            <v>0</v>
          </cell>
          <cell r="AD878">
            <v>0</v>
          </cell>
          <cell r="AE878">
            <v>0</v>
          </cell>
          <cell r="AF878">
            <v>0</v>
          </cell>
          <cell r="AG878">
            <v>0</v>
          </cell>
          <cell r="AH878">
            <v>0</v>
          </cell>
        </row>
        <row r="879">
          <cell r="A879" t="str">
            <v>L0266</v>
          </cell>
          <cell r="B879" t="str">
            <v>The Industrial Dwellings Society (1885) Ltd</v>
          </cell>
          <cell r="C879" t="str">
            <v>Large</v>
          </cell>
          <cell r="D879">
            <v>1144</v>
          </cell>
          <cell r="E879">
            <v>0</v>
          </cell>
          <cell r="F879">
            <v>86</v>
          </cell>
          <cell r="G879">
            <v>0</v>
          </cell>
          <cell r="H879">
            <v>0</v>
          </cell>
          <cell r="I879">
            <v>0</v>
          </cell>
          <cell r="J879">
            <v>0</v>
          </cell>
          <cell r="K879">
            <v>0</v>
          </cell>
          <cell r="L879">
            <v>0</v>
          </cell>
          <cell r="M879">
            <v>3</v>
          </cell>
          <cell r="N879">
            <v>0</v>
          </cell>
          <cell r="O879">
            <v>0</v>
          </cell>
          <cell r="P879">
            <v>0</v>
          </cell>
          <cell r="Q879">
            <v>0</v>
          </cell>
          <cell r="R879">
            <v>0</v>
          </cell>
          <cell r="S879">
            <v>156</v>
          </cell>
          <cell r="T879">
            <v>33</v>
          </cell>
          <cell r="U879">
            <v>0</v>
          </cell>
          <cell r="V879">
            <v>1303</v>
          </cell>
          <cell r="W879">
            <v>33</v>
          </cell>
          <cell r="X879">
            <v>86</v>
          </cell>
          <cell r="Y879">
            <v>1336</v>
          </cell>
          <cell r="Z879">
            <v>0</v>
          </cell>
          <cell r="AA879">
            <v>0</v>
          </cell>
          <cell r="AB879">
            <v>0</v>
          </cell>
          <cell r="AC879">
            <v>0</v>
          </cell>
          <cell r="AD879">
            <v>0</v>
          </cell>
          <cell r="AE879">
            <v>0</v>
          </cell>
          <cell r="AF879">
            <v>0</v>
          </cell>
          <cell r="AG879">
            <v>0</v>
          </cell>
          <cell r="AH879">
            <v>0</v>
          </cell>
        </row>
        <row r="880">
          <cell r="A880" t="str">
            <v>L0276</v>
          </cell>
          <cell r="B880" t="str">
            <v>Wokingham Area Housing Society Limited</v>
          </cell>
          <cell r="C880" t="str">
            <v>RASA</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row>
        <row r="881">
          <cell r="A881" t="str">
            <v>L0277</v>
          </cell>
          <cell r="B881" t="str">
            <v>Wandle Housing Association Limited</v>
          </cell>
          <cell r="C881" t="str">
            <v>Large</v>
          </cell>
          <cell r="D881">
            <v>5315</v>
          </cell>
          <cell r="E881">
            <v>35</v>
          </cell>
          <cell r="F881">
            <v>0</v>
          </cell>
          <cell r="G881">
            <v>69</v>
          </cell>
          <cell r="H881">
            <v>0</v>
          </cell>
          <cell r="I881">
            <v>0</v>
          </cell>
          <cell r="J881">
            <v>338</v>
          </cell>
          <cell r="K881">
            <v>0</v>
          </cell>
          <cell r="L881">
            <v>0</v>
          </cell>
          <cell r="M881">
            <v>40</v>
          </cell>
          <cell r="N881">
            <v>217</v>
          </cell>
          <cell r="O881">
            <v>0</v>
          </cell>
          <cell r="P881">
            <v>0</v>
          </cell>
          <cell r="Q881">
            <v>22</v>
          </cell>
          <cell r="R881">
            <v>0</v>
          </cell>
          <cell r="S881">
            <v>114</v>
          </cell>
          <cell r="T881">
            <v>0</v>
          </cell>
          <cell r="U881">
            <v>0</v>
          </cell>
          <cell r="V881">
            <v>5876</v>
          </cell>
          <cell r="W881">
            <v>274</v>
          </cell>
          <cell r="X881">
            <v>0</v>
          </cell>
          <cell r="Y881">
            <v>6128</v>
          </cell>
          <cell r="Z881">
            <v>6</v>
          </cell>
          <cell r="AA881">
            <v>1</v>
          </cell>
          <cell r="AB881">
            <v>0</v>
          </cell>
          <cell r="AC881">
            <v>0</v>
          </cell>
          <cell r="AD881">
            <v>0</v>
          </cell>
          <cell r="AE881">
            <v>0</v>
          </cell>
          <cell r="AF881">
            <v>6</v>
          </cell>
          <cell r="AG881">
            <v>1</v>
          </cell>
          <cell r="AH881">
            <v>0</v>
          </cell>
        </row>
        <row r="882">
          <cell r="A882" t="str">
            <v>L0284</v>
          </cell>
          <cell r="B882" t="str">
            <v>Cotman Housing Association Limited</v>
          </cell>
          <cell r="C882" t="str">
            <v>Large</v>
          </cell>
          <cell r="D882">
            <v>1209</v>
          </cell>
          <cell r="E882">
            <v>4</v>
          </cell>
          <cell r="F882">
            <v>1497</v>
          </cell>
          <cell r="G882">
            <v>9</v>
          </cell>
          <cell r="H882">
            <v>0</v>
          </cell>
          <cell r="I882">
            <v>0</v>
          </cell>
          <cell r="J882">
            <v>109</v>
          </cell>
          <cell r="K882">
            <v>0</v>
          </cell>
          <cell r="L882">
            <v>29</v>
          </cell>
          <cell r="M882">
            <v>75</v>
          </cell>
          <cell r="N882">
            <v>0</v>
          </cell>
          <cell r="O882">
            <v>29</v>
          </cell>
          <cell r="P882">
            <v>0</v>
          </cell>
          <cell r="Q882">
            <v>0</v>
          </cell>
          <cell r="R882">
            <v>0</v>
          </cell>
          <cell r="S882">
            <v>102</v>
          </cell>
          <cell r="T882">
            <v>0</v>
          </cell>
          <cell r="U882">
            <v>40</v>
          </cell>
          <cell r="V882">
            <v>1504</v>
          </cell>
          <cell r="W882">
            <v>4</v>
          </cell>
          <cell r="X882">
            <v>1595</v>
          </cell>
          <cell r="Y882">
            <v>1508</v>
          </cell>
          <cell r="Z882">
            <v>0</v>
          </cell>
          <cell r="AA882">
            <v>0</v>
          </cell>
          <cell r="AB882">
            <v>20</v>
          </cell>
          <cell r="AC882">
            <v>0</v>
          </cell>
          <cell r="AD882">
            <v>0</v>
          </cell>
          <cell r="AE882">
            <v>0</v>
          </cell>
          <cell r="AF882">
            <v>0</v>
          </cell>
          <cell r="AG882">
            <v>0</v>
          </cell>
          <cell r="AH882">
            <v>20</v>
          </cell>
        </row>
        <row r="883">
          <cell r="A883" t="str">
            <v>L0288</v>
          </cell>
          <cell r="B883" t="str">
            <v>Stonewater (3) Limited</v>
          </cell>
          <cell r="C883" t="str">
            <v>Large</v>
          </cell>
          <cell r="D883">
            <v>2753</v>
          </cell>
          <cell r="E883">
            <v>43</v>
          </cell>
          <cell r="F883">
            <v>0</v>
          </cell>
          <cell r="G883">
            <v>12</v>
          </cell>
          <cell r="H883">
            <v>0</v>
          </cell>
          <cell r="I883">
            <v>0</v>
          </cell>
          <cell r="J883">
            <v>125</v>
          </cell>
          <cell r="K883">
            <v>1</v>
          </cell>
          <cell r="L883">
            <v>0</v>
          </cell>
          <cell r="M883">
            <v>83</v>
          </cell>
          <cell r="N883">
            <v>28</v>
          </cell>
          <cell r="O883">
            <v>0</v>
          </cell>
          <cell r="P883">
            <v>0</v>
          </cell>
          <cell r="Q883">
            <v>0</v>
          </cell>
          <cell r="R883">
            <v>0</v>
          </cell>
          <cell r="S883">
            <v>726</v>
          </cell>
          <cell r="T883">
            <v>28</v>
          </cell>
          <cell r="U883">
            <v>0</v>
          </cell>
          <cell r="V883">
            <v>3699</v>
          </cell>
          <cell r="W883">
            <v>100</v>
          </cell>
          <cell r="X883">
            <v>0</v>
          </cell>
          <cell r="Y883">
            <v>3799</v>
          </cell>
          <cell r="Z883">
            <v>0</v>
          </cell>
          <cell r="AA883">
            <v>0</v>
          </cell>
          <cell r="AB883">
            <v>0</v>
          </cell>
          <cell r="AC883">
            <v>0</v>
          </cell>
          <cell r="AD883">
            <v>0</v>
          </cell>
          <cell r="AE883">
            <v>0</v>
          </cell>
          <cell r="AF883">
            <v>0</v>
          </cell>
          <cell r="AG883">
            <v>0</v>
          </cell>
          <cell r="AH883">
            <v>0</v>
          </cell>
        </row>
        <row r="884">
          <cell r="A884" t="str">
            <v>L0291</v>
          </cell>
          <cell r="B884" t="str">
            <v>Knightstone Housing Association Limited</v>
          </cell>
          <cell r="C884" t="str">
            <v>Large</v>
          </cell>
          <cell r="D884">
            <v>6174</v>
          </cell>
          <cell r="E884">
            <v>747</v>
          </cell>
          <cell r="F884">
            <v>51</v>
          </cell>
          <cell r="G884">
            <v>193</v>
          </cell>
          <cell r="H884">
            <v>0</v>
          </cell>
          <cell r="I884">
            <v>1</v>
          </cell>
          <cell r="J884">
            <v>1281</v>
          </cell>
          <cell r="K884">
            <v>0</v>
          </cell>
          <cell r="L884">
            <v>0</v>
          </cell>
          <cell r="M884">
            <v>700</v>
          </cell>
          <cell r="N884">
            <v>354</v>
          </cell>
          <cell r="O884">
            <v>0</v>
          </cell>
          <cell r="P884">
            <v>0</v>
          </cell>
          <cell r="Q884">
            <v>63</v>
          </cell>
          <cell r="R884">
            <v>0</v>
          </cell>
          <cell r="S884">
            <v>331</v>
          </cell>
          <cell r="T884">
            <v>0</v>
          </cell>
          <cell r="U884">
            <v>0</v>
          </cell>
          <cell r="V884">
            <v>8679</v>
          </cell>
          <cell r="W884">
            <v>1164</v>
          </cell>
          <cell r="X884">
            <v>52</v>
          </cell>
          <cell r="Y884">
            <v>9780</v>
          </cell>
          <cell r="Z884">
            <v>6</v>
          </cell>
          <cell r="AA884">
            <v>0</v>
          </cell>
          <cell r="AB884">
            <v>10</v>
          </cell>
          <cell r="AC884">
            <v>0</v>
          </cell>
          <cell r="AD884">
            <v>0</v>
          </cell>
          <cell r="AE884">
            <v>0</v>
          </cell>
          <cell r="AF884">
            <v>6</v>
          </cell>
          <cell r="AG884">
            <v>0</v>
          </cell>
          <cell r="AH884">
            <v>10</v>
          </cell>
        </row>
        <row r="885">
          <cell r="A885" t="str">
            <v>L0293</v>
          </cell>
          <cell r="B885" t="str">
            <v>Harewood Housing Society Limited</v>
          </cell>
          <cell r="C885" t="str">
            <v>RASA</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42</v>
          </cell>
          <cell r="AA885">
            <v>0</v>
          </cell>
          <cell r="AB885">
            <v>0</v>
          </cell>
          <cell r="AC885">
            <v>286</v>
          </cell>
          <cell r="AD885">
            <v>0</v>
          </cell>
          <cell r="AE885">
            <v>453</v>
          </cell>
          <cell r="AF885">
            <v>328</v>
          </cell>
          <cell r="AG885">
            <v>0</v>
          </cell>
          <cell r="AH885">
            <v>453</v>
          </cell>
        </row>
        <row r="886">
          <cell r="A886" t="str">
            <v>L0295</v>
          </cell>
          <cell r="B886" t="str">
            <v>Soroptimist (Poole) Housing Association Ltd</v>
          </cell>
          <cell r="C886" t="str">
            <v>RASA</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20</v>
          </cell>
          <cell r="T886">
            <v>0</v>
          </cell>
          <cell r="U886">
            <v>0</v>
          </cell>
          <cell r="V886">
            <v>20</v>
          </cell>
          <cell r="W886">
            <v>0</v>
          </cell>
          <cell r="X886">
            <v>0</v>
          </cell>
          <cell r="Y886">
            <v>20</v>
          </cell>
          <cell r="Z886">
            <v>0</v>
          </cell>
          <cell r="AA886">
            <v>0</v>
          </cell>
          <cell r="AB886">
            <v>0</v>
          </cell>
          <cell r="AC886">
            <v>0</v>
          </cell>
          <cell r="AD886">
            <v>0</v>
          </cell>
          <cell r="AE886">
            <v>0</v>
          </cell>
          <cell r="AF886">
            <v>0</v>
          </cell>
          <cell r="AG886">
            <v>0</v>
          </cell>
          <cell r="AH886">
            <v>0</v>
          </cell>
        </row>
        <row r="887">
          <cell r="A887" t="str">
            <v>L0302</v>
          </cell>
          <cell r="B887" t="str">
            <v>Bow Housing Society Limited</v>
          </cell>
          <cell r="C887" t="str">
            <v>RASA</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18</v>
          </cell>
          <cell r="T887">
            <v>0</v>
          </cell>
          <cell r="U887">
            <v>0</v>
          </cell>
          <cell r="V887">
            <v>18</v>
          </cell>
          <cell r="W887">
            <v>0</v>
          </cell>
          <cell r="X887">
            <v>0</v>
          </cell>
          <cell r="Y887">
            <v>18</v>
          </cell>
          <cell r="Z887">
            <v>0</v>
          </cell>
          <cell r="AA887">
            <v>0</v>
          </cell>
          <cell r="AB887">
            <v>0</v>
          </cell>
          <cell r="AC887">
            <v>0</v>
          </cell>
          <cell r="AD887">
            <v>0</v>
          </cell>
          <cell r="AE887">
            <v>0</v>
          </cell>
          <cell r="AF887">
            <v>0</v>
          </cell>
          <cell r="AG887">
            <v>0</v>
          </cell>
          <cell r="AH887">
            <v>0</v>
          </cell>
        </row>
        <row r="888">
          <cell r="A888" t="str">
            <v>L0307</v>
          </cell>
          <cell r="B888" t="str">
            <v>Ducane Housing Association Limited</v>
          </cell>
          <cell r="C888" t="str">
            <v>RASA</v>
          </cell>
          <cell r="D888">
            <v>0</v>
          </cell>
          <cell r="E888">
            <v>0</v>
          </cell>
          <cell r="F888">
            <v>0</v>
          </cell>
          <cell r="G888">
            <v>10</v>
          </cell>
          <cell r="H888">
            <v>0</v>
          </cell>
          <cell r="I888">
            <v>0</v>
          </cell>
          <cell r="J888">
            <v>106</v>
          </cell>
          <cell r="K888">
            <v>0</v>
          </cell>
          <cell r="L888">
            <v>0</v>
          </cell>
          <cell r="M888">
            <v>0</v>
          </cell>
          <cell r="N888">
            <v>0</v>
          </cell>
          <cell r="O888">
            <v>0</v>
          </cell>
          <cell r="P888">
            <v>0</v>
          </cell>
          <cell r="Q888">
            <v>0</v>
          </cell>
          <cell r="R888">
            <v>0</v>
          </cell>
          <cell r="S888">
            <v>0</v>
          </cell>
          <cell r="T888">
            <v>0</v>
          </cell>
          <cell r="U888">
            <v>0</v>
          </cell>
          <cell r="V888">
            <v>116</v>
          </cell>
          <cell r="W888">
            <v>0</v>
          </cell>
          <cell r="X888">
            <v>0</v>
          </cell>
          <cell r="Y888">
            <v>116</v>
          </cell>
          <cell r="Z888">
            <v>121</v>
          </cell>
          <cell r="AA888">
            <v>0</v>
          </cell>
          <cell r="AB888">
            <v>0</v>
          </cell>
          <cell r="AC888">
            <v>0</v>
          </cell>
          <cell r="AD888">
            <v>0</v>
          </cell>
          <cell r="AE888">
            <v>0</v>
          </cell>
          <cell r="AF888">
            <v>121</v>
          </cell>
          <cell r="AG888">
            <v>0</v>
          </cell>
          <cell r="AH888">
            <v>0</v>
          </cell>
        </row>
        <row r="889">
          <cell r="A889" t="str">
            <v>L0308</v>
          </cell>
          <cell r="B889" t="str">
            <v>Greenwich Housing Society Limited</v>
          </cell>
          <cell r="C889" t="str">
            <v>RASA</v>
          </cell>
          <cell r="D889">
            <v>17</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17</v>
          </cell>
          <cell r="W889">
            <v>0</v>
          </cell>
          <cell r="X889">
            <v>0</v>
          </cell>
          <cell r="Y889">
            <v>17</v>
          </cell>
          <cell r="Z889">
            <v>0</v>
          </cell>
          <cell r="AA889">
            <v>0</v>
          </cell>
          <cell r="AB889">
            <v>0</v>
          </cell>
          <cell r="AC889">
            <v>0</v>
          </cell>
          <cell r="AD889">
            <v>0</v>
          </cell>
          <cell r="AE889">
            <v>0</v>
          </cell>
          <cell r="AF889">
            <v>0</v>
          </cell>
          <cell r="AG889">
            <v>0</v>
          </cell>
          <cell r="AH889">
            <v>0</v>
          </cell>
        </row>
        <row r="890">
          <cell r="A890" t="str">
            <v>L0386</v>
          </cell>
          <cell r="B890" t="str">
            <v>Moat Homes Limited</v>
          </cell>
          <cell r="C890" t="str">
            <v>Large</v>
          </cell>
          <cell r="D890">
            <v>8213</v>
          </cell>
          <cell r="E890">
            <v>1</v>
          </cell>
          <cell r="F890">
            <v>317</v>
          </cell>
          <cell r="G890">
            <v>412</v>
          </cell>
          <cell r="H890">
            <v>0</v>
          </cell>
          <cell r="I890">
            <v>0</v>
          </cell>
          <cell r="J890">
            <v>1251</v>
          </cell>
          <cell r="K890">
            <v>0</v>
          </cell>
          <cell r="L890">
            <v>0</v>
          </cell>
          <cell r="M890">
            <v>104</v>
          </cell>
          <cell r="N890">
            <v>107</v>
          </cell>
          <cell r="O890">
            <v>7</v>
          </cell>
          <cell r="P890">
            <v>0</v>
          </cell>
          <cell r="Q890">
            <v>34</v>
          </cell>
          <cell r="R890">
            <v>0</v>
          </cell>
          <cell r="S890">
            <v>1538</v>
          </cell>
          <cell r="T890">
            <v>0</v>
          </cell>
          <cell r="U890">
            <v>0</v>
          </cell>
          <cell r="V890">
            <v>11518</v>
          </cell>
          <cell r="W890">
            <v>142</v>
          </cell>
          <cell r="X890">
            <v>324</v>
          </cell>
          <cell r="Y890">
            <v>11626</v>
          </cell>
          <cell r="Z890">
            <v>24</v>
          </cell>
          <cell r="AA890">
            <v>65</v>
          </cell>
          <cell r="AB890">
            <v>0</v>
          </cell>
          <cell r="AC890">
            <v>0</v>
          </cell>
          <cell r="AD890">
            <v>0</v>
          </cell>
          <cell r="AE890">
            <v>0</v>
          </cell>
          <cell r="AF890">
            <v>24</v>
          </cell>
          <cell r="AG890">
            <v>65</v>
          </cell>
          <cell r="AH890">
            <v>0</v>
          </cell>
        </row>
        <row r="891">
          <cell r="A891" t="str">
            <v>L0387</v>
          </cell>
          <cell r="B891" t="str">
            <v>Reigate Quaker Housing Association Limited</v>
          </cell>
          <cell r="C891" t="str">
            <v>RASA</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74</v>
          </cell>
          <cell r="T891">
            <v>0</v>
          </cell>
          <cell r="U891">
            <v>0</v>
          </cell>
          <cell r="V891">
            <v>74</v>
          </cell>
          <cell r="W891">
            <v>0</v>
          </cell>
          <cell r="X891">
            <v>0</v>
          </cell>
          <cell r="Y891">
            <v>74</v>
          </cell>
          <cell r="Z891">
            <v>0</v>
          </cell>
          <cell r="AA891">
            <v>0</v>
          </cell>
          <cell r="AB891">
            <v>0</v>
          </cell>
          <cell r="AC891">
            <v>0</v>
          </cell>
          <cell r="AD891">
            <v>0</v>
          </cell>
          <cell r="AE891">
            <v>0</v>
          </cell>
          <cell r="AF891">
            <v>0</v>
          </cell>
          <cell r="AG891">
            <v>0</v>
          </cell>
          <cell r="AH891">
            <v>0</v>
          </cell>
        </row>
        <row r="892">
          <cell r="A892" t="str">
            <v>L0388</v>
          </cell>
          <cell r="B892" t="str">
            <v>Uckfield &amp; District Housing Association Limited</v>
          </cell>
          <cell r="C892" t="str">
            <v>RASA</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17</v>
          </cell>
          <cell r="T892">
            <v>0</v>
          </cell>
          <cell r="U892">
            <v>0</v>
          </cell>
          <cell r="V892">
            <v>17</v>
          </cell>
          <cell r="W892">
            <v>0</v>
          </cell>
          <cell r="X892">
            <v>0</v>
          </cell>
          <cell r="Y892">
            <v>17</v>
          </cell>
          <cell r="Z892">
            <v>0</v>
          </cell>
          <cell r="AA892">
            <v>0</v>
          </cell>
          <cell r="AB892">
            <v>0</v>
          </cell>
          <cell r="AC892">
            <v>0</v>
          </cell>
          <cell r="AD892">
            <v>0</v>
          </cell>
          <cell r="AE892">
            <v>0</v>
          </cell>
          <cell r="AF892">
            <v>0</v>
          </cell>
          <cell r="AG892">
            <v>0</v>
          </cell>
          <cell r="AH892">
            <v>0</v>
          </cell>
        </row>
        <row r="893">
          <cell r="A893" t="str">
            <v>L0394</v>
          </cell>
          <cell r="B893" t="str">
            <v>Barnet Overseas Students Housing Association Ltd</v>
          </cell>
          <cell r="C893" t="str">
            <v>RASA</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66</v>
          </cell>
          <cell r="AA893">
            <v>0</v>
          </cell>
          <cell r="AB893">
            <v>0</v>
          </cell>
          <cell r="AC893">
            <v>0</v>
          </cell>
          <cell r="AD893">
            <v>0</v>
          </cell>
          <cell r="AE893">
            <v>0</v>
          </cell>
          <cell r="AF893">
            <v>66</v>
          </cell>
          <cell r="AG893">
            <v>0</v>
          </cell>
          <cell r="AH893">
            <v>0</v>
          </cell>
        </row>
        <row r="894">
          <cell r="A894" t="str">
            <v>L0395</v>
          </cell>
          <cell r="B894" t="str">
            <v>Axiom Housing Association Limited</v>
          </cell>
          <cell r="C894" t="str">
            <v>Large</v>
          </cell>
          <cell r="D894">
            <v>1312</v>
          </cell>
          <cell r="E894">
            <v>0</v>
          </cell>
          <cell r="F894">
            <v>0</v>
          </cell>
          <cell r="G894">
            <v>9</v>
          </cell>
          <cell r="H894">
            <v>0</v>
          </cell>
          <cell r="I894">
            <v>0</v>
          </cell>
          <cell r="J894">
            <v>86</v>
          </cell>
          <cell r="K894">
            <v>0</v>
          </cell>
          <cell r="L894">
            <v>0</v>
          </cell>
          <cell r="M894">
            <v>237</v>
          </cell>
          <cell r="N894">
            <v>0</v>
          </cell>
          <cell r="O894">
            <v>17</v>
          </cell>
          <cell r="P894">
            <v>0</v>
          </cell>
          <cell r="Q894">
            <v>0</v>
          </cell>
          <cell r="R894">
            <v>0</v>
          </cell>
          <cell r="S894">
            <v>510</v>
          </cell>
          <cell r="T894">
            <v>0</v>
          </cell>
          <cell r="U894">
            <v>0</v>
          </cell>
          <cell r="V894">
            <v>2154</v>
          </cell>
          <cell r="W894">
            <v>0</v>
          </cell>
          <cell r="X894">
            <v>17</v>
          </cell>
          <cell r="Y894">
            <v>2154</v>
          </cell>
          <cell r="Z894">
            <v>0</v>
          </cell>
          <cell r="AA894">
            <v>0</v>
          </cell>
          <cell r="AB894">
            <v>0</v>
          </cell>
          <cell r="AC894">
            <v>0</v>
          </cell>
          <cell r="AD894">
            <v>0</v>
          </cell>
          <cell r="AE894">
            <v>0</v>
          </cell>
          <cell r="AF894">
            <v>0</v>
          </cell>
          <cell r="AG894">
            <v>0</v>
          </cell>
          <cell r="AH894">
            <v>0</v>
          </cell>
        </row>
        <row r="895">
          <cell r="A895" t="str">
            <v>L0406</v>
          </cell>
          <cell r="B895" t="str">
            <v>Manchester Unity Housing Association Limited</v>
          </cell>
          <cell r="C895" t="str">
            <v>RASA</v>
          </cell>
          <cell r="D895">
            <v>0</v>
          </cell>
          <cell r="E895">
            <v>51</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51</v>
          </cell>
          <cell r="X895">
            <v>0</v>
          </cell>
          <cell r="Y895">
            <v>51</v>
          </cell>
          <cell r="Z895">
            <v>0</v>
          </cell>
          <cell r="AA895">
            <v>0</v>
          </cell>
          <cell r="AB895">
            <v>0</v>
          </cell>
          <cell r="AC895">
            <v>0</v>
          </cell>
          <cell r="AD895">
            <v>0</v>
          </cell>
          <cell r="AE895">
            <v>0</v>
          </cell>
          <cell r="AF895">
            <v>0</v>
          </cell>
          <cell r="AG895">
            <v>0</v>
          </cell>
          <cell r="AH895">
            <v>0</v>
          </cell>
        </row>
        <row r="896">
          <cell r="A896" t="str">
            <v>L0409</v>
          </cell>
          <cell r="B896" t="str">
            <v>Leicester Housing Association Limited</v>
          </cell>
          <cell r="C896" t="str">
            <v>Large</v>
          </cell>
          <cell r="D896">
            <v>5294</v>
          </cell>
          <cell r="E896">
            <v>158</v>
          </cell>
          <cell r="F896">
            <v>711</v>
          </cell>
          <cell r="G896">
            <v>195</v>
          </cell>
          <cell r="H896">
            <v>35</v>
          </cell>
          <cell r="I896">
            <v>0</v>
          </cell>
          <cell r="J896">
            <v>551</v>
          </cell>
          <cell r="K896">
            <v>19</v>
          </cell>
          <cell r="L896">
            <v>3</v>
          </cell>
          <cell r="M896">
            <v>0</v>
          </cell>
          <cell r="N896">
            <v>357</v>
          </cell>
          <cell r="O896">
            <v>0</v>
          </cell>
          <cell r="P896">
            <v>0</v>
          </cell>
          <cell r="Q896">
            <v>77</v>
          </cell>
          <cell r="R896">
            <v>0</v>
          </cell>
          <cell r="S896">
            <v>0</v>
          </cell>
          <cell r="T896">
            <v>602</v>
          </cell>
          <cell r="U896">
            <v>35</v>
          </cell>
          <cell r="V896">
            <v>6040</v>
          </cell>
          <cell r="W896">
            <v>1248</v>
          </cell>
          <cell r="X896">
            <v>749</v>
          </cell>
          <cell r="Y896">
            <v>7211</v>
          </cell>
          <cell r="Z896">
            <v>345</v>
          </cell>
          <cell r="AA896">
            <v>10</v>
          </cell>
          <cell r="AB896">
            <v>6</v>
          </cell>
          <cell r="AC896">
            <v>0</v>
          </cell>
          <cell r="AD896">
            <v>0</v>
          </cell>
          <cell r="AE896">
            <v>0</v>
          </cell>
          <cell r="AF896">
            <v>345</v>
          </cell>
          <cell r="AG896">
            <v>10</v>
          </cell>
          <cell r="AH896">
            <v>6</v>
          </cell>
        </row>
        <row r="897">
          <cell r="A897" t="str">
            <v>L0412</v>
          </cell>
          <cell r="B897" t="str">
            <v>Stanhope Court (Worcester) Housing Association Ltd</v>
          </cell>
          <cell r="C897" t="str">
            <v>RASA</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16</v>
          </cell>
          <cell r="U897">
            <v>0</v>
          </cell>
          <cell r="V897">
            <v>0</v>
          </cell>
          <cell r="W897">
            <v>16</v>
          </cell>
          <cell r="X897">
            <v>0</v>
          </cell>
          <cell r="Y897">
            <v>16</v>
          </cell>
          <cell r="Z897">
            <v>0</v>
          </cell>
          <cell r="AA897">
            <v>0</v>
          </cell>
          <cell r="AB897">
            <v>0</v>
          </cell>
          <cell r="AC897">
            <v>0</v>
          </cell>
          <cell r="AD897">
            <v>0</v>
          </cell>
          <cell r="AE897">
            <v>0</v>
          </cell>
          <cell r="AF897">
            <v>0</v>
          </cell>
          <cell r="AG897">
            <v>0</v>
          </cell>
          <cell r="AH897">
            <v>0</v>
          </cell>
        </row>
        <row r="898">
          <cell r="A898" t="str">
            <v>L0422</v>
          </cell>
          <cell r="B898" t="str">
            <v>Firbank Housing Society Limited</v>
          </cell>
          <cell r="C898" t="str">
            <v>RASA</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row>
        <row r="899">
          <cell r="A899" t="str">
            <v>L0435</v>
          </cell>
          <cell r="B899" t="str">
            <v>De Montfort Housing Society Limited</v>
          </cell>
          <cell r="C899" t="str">
            <v>Large</v>
          </cell>
          <cell r="D899">
            <v>2670</v>
          </cell>
          <cell r="E899">
            <v>410</v>
          </cell>
          <cell r="F899">
            <v>112</v>
          </cell>
          <cell r="G899">
            <v>220</v>
          </cell>
          <cell r="H899">
            <v>2</v>
          </cell>
          <cell r="I899">
            <v>0</v>
          </cell>
          <cell r="J899">
            <v>503</v>
          </cell>
          <cell r="K899">
            <v>11</v>
          </cell>
          <cell r="L899">
            <v>19</v>
          </cell>
          <cell r="M899">
            <v>30</v>
          </cell>
          <cell r="N899">
            <v>22</v>
          </cell>
          <cell r="O899">
            <v>0</v>
          </cell>
          <cell r="P899">
            <v>0</v>
          </cell>
          <cell r="Q899">
            <v>6</v>
          </cell>
          <cell r="R899">
            <v>0</v>
          </cell>
          <cell r="S899">
            <v>230</v>
          </cell>
          <cell r="T899">
            <v>12</v>
          </cell>
          <cell r="U899">
            <v>0</v>
          </cell>
          <cell r="V899">
            <v>3653</v>
          </cell>
          <cell r="W899">
            <v>463</v>
          </cell>
          <cell r="X899">
            <v>131</v>
          </cell>
          <cell r="Y899">
            <v>4110</v>
          </cell>
          <cell r="Z899">
            <v>0</v>
          </cell>
          <cell r="AA899">
            <v>0</v>
          </cell>
          <cell r="AB899">
            <v>0</v>
          </cell>
          <cell r="AC899">
            <v>184</v>
          </cell>
          <cell r="AD899">
            <v>0</v>
          </cell>
          <cell r="AE899">
            <v>0</v>
          </cell>
          <cell r="AF899">
            <v>184</v>
          </cell>
          <cell r="AG899">
            <v>0</v>
          </cell>
          <cell r="AH899">
            <v>0</v>
          </cell>
        </row>
        <row r="900">
          <cell r="A900" t="str">
            <v>L0438</v>
          </cell>
          <cell r="B900" t="str">
            <v>Lace Housing Limited</v>
          </cell>
          <cell r="C900" t="str">
            <v>RASA</v>
          </cell>
          <cell r="D900">
            <v>25</v>
          </cell>
          <cell r="E900">
            <v>0</v>
          </cell>
          <cell r="F900">
            <v>0</v>
          </cell>
          <cell r="G900">
            <v>0</v>
          </cell>
          <cell r="H900">
            <v>0</v>
          </cell>
          <cell r="I900">
            <v>0</v>
          </cell>
          <cell r="J900">
            <v>29</v>
          </cell>
          <cell r="K900">
            <v>0</v>
          </cell>
          <cell r="L900">
            <v>0</v>
          </cell>
          <cell r="M900">
            <v>0</v>
          </cell>
          <cell r="N900">
            <v>0</v>
          </cell>
          <cell r="O900">
            <v>0</v>
          </cell>
          <cell r="P900">
            <v>0</v>
          </cell>
          <cell r="Q900">
            <v>0</v>
          </cell>
          <cell r="R900">
            <v>0</v>
          </cell>
          <cell r="S900">
            <v>151</v>
          </cell>
          <cell r="T900">
            <v>0</v>
          </cell>
          <cell r="U900">
            <v>0</v>
          </cell>
          <cell r="V900">
            <v>205</v>
          </cell>
          <cell r="W900">
            <v>0</v>
          </cell>
          <cell r="X900">
            <v>0</v>
          </cell>
          <cell r="Y900">
            <v>205</v>
          </cell>
          <cell r="Z900">
            <v>0</v>
          </cell>
          <cell r="AA900">
            <v>0</v>
          </cell>
          <cell r="AB900">
            <v>0</v>
          </cell>
          <cell r="AC900">
            <v>0</v>
          </cell>
          <cell r="AD900">
            <v>0</v>
          </cell>
          <cell r="AE900">
            <v>0</v>
          </cell>
          <cell r="AF900">
            <v>0</v>
          </cell>
          <cell r="AG900">
            <v>0</v>
          </cell>
          <cell r="AH900">
            <v>0</v>
          </cell>
        </row>
        <row r="901">
          <cell r="A901" t="str">
            <v>L0440</v>
          </cell>
          <cell r="B901" t="str">
            <v>Leeds Jewish Housing Association Limited</v>
          </cell>
          <cell r="C901" t="str">
            <v>RASA</v>
          </cell>
          <cell r="D901">
            <v>248</v>
          </cell>
          <cell r="E901">
            <v>0</v>
          </cell>
          <cell r="F901">
            <v>0</v>
          </cell>
          <cell r="G901">
            <v>0</v>
          </cell>
          <cell r="H901">
            <v>0</v>
          </cell>
          <cell r="I901">
            <v>0</v>
          </cell>
          <cell r="J901">
            <v>0</v>
          </cell>
          <cell r="K901">
            <v>0</v>
          </cell>
          <cell r="L901">
            <v>0</v>
          </cell>
          <cell r="M901">
            <v>12</v>
          </cell>
          <cell r="N901">
            <v>0</v>
          </cell>
          <cell r="O901">
            <v>0</v>
          </cell>
          <cell r="P901">
            <v>0</v>
          </cell>
          <cell r="Q901">
            <v>21</v>
          </cell>
          <cell r="R901">
            <v>0</v>
          </cell>
          <cell r="S901">
            <v>223</v>
          </cell>
          <cell r="T901">
            <v>0</v>
          </cell>
          <cell r="U901">
            <v>0</v>
          </cell>
          <cell r="V901">
            <v>483</v>
          </cell>
          <cell r="W901">
            <v>21</v>
          </cell>
          <cell r="X901">
            <v>0</v>
          </cell>
          <cell r="Y901">
            <v>483</v>
          </cell>
          <cell r="Z901">
            <v>0</v>
          </cell>
          <cell r="AA901">
            <v>0</v>
          </cell>
          <cell r="AB901">
            <v>0</v>
          </cell>
          <cell r="AC901">
            <v>0</v>
          </cell>
          <cell r="AD901">
            <v>0</v>
          </cell>
          <cell r="AE901">
            <v>0</v>
          </cell>
          <cell r="AF901">
            <v>0</v>
          </cell>
          <cell r="AG901">
            <v>0</v>
          </cell>
          <cell r="AH901">
            <v>0</v>
          </cell>
        </row>
        <row r="902">
          <cell r="A902" t="str">
            <v>L0449</v>
          </cell>
          <cell r="B902" t="str">
            <v>Brighton and Hove Jewish Housing Association Ltd</v>
          </cell>
          <cell r="C902" t="str">
            <v>RASA</v>
          </cell>
          <cell r="D902">
            <v>19</v>
          </cell>
          <cell r="E902">
            <v>0</v>
          </cell>
          <cell r="F902">
            <v>8</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19</v>
          </cell>
          <cell r="W902">
            <v>0</v>
          </cell>
          <cell r="X902">
            <v>8</v>
          </cell>
          <cell r="Y902">
            <v>19</v>
          </cell>
          <cell r="Z902">
            <v>0</v>
          </cell>
          <cell r="AA902">
            <v>0</v>
          </cell>
          <cell r="AB902">
            <v>8</v>
          </cell>
          <cell r="AC902">
            <v>0</v>
          </cell>
          <cell r="AD902">
            <v>0</v>
          </cell>
          <cell r="AE902">
            <v>0</v>
          </cell>
          <cell r="AF902">
            <v>0</v>
          </cell>
          <cell r="AG902">
            <v>0</v>
          </cell>
          <cell r="AH902">
            <v>8</v>
          </cell>
        </row>
        <row r="903">
          <cell r="A903" t="str">
            <v>L0453</v>
          </cell>
          <cell r="B903" t="str">
            <v>Leo Baeck Housing Association Limited</v>
          </cell>
          <cell r="C903" t="str">
            <v>RASA</v>
          </cell>
          <cell r="D903">
            <v>0</v>
          </cell>
          <cell r="E903">
            <v>0</v>
          </cell>
          <cell r="F903">
            <v>0</v>
          </cell>
          <cell r="G903">
            <v>0</v>
          </cell>
          <cell r="H903">
            <v>0</v>
          </cell>
          <cell r="I903">
            <v>0</v>
          </cell>
          <cell r="J903">
            <v>0</v>
          </cell>
          <cell r="K903">
            <v>0</v>
          </cell>
          <cell r="L903">
            <v>0</v>
          </cell>
          <cell r="M903">
            <v>0</v>
          </cell>
          <cell r="N903">
            <v>0</v>
          </cell>
          <cell r="O903">
            <v>0</v>
          </cell>
          <cell r="P903">
            <v>25</v>
          </cell>
          <cell r="Q903">
            <v>0</v>
          </cell>
          <cell r="R903">
            <v>0</v>
          </cell>
          <cell r="S903">
            <v>2</v>
          </cell>
          <cell r="T903">
            <v>0</v>
          </cell>
          <cell r="U903">
            <v>0</v>
          </cell>
          <cell r="V903">
            <v>27</v>
          </cell>
          <cell r="W903">
            <v>0</v>
          </cell>
          <cell r="X903">
            <v>0</v>
          </cell>
          <cell r="Y903">
            <v>2</v>
          </cell>
          <cell r="Z903">
            <v>0</v>
          </cell>
          <cell r="AA903">
            <v>0</v>
          </cell>
          <cell r="AB903">
            <v>0</v>
          </cell>
          <cell r="AC903">
            <v>0</v>
          </cell>
          <cell r="AD903">
            <v>0</v>
          </cell>
          <cell r="AE903">
            <v>0</v>
          </cell>
          <cell r="AF903">
            <v>0</v>
          </cell>
          <cell r="AG903">
            <v>0</v>
          </cell>
          <cell r="AH903">
            <v>0</v>
          </cell>
        </row>
        <row r="904">
          <cell r="A904" t="str">
            <v>L0457</v>
          </cell>
          <cell r="B904" t="str">
            <v>Islington and Shoreditch Housing Association Ltd</v>
          </cell>
          <cell r="C904" t="str">
            <v>Large</v>
          </cell>
          <cell r="D904">
            <v>1396</v>
          </cell>
          <cell r="E904">
            <v>56</v>
          </cell>
          <cell r="F904">
            <v>0</v>
          </cell>
          <cell r="G904">
            <v>1</v>
          </cell>
          <cell r="H904">
            <v>0</v>
          </cell>
          <cell r="I904">
            <v>0</v>
          </cell>
          <cell r="J904">
            <v>143</v>
          </cell>
          <cell r="K904">
            <v>9</v>
          </cell>
          <cell r="L904">
            <v>0</v>
          </cell>
          <cell r="M904">
            <v>36</v>
          </cell>
          <cell r="N904">
            <v>17</v>
          </cell>
          <cell r="O904">
            <v>0</v>
          </cell>
          <cell r="P904">
            <v>0</v>
          </cell>
          <cell r="Q904">
            <v>0</v>
          </cell>
          <cell r="R904">
            <v>0</v>
          </cell>
          <cell r="S904">
            <v>41</v>
          </cell>
          <cell r="T904">
            <v>0</v>
          </cell>
          <cell r="U904">
            <v>0</v>
          </cell>
          <cell r="V904">
            <v>1617</v>
          </cell>
          <cell r="W904">
            <v>82</v>
          </cell>
          <cell r="X904">
            <v>0</v>
          </cell>
          <cell r="Y904">
            <v>1699</v>
          </cell>
          <cell r="Z904">
            <v>21</v>
          </cell>
          <cell r="AA904">
            <v>0</v>
          </cell>
          <cell r="AB904">
            <v>0</v>
          </cell>
          <cell r="AC904">
            <v>8</v>
          </cell>
          <cell r="AD904">
            <v>0</v>
          </cell>
          <cell r="AE904">
            <v>0</v>
          </cell>
          <cell r="AF904">
            <v>29</v>
          </cell>
          <cell r="AG904">
            <v>0</v>
          </cell>
          <cell r="AH904">
            <v>0</v>
          </cell>
        </row>
        <row r="905">
          <cell r="A905" t="str">
            <v>L0461</v>
          </cell>
          <cell r="B905" t="str">
            <v>Waltham Forest Housing Association Limited</v>
          </cell>
          <cell r="C905" t="str">
            <v>RASA</v>
          </cell>
          <cell r="D905">
            <v>145</v>
          </cell>
          <cell r="E905">
            <v>0</v>
          </cell>
          <cell r="F905">
            <v>1</v>
          </cell>
          <cell r="G905">
            <v>0</v>
          </cell>
          <cell r="H905">
            <v>0</v>
          </cell>
          <cell r="I905">
            <v>0</v>
          </cell>
          <cell r="J905">
            <v>0</v>
          </cell>
          <cell r="K905">
            <v>0</v>
          </cell>
          <cell r="L905">
            <v>0</v>
          </cell>
          <cell r="M905">
            <v>18</v>
          </cell>
          <cell r="N905">
            <v>4</v>
          </cell>
          <cell r="O905">
            <v>0</v>
          </cell>
          <cell r="P905">
            <v>0</v>
          </cell>
          <cell r="Q905">
            <v>0</v>
          </cell>
          <cell r="R905">
            <v>0</v>
          </cell>
          <cell r="S905">
            <v>162</v>
          </cell>
          <cell r="T905">
            <v>0</v>
          </cell>
          <cell r="U905">
            <v>16</v>
          </cell>
          <cell r="V905">
            <v>325</v>
          </cell>
          <cell r="W905">
            <v>4</v>
          </cell>
          <cell r="X905">
            <v>17</v>
          </cell>
          <cell r="Y905">
            <v>329</v>
          </cell>
          <cell r="Z905">
            <v>0</v>
          </cell>
          <cell r="AA905">
            <v>0</v>
          </cell>
          <cell r="AB905">
            <v>0</v>
          </cell>
          <cell r="AC905">
            <v>0</v>
          </cell>
          <cell r="AD905">
            <v>0</v>
          </cell>
          <cell r="AE905">
            <v>0</v>
          </cell>
          <cell r="AF905">
            <v>0</v>
          </cell>
          <cell r="AG905">
            <v>0</v>
          </cell>
          <cell r="AH905">
            <v>0</v>
          </cell>
        </row>
        <row r="906">
          <cell r="A906" t="str">
            <v>L0469</v>
          </cell>
          <cell r="B906" t="str">
            <v>Sutton Bonington &amp; Normanton Social Service Association Limited</v>
          </cell>
          <cell r="C906" t="str">
            <v>RASA</v>
          </cell>
          <cell r="D906">
            <v>12</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12</v>
          </cell>
          <cell r="W906">
            <v>0</v>
          </cell>
          <cell r="X906">
            <v>0</v>
          </cell>
          <cell r="Y906">
            <v>12</v>
          </cell>
          <cell r="Z906">
            <v>0</v>
          </cell>
          <cell r="AA906">
            <v>0</v>
          </cell>
          <cell r="AB906">
            <v>0</v>
          </cell>
          <cell r="AC906">
            <v>0</v>
          </cell>
          <cell r="AD906">
            <v>0</v>
          </cell>
          <cell r="AE906">
            <v>0</v>
          </cell>
          <cell r="AF906">
            <v>0</v>
          </cell>
          <cell r="AG906">
            <v>0</v>
          </cell>
          <cell r="AH906">
            <v>0</v>
          </cell>
        </row>
        <row r="907">
          <cell r="A907" t="str">
            <v>L0488</v>
          </cell>
          <cell r="B907" t="str">
            <v>Hawkridge Housing Association Limited</v>
          </cell>
          <cell r="C907" t="str">
            <v>RASA</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22</v>
          </cell>
          <cell r="T907">
            <v>0</v>
          </cell>
          <cell r="U907">
            <v>0</v>
          </cell>
          <cell r="V907">
            <v>22</v>
          </cell>
          <cell r="W907">
            <v>0</v>
          </cell>
          <cell r="X907">
            <v>0</v>
          </cell>
          <cell r="Y907">
            <v>22</v>
          </cell>
          <cell r="Z907">
            <v>0</v>
          </cell>
          <cell r="AA907">
            <v>0</v>
          </cell>
          <cell r="AB907">
            <v>0</v>
          </cell>
          <cell r="AC907">
            <v>0</v>
          </cell>
          <cell r="AD907">
            <v>0</v>
          </cell>
          <cell r="AE907">
            <v>0</v>
          </cell>
          <cell r="AF907">
            <v>0</v>
          </cell>
          <cell r="AG907">
            <v>0</v>
          </cell>
          <cell r="AH907">
            <v>0</v>
          </cell>
        </row>
        <row r="908">
          <cell r="A908" t="str">
            <v>L0514</v>
          </cell>
          <cell r="B908" t="str">
            <v>Thames Valley Housing Association Limited</v>
          </cell>
          <cell r="C908" t="str">
            <v>Large</v>
          </cell>
          <cell r="D908">
            <v>934</v>
          </cell>
          <cell r="E908">
            <v>0</v>
          </cell>
          <cell r="F908">
            <v>6003</v>
          </cell>
          <cell r="G908">
            <v>0</v>
          </cell>
          <cell r="H908">
            <v>0</v>
          </cell>
          <cell r="I908">
            <v>0</v>
          </cell>
          <cell r="J908">
            <v>39</v>
          </cell>
          <cell r="K908">
            <v>0</v>
          </cell>
          <cell r="L908">
            <v>292</v>
          </cell>
          <cell r="M908">
            <v>0</v>
          </cell>
          <cell r="N908">
            <v>0</v>
          </cell>
          <cell r="O908">
            <v>0</v>
          </cell>
          <cell r="P908">
            <v>0</v>
          </cell>
          <cell r="Q908">
            <v>0</v>
          </cell>
          <cell r="R908">
            <v>0</v>
          </cell>
          <cell r="S908">
            <v>0</v>
          </cell>
          <cell r="T908">
            <v>0</v>
          </cell>
          <cell r="U908">
            <v>18</v>
          </cell>
          <cell r="V908">
            <v>973</v>
          </cell>
          <cell r="W908">
            <v>0</v>
          </cell>
          <cell r="X908">
            <v>6313</v>
          </cell>
          <cell r="Y908">
            <v>973</v>
          </cell>
          <cell r="Z908">
            <v>30</v>
          </cell>
          <cell r="AA908">
            <v>0</v>
          </cell>
          <cell r="AB908">
            <v>496</v>
          </cell>
          <cell r="AC908">
            <v>0</v>
          </cell>
          <cell r="AD908">
            <v>0</v>
          </cell>
          <cell r="AE908">
            <v>0</v>
          </cell>
          <cell r="AF908">
            <v>30</v>
          </cell>
          <cell r="AG908">
            <v>0</v>
          </cell>
          <cell r="AH908">
            <v>496</v>
          </cell>
        </row>
        <row r="909">
          <cell r="A909" t="str">
            <v>L0517</v>
          </cell>
          <cell r="B909" t="str">
            <v>Gateway Housing Association</v>
          </cell>
          <cell r="C909" t="str">
            <v>Large</v>
          </cell>
          <cell r="D909">
            <v>1696</v>
          </cell>
          <cell r="E909">
            <v>12</v>
          </cell>
          <cell r="F909">
            <v>0</v>
          </cell>
          <cell r="G909">
            <v>0</v>
          </cell>
          <cell r="H909">
            <v>0</v>
          </cell>
          <cell r="I909">
            <v>0</v>
          </cell>
          <cell r="J909">
            <v>120</v>
          </cell>
          <cell r="K909">
            <v>0</v>
          </cell>
          <cell r="L909">
            <v>0</v>
          </cell>
          <cell r="M909">
            <v>0</v>
          </cell>
          <cell r="N909">
            <v>114</v>
          </cell>
          <cell r="O909">
            <v>0</v>
          </cell>
          <cell r="P909">
            <v>80</v>
          </cell>
          <cell r="Q909">
            <v>0</v>
          </cell>
          <cell r="R909">
            <v>0</v>
          </cell>
          <cell r="S909">
            <v>431</v>
          </cell>
          <cell r="T909">
            <v>0</v>
          </cell>
          <cell r="U909">
            <v>0</v>
          </cell>
          <cell r="V909">
            <v>2327</v>
          </cell>
          <cell r="W909">
            <v>126</v>
          </cell>
          <cell r="X909">
            <v>0</v>
          </cell>
          <cell r="Y909">
            <v>2373</v>
          </cell>
          <cell r="Z909">
            <v>0</v>
          </cell>
          <cell r="AA909">
            <v>0</v>
          </cell>
          <cell r="AB909">
            <v>0</v>
          </cell>
          <cell r="AC909">
            <v>0</v>
          </cell>
          <cell r="AD909">
            <v>0</v>
          </cell>
          <cell r="AE909">
            <v>0</v>
          </cell>
          <cell r="AF909">
            <v>0</v>
          </cell>
          <cell r="AG909">
            <v>0</v>
          </cell>
          <cell r="AH909">
            <v>0</v>
          </cell>
        </row>
        <row r="910">
          <cell r="A910" t="str">
            <v>L0518</v>
          </cell>
          <cell r="B910" t="str">
            <v>Warrington Housing Association Limited</v>
          </cell>
          <cell r="C910" t="str">
            <v>Large</v>
          </cell>
          <cell r="D910">
            <v>983</v>
          </cell>
          <cell r="E910">
            <v>0</v>
          </cell>
          <cell r="F910">
            <v>0</v>
          </cell>
          <cell r="G910">
            <v>0</v>
          </cell>
          <cell r="H910">
            <v>0</v>
          </cell>
          <cell r="I910">
            <v>0</v>
          </cell>
          <cell r="J910">
            <v>0</v>
          </cell>
          <cell r="K910">
            <v>0</v>
          </cell>
          <cell r="L910">
            <v>0</v>
          </cell>
          <cell r="M910">
            <v>75</v>
          </cell>
          <cell r="N910">
            <v>0</v>
          </cell>
          <cell r="O910">
            <v>0</v>
          </cell>
          <cell r="P910">
            <v>0</v>
          </cell>
          <cell r="Q910">
            <v>0</v>
          </cell>
          <cell r="R910">
            <v>0</v>
          </cell>
          <cell r="S910">
            <v>157</v>
          </cell>
          <cell r="T910">
            <v>0</v>
          </cell>
          <cell r="U910">
            <v>0</v>
          </cell>
          <cell r="V910">
            <v>1215</v>
          </cell>
          <cell r="W910">
            <v>0</v>
          </cell>
          <cell r="X910">
            <v>0</v>
          </cell>
          <cell r="Y910">
            <v>1215</v>
          </cell>
          <cell r="Z910">
            <v>0</v>
          </cell>
          <cell r="AA910">
            <v>0</v>
          </cell>
          <cell r="AB910">
            <v>1</v>
          </cell>
          <cell r="AC910">
            <v>0</v>
          </cell>
          <cell r="AD910">
            <v>0</v>
          </cell>
          <cell r="AE910">
            <v>0</v>
          </cell>
          <cell r="AF910">
            <v>0</v>
          </cell>
          <cell r="AG910">
            <v>0</v>
          </cell>
          <cell r="AH910">
            <v>1</v>
          </cell>
        </row>
        <row r="911">
          <cell r="A911" t="str">
            <v>L0519</v>
          </cell>
          <cell r="B911" t="str">
            <v>East Boro Housing Trust Limited</v>
          </cell>
          <cell r="C911" t="str">
            <v>RASA</v>
          </cell>
          <cell r="D911">
            <v>11</v>
          </cell>
          <cell r="E911">
            <v>0</v>
          </cell>
          <cell r="F911">
            <v>0</v>
          </cell>
          <cell r="G911">
            <v>0</v>
          </cell>
          <cell r="H911">
            <v>0</v>
          </cell>
          <cell r="I911">
            <v>0</v>
          </cell>
          <cell r="J911">
            <v>0</v>
          </cell>
          <cell r="K911">
            <v>0</v>
          </cell>
          <cell r="L911">
            <v>0</v>
          </cell>
          <cell r="M911">
            <v>184</v>
          </cell>
          <cell r="N911">
            <v>0</v>
          </cell>
          <cell r="O911">
            <v>0</v>
          </cell>
          <cell r="P911">
            <v>0</v>
          </cell>
          <cell r="Q911">
            <v>0</v>
          </cell>
          <cell r="R911">
            <v>0</v>
          </cell>
          <cell r="S911">
            <v>149</v>
          </cell>
          <cell r="T911">
            <v>0</v>
          </cell>
          <cell r="U911">
            <v>0</v>
          </cell>
          <cell r="V911">
            <v>344</v>
          </cell>
          <cell r="W911">
            <v>0</v>
          </cell>
          <cell r="X911">
            <v>0</v>
          </cell>
          <cell r="Y911">
            <v>344</v>
          </cell>
          <cell r="Z911">
            <v>0</v>
          </cell>
          <cell r="AA911">
            <v>18</v>
          </cell>
          <cell r="AB911">
            <v>0</v>
          </cell>
          <cell r="AC911">
            <v>0</v>
          </cell>
          <cell r="AD911">
            <v>0</v>
          </cell>
          <cell r="AE911">
            <v>0</v>
          </cell>
          <cell r="AF911">
            <v>0</v>
          </cell>
          <cell r="AG911">
            <v>18</v>
          </cell>
          <cell r="AH911">
            <v>0</v>
          </cell>
        </row>
        <row r="912">
          <cell r="A912" t="str">
            <v>L0525</v>
          </cell>
          <cell r="B912" t="str">
            <v>Network Stadium Housing Association Limited</v>
          </cell>
          <cell r="C912" t="str">
            <v>Large</v>
          </cell>
          <cell r="D912">
            <v>5182</v>
          </cell>
          <cell r="E912">
            <v>560</v>
          </cell>
          <cell r="F912">
            <v>5</v>
          </cell>
          <cell r="G912">
            <v>7</v>
          </cell>
          <cell r="H912">
            <v>310</v>
          </cell>
          <cell r="I912">
            <v>0</v>
          </cell>
          <cell r="J912">
            <v>1043</v>
          </cell>
          <cell r="K912">
            <v>1</v>
          </cell>
          <cell r="L912">
            <v>1</v>
          </cell>
          <cell r="M912">
            <v>123</v>
          </cell>
          <cell r="N912">
            <v>337</v>
          </cell>
          <cell r="O912">
            <v>0</v>
          </cell>
          <cell r="P912">
            <v>0</v>
          </cell>
          <cell r="Q912">
            <v>0</v>
          </cell>
          <cell r="R912">
            <v>0</v>
          </cell>
          <cell r="S912">
            <v>942</v>
          </cell>
          <cell r="T912">
            <v>0</v>
          </cell>
          <cell r="U912">
            <v>0</v>
          </cell>
          <cell r="V912">
            <v>7297</v>
          </cell>
          <cell r="W912">
            <v>1208</v>
          </cell>
          <cell r="X912">
            <v>6</v>
          </cell>
          <cell r="Y912">
            <v>8505</v>
          </cell>
          <cell r="Z912">
            <v>0</v>
          </cell>
          <cell r="AA912">
            <v>0</v>
          </cell>
          <cell r="AB912">
            <v>5</v>
          </cell>
          <cell r="AC912">
            <v>33</v>
          </cell>
          <cell r="AD912">
            <v>0</v>
          </cell>
          <cell r="AE912">
            <v>254</v>
          </cell>
          <cell r="AF912">
            <v>33</v>
          </cell>
          <cell r="AG912">
            <v>0</v>
          </cell>
          <cell r="AH912">
            <v>259</v>
          </cell>
        </row>
        <row r="913">
          <cell r="A913" t="str">
            <v>L0528</v>
          </cell>
          <cell r="B913" t="str">
            <v>Boughey Roddam Housing Association</v>
          </cell>
          <cell r="C913" t="str">
            <v>RASA</v>
          </cell>
          <cell r="D913">
            <v>40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40</v>
          </cell>
          <cell r="W913">
            <v>0</v>
          </cell>
          <cell r="X913">
            <v>0</v>
          </cell>
          <cell r="Y913">
            <v>40</v>
          </cell>
          <cell r="Z913">
            <v>0</v>
          </cell>
          <cell r="AA913">
            <v>0</v>
          </cell>
          <cell r="AB913">
            <v>0</v>
          </cell>
          <cell r="AC913">
            <v>0</v>
          </cell>
          <cell r="AD913">
            <v>0</v>
          </cell>
          <cell r="AE913">
            <v>0</v>
          </cell>
          <cell r="AF913">
            <v>0</v>
          </cell>
          <cell r="AG913">
            <v>0</v>
          </cell>
          <cell r="AH913">
            <v>0</v>
          </cell>
        </row>
        <row r="914">
          <cell r="A914" t="str">
            <v>L0659</v>
          </cell>
          <cell r="B914" t="str">
            <v>Places for People Homes Limited</v>
          </cell>
          <cell r="C914" t="str">
            <v>Large</v>
          </cell>
          <cell r="D914">
            <v>29785</v>
          </cell>
          <cell r="E914">
            <v>1475</v>
          </cell>
          <cell r="F914">
            <v>2667</v>
          </cell>
          <cell r="G914">
            <v>0</v>
          </cell>
          <cell r="H914">
            <v>0</v>
          </cell>
          <cell r="I914">
            <v>0</v>
          </cell>
          <cell r="J914">
            <v>777</v>
          </cell>
          <cell r="K914">
            <v>32</v>
          </cell>
          <cell r="L914">
            <v>81</v>
          </cell>
          <cell r="M914">
            <v>0</v>
          </cell>
          <cell r="N914">
            <v>975</v>
          </cell>
          <cell r="O914">
            <v>0</v>
          </cell>
          <cell r="P914">
            <v>0</v>
          </cell>
          <cell r="Q914">
            <v>90</v>
          </cell>
          <cell r="R914">
            <v>0</v>
          </cell>
          <cell r="S914">
            <v>0</v>
          </cell>
          <cell r="T914">
            <v>2551</v>
          </cell>
          <cell r="U914">
            <v>0</v>
          </cell>
          <cell r="V914">
            <v>30562</v>
          </cell>
          <cell r="W914">
            <v>5123</v>
          </cell>
          <cell r="X914">
            <v>2748</v>
          </cell>
          <cell r="Y914">
            <v>35595</v>
          </cell>
          <cell r="Z914">
            <v>1095</v>
          </cell>
          <cell r="AA914">
            <v>3762</v>
          </cell>
          <cell r="AB914">
            <v>3</v>
          </cell>
          <cell r="AC914">
            <v>195</v>
          </cell>
          <cell r="AD914">
            <v>336</v>
          </cell>
          <cell r="AE914">
            <v>1</v>
          </cell>
          <cell r="AF914">
            <v>1290</v>
          </cell>
          <cell r="AG914">
            <v>4098</v>
          </cell>
          <cell r="AH914">
            <v>4</v>
          </cell>
        </row>
        <row r="915">
          <cell r="A915" t="str">
            <v>L0664</v>
          </cell>
          <cell r="B915" t="str">
            <v>Glebe Housing Association Limited</v>
          </cell>
          <cell r="C915" t="str">
            <v>RASA</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137</v>
          </cell>
          <cell r="T915">
            <v>0</v>
          </cell>
          <cell r="U915">
            <v>0</v>
          </cell>
          <cell r="V915">
            <v>137</v>
          </cell>
          <cell r="W915">
            <v>0</v>
          </cell>
          <cell r="X915">
            <v>0</v>
          </cell>
          <cell r="Y915">
            <v>137</v>
          </cell>
          <cell r="Z915">
            <v>2</v>
          </cell>
          <cell r="AA915">
            <v>0</v>
          </cell>
          <cell r="AB915">
            <v>0</v>
          </cell>
          <cell r="AC915">
            <v>0</v>
          </cell>
          <cell r="AD915">
            <v>0</v>
          </cell>
          <cell r="AE915">
            <v>0</v>
          </cell>
          <cell r="AF915">
            <v>2</v>
          </cell>
          <cell r="AG915">
            <v>0</v>
          </cell>
          <cell r="AH915">
            <v>0</v>
          </cell>
        </row>
        <row r="916">
          <cell r="A916" t="str">
            <v>L0668</v>
          </cell>
          <cell r="B916" t="str">
            <v>Welwyn Garden City Housing Association Limited</v>
          </cell>
          <cell r="C916" t="str">
            <v>RASA</v>
          </cell>
          <cell r="D916">
            <v>75</v>
          </cell>
          <cell r="E916">
            <v>0</v>
          </cell>
          <cell r="F916">
            <v>14</v>
          </cell>
          <cell r="G916">
            <v>0</v>
          </cell>
          <cell r="H916">
            <v>0</v>
          </cell>
          <cell r="I916">
            <v>0</v>
          </cell>
          <cell r="J916">
            <v>13</v>
          </cell>
          <cell r="K916">
            <v>0</v>
          </cell>
          <cell r="L916">
            <v>0</v>
          </cell>
          <cell r="M916">
            <v>20</v>
          </cell>
          <cell r="N916">
            <v>0</v>
          </cell>
          <cell r="O916">
            <v>0</v>
          </cell>
          <cell r="P916">
            <v>54</v>
          </cell>
          <cell r="Q916">
            <v>0</v>
          </cell>
          <cell r="R916">
            <v>0</v>
          </cell>
          <cell r="S916">
            <v>251</v>
          </cell>
          <cell r="T916">
            <v>0</v>
          </cell>
          <cell r="U916">
            <v>0</v>
          </cell>
          <cell r="V916">
            <v>413</v>
          </cell>
          <cell r="W916">
            <v>0</v>
          </cell>
          <cell r="X916">
            <v>14</v>
          </cell>
          <cell r="Y916">
            <v>359</v>
          </cell>
          <cell r="Z916">
            <v>2</v>
          </cell>
          <cell r="AA916">
            <v>0</v>
          </cell>
          <cell r="AB916">
            <v>0</v>
          </cell>
          <cell r="AC916">
            <v>0</v>
          </cell>
          <cell r="AD916">
            <v>0</v>
          </cell>
          <cell r="AE916">
            <v>31</v>
          </cell>
          <cell r="AF916">
            <v>2</v>
          </cell>
          <cell r="AG916">
            <v>0</v>
          </cell>
          <cell r="AH916">
            <v>31</v>
          </cell>
        </row>
        <row r="917">
          <cell r="A917" t="str">
            <v>L0673</v>
          </cell>
          <cell r="B917" t="str">
            <v>Masonic Housing Association</v>
          </cell>
          <cell r="C917" t="str">
            <v>RASA</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189</v>
          </cell>
          <cell r="T917">
            <v>0</v>
          </cell>
          <cell r="U917">
            <v>0</v>
          </cell>
          <cell r="V917">
            <v>189</v>
          </cell>
          <cell r="W917">
            <v>0</v>
          </cell>
          <cell r="X917">
            <v>0</v>
          </cell>
          <cell r="Y917">
            <v>189</v>
          </cell>
          <cell r="Z917">
            <v>2</v>
          </cell>
          <cell r="AA917">
            <v>0</v>
          </cell>
          <cell r="AB917">
            <v>0</v>
          </cell>
          <cell r="AC917">
            <v>0</v>
          </cell>
          <cell r="AD917">
            <v>0</v>
          </cell>
          <cell r="AE917">
            <v>0</v>
          </cell>
          <cell r="AF917">
            <v>2</v>
          </cell>
          <cell r="AG917">
            <v>0</v>
          </cell>
          <cell r="AH917">
            <v>0</v>
          </cell>
        </row>
        <row r="918">
          <cell r="A918" t="str">
            <v>L0686</v>
          </cell>
          <cell r="B918" t="str">
            <v>Portsmouth Rotary Housing Association Limited</v>
          </cell>
          <cell r="C918" t="str">
            <v>RASA</v>
          </cell>
          <cell r="D918">
            <v>162</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162</v>
          </cell>
          <cell r="W918">
            <v>0</v>
          </cell>
          <cell r="X918">
            <v>0</v>
          </cell>
          <cell r="Y918">
            <v>162</v>
          </cell>
          <cell r="Z918">
            <v>0</v>
          </cell>
          <cell r="AA918">
            <v>0</v>
          </cell>
          <cell r="AB918">
            <v>0</v>
          </cell>
          <cell r="AC918">
            <v>0</v>
          </cell>
          <cell r="AD918">
            <v>0</v>
          </cell>
          <cell r="AE918">
            <v>0</v>
          </cell>
          <cell r="AF918">
            <v>0</v>
          </cell>
          <cell r="AG918">
            <v>0</v>
          </cell>
          <cell r="AH918">
            <v>0</v>
          </cell>
        </row>
        <row r="919">
          <cell r="A919" t="str">
            <v>L0689</v>
          </cell>
          <cell r="B919" t="str">
            <v>The Swaythling Housing Society Limited</v>
          </cell>
          <cell r="C919" t="str">
            <v>Large</v>
          </cell>
          <cell r="D919">
            <v>3911</v>
          </cell>
          <cell r="E919">
            <v>0</v>
          </cell>
          <cell r="F919">
            <v>8638</v>
          </cell>
          <cell r="G919">
            <v>530</v>
          </cell>
          <cell r="H919">
            <v>0</v>
          </cell>
          <cell r="I919">
            <v>619</v>
          </cell>
          <cell r="J919">
            <v>728</v>
          </cell>
          <cell r="K919">
            <v>0</v>
          </cell>
          <cell r="L919">
            <v>754</v>
          </cell>
          <cell r="M919">
            <v>74</v>
          </cell>
          <cell r="N919">
            <v>0</v>
          </cell>
          <cell r="O919">
            <v>217</v>
          </cell>
          <cell r="P919">
            <v>56</v>
          </cell>
          <cell r="Q919">
            <v>0</v>
          </cell>
          <cell r="R919">
            <v>71</v>
          </cell>
          <cell r="S919">
            <v>175</v>
          </cell>
          <cell r="T919">
            <v>0</v>
          </cell>
          <cell r="U919">
            <v>1063</v>
          </cell>
          <cell r="V919">
            <v>5474</v>
          </cell>
          <cell r="W919">
            <v>0</v>
          </cell>
          <cell r="X919">
            <v>11362</v>
          </cell>
          <cell r="Y919">
            <v>5418</v>
          </cell>
          <cell r="Z919">
            <v>192</v>
          </cell>
          <cell r="AA919">
            <v>0</v>
          </cell>
          <cell r="AB919">
            <v>64</v>
          </cell>
          <cell r="AC919">
            <v>0</v>
          </cell>
          <cell r="AD919">
            <v>0</v>
          </cell>
          <cell r="AE919">
            <v>0</v>
          </cell>
          <cell r="AF919">
            <v>192</v>
          </cell>
          <cell r="AG919">
            <v>0</v>
          </cell>
          <cell r="AH919">
            <v>64</v>
          </cell>
        </row>
        <row r="920">
          <cell r="A920" t="str">
            <v>L0690</v>
          </cell>
          <cell r="B920" t="str">
            <v>Brighton Lions Housing Society Limited</v>
          </cell>
          <cell r="C920" t="str">
            <v>RASA</v>
          </cell>
          <cell r="D920">
            <v>116</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116</v>
          </cell>
          <cell r="W920">
            <v>0</v>
          </cell>
          <cell r="X920">
            <v>0</v>
          </cell>
          <cell r="Y920">
            <v>116</v>
          </cell>
          <cell r="Z920">
            <v>0</v>
          </cell>
          <cell r="AA920">
            <v>0</v>
          </cell>
          <cell r="AB920">
            <v>0</v>
          </cell>
          <cell r="AC920">
            <v>0</v>
          </cell>
          <cell r="AD920">
            <v>0</v>
          </cell>
          <cell r="AE920">
            <v>0</v>
          </cell>
          <cell r="AF920">
            <v>0</v>
          </cell>
          <cell r="AG920">
            <v>0</v>
          </cell>
          <cell r="AH920">
            <v>0</v>
          </cell>
        </row>
        <row r="921">
          <cell r="A921" t="str">
            <v>L0691</v>
          </cell>
          <cell r="B921" t="str">
            <v>Oxted, Limpsfield &amp; District Housing Association Limited</v>
          </cell>
          <cell r="C921" t="str">
            <v>RASA</v>
          </cell>
          <cell r="D921">
            <v>23</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23</v>
          </cell>
          <cell r="W921">
            <v>0</v>
          </cell>
          <cell r="X921">
            <v>0</v>
          </cell>
          <cell r="Y921">
            <v>23</v>
          </cell>
          <cell r="Z921">
            <v>0</v>
          </cell>
          <cell r="AA921">
            <v>0</v>
          </cell>
          <cell r="AB921">
            <v>0</v>
          </cell>
          <cell r="AC921">
            <v>0</v>
          </cell>
          <cell r="AD921">
            <v>0</v>
          </cell>
          <cell r="AE921">
            <v>0</v>
          </cell>
          <cell r="AF921">
            <v>0</v>
          </cell>
          <cell r="AG921">
            <v>0</v>
          </cell>
          <cell r="AH921">
            <v>0</v>
          </cell>
        </row>
        <row r="922">
          <cell r="A922" t="str">
            <v>L0695</v>
          </cell>
          <cell r="B922" t="str">
            <v>Providence Row Housing Association</v>
          </cell>
          <cell r="C922" t="str">
            <v>RASA</v>
          </cell>
          <cell r="D922">
            <v>89</v>
          </cell>
          <cell r="E922">
            <v>0</v>
          </cell>
          <cell r="F922">
            <v>8</v>
          </cell>
          <cell r="G922">
            <v>0</v>
          </cell>
          <cell r="H922">
            <v>0</v>
          </cell>
          <cell r="I922">
            <v>0</v>
          </cell>
          <cell r="J922">
            <v>87</v>
          </cell>
          <cell r="K922">
            <v>0</v>
          </cell>
          <cell r="L922">
            <v>0</v>
          </cell>
          <cell r="M922">
            <v>246</v>
          </cell>
          <cell r="N922">
            <v>16</v>
          </cell>
          <cell r="O922">
            <v>148</v>
          </cell>
          <cell r="P922">
            <v>0</v>
          </cell>
          <cell r="Q922">
            <v>0</v>
          </cell>
          <cell r="R922">
            <v>0</v>
          </cell>
          <cell r="S922">
            <v>33</v>
          </cell>
          <cell r="T922">
            <v>0</v>
          </cell>
          <cell r="U922">
            <v>0</v>
          </cell>
          <cell r="V922">
            <v>455</v>
          </cell>
          <cell r="W922">
            <v>16</v>
          </cell>
          <cell r="X922">
            <v>156</v>
          </cell>
          <cell r="Y922">
            <v>471</v>
          </cell>
          <cell r="Z922">
            <v>0</v>
          </cell>
          <cell r="AA922">
            <v>0</v>
          </cell>
          <cell r="AB922">
            <v>0</v>
          </cell>
          <cell r="AC922">
            <v>0</v>
          </cell>
          <cell r="AD922">
            <v>0</v>
          </cell>
          <cell r="AE922">
            <v>0</v>
          </cell>
          <cell r="AF922">
            <v>0</v>
          </cell>
          <cell r="AG922">
            <v>0</v>
          </cell>
          <cell r="AH922">
            <v>0</v>
          </cell>
        </row>
        <row r="923">
          <cell r="A923" t="str">
            <v>L0699</v>
          </cell>
          <cell r="B923" t="str">
            <v>Catalyst Housing Limited</v>
          </cell>
          <cell r="C923" t="str">
            <v>Large</v>
          </cell>
          <cell r="D923">
            <v>11618</v>
          </cell>
          <cell r="E923">
            <v>164</v>
          </cell>
          <cell r="F923">
            <v>0</v>
          </cell>
          <cell r="G923">
            <v>729</v>
          </cell>
          <cell r="H923">
            <v>0</v>
          </cell>
          <cell r="I923">
            <v>281</v>
          </cell>
          <cell r="J923">
            <v>841</v>
          </cell>
          <cell r="K923">
            <v>0</v>
          </cell>
          <cell r="L923">
            <v>0</v>
          </cell>
          <cell r="M923">
            <v>25</v>
          </cell>
          <cell r="N923">
            <v>55</v>
          </cell>
          <cell r="O923">
            <v>0</v>
          </cell>
          <cell r="P923">
            <v>0</v>
          </cell>
          <cell r="Q923">
            <v>73</v>
          </cell>
          <cell r="R923">
            <v>0</v>
          </cell>
          <cell r="S923">
            <v>615</v>
          </cell>
          <cell r="T923">
            <v>0</v>
          </cell>
          <cell r="U923">
            <v>0</v>
          </cell>
          <cell r="V923">
            <v>13828</v>
          </cell>
          <cell r="W923">
            <v>292</v>
          </cell>
          <cell r="X923">
            <v>281</v>
          </cell>
          <cell r="Y923">
            <v>14047</v>
          </cell>
          <cell r="Z923">
            <v>0</v>
          </cell>
          <cell r="AA923">
            <v>125</v>
          </cell>
          <cell r="AB923">
            <v>0</v>
          </cell>
          <cell r="AC923">
            <v>0</v>
          </cell>
          <cell r="AD923">
            <v>53</v>
          </cell>
          <cell r="AE923">
            <v>87</v>
          </cell>
          <cell r="AF923">
            <v>0</v>
          </cell>
          <cell r="AG923">
            <v>178</v>
          </cell>
          <cell r="AH923">
            <v>87</v>
          </cell>
        </row>
        <row r="924">
          <cell r="A924" t="str">
            <v>L0702</v>
          </cell>
          <cell r="B924" t="str">
            <v>Bournville Village Trust</v>
          </cell>
          <cell r="C924" t="str">
            <v>Large</v>
          </cell>
          <cell r="D924">
            <v>2916</v>
          </cell>
          <cell r="E924">
            <v>0</v>
          </cell>
          <cell r="F924">
            <v>513</v>
          </cell>
          <cell r="G924">
            <v>64</v>
          </cell>
          <cell r="H924">
            <v>0</v>
          </cell>
          <cell r="I924">
            <v>0</v>
          </cell>
          <cell r="J924">
            <v>0</v>
          </cell>
          <cell r="K924">
            <v>0</v>
          </cell>
          <cell r="L924">
            <v>0</v>
          </cell>
          <cell r="M924">
            <v>35</v>
          </cell>
          <cell r="N924">
            <v>0</v>
          </cell>
          <cell r="O924">
            <v>0</v>
          </cell>
          <cell r="P924">
            <v>0</v>
          </cell>
          <cell r="Q924">
            <v>0</v>
          </cell>
          <cell r="R924">
            <v>0</v>
          </cell>
          <cell r="S924">
            <v>263</v>
          </cell>
          <cell r="T924">
            <v>0</v>
          </cell>
          <cell r="U924">
            <v>0</v>
          </cell>
          <cell r="V924">
            <v>3278</v>
          </cell>
          <cell r="W924">
            <v>0</v>
          </cell>
          <cell r="X924">
            <v>513</v>
          </cell>
          <cell r="Y924">
            <v>3278</v>
          </cell>
          <cell r="Z924">
            <v>58</v>
          </cell>
          <cell r="AA924">
            <v>0</v>
          </cell>
          <cell r="AB924">
            <v>0</v>
          </cell>
          <cell r="AC924">
            <v>0</v>
          </cell>
          <cell r="AD924">
            <v>0</v>
          </cell>
          <cell r="AE924">
            <v>0</v>
          </cell>
          <cell r="AF924">
            <v>58</v>
          </cell>
          <cell r="AG924">
            <v>0</v>
          </cell>
          <cell r="AH924">
            <v>0</v>
          </cell>
        </row>
        <row r="925">
          <cell r="A925" t="str">
            <v>L0715</v>
          </cell>
          <cell r="B925" t="str">
            <v>Derwent Housing Association Limited</v>
          </cell>
          <cell r="C925" t="str">
            <v>Large</v>
          </cell>
          <cell r="D925">
            <v>5208</v>
          </cell>
          <cell r="E925">
            <v>11</v>
          </cell>
          <cell r="F925">
            <v>18</v>
          </cell>
          <cell r="G925">
            <v>420</v>
          </cell>
          <cell r="H925">
            <v>0</v>
          </cell>
          <cell r="I925">
            <v>0</v>
          </cell>
          <cell r="J925">
            <v>377</v>
          </cell>
          <cell r="K925">
            <v>0</v>
          </cell>
          <cell r="L925">
            <v>43</v>
          </cell>
          <cell r="M925">
            <v>0</v>
          </cell>
          <cell r="N925">
            <v>70</v>
          </cell>
          <cell r="O925">
            <v>0</v>
          </cell>
          <cell r="P925">
            <v>0</v>
          </cell>
          <cell r="Q925">
            <v>0</v>
          </cell>
          <cell r="R925">
            <v>0</v>
          </cell>
          <cell r="S925">
            <v>579</v>
          </cell>
          <cell r="T925">
            <v>0</v>
          </cell>
          <cell r="U925">
            <v>0</v>
          </cell>
          <cell r="V925">
            <v>6584</v>
          </cell>
          <cell r="W925">
            <v>81</v>
          </cell>
          <cell r="X925">
            <v>61</v>
          </cell>
          <cell r="Y925">
            <v>6665</v>
          </cell>
          <cell r="Z925">
            <v>1168</v>
          </cell>
          <cell r="AA925">
            <v>72</v>
          </cell>
          <cell r="AB925">
            <v>172</v>
          </cell>
          <cell r="AC925">
            <v>0</v>
          </cell>
          <cell r="AD925">
            <v>0</v>
          </cell>
          <cell r="AE925">
            <v>13</v>
          </cell>
          <cell r="AF925">
            <v>1168</v>
          </cell>
          <cell r="AG925">
            <v>72</v>
          </cell>
          <cell r="AH925">
            <v>185</v>
          </cell>
        </row>
        <row r="926">
          <cell r="A926" t="str">
            <v>L0717</v>
          </cell>
          <cell r="B926" t="str">
            <v>Octavia Housing</v>
          </cell>
          <cell r="C926" t="str">
            <v>Large</v>
          </cell>
          <cell r="D926">
            <v>3286</v>
          </cell>
          <cell r="E926">
            <v>27</v>
          </cell>
          <cell r="F926">
            <v>5</v>
          </cell>
          <cell r="G926">
            <v>36</v>
          </cell>
          <cell r="H926">
            <v>24</v>
          </cell>
          <cell r="I926">
            <v>1</v>
          </cell>
          <cell r="J926">
            <v>184</v>
          </cell>
          <cell r="K926">
            <v>0</v>
          </cell>
          <cell r="L926">
            <v>0</v>
          </cell>
          <cell r="M926">
            <v>163</v>
          </cell>
          <cell r="N926">
            <v>86</v>
          </cell>
          <cell r="O926">
            <v>0</v>
          </cell>
          <cell r="P926">
            <v>0</v>
          </cell>
          <cell r="Q926">
            <v>0</v>
          </cell>
          <cell r="R926">
            <v>0</v>
          </cell>
          <cell r="S926">
            <v>128</v>
          </cell>
          <cell r="T926">
            <v>0</v>
          </cell>
          <cell r="U926">
            <v>0</v>
          </cell>
          <cell r="V926">
            <v>3797</v>
          </cell>
          <cell r="W926">
            <v>137</v>
          </cell>
          <cell r="X926">
            <v>6</v>
          </cell>
          <cell r="Y926">
            <v>3934</v>
          </cell>
          <cell r="Z926">
            <v>6</v>
          </cell>
          <cell r="AA926">
            <v>0</v>
          </cell>
          <cell r="AB926">
            <v>0</v>
          </cell>
          <cell r="AC926">
            <v>0</v>
          </cell>
          <cell r="AD926">
            <v>0</v>
          </cell>
          <cell r="AE926">
            <v>0</v>
          </cell>
          <cell r="AF926">
            <v>6</v>
          </cell>
          <cell r="AG926">
            <v>0</v>
          </cell>
          <cell r="AH926">
            <v>0</v>
          </cell>
        </row>
        <row r="927">
          <cell r="A927" t="str">
            <v>L0718</v>
          </cell>
          <cell r="B927" t="str">
            <v>Hundred Houses Society Limited</v>
          </cell>
          <cell r="C927" t="str">
            <v>Large</v>
          </cell>
          <cell r="D927">
            <v>858</v>
          </cell>
          <cell r="E927">
            <v>0</v>
          </cell>
          <cell r="F927">
            <v>15</v>
          </cell>
          <cell r="G927">
            <v>48</v>
          </cell>
          <cell r="H927">
            <v>0</v>
          </cell>
          <cell r="I927">
            <v>0</v>
          </cell>
          <cell r="J927">
            <v>202</v>
          </cell>
          <cell r="K927">
            <v>0</v>
          </cell>
          <cell r="L927">
            <v>0</v>
          </cell>
          <cell r="M927">
            <v>0</v>
          </cell>
          <cell r="N927">
            <v>0</v>
          </cell>
          <cell r="O927">
            <v>0</v>
          </cell>
          <cell r="P927">
            <v>0</v>
          </cell>
          <cell r="Q927">
            <v>0</v>
          </cell>
          <cell r="R927">
            <v>0</v>
          </cell>
          <cell r="S927">
            <v>0</v>
          </cell>
          <cell r="T927">
            <v>0</v>
          </cell>
          <cell r="U927">
            <v>72</v>
          </cell>
          <cell r="V927">
            <v>1108</v>
          </cell>
          <cell r="W927">
            <v>0</v>
          </cell>
          <cell r="X927">
            <v>87</v>
          </cell>
          <cell r="Y927">
            <v>1108</v>
          </cell>
          <cell r="Z927">
            <v>0</v>
          </cell>
          <cell r="AA927">
            <v>0</v>
          </cell>
          <cell r="AB927">
            <v>0</v>
          </cell>
          <cell r="AC927">
            <v>0</v>
          </cell>
          <cell r="AD927">
            <v>0</v>
          </cell>
          <cell r="AE927">
            <v>0</v>
          </cell>
          <cell r="AF927">
            <v>0</v>
          </cell>
          <cell r="AG927">
            <v>0</v>
          </cell>
          <cell r="AH927">
            <v>0</v>
          </cell>
        </row>
        <row r="928">
          <cell r="A928" t="str">
            <v>L0719</v>
          </cell>
          <cell r="B928" t="str">
            <v>Hornsey Housing Trust Limited</v>
          </cell>
          <cell r="C928" t="str">
            <v>RASA</v>
          </cell>
          <cell r="D928">
            <v>229</v>
          </cell>
          <cell r="E928">
            <v>0</v>
          </cell>
          <cell r="F928">
            <v>0</v>
          </cell>
          <cell r="G928">
            <v>0</v>
          </cell>
          <cell r="H928">
            <v>0</v>
          </cell>
          <cell r="I928">
            <v>0</v>
          </cell>
          <cell r="J928">
            <v>0</v>
          </cell>
          <cell r="K928">
            <v>0</v>
          </cell>
          <cell r="L928">
            <v>0</v>
          </cell>
          <cell r="M928">
            <v>156</v>
          </cell>
          <cell r="N928">
            <v>0</v>
          </cell>
          <cell r="O928">
            <v>0</v>
          </cell>
          <cell r="P928">
            <v>0</v>
          </cell>
          <cell r="Q928">
            <v>0</v>
          </cell>
          <cell r="R928">
            <v>0</v>
          </cell>
          <cell r="S928">
            <v>0</v>
          </cell>
          <cell r="T928">
            <v>0</v>
          </cell>
          <cell r="U928">
            <v>0</v>
          </cell>
          <cell r="V928">
            <v>385</v>
          </cell>
          <cell r="W928">
            <v>0</v>
          </cell>
          <cell r="X928">
            <v>0</v>
          </cell>
          <cell r="Y928">
            <v>385</v>
          </cell>
          <cell r="Z928">
            <v>0</v>
          </cell>
          <cell r="AA928">
            <v>0</v>
          </cell>
          <cell r="AB928">
            <v>0</v>
          </cell>
          <cell r="AC928">
            <v>0</v>
          </cell>
          <cell r="AD928">
            <v>0</v>
          </cell>
          <cell r="AE928">
            <v>0</v>
          </cell>
          <cell r="AF928">
            <v>0</v>
          </cell>
          <cell r="AG928">
            <v>0</v>
          </cell>
          <cell r="AH928">
            <v>0</v>
          </cell>
        </row>
        <row r="929">
          <cell r="A929" t="str">
            <v>L0721</v>
          </cell>
          <cell r="B929" t="str">
            <v>Sutton Housing Society Limited</v>
          </cell>
          <cell r="C929" t="str">
            <v>RASA</v>
          </cell>
          <cell r="D929">
            <v>138</v>
          </cell>
          <cell r="E929">
            <v>0</v>
          </cell>
          <cell r="F929">
            <v>0</v>
          </cell>
          <cell r="G929">
            <v>0</v>
          </cell>
          <cell r="H929">
            <v>0</v>
          </cell>
          <cell r="I929">
            <v>0</v>
          </cell>
          <cell r="J929">
            <v>0</v>
          </cell>
          <cell r="K929">
            <v>0</v>
          </cell>
          <cell r="L929">
            <v>0</v>
          </cell>
          <cell r="M929">
            <v>6</v>
          </cell>
          <cell r="N929">
            <v>6</v>
          </cell>
          <cell r="O929">
            <v>0</v>
          </cell>
          <cell r="P929">
            <v>0</v>
          </cell>
          <cell r="Q929">
            <v>0</v>
          </cell>
          <cell r="R929">
            <v>0</v>
          </cell>
          <cell r="S929">
            <v>297</v>
          </cell>
          <cell r="T929">
            <v>0</v>
          </cell>
          <cell r="U929">
            <v>0</v>
          </cell>
          <cell r="V929">
            <v>441</v>
          </cell>
          <cell r="W929">
            <v>6</v>
          </cell>
          <cell r="X929">
            <v>0</v>
          </cell>
          <cell r="Y929">
            <v>447</v>
          </cell>
          <cell r="Z929">
            <v>2</v>
          </cell>
          <cell r="AA929">
            <v>0</v>
          </cell>
          <cell r="AB929">
            <v>0</v>
          </cell>
          <cell r="AC929">
            <v>0</v>
          </cell>
          <cell r="AD929">
            <v>0</v>
          </cell>
          <cell r="AE929">
            <v>0</v>
          </cell>
          <cell r="AF929">
            <v>2</v>
          </cell>
          <cell r="AG929">
            <v>0</v>
          </cell>
          <cell r="AH929">
            <v>0</v>
          </cell>
        </row>
        <row r="930">
          <cell r="A930" t="str">
            <v>L0726</v>
          </cell>
          <cell r="B930" t="str">
            <v>Metropolitan Housing Trust Limited</v>
          </cell>
          <cell r="C930" t="str">
            <v>Large</v>
          </cell>
          <cell r="D930">
            <v>19675</v>
          </cell>
          <cell r="E930">
            <v>366</v>
          </cell>
          <cell r="F930">
            <v>873</v>
          </cell>
          <cell r="G930">
            <v>138</v>
          </cell>
          <cell r="H930">
            <v>0</v>
          </cell>
          <cell r="I930">
            <v>28</v>
          </cell>
          <cell r="J930">
            <v>689</v>
          </cell>
          <cell r="K930">
            <v>0</v>
          </cell>
          <cell r="L930">
            <v>2</v>
          </cell>
          <cell r="M930">
            <v>1434</v>
          </cell>
          <cell r="N930">
            <v>695</v>
          </cell>
          <cell r="O930">
            <v>247</v>
          </cell>
          <cell r="P930">
            <v>195</v>
          </cell>
          <cell r="Q930">
            <v>102</v>
          </cell>
          <cell r="R930">
            <v>0</v>
          </cell>
          <cell r="S930">
            <v>3062</v>
          </cell>
          <cell r="T930">
            <v>33</v>
          </cell>
          <cell r="U930">
            <v>0</v>
          </cell>
          <cell r="V930">
            <v>25193</v>
          </cell>
          <cell r="W930">
            <v>1196</v>
          </cell>
          <cell r="X930">
            <v>1150</v>
          </cell>
          <cell r="Y930">
            <v>26092</v>
          </cell>
          <cell r="Z930">
            <v>441</v>
          </cell>
          <cell r="AA930">
            <v>97</v>
          </cell>
          <cell r="AB930">
            <v>3</v>
          </cell>
          <cell r="AC930">
            <v>3293</v>
          </cell>
          <cell r="AD930">
            <v>69</v>
          </cell>
          <cell r="AE930">
            <v>635</v>
          </cell>
          <cell r="AF930">
            <v>3734</v>
          </cell>
          <cell r="AG930">
            <v>166</v>
          </cell>
          <cell r="AH930">
            <v>638</v>
          </cell>
        </row>
        <row r="931">
          <cell r="A931" t="str">
            <v>L0848</v>
          </cell>
          <cell r="B931" t="str">
            <v>Wirral Methodist Housing Association Limited</v>
          </cell>
          <cell r="C931" t="str">
            <v>RASA</v>
          </cell>
          <cell r="D931">
            <v>485</v>
          </cell>
          <cell r="E931">
            <v>6</v>
          </cell>
          <cell r="F931">
            <v>16</v>
          </cell>
          <cell r="G931">
            <v>0</v>
          </cell>
          <cell r="H931">
            <v>0</v>
          </cell>
          <cell r="I931">
            <v>0</v>
          </cell>
          <cell r="J931">
            <v>137</v>
          </cell>
          <cell r="K931">
            <v>0</v>
          </cell>
          <cell r="L931">
            <v>0</v>
          </cell>
          <cell r="M931">
            <v>53</v>
          </cell>
          <cell r="N931">
            <v>18</v>
          </cell>
          <cell r="O931">
            <v>3</v>
          </cell>
          <cell r="P931">
            <v>0</v>
          </cell>
          <cell r="Q931">
            <v>0</v>
          </cell>
          <cell r="R931">
            <v>0</v>
          </cell>
          <cell r="S931">
            <v>113</v>
          </cell>
          <cell r="T931">
            <v>0</v>
          </cell>
          <cell r="U931">
            <v>0</v>
          </cell>
          <cell r="V931">
            <v>788</v>
          </cell>
          <cell r="W931">
            <v>24</v>
          </cell>
          <cell r="X931">
            <v>19</v>
          </cell>
          <cell r="Y931">
            <v>812</v>
          </cell>
          <cell r="Z931">
            <v>0</v>
          </cell>
          <cell r="AA931">
            <v>0</v>
          </cell>
          <cell r="AB931">
            <v>0</v>
          </cell>
          <cell r="AC931">
            <v>0</v>
          </cell>
          <cell r="AD931">
            <v>0</v>
          </cell>
          <cell r="AE931">
            <v>0</v>
          </cell>
          <cell r="AF931">
            <v>0</v>
          </cell>
          <cell r="AG931">
            <v>0</v>
          </cell>
          <cell r="AH931">
            <v>0</v>
          </cell>
        </row>
        <row r="932">
          <cell r="A932" t="str">
            <v>L0849</v>
          </cell>
          <cell r="B932" t="str">
            <v>Sherborne Close Housing Society Limited</v>
          </cell>
          <cell r="C932" t="str">
            <v>RASA</v>
          </cell>
          <cell r="D932">
            <v>0</v>
          </cell>
          <cell r="E932">
            <v>0</v>
          </cell>
          <cell r="F932">
            <v>0</v>
          </cell>
          <cell r="G932">
            <v>0</v>
          </cell>
          <cell r="H932">
            <v>0</v>
          </cell>
          <cell r="I932">
            <v>0</v>
          </cell>
          <cell r="J932">
            <v>0</v>
          </cell>
          <cell r="K932">
            <v>0</v>
          </cell>
          <cell r="L932">
            <v>0</v>
          </cell>
          <cell r="M932">
            <v>23</v>
          </cell>
          <cell r="N932">
            <v>0</v>
          </cell>
          <cell r="O932">
            <v>0</v>
          </cell>
          <cell r="P932">
            <v>0</v>
          </cell>
          <cell r="Q932">
            <v>0</v>
          </cell>
          <cell r="R932">
            <v>0</v>
          </cell>
          <cell r="S932">
            <v>71</v>
          </cell>
          <cell r="T932">
            <v>0</v>
          </cell>
          <cell r="U932">
            <v>0</v>
          </cell>
          <cell r="V932">
            <v>94</v>
          </cell>
          <cell r="W932">
            <v>0</v>
          </cell>
          <cell r="X932">
            <v>0</v>
          </cell>
          <cell r="Y932">
            <v>94</v>
          </cell>
          <cell r="Z932">
            <v>0</v>
          </cell>
          <cell r="AA932">
            <v>0</v>
          </cell>
          <cell r="AB932">
            <v>0</v>
          </cell>
          <cell r="AC932">
            <v>0</v>
          </cell>
          <cell r="AD932">
            <v>0</v>
          </cell>
          <cell r="AE932">
            <v>0</v>
          </cell>
          <cell r="AF932">
            <v>0</v>
          </cell>
          <cell r="AG932">
            <v>0</v>
          </cell>
          <cell r="AH932">
            <v>0</v>
          </cell>
        </row>
        <row r="933">
          <cell r="A933" t="str">
            <v>L0851</v>
          </cell>
          <cell r="B933" t="str">
            <v>Dyers Company Housing Association Limited</v>
          </cell>
          <cell r="C933" t="str">
            <v>RASA</v>
          </cell>
          <cell r="D933">
            <v>0</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18</v>
          </cell>
          <cell r="T933">
            <v>0</v>
          </cell>
          <cell r="U933">
            <v>0</v>
          </cell>
          <cell r="V933">
            <v>18</v>
          </cell>
          <cell r="W933">
            <v>0</v>
          </cell>
          <cell r="X933">
            <v>0</v>
          </cell>
          <cell r="Y933">
            <v>18</v>
          </cell>
          <cell r="Z933">
            <v>0</v>
          </cell>
          <cell r="AA933">
            <v>0</v>
          </cell>
          <cell r="AB933">
            <v>0</v>
          </cell>
          <cell r="AC933">
            <v>0</v>
          </cell>
          <cell r="AD933">
            <v>0</v>
          </cell>
          <cell r="AE933">
            <v>0</v>
          </cell>
          <cell r="AF933">
            <v>0</v>
          </cell>
          <cell r="AG933">
            <v>0</v>
          </cell>
          <cell r="AH933">
            <v>0</v>
          </cell>
        </row>
        <row r="934">
          <cell r="A934" t="str">
            <v>L0862</v>
          </cell>
          <cell r="B934" t="str">
            <v>Cheviot Housing Association Limited</v>
          </cell>
          <cell r="C934" t="str">
            <v>Large</v>
          </cell>
          <cell r="D934">
            <v>1573</v>
          </cell>
          <cell r="E934">
            <v>0</v>
          </cell>
          <cell r="F934">
            <v>76</v>
          </cell>
          <cell r="G934">
            <v>0</v>
          </cell>
          <cell r="H934">
            <v>0</v>
          </cell>
          <cell r="I934">
            <v>0</v>
          </cell>
          <cell r="J934">
            <v>269</v>
          </cell>
          <cell r="K934">
            <v>0</v>
          </cell>
          <cell r="L934">
            <v>0</v>
          </cell>
          <cell r="M934">
            <v>47</v>
          </cell>
          <cell r="N934">
            <v>9</v>
          </cell>
          <cell r="O934">
            <v>6</v>
          </cell>
          <cell r="P934">
            <v>0</v>
          </cell>
          <cell r="Q934">
            <v>0</v>
          </cell>
          <cell r="R934">
            <v>0</v>
          </cell>
          <cell r="S934">
            <v>1001</v>
          </cell>
          <cell r="T934">
            <v>0</v>
          </cell>
          <cell r="U934">
            <v>14</v>
          </cell>
          <cell r="V934">
            <v>2890</v>
          </cell>
          <cell r="W934">
            <v>9</v>
          </cell>
          <cell r="X934">
            <v>96</v>
          </cell>
          <cell r="Y934">
            <v>2899</v>
          </cell>
          <cell r="Z934">
            <v>0</v>
          </cell>
          <cell r="AA934">
            <v>0</v>
          </cell>
          <cell r="AB934">
            <v>0</v>
          </cell>
          <cell r="AC934">
            <v>0</v>
          </cell>
          <cell r="AD934">
            <v>0</v>
          </cell>
          <cell r="AE934">
            <v>0</v>
          </cell>
          <cell r="AF934">
            <v>0</v>
          </cell>
          <cell r="AG934">
            <v>0</v>
          </cell>
          <cell r="AH934">
            <v>0</v>
          </cell>
        </row>
        <row r="935">
          <cell r="A935" t="str">
            <v>L0871</v>
          </cell>
          <cell r="B935" t="str">
            <v>Origin Housing Limited</v>
          </cell>
          <cell r="C935" t="str">
            <v>Large</v>
          </cell>
          <cell r="D935">
            <v>2651</v>
          </cell>
          <cell r="E935">
            <v>76</v>
          </cell>
          <cell r="F935">
            <v>466</v>
          </cell>
          <cell r="G935">
            <v>423</v>
          </cell>
          <cell r="H935">
            <v>0</v>
          </cell>
          <cell r="I935">
            <v>0</v>
          </cell>
          <cell r="J935">
            <v>262</v>
          </cell>
          <cell r="K935">
            <v>0</v>
          </cell>
          <cell r="L935">
            <v>34</v>
          </cell>
          <cell r="M935">
            <v>524</v>
          </cell>
          <cell r="N935">
            <v>51</v>
          </cell>
          <cell r="O935">
            <v>25</v>
          </cell>
          <cell r="P935">
            <v>6</v>
          </cell>
          <cell r="Q935">
            <v>0</v>
          </cell>
          <cell r="R935">
            <v>0</v>
          </cell>
          <cell r="S935">
            <v>315</v>
          </cell>
          <cell r="T935">
            <v>101</v>
          </cell>
          <cell r="U935">
            <v>0</v>
          </cell>
          <cell r="V935">
            <v>4181</v>
          </cell>
          <cell r="W935">
            <v>228</v>
          </cell>
          <cell r="X935">
            <v>525</v>
          </cell>
          <cell r="Y935">
            <v>4403</v>
          </cell>
          <cell r="Z935">
            <v>540</v>
          </cell>
          <cell r="AA935">
            <v>0</v>
          </cell>
          <cell r="AB935">
            <v>3</v>
          </cell>
          <cell r="AC935">
            <v>342</v>
          </cell>
          <cell r="AD935">
            <v>0</v>
          </cell>
          <cell r="AE935">
            <v>0</v>
          </cell>
          <cell r="AF935">
            <v>882</v>
          </cell>
          <cell r="AG935">
            <v>0</v>
          </cell>
          <cell r="AH935">
            <v>3</v>
          </cell>
        </row>
        <row r="936">
          <cell r="A936" t="str">
            <v>L0875</v>
          </cell>
          <cell r="B936" t="str">
            <v>St Vincent's Housing Association Limited</v>
          </cell>
          <cell r="C936" t="str">
            <v>Large</v>
          </cell>
          <cell r="D936">
            <v>2112</v>
          </cell>
          <cell r="E936">
            <v>2</v>
          </cell>
          <cell r="F936">
            <v>49</v>
          </cell>
          <cell r="G936">
            <v>29</v>
          </cell>
          <cell r="H936">
            <v>0</v>
          </cell>
          <cell r="I936">
            <v>0</v>
          </cell>
          <cell r="J936">
            <v>265</v>
          </cell>
          <cell r="K936">
            <v>34</v>
          </cell>
          <cell r="L936">
            <v>0</v>
          </cell>
          <cell r="M936">
            <v>265</v>
          </cell>
          <cell r="N936">
            <v>172</v>
          </cell>
          <cell r="O936">
            <v>10</v>
          </cell>
          <cell r="P936">
            <v>0</v>
          </cell>
          <cell r="Q936">
            <v>6</v>
          </cell>
          <cell r="R936">
            <v>0</v>
          </cell>
          <cell r="S936">
            <v>404</v>
          </cell>
          <cell r="T936">
            <v>0</v>
          </cell>
          <cell r="U936">
            <v>0</v>
          </cell>
          <cell r="V936">
            <v>3075</v>
          </cell>
          <cell r="W936">
            <v>214</v>
          </cell>
          <cell r="X936">
            <v>59</v>
          </cell>
          <cell r="Y936">
            <v>3283</v>
          </cell>
          <cell r="Z936">
            <v>41</v>
          </cell>
          <cell r="AA936">
            <v>20</v>
          </cell>
          <cell r="AB936">
            <v>8</v>
          </cell>
          <cell r="AC936">
            <v>0</v>
          </cell>
          <cell r="AD936">
            <v>0</v>
          </cell>
          <cell r="AE936">
            <v>0</v>
          </cell>
          <cell r="AF936">
            <v>41</v>
          </cell>
          <cell r="AG936">
            <v>20</v>
          </cell>
          <cell r="AH936">
            <v>8</v>
          </cell>
        </row>
        <row r="937">
          <cell r="A937" t="str">
            <v>L0877</v>
          </cell>
          <cell r="B937" t="str">
            <v>Redwing Living Limited</v>
          </cell>
          <cell r="C937" t="str">
            <v>Large</v>
          </cell>
          <cell r="D937">
            <v>703</v>
          </cell>
          <cell r="E937">
            <v>0</v>
          </cell>
          <cell r="F937">
            <v>0</v>
          </cell>
          <cell r="G937">
            <v>0</v>
          </cell>
          <cell r="H937">
            <v>0</v>
          </cell>
          <cell r="I937">
            <v>0</v>
          </cell>
          <cell r="J937">
            <v>15</v>
          </cell>
          <cell r="K937">
            <v>0</v>
          </cell>
          <cell r="L937">
            <v>0</v>
          </cell>
          <cell r="M937">
            <v>82</v>
          </cell>
          <cell r="N937">
            <v>0</v>
          </cell>
          <cell r="O937">
            <v>0</v>
          </cell>
          <cell r="P937">
            <v>0</v>
          </cell>
          <cell r="Q937">
            <v>0</v>
          </cell>
          <cell r="R937">
            <v>0</v>
          </cell>
          <cell r="S937">
            <v>119</v>
          </cell>
          <cell r="T937">
            <v>0</v>
          </cell>
          <cell r="U937">
            <v>0</v>
          </cell>
          <cell r="V937">
            <v>919</v>
          </cell>
          <cell r="W937">
            <v>0</v>
          </cell>
          <cell r="X937">
            <v>0</v>
          </cell>
          <cell r="Y937">
            <v>919</v>
          </cell>
          <cell r="Z937">
            <v>0</v>
          </cell>
          <cell r="AA937">
            <v>0</v>
          </cell>
          <cell r="AB937">
            <v>0</v>
          </cell>
          <cell r="AC937">
            <v>0</v>
          </cell>
          <cell r="AD937">
            <v>0</v>
          </cell>
          <cell r="AE937">
            <v>0</v>
          </cell>
          <cell r="AF937">
            <v>0</v>
          </cell>
          <cell r="AG937">
            <v>0</v>
          </cell>
          <cell r="AH937">
            <v>0</v>
          </cell>
        </row>
        <row r="938">
          <cell r="A938" t="str">
            <v>L0883</v>
          </cell>
          <cell r="B938" t="str">
            <v>Caldmore Area Housing Association Limited</v>
          </cell>
          <cell r="C938" t="str">
            <v>Large</v>
          </cell>
          <cell r="D938">
            <v>1527</v>
          </cell>
          <cell r="E938">
            <v>96</v>
          </cell>
          <cell r="F938">
            <v>6</v>
          </cell>
          <cell r="G938">
            <v>43</v>
          </cell>
          <cell r="H938">
            <v>0</v>
          </cell>
          <cell r="I938">
            <v>0</v>
          </cell>
          <cell r="J938">
            <v>229</v>
          </cell>
          <cell r="K938">
            <v>0</v>
          </cell>
          <cell r="L938">
            <v>0</v>
          </cell>
          <cell r="M938">
            <v>69</v>
          </cell>
          <cell r="N938">
            <v>0</v>
          </cell>
          <cell r="O938">
            <v>0</v>
          </cell>
          <cell r="P938">
            <v>15</v>
          </cell>
          <cell r="Q938">
            <v>0</v>
          </cell>
          <cell r="R938">
            <v>0</v>
          </cell>
          <cell r="S938">
            <v>0</v>
          </cell>
          <cell r="T938">
            <v>0</v>
          </cell>
          <cell r="U938">
            <v>0</v>
          </cell>
          <cell r="V938">
            <v>1883</v>
          </cell>
          <cell r="W938">
            <v>96</v>
          </cell>
          <cell r="X938">
            <v>6</v>
          </cell>
          <cell r="Y938">
            <v>1964</v>
          </cell>
          <cell r="Z938">
            <v>0</v>
          </cell>
          <cell r="AA938">
            <v>0</v>
          </cell>
          <cell r="AB938">
            <v>0</v>
          </cell>
          <cell r="AC938">
            <v>0</v>
          </cell>
          <cell r="AD938">
            <v>0</v>
          </cell>
          <cell r="AE938">
            <v>0</v>
          </cell>
          <cell r="AF938">
            <v>0</v>
          </cell>
          <cell r="AG938">
            <v>0</v>
          </cell>
          <cell r="AH938">
            <v>0</v>
          </cell>
        </row>
        <row r="939">
          <cell r="A939" t="str">
            <v>L0889</v>
          </cell>
          <cell r="B939" t="str">
            <v>The Cambridgeshire Cottage Housing Society Limited</v>
          </cell>
          <cell r="C939" t="str">
            <v>RASA</v>
          </cell>
          <cell r="D939">
            <v>66</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66</v>
          </cell>
          <cell r="W939">
            <v>0</v>
          </cell>
          <cell r="X939">
            <v>0</v>
          </cell>
          <cell r="Y939">
            <v>66</v>
          </cell>
          <cell r="Z939">
            <v>3</v>
          </cell>
          <cell r="AA939">
            <v>0</v>
          </cell>
          <cell r="AB939">
            <v>0</v>
          </cell>
          <cell r="AC939">
            <v>0</v>
          </cell>
          <cell r="AD939">
            <v>0</v>
          </cell>
          <cell r="AE939">
            <v>0</v>
          </cell>
          <cell r="AF939">
            <v>3</v>
          </cell>
          <cell r="AG939">
            <v>0</v>
          </cell>
          <cell r="AH939">
            <v>0</v>
          </cell>
        </row>
        <row r="940">
          <cell r="A940" t="str">
            <v>L0891</v>
          </cell>
          <cell r="B940" t="str">
            <v>Kingston upon Thames Churches Housing Association Limited</v>
          </cell>
          <cell r="C940" t="str">
            <v>RASA</v>
          </cell>
          <cell r="D940">
            <v>169</v>
          </cell>
          <cell r="E940">
            <v>0</v>
          </cell>
          <cell r="F940">
            <v>0</v>
          </cell>
          <cell r="G940">
            <v>12</v>
          </cell>
          <cell r="H940">
            <v>0</v>
          </cell>
          <cell r="I940">
            <v>0</v>
          </cell>
          <cell r="J940">
            <v>0</v>
          </cell>
          <cell r="K940">
            <v>0</v>
          </cell>
          <cell r="L940">
            <v>0</v>
          </cell>
          <cell r="M940">
            <v>0</v>
          </cell>
          <cell r="N940">
            <v>0</v>
          </cell>
          <cell r="O940">
            <v>0</v>
          </cell>
          <cell r="P940">
            <v>0</v>
          </cell>
          <cell r="Q940">
            <v>0</v>
          </cell>
          <cell r="R940">
            <v>0</v>
          </cell>
          <cell r="S940">
            <v>88</v>
          </cell>
          <cell r="T940">
            <v>0</v>
          </cell>
          <cell r="U940">
            <v>0</v>
          </cell>
          <cell r="V940">
            <v>269</v>
          </cell>
          <cell r="W940">
            <v>0</v>
          </cell>
          <cell r="X940">
            <v>0</v>
          </cell>
          <cell r="Y940">
            <v>269</v>
          </cell>
          <cell r="Z940">
            <v>0</v>
          </cell>
          <cell r="AA940">
            <v>0</v>
          </cell>
          <cell r="AB940">
            <v>0</v>
          </cell>
          <cell r="AC940">
            <v>0</v>
          </cell>
          <cell r="AD940">
            <v>0</v>
          </cell>
          <cell r="AE940">
            <v>0</v>
          </cell>
          <cell r="AF940">
            <v>0</v>
          </cell>
          <cell r="AG940">
            <v>0</v>
          </cell>
          <cell r="AH940">
            <v>0</v>
          </cell>
        </row>
        <row r="941">
          <cell r="A941" t="str">
            <v>L0892</v>
          </cell>
          <cell r="B941" t="str">
            <v>Rickmansworth Churches Housing Association Limited</v>
          </cell>
          <cell r="C941" t="str">
            <v>RASA</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26</v>
          </cell>
          <cell r="T941">
            <v>0</v>
          </cell>
          <cell r="U941">
            <v>0</v>
          </cell>
          <cell r="V941">
            <v>26</v>
          </cell>
          <cell r="W941">
            <v>0</v>
          </cell>
          <cell r="X941">
            <v>0</v>
          </cell>
          <cell r="Y941">
            <v>26</v>
          </cell>
          <cell r="Z941">
            <v>0</v>
          </cell>
          <cell r="AA941">
            <v>0</v>
          </cell>
          <cell r="AB941">
            <v>0</v>
          </cell>
          <cell r="AC941">
            <v>0</v>
          </cell>
          <cell r="AD941">
            <v>0</v>
          </cell>
          <cell r="AE941">
            <v>0</v>
          </cell>
          <cell r="AF941">
            <v>0</v>
          </cell>
          <cell r="AG941">
            <v>0</v>
          </cell>
          <cell r="AH941">
            <v>0</v>
          </cell>
        </row>
        <row r="942">
          <cell r="A942" t="str">
            <v>L0893</v>
          </cell>
          <cell r="B942" t="str">
            <v>Oxford Citizens Housing Association Limited</v>
          </cell>
          <cell r="C942" t="str">
            <v>Large</v>
          </cell>
          <cell r="D942">
            <v>1662</v>
          </cell>
          <cell r="E942">
            <v>0</v>
          </cell>
          <cell r="F942">
            <v>283</v>
          </cell>
          <cell r="G942">
            <v>50</v>
          </cell>
          <cell r="H942">
            <v>22</v>
          </cell>
          <cell r="I942">
            <v>2</v>
          </cell>
          <cell r="J942">
            <v>75</v>
          </cell>
          <cell r="K942">
            <v>6</v>
          </cell>
          <cell r="L942">
            <v>49</v>
          </cell>
          <cell r="M942">
            <v>110</v>
          </cell>
          <cell r="N942">
            <v>76</v>
          </cell>
          <cell r="O942">
            <v>7</v>
          </cell>
          <cell r="P942">
            <v>0</v>
          </cell>
          <cell r="Q942">
            <v>0</v>
          </cell>
          <cell r="R942">
            <v>0</v>
          </cell>
          <cell r="S942">
            <v>521</v>
          </cell>
          <cell r="T942">
            <v>0</v>
          </cell>
          <cell r="U942">
            <v>0</v>
          </cell>
          <cell r="V942">
            <v>2418</v>
          </cell>
          <cell r="W942">
            <v>104</v>
          </cell>
          <cell r="X942">
            <v>341</v>
          </cell>
          <cell r="Y942">
            <v>2522</v>
          </cell>
          <cell r="Z942">
            <v>0</v>
          </cell>
          <cell r="AA942">
            <v>0</v>
          </cell>
          <cell r="AB942">
            <v>0</v>
          </cell>
          <cell r="AC942">
            <v>0</v>
          </cell>
          <cell r="AD942">
            <v>0</v>
          </cell>
          <cell r="AE942">
            <v>0</v>
          </cell>
          <cell r="AF942">
            <v>0</v>
          </cell>
          <cell r="AG942">
            <v>0</v>
          </cell>
          <cell r="AH942">
            <v>0</v>
          </cell>
        </row>
        <row r="943">
          <cell r="A943" t="str">
            <v>L0908</v>
          </cell>
          <cell r="B943" t="str">
            <v>Puttenham &amp; Wanborough Housing Society Limited</v>
          </cell>
          <cell r="C943" t="str">
            <v>RASA</v>
          </cell>
          <cell r="D943">
            <v>15</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15</v>
          </cell>
          <cell r="W943">
            <v>0</v>
          </cell>
          <cell r="X943">
            <v>0</v>
          </cell>
          <cell r="Y943">
            <v>15</v>
          </cell>
          <cell r="Z943">
            <v>0</v>
          </cell>
          <cell r="AA943">
            <v>0</v>
          </cell>
          <cell r="AB943">
            <v>0</v>
          </cell>
          <cell r="AC943">
            <v>0</v>
          </cell>
          <cell r="AD943">
            <v>0</v>
          </cell>
          <cell r="AE943">
            <v>0</v>
          </cell>
          <cell r="AF943">
            <v>0</v>
          </cell>
          <cell r="AG943">
            <v>0</v>
          </cell>
          <cell r="AH943">
            <v>0</v>
          </cell>
        </row>
        <row r="944">
          <cell r="A944" t="str">
            <v>L0913</v>
          </cell>
          <cell r="B944" t="str">
            <v>Becket Trust Housing Association Limited</v>
          </cell>
          <cell r="C944" t="str">
            <v>RASA</v>
          </cell>
          <cell r="D944">
            <v>8</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8</v>
          </cell>
          <cell r="W944">
            <v>0</v>
          </cell>
          <cell r="X944">
            <v>0</v>
          </cell>
          <cell r="Y944">
            <v>8</v>
          </cell>
          <cell r="Z944">
            <v>0</v>
          </cell>
          <cell r="AA944">
            <v>0</v>
          </cell>
          <cell r="AB944">
            <v>0</v>
          </cell>
          <cell r="AC944">
            <v>0</v>
          </cell>
          <cell r="AD944">
            <v>0</v>
          </cell>
          <cell r="AE944">
            <v>0</v>
          </cell>
          <cell r="AF944">
            <v>0</v>
          </cell>
          <cell r="AG944">
            <v>0</v>
          </cell>
          <cell r="AH944">
            <v>0</v>
          </cell>
        </row>
        <row r="945">
          <cell r="A945" t="str">
            <v>L0916</v>
          </cell>
          <cell r="B945" t="str">
            <v>Agamemnon Housing Association Limited</v>
          </cell>
          <cell r="C945" t="str">
            <v>RASA</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236</v>
          </cell>
          <cell r="T945">
            <v>0</v>
          </cell>
          <cell r="U945">
            <v>0</v>
          </cell>
          <cell r="V945">
            <v>236</v>
          </cell>
          <cell r="W945">
            <v>0</v>
          </cell>
          <cell r="X945">
            <v>0</v>
          </cell>
          <cell r="Y945">
            <v>236</v>
          </cell>
          <cell r="Z945">
            <v>0</v>
          </cell>
          <cell r="AA945">
            <v>0</v>
          </cell>
          <cell r="AB945">
            <v>0</v>
          </cell>
          <cell r="AC945">
            <v>0</v>
          </cell>
          <cell r="AD945">
            <v>0</v>
          </cell>
          <cell r="AE945">
            <v>0</v>
          </cell>
          <cell r="AF945">
            <v>0</v>
          </cell>
          <cell r="AG945">
            <v>0</v>
          </cell>
          <cell r="AH945">
            <v>0</v>
          </cell>
        </row>
        <row r="946">
          <cell r="A946" t="str">
            <v>L0917</v>
          </cell>
          <cell r="B946" t="str">
            <v>Impact Housing Association Limited</v>
          </cell>
          <cell r="C946" t="str">
            <v>Large</v>
          </cell>
          <cell r="D946">
            <v>2149</v>
          </cell>
          <cell r="E946">
            <v>0</v>
          </cell>
          <cell r="F946">
            <v>6</v>
          </cell>
          <cell r="G946">
            <v>0</v>
          </cell>
          <cell r="H946">
            <v>0</v>
          </cell>
          <cell r="I946">
            <v>0</v>
          </cell>
          <cell r="J946">
            <v>136</v>
          </cell>
          <cell r="K946">
            <v>0</v>
          </cell>
          <cell r="L946">
            <v>0</v>
          </cell>
          <cell r="M946">
            <v>229</v>
          </cell>
          <cell r="N946">
            <v>93</v>
          </cell>
          <cell r="O946">
            <v>0</v>
          </cell>
          <cell r="P946">
            <v>0</v>
          </cell>
          <cell r="Q946">
            <v>99</v>
          </cell>
          <cell r="R946">
            <v>0</v>
          </cell>
          <cell r="S946">
            <v>55</v>
          </cell>
          <cell r="T946">
            <v>0</v>
          </cell>
          <cell r="U946">
            <v>0</v>
          </cell>
          <cell r="V946">
            <v>2569</v>
          </cell>
          <cell r="W946">
            <v>192</v>
          </cell>
          <cell r="X946">
            <v>6</v>
          </cell>
          <cell r="Y946">
            <v>2662</v>
          </cell>
          <cell r="Z946">
            <v>200</v>
          </cell>
          <cell r="AA946">
            <v>0</v>
          </cell>
          <cell r="AB946">
            <v>0</v>
          </cell>
          <cell r="AC946">
            <v>4</v>
          </cell>
          <cell r="AD946">
            <v>0</v>
          </cell>
          <cell r="AE946">
            <v>0</v>
          </cell>
          <cell r="AF946">
            <v>204</v>
          </cell>
          <cell r="AG946">
            <v>0</v>
          </cell>
          <cell r="AH946">
            <v>0</v>
          </cell>
        </row>
        <row r="947">
          <cell r="A947" t="str">
            <v>L0918</v>
          </cell>
          <cell r="B947" t="str">
            <v>Egerton Housing Association Limited</v>
          </cell>
          <cell r="C947" t="str">
            <v>RASA</v>
          </cell>
          <cell r="D947">
            <v>7</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7</v>
          </cell>
          <cell r="W947">
            <v>0</v>
          </cell>
          <cell r="X947">
            <v>0</v>
          </cell>
          <cell r="Y947">
            <v>7</v>
          </cell>
          <cell r="Z947">
            <v>0</v>
          </cell>
          <cell r="AA947">
            <v>0</v>
          </cell>
          <cell r="AB947">
            <v>0</v>
          </cell>
          <cell r="AC947">
            <v>0</v>
          </cell>
          <cell r="AD947">
            <v>0</v>
          </cell>
          <cell r="AE947">
            <v>0</v>
          </cell>
          <cell r="AF947">
            <v>0</v>
          </cell>
          <cell r="AG947">
            <v>0</v>
          </cell>
          <cell r="AH947">
            <v>0</v>
          </cell>
        </row>
        <row r="948">
          <cell r="A948" t="str">
            <v>L0923</v>
          </cell>
          <cell r="B948" t="str">
            <v>Harrow Churches Housing Association</v>
          </cell>
          <cell r="C948" t="str">
            <v>RASA</v>
          </cell>
          <cell r="D948">
            <v>67</v>
          </cell>
          <cell r="E948">
            <v>0</v>
          </cell>
          <cell r="F948">
            <v>13</v>
          </cell>
          <cell r="G948">
            <v>0</v>
          </cell>
          <cell r="H948">
            <v>0</v>
          </cell>
          <cell r="I948">
            <v>0</v>
          </cell>
          <cell r="J948">
            <v>28</v>
          </cell>
          <cell r="K948">
            <v>0</v>
          </cell>
          <cell r="L948">
            <v>0</v>
          </cell>
          <cell r="M948">
            <v>39</v>
          </cell>
          <cell r="N948">
            <v>0</v>
          </cell>
          <cell r="O948">
            <v>6</v>
          </cell>
          <cell r="P948">
            <v>0</v>
          </cell>
          <cell r="Q948">
            <v>0</v>
          </cell>
          <cell r="R948">
            <v>0</v>
          </cell>
          <cell r="S948">
            <v>263</v>
          </cell>
          <cell r="T948">
            <v>0</v>
          </cell>
          <cell r="U948">
            <v>0</v>
          </cell>
          <cell r="V948">
            <v>397</v>
          </cell>
          <cell r="W948">
            <v>0</v>
          </cell>
          <cell r="X948">
            <v>19</v>
          </cell>
          <cell r="Y948">
            <v>397</v>
          </cell>
          <cell r="Z948">
            <v>0</v>
          </cell>
          <cell r="AA948">
            <v>0</v>
          </cell>
          <cell r="AB948">
            <v>0</v>
          </cell>
          <cell r="AC948">
            <v>0</v>
          </cell>
          <cell r="AD948">
            <v>0</v>
          </cell>
          <cell r="AE948">
            <v>0</v>
          </cell>
          <cell r="AF948">
            <v>0</v>
          </cell>
          <cell r="AG948">
            <v>0</v>
          </cell>
          <cell r="AH948">
            <v>0</v>
          </cell>
        </row>
        <row r="949">
          <cell r="A949" t="str">
            <v>L0927</v>
          </cell>
          <cell r="B949" t="str">
            <v>Lambeth &amp; Southwark Housing Association Limited</v>
          </cell>
          <cell r="C949" t="str">
            <v>RASA</v>
          </cell>
          <cell r="D949">
            <v>283</v>
          </cell>
          <cell r="E949">
            <v>0</v>
          </cell>
          <cell r="F949">
            <v>27</v>
          </cell>
          <cell r="G949">
            <v>0</v>
          </cell>
          <cell r="H949">
            <v>0</v>
          </cell>
          <cell r="I949">
            <v>0</v>
          </cell>
          <cell r="J949">
            <v>9</v>
          </cell>
          <cell r="K949">
            <v>0</v>
          </cell>
          <cell r="L949">
            <v>0</v>
          </cell>
          <cell r="M949">
            <v>0</v>
          </cell>
          <cell r="N949">
            <v>0</v>
          </cell>
          <cell r="O949">
            <v>0</v>
          </cell>
          <cell r="P949">
            <v>0</v>
          </cell>
          <cell r="Q949">
            <v>0</v>
          </cell>
          <cell r="R949">
            <v>0</v>
          </cell>
          <cell r="S949">
            <v>0</v>
          </cell>
          <cell r="T949">
            <v>0</v>
          </cell>
          <cell r="U949">
            <v>0</v>
          </cell>
          <cell r="V949">
            <v>292</v>
          </cell>
          <cell r="W949">
            <v>0</v>
          </cell>
          <cell r="X949">
            <v>27</v>
          </cell>
          <cell r="Y949">
            <v>292</v>
          </cell>
          <cell r="Z949">
            <v>0</v>
          </cell>
          <cell r="AA949">
            <v>0</v>
          </cell>
          <cell r="AB949">
            <v>0</v>
          </cell>
          <cell r="AC949">
            <v>0</v>
          </cell>
          <cell r="AD949">
            <v>0</v>
          </cell>
          <cell r="AE949">
            <v>0</v>
          </cell>
          <cell r="AF949">
            <v>0</v>
          </cell>
          <cell r="AG949">
            <v>0</v>
          </cell>
          <cell r="AH949">
            <v>0</v>
          </cell>
        </row>
        <row r="950">
          <cell r="A950" t="str">
            <v>L0938</v>
          </cell>
          <cell r="B950" t="str">
            <v>Hatton Housing Trust Limited</v>
          </cell>
          <cell r="C950" t="str">
            <v>RASA</v>
          </cell>
          <cell r="D950">
            <v>100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100</v>
          </cell>
          <cell r="W950">
            <v>0</v>
          </cell>
          <cell r="X950">
            <v>0</v>
          </cell>
          <cell r="Y950">
            <v>100</v>
          </cell>
          <cell r="Z950">
            <v>0</v>
          </cell>
          <cell r="AA950">
            <v>0</v>
          </cell>
          <cell r="AB950">
            <v>0</v>
          </cell>
          <cell r="AC950">
            <v>0</v>
          </cell>
          <cell r="AD950">
            <v>0</v>
          </cell>
          <cell r="AE950">
            <v>0</v>
          </cell>
          <cell r="AF950">
            <v>0</v>
          </cell>
          <cell r="AG950">
            <v>0</v>
          </cell>
          <cell r="AH950">
            <v>0</v>
          </cell>
        </row>
        <row r="951">
          <cell r="A951" t="str">
            <v>L0942</v>
          </cell>
          <cell r="B951" t="str">
            <v>Mercian Housing Association Limited</v>
          </cell>
          <cell r="C951" t="str">
            <v>Large</v>
          </cell>
          <cell r="D951">
            <v>1989</v>
          </cell>
          <cell r="E951">
            <v>33</v>
          </cell>
          <cell r="F951">
            <v>0</v>
          </cell>
          <cell r="G951">
            <v>135</v>
          </cell>
          <cell r="H951">
            <v>0</v>
          </cell>
          <cell r="I951">
            <v>0</v>
          </cell>
          <cell r="J951">
            <v>24</v>
          </cell>
          <cell r="K951">
            <v>0</v>
          </cell>
          <cell r="L951">
            <v>0</v>
          </cell>
          <cell r="M951">
            <v>20</v>
          </cell>
          <cell r="N951">
            <v>83</v>
          </cell>
          <cell r="O951">
            <v>0</v>
          </cell>
          <cell r="P951">
            <v>0</v>
          </cell>
          <cell r="Q951">
            <v>0</v>
          </cell>
          <cell r="R951">
            <v>0</v>
          </cell>
          <cell r="S951">
            <v>219</v>
          </cell>
          <cell r="T951">
            <v>0</v>
          </cell>
          <cell r="U951">
            <v>0</v>
          </cell>
          <cell r="V951">
            <v>2387</v>
          </cell>
          <cell r="W951">
            <v>116</v>
          </cell>
          <cell r="X951">
            <v>0</v>
          </cell>
          <cell r="Y951">
            <v>2503</v>
          </cell>
          <cell r="Z951">
            <v>0</v>
          </cell>
          <cell r="AA951">
            <v>0</v>
          </cell>
          <cell r="AB951">
            <v>0</v>
          </cell>
          <cell r="AC951">
            <v>0</v>
          </cell>
          <cell r="AD951">
            <v>0</v>
          </cell>
          <cell r="AE951">
            <v>0</v>
          </cell>
          <cell r="AF951">
            <v>0</v>
          </cell>
          <cell r="AG951">
            <v>0</v>
          </cell>
          <cell r="AH951">
            <v>0</v>
          </cell>
        </row>
        <row r="952">
          <cell r="A952" t="str">
            <v>L0961</v>
          </cell>
          <cell r="B952" t="str">
            <v>Newark Housing Association Limited</v>
          </cell>
          <cell r="C952" t="str">
            <v>RASA</v>
          </cell>
          <cell r="D952">
            <v>0</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28</v>
          </cell>
          <cell r="T952">
            <v>0</v>
          </cell>
          <cell r="U952">
            <v>0</v>
          </cell>
          <cell r="V952">
            <v>28</v>
          </cell>
          <cell r="W952">
            <v>0</v>
          </cell>
          <cell r="X952">
            <v>0</v>
          </cell>
          <cell r="Y952">
            <v>28</v>
          </cell>
          <cell r="Z952">
            <v>0</v>
          </cell>
          <cell r="AA952">
            <v>0</v>
          </cell>
          <cell r="AB952">
            <v>0</v>
          </cell>
          <cell r="AC952">
            <v>0</v>
          </cell>
          <cell r="AD952">
            <v>0</v>
          </cell>
          <cell r="AE952">
            <v>0</v>
          </cell>
          <cell r="AF952">
            <v>0</v>
          </cell>
          <cell r="AG952">
            <v>0</v>
          </cell>
          <cell r="AH952">
            <v>0</v>
          </cell>
        </row>
        <row r="953">
          <cell r="A953" t="str">
            <v>L0970</v>
          </cell>
          <cell r="B953" t="str">
            <v>Housing For Women</v>
          </cell>
          <cell r="C953" t="str">
            <v>RASA</v>
          </cell>
          <cell r="D953">
            <v>805</v>
          </cell>
          <cell r="E953">
            <v>0</v>
          </cell>
          <cell r="F953">
            <v>49</v>
          </cell>
          <cell r="G953">
            <v>0</v>
          </cell>
          <cell r="H953">
            <v>0</v>
          </cell>
          <cell r="I953">
            <v>0</v>
          </cell>
          <cell r="J953">
            <v>0</v>
          </cell>
          <cell r="K953">
            <v>0</v>
          </cell>
          <cell r="L953">
            <v>0</v>
          </cell>
          <cell r="M953">
            <v>15</v>
          </cell>
          <cell r="N953">
            <v>0</v>
          </cell>
          <cell r="O953">
            <v>48</v>
          </cell>
          <cell r="P953">
            <v>0</v>
          </cell>
          <cell r="Q953">
            <v>0</v>
          </cell>
          <cell r="R953">
            <v>0</v>
          </cell>
          <cell r="S953">
            <v>0</v>
          </cell>
          <cell r="T953">
            <v>0</v>
          </cell>
          <cell r="U953">
            <v>0</v>
          </cell>
          <cell r="V953">
            <v>820</v>
          </cell>
          <cell r="W953">
            <v>0</v>
          </cell>
          <cell r="X953">
            <v>97</v>
          </cell>
          <cell r="Y953">
            <v>820</v>
          </cell>
          <cell r="Z953">
            <v>2</v>
          </cell>
          <cell r="AA953">
            <v>0</v>
          </cell>
          <cell r="AB953">
            <v>3</v>
          </cell>
          <cell r="AC953">
            <v>0</v>
          </cell>
          <cell r="AD953">
            <v>0</v>
          </cell>
          <cell r="AE953">
            <v>0</v>
          </cell>
          <cell r="AF953">
            <v>2</v>
          </cell>
          <cell r="AG953">
            <v>0</v>
          </cell>
          <cell r="AH953">
            <v>3</v>
          </cell>
        </row>
        <row r="954">
          <cell r="A954" t="str">
            <v>L0975</v>
          </cell>
          <cell r="B954" t="str">
            <v>Mosscare Housing Limited</v>
          </cell>
          <cell r="C954" t="str">
            <v>Large</v>
          </cell>
          <cell r="D954">
            <v>2972</v>
          </cell>
          <cell r="E954">
            <v>0</v>
          </cell>
          <cell r="F954">
            <v>0</v>
          </cell>
          <cell r="G954">
            <v>0</v>
          </cell>
          <cell r="H954">
            <v>0</v>
          </cell>
          <cell r="I954">
            <v>0</v>
          </cell>
          <cell r="J954">
            <v>193</v>
          </cell>
          <cell r="K954">
            <v>10</v>
          </cell>
          <cell r="L954">
            <v>0</v>
          </cell>
          <cell r="M954">
            <v>119</v>
          </cell>
          <cell r="N954">
            <v>143</v>
          </cell>
          <cell r="O954">
            <v>0</v>
          </cell>
          <cell r="P954">
            <v>0</v>
          </cell>
          <cell r="Q954">
            <v>0</v>
          </cell>
          <cell r="R954">
            <v>0</v>
          </cell>
          <cell r="S954">
            <v>134</v>
          </cell>
          <cell r="T954">
            <v>0</v>
          </cell>
          <cell r="U954">
            <v>0</v>
          </cell>
          <cell r="V954">
            <v>3418</v>
          </cell>
          <cell r="W954">
            <v>153</v>
          </cell>
          <cell r="X954">
            <v>0</v>
          </cell>
          <cell r="Y954">
            <v>3571</v>
          </cell>
          <cell r="Z954">
            <v>0</v>
          </cell>
          <cell r="AA954">
            <v>0</v>
          </cell>
          <cell r="AB954">
            <v>0</v>
          </cell>
          <cell r="AC954">
            <v>0</v>
          </cell>
          <cell r="AD954">
            <v>0</v>
          </cell>
          <cell r="AE954">
            <v>0</v>
          </cell>
          <cell r="AF954">
            <v>0</v>
          </cell>
          <cell r="AG954">
            <v>0</v>
          </cell>
          <cell r="AH954">
            <v>0</v>
          </cell>
        </row>
        <row r="955">
          <cell r="A955" t="str">
            <v>L0976</v>
          </cell>
          <cell r="B955" t="str">
            <v>Bexley Community Housing Association Limited</v>
          </cell>
          <cell r="C955" t="str">
            <v>RASA</v>
          </cell>
          <cell r="D955">
            <v>133</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133</v>
          </cell>
          <cell r="W955">
            <v>0</v>
          </cell>
          <cell r="X955">
            <v>0</v>
          </cell>
          <cell r="Y955">
            <v>133</v>
          </cell>
          <cell r="Z955">
            <v>0</v>
          </cell>
          <cell r="AA955">
            <v>0</v>
          </cell>
          <cell r="AB955">
            <v>0</v>
          </cell>
          <cell r="AC955">
            <v>0</v>
          </cell>
          <cell r="AD955">
            <v>0</v>
          </cell>
          <cell r="AE955">
            <v>0</v>
          </cell>
          <cell r="AF955">
            <v>0</v>
          </cell>
          <cell r="AG955">
            <v>0</v>
          </cell>
          <cell r="AH955">
            <v>0</v>
          </cell>
        </row>
        <row r="956">
          <cell r="A956" t="str">
            <v>L0979</v>
          </cell>
          <cell r="B956" t="str">
            <v>Trident Housing Association Limited</v>
          </cell>
          <cell r="C956" t="str">
            <v>Large</v>
          </cell>
          <cell r="D956">
            <v>1643</v>
          </cell>
          <cell r="E956">
            <v>10</v>
          </cell>
          <cell r="F956">
            <v>0</v>
          </cell>
          <cell r="G956">
            <v>0</v>
          </cell>
          <cell r="H956">
            <v>0</v>
          </cell>
          <cell r="I956">
            <v>0</v>
          </cell>
          <cell r="J956">
            <v>322</v>
          </cell>
          <cell r="K956">
            <v>2</v>
          </cell>
          <cell r="L956">
            <v>0</v>
          </cell>
          <cell r="M956">
            <v>509</v>
          </cell>
          <cell r="N956">
            <v>12</v>
          </cell>
          <cell r="O956">
            <v>0</v>
          </cell>
          <cell r="P956">
            <v>58</v>
          </cell>
          <cell r="Q956">
            <v>0</v>
          </cell>
          <cell r="R956">
            <v>0</v>
          </cell>
          <cell r="S956">
            <v>307</v>
          </cell>
          <cell r="T956">
            <v>0</v>
          </cell>
          <cell r="U956">
            <v>0</v>
          </cell>
          <cell r="V956">
            <v>2839</v>
          </cell>
          <cell r="W956">
            <v>24</v>
          </cell>
          <cell r="X956">
            <v>0</v>
          </cell>
          <cell r="Y956">
            <v>2805</v>
          </cell>
          <cell r="Z956">
            <v>161</v>
          </cell>
          <cell r="AA956">
            <v>6</v>
          </cell>
          <cell r="AB956">
            <v>0</v>
          </cell>
          <cell r="AC956">
            <v>0</v>
          </cell>
          <cell r="AD956">
            <v>0</v>
          </cell>
          <cell r="AE956">
            <v>0</v>
          </cell>
          <cell r="AF956">
            <v>161</v>
          </cell>
          <cell r="AG956">
            <v>6</v>
          </cell>
          <cell r="AH956">
            <v>0</v>
          </cell>
        </row>
        <row r="957">
          <cell r="A957" t="str">
            <v>L0983</v>
          </cell>
          <cell r="B957" t="str">
            <v>Campden School Housing Association Limited</v>
          </cell>
          <cell r="C957" t="str">
            <v>RASA</v>
          </cell>
          <cell r="D957">
            <v>12</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12</v>
          </cell>
          <cell r="W957">
            <v>0</v>
          </cell>
          <cell r="X957">
            <v>0</v>
          </cell>
          <cell r="Y957">
            <v>12</v>
          </cell>
          <cell r="Z957">
            <v>0</v>
          </cell>
          <cell r="AA957">
            <v>0</v>
          </cell>
          <cell r="AB957">
            <v>0</v>
          </cell>
          <cell r="AC957">
            <v>0</v>
          </cell>
          <cell r="AD957">
            <v>0</v>
          </cell>
          <cell r="AE957">
            <v>0</v>
          </cell>
          <cell r="AF957">
            <v>0</v>
          </cell>
          <cell r="AG957">
            <v>0</v>
          </cell>
          <cell r="AH957">
            <v>0</v>
          </cell>
        </row>
        <row r="958">
          <cell r="A958" t="str">
            <v>L0992</v>
          </cell>
          <cell r="B958" t="str">
            <v>The Cambridge Housing Society Limited</v>
          </cell>
          <cell r="C958" t="str">
            <v>Large</v>
          </cell>
          <cell r="D958">
            <v>1825</v>
          </cell>
          <cell r="E958">
            <v>0</v>
          </cell>
          <cell r="F958">
            <v>0</v>
          </cell>
          <cell r="G958">
            <v>2</v>
          </cell>
          <cell r="H958">
            <v>0</v>
          </cell>
          <cell r="I958">
            <v>0</v>
          </cell>
          <cell r="J958">
            <v>0</v>
          </cell>
          <cell r="K958">
            <v>0</v>
          </cell>
          <cell r="L958">
            <v>0</v>
          </cell>
          <cell r="M958">
            <v>171</v>
          </cell>
          <cell r="N958">
            <v>9</v>
          </cell>
          <cell r="O958">
            <v>0</v>
          </cell>
          <cell r="P958">
            <v>138</v>
          </cell>
          <cell r="Q958">
            <v>9</v>
          </cell>
          <cell r="R958">
            <v>0</v>
          </cell>
          <cell r="S958">
            <v>205</v>
          </cell>
          <cell r="T958">
            <v>10</v>
          </cell>
          <cell r="U958">
            <v>0</v>
          </cell>
          <cell r="V958">
            <v>2341</v>
          </cell>
          <cell r="W958">
            <v>28</v>
          </cell>
          <cell r="X958">
            <v>0</v>
          </cell>
          <cell r="Y958">
            <v>2222</v>
          </cell>
          <cell r="Z958">
            <v>2</v>
          </cell>
          <cell r="AA958">
            <v>0</v>
          </cell>
          <cell r="AB958">
            <v>0</v>
          </cell>
          <cell r="AC958">
            <v>0</v>
          </cell>
          <cell r="AD958">
            <v>0</v>
          </cell>
          <cell r="AE958">
            <v>0</v>
          </cell>
          <cell r="AF958">
            <v>2</v>
          </cell>
          <cell r="AG958">
            <v>0</v>
          </cell>
          <cell r="AH958">
            <v>0</v>
          </cell>
        </row>
        <row r="959">
          <cell r="A959" t="str">
            <v>L0993</v>
          </cell>
          <cell r="B959" t="str">
            <v>The King Street Housing Society Limited</v>
          </cell>
          <cell r="C959" t="str">
            <v>RASA</v>
          </cell>
          <cell r="D959">
            <v>211</v>
          </cell>
          <cell r="E959">
            <v>0</v>
          </cell>
          <cell r="F959">
            <v>27</v>
          </cell>
          <cell r="G959">
            <v>0</v>
          </cell>
          <cell r="H959">
            <v>0</v>
          </cell>
          <cell r="I959">
            <v>0</v>
          </cell>
          <cell r="J959">
            <v>15</v>
          </cell>
          <cell r="K959">
            <v>0</v>
          </cell>
          <cell r="L959">
            <v>0</v>
          </cell>
          <cell r="M959">
            <v>14</v>
          </cell>
          <cell r="N959">
            <v>0</v>
          </cell>
          <cell r="O959">
            <v>4</v>
          </cell>
          <cell r="P959">
            <v>0</v>
          </cell>
          <cell r="Q959">
            <v>0</v>
          </cell>
          <cell r="R959">
            <v>0</v>
          </cell>
          <cell r="S959">
            <v>21</v>
          </cell>
          <cell r="T959">
            <v>0</v>
          </cell>
          <cell r="U959">
            <v>0</v>
          </cell>
          <cell r="V959">
            <v>261</v>
          </cell>
          <cell r="W959">
            <v>0</v>
          </cell>
          <cell r="X959">
            <v>31</v>
          </cell>
          <cell r="Y959">
            <v>261</v>
          </cell>
          <cell r="Z959">
            <v>0</v>
          </cell>
          <cell r="AA959">
            <v>0</v>
          </cell>
          <cell r="AB959">
            <v>134</v>
          </cell>
          <cell r="AC959">
            <v>0</v>
          </cell>
          <cell r="AD959">
            <v>0</v>
          </cell>
          <cell r="AE959">
            <v>8</v>
          </cell>
          <cell r="AF959">
            <v>0</v>
          </cell>
          <cell r="AG959">
            <v>0</v>
          </cell>
          <cell r="AH959">
            <v>142</v>
          </cell>
        </row>
        <row r="960">
          <cell r="A960" t="str">
            <v>L1000</v>
          </cell>
          <cell r="B960" t="str">
            <v>Witham Housing Association Limited</v>
          </cell>
          <cell r="C960" t="str">
            <v>RASA</v>
          </cell>
          <cell r="D960">
            <v>0</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40</v>
          </cell>
          <cell r="U960">
            <v>0</v>
          </cell>
          <cell r="V960">
            <v>0</v>
          </cell>
          <cell r="W960">
            <v>40</v>
          </cell>
          <cell r="X960">
            <v>0</v>
          </cell>
          <cell r="Y960">
            <v>40</v>
          </cell>
          <cell r="Z960">
            <v>0</v>
          </cell>
          <cell r="AA960">
            <v>0</v>
          </cell>
          <cell r="AB960">
            <v>0</v>
          </cell>
          <cell r="AC960">
            <v>0</v>
          </cell>
          <cell r="AD960">
            <v>0</v>
          </cell>
          <cell r="AE960">
            <v>0</v>
          </cell>
          <cell r="AF960">
            <v>0</v>
          </cell>
          <cell r="AG960">
            <v>0</v>
          </cell>
          <cell r="AH960">
            <v>0</v>
          </cell>
        </row>
        <row r="961">
          <cell r="A961" t="str">
            <v>L1001</v>
          </cell>
          <cell r="B961" t="str">
            <v>Pierhead Housing Association Limited</v>
          </cell>
          <cell r="C961" t="str">
            <v>Large</v>
          </cell>
          <cell r="D961">
            <v>1258</v>
          </cell>
          <cell r="E961">
            <v>0</v>
          </cell>
          <cell r="F961">
            <v>0</v>
          </cell>
          <cell r="G961">
            <v>0</v>
          </cell>
          <cell r="H961">
            <v>0</v>
          </cell>
          <cell r="I961">
            <v>0</v>
          </cell>
          <cell r="J961">
            <v>0</v>
          </cell>
          <cell r="K961">
            <v>0</v>
          </cell>
          <cell r="L961">
            <v>0</v>
          </cell>
          <cell r="M961">
            <v>62</v>
          </cell>
          <cell r="N961">
            <v>0</v>
          </cell>
          <cell r="O961">
            <v>0</v>
          </cell>
          <cell r="P961">
            <v>0</v>
          </cell>
          <cell r="Q961">
            <v>0</v>
          </cell>
          <cell r="R961">
            <v>0</v>
          </cell>
          <cell r="S961">
            <v>182</v>
          </cell>
          <cell r="T961">
            <v>0</v>
          </cell>
          <cell r="U961">
            <v>0</v>
          </cell>
          <cell r="V961">
            <v>1502</v>
          </cell>
          <cell r="W961">
            <v>0</v>
          </cell>
          <cell r="X961">
            <v>0</v>
          </cell>
          <cell r="Y961">
            <v>1502</v>
          </cell>
          <cell r="Z961">
            <v>198</v>
          </cell>
          <cell r="AA961">
            <v>0</v>
          </cell>
          <cell r="AB961">
            <v>0</v>
          </cell>
          <cell r="AC961">
            <v>0</v>
          </cell>
          <cell r="AD961">
            <v>0</v>
          </cell>
          <cell r="AE961">
            <v>0</v>
          </cell>
          <cell r="AF961">
            <v>198</v>
          </cell>
          <cell r="AG961">
            <v>0</v>
          </cell>
          <cell r="AH961">
            <v>0</v>
          </cell>
        </row>
        <row r="962">
          <cell r="A962" t="str">
            <v>L1002</v>
          </cell>
          <cell r="B962" t="str">
            <v>Boscombe Rotary &amp; Inner Wheel Housing Assoc Ltd</v>
          </cell>
          <cell r="C962" t="str">
            <v>RASA</v>
          </cell>
          <cell r="D962">
            <v>20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20</v>
          </cell>
          <cell r="W962">
            <v>0</v>
          </cell>
          <cell r="X962">
            <v>0</v>
          </cell>
          <cell r="Y962">
            <v>20</v>
          </cell>
          <cell r="Z962">
            <v>0</v>
          </cell>
          <cell r="AA962">
            <v>0</v>
          </cell>
          <cell r="AB962">
            <v>0</v>
          </cell>
          <cell r="AC962">
            <v>0</v>
          </cell>
          <cell r="AD962">
            <v>0</v>
          </cell>
          <cell r="AE962">
            <v>0</v>
          </cell>
          <cell r="AF962">
            <v>0</v>
          </cell>
          <cell r="AG962">
            <v>0</v>
          </cell>
          <cell r="AH962">
            <v>0</v>
          </cell>
        </row>
        <row r="963">
          <cell r="A963" t="str">
            <v>L1005</v>
          </cell>
          <cell r="B963" t="str">
            <v>Vectis Housing Association Limited</v>
          </cell>
          <cell r="C963" t="str">
            <v>RASA</v>
          </cell>
          <cell r="D963">
            <v>376</v>
          </cell>
          <cell r="E963">
            <v>0</v>
          </cell>
          <cell r="F963">
            <v>0</v>
          </cell>
          <cell r="G963">
            <v>21</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397</v>
          </cell>
          <cell r="W963">
            <v>0</v>
          </cell>
          <cell r="X963">
            <v>0</v>
          </cell>
          <cell r="Y963">
            <v>397</v>
          </cell>
          <cell r="Z963">
            <v>0</v>
          </cell>
          <cell r="AA963">
            <v>0</v>
          </cell>
          <cell r="AB963">
            <v>0</v>
          </cell>
          <cell r="AC963">
            <v>0</v>
          </cell>
          <cell r="AD963">
            <v>0</v>
          </cell>
          <cell r="AE963">
            <v>0</v>
          </cell>
          <cell r="AF963">
            <v>0</v>
          </cell>
          <cell r="AG963">
            <v>0</v>
          </cell>
          <cell r="AH963">
            <v>0</v>
          </cell>
        </row>
        <row r="964">
          <cell r="A964" t="str">
            <v>L1007</v>
          </cell>
          <cell r="B964" t="str">
            <v>Braughing Housing Association Limited</v>
          </cell>
          <cell r="C964" t="str">
            <v>RASA</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7</v>
          </cell>
          <cell r="T964">
            <v>0</v>
          </cell>
          <cell r="U964">
            <v>0</v>
          </cell>
          <cell r="V964">
            <v>7</v>
          </cell>
          <cell r="W964">
            <v>0</v>
          </cell>
          <cell r="X964">
            <v>0</v>
          </cell>
          <cell r="Y964">
            <v>7</v>
          </cell>
          <cell r="Z964">
            <v>0</v>
          </cell>
          <cell r="AA964">
            <v>0</v>
          </cell>
          <cell r="AB964">
            <v>0</v>
          </cell>
          <cell r="AC964">
            <v>0</v>
          </cell>
          <cell r="AD964">
            <v>0</v>
          </cell>
          <cell r="AE964">
            <v>0</v>
          </cell>
          <cell r="AF964">
            <v>0</v>
          </cell>
          <cell r="AG964">
            <v>0</v>
          </cell>
          <cell r="AH964">
            <v>0</v>
          </cell>
        </row>
        <row r="965">
          <cell r="A965" t="str">
            <v>L1015</v>
          </cell>
          <cell r="B965" t="str">
            <v>Harrogate Flower Fund Homes Limited</v>
          </cell>
          <cell r="C965" t="str">
            <v>RASA</v>
          </cell>
          <cell r="D965">
            <v>0</v>
          </cell>
          <cell r="E965">
            <v>27</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27</v>
          </cell>
          <cell r="X965">
            <v>0</v>
          </cell>
          <cell r="Y965">
            <v>27</v>
          </cell>
          <cell r="Z965">
            <v>0</v>
          </cell>
          <cell r="AA965">
            <v>0</v>
          </cell>
          <cell r="AB965">
            <v>0</v>
          </cell>
          <cell r="AC965">
            <v>0</v>
          </cell>
          <cell r="AD965">
            <v>0</v>
          </cell>
          <cell r="AE965">
            <v>0</v>
          </cell>
          <cell r="AF965">
            <v>0</v>
          </cell>
          <cell r="AG965">
            <v>0</v>
          </cell>
          <cell r="AH965">
            <v>0</v>
          </cell>
        </row>
        <row r="966">
          <cell r="A966" t="str">
            <v>L1019</v>
          </cell>
          <cell r="B966" t="str">
            <v>York Housing Association Limited</v>
          </cell>
          <cell r="C966" t="str">
            <v>RASA</v>
          </cell>
          <cell r="D966">
            <v>387</v>
          </cell>
          <cell r="E966">
            <v>0</v>
          </cell>
          <cell r="F966">
            <v>47</v>
          </cell>
          <cell r="G966">
            <v>10</v>
          </cell>
          <cell r="H966">
            <v>0</v>
          </cell>
          <cell r="I966">
            <v>0</v>
          </cell>
          <cell r="J966">
            <v>58</v>
          </cell>
          <cell r="K966">
            <v>0</v>
          </cell>
          <cell r="L966">
            <v>0</v>
          </cell>
          <cell r="M966">
            <v>85</v>
          </cell>
          <cell r="N966">
            <v>200</v>
          </cell>
          <cell r="O966">
            <v>6</v>
          </cell>
          <cell r="P966">
            <v>0</v>
          </cell>
          <cell r="Q966">
            <v>0</v>
          </cell>
          <cell r="R966">
            <v>0</v>
          </cell>
          <cell r="S966">
            <v>131</v>
          </cell>
          <cell r="T966">
            <v>0</v>
          </cell>
          <cell r="U966">
            <v>0</v>
          </cell>
          <cell r="V966">
            <v>671</v>
          </cell>
          <cell r="W966">
            <v>200</v>
          </cell>
          <cell r="X966">
            <v>53</v>
          </cell>
          <cell r="Y966">
            <v>871</v>
          </cell>
          <cell r="Z966">
            <v>27</v>
          </cell>
          <cell r="AA966">
            <v>0</v>
          </cell>
          <cell r="AB966">
            <v>24</v>
          </cell>
          <cell r="AC966">
            <v>0</v>
          </cell>
          <cell r="AD966">
            <v>0</v>
          </cell>
          <cell r="AE966">
            <v>0</v>
          </cell>
          <cell r="AF966">
            <v>27</v>
          </cell>
          <cell r="AG966">
            <v>0</v>
          </cell>
          <cell r="AH966">
            <v>24</v>
          </cell>
        </row>
        <row r="967">
          <cell r="A967" t="str">
            <v>L1031</v>
          </cell>
          <cell r="B967" t="str">
            <v>Marlborough &amp; District Housing Association Limited</v>
          </cell>
          <cell r="C967" t="str">
            <v>RASA</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16</v>
          </cell>
          <cell r="T967">
            <v>0</v>
          </cell>
          <cell r="U967">
            <v>0</v>
          </cell>
          <cell r="V967">
            <v>16</v>
          </cell>
          <cell r="W967">
            <v>0</v>
          </cell>
          <cell r="X967">
            <v>0</v>
          </cell>
          <cell r="Y967">
            <v>16</v>
          </cell>
          <cell r="Z967">
            <v>0</v>
          </cell>
          <cell r="AA967">
            <v>0</v>
          </cell>
          <cell r="AB967">
            <v>0</v>
          </cell>
          <cell r="AC967">
            <v>0</v>
          </cell>
          <cell r="AD967">
            <v>0</v>
          </cell>
          <cell r="AE967">
            <v>0</v>
          </cell>
          <cell r="AF967">
            <v>0</v>
          </cell>
          <cell r="AG967">
            <v>0</v>
          </cell>
          <cell r="AH967">
            <v>0</v>
          </cell>
        </row>
        <row r="968">
          <cell r="A968" t="str">
            <v>L1033</v>
          </cell>
          <cell r="B968" t="str">
            <v>Alpha (R.S.L.) Limited</v>
          </cell>
          <cell r="C968" t="str">
            <v>RASA</v>
          </cell>
          <cell r="D968">
            <v>0</v>
          </cell>
          <cell r="E968">
            <v>0</v>
          </cell>
          <cell r="F968">
            <v>0</v>
          </cell>
          <cell r="G968">
            <v>0</v>
          </cell>
          <cell r="H968">
            <v>0</v>
          </cell>
          <cell r="I968">
            <v>0</v>
          </cell>
          <cell r="J968">
            <v>0</v>
          </cell>
          <cell r="K968">
            <v>25</v>
          </cell>
          <cell r="L968">
            <v>0</v>
          </cell>
          <cell r="M968">
            <v>0</v>
          </cell>
          <cell r="N968">
            <v>0</v>
          </cell>
          <cell r="O968">
            <v>0</v>
          </cell>
          <cell r="P968">
            <v>0</v>
          </cell>
          <cell r="Q968">
            <v>0</v>
          </cell>
          <cell r="R968">
            <v>0</v>
          </cell>
          <cell r="S968">
            <v>819</v>
          </cell>
          <cell r="T968">
            <v>9</v>
          </cell>
          <cell r="U968">
            <v>0</v>
          </cell>
          <cell r="V968">
            <v>819</v>
          </cell>
          <cell r="W968">
            <v>34</v>
          </cell>
          <cell r="X968">
            <v>0</v>
          </cell>
          <cell r="Y968">
            <v>853</v>
          </cell>
          <cell r="Z968">
            <v>0</v>
          </cell>
          <cell r="AA968">
            <v>0</v>
          </cell>
          <cell r="AB968">
            <v>0</v>
          </cell>
          <cell r="AC968">
            <v>0</v>
          </cell>
          <cell r="AD968">
            <v>0</v>
          </cell>
          <cell r="AE968">
            <v>0</v>
          </cell>
          <cell r="AF968">
            <v>0</v>
          </cell>
          <cell r="AG968">
            <v>0</v>
          </cell>
          <cell r="AH968">
            <v>0</v>
          </cell>
        </row>
        <row r="969">
          <cell r="A969" t="str">
            <v>L1216</v>
          </cell>
          <cell r="B969" t="str">
            <v>Bethel Housing Association Limited</v>
          </cell>
          <cell r="C969" t="str">
            <v>RASA</v>
          </cell>
          <cell r="D969">
            <v>10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10</v>
          </cell>
          <cell r="W969">
            <v>0</v>
          </cell>
          <cell r="X969">
            <v>0</v>
          </cell>
          <cell r="Y969">
            <v>10</v>
          </cell>
          <cell r="Z969">
            <v>0</v>
          </cell>
          <cell r="AA969">
            <v>0</v>
          </cell>
          <cell r="AB969">
            <v>0</v>
          </cell>
          <cell r="AC969">
            <v>0</v>
          </cell>
          <cell r="AD969">
            <v>0</v>
          </cell>
          <cell r="AE969">
            <v>0</v>
          </cell>
          <cell r="AF969">
            <v>0</v>
          </cell>
          <cell r="AG969">
            <v>0</v>
          </cell>
          <cell r="AH969">
            <v>0</v>
          </cell>
        </row>
        <row r="970">
          <cell r="A970" t="str">
            <v>L1218</v>
          </cell>
          <cell r="B970" t="str">
            <v>The Square Building Trust Limited</v>
          </cell>
          <cell r="C970" t="str">
            <v>RASA</v>
          </cell>
          <cell r="D970">
            <v>0</v>
          </cell>
          <cell r="E970">
            <v>76</v>
          </cell>
          <cell r="F970">
            <v>0</v>
          </cell>
          <cell r="G970">
            <v>0</v>
          </cell>
          <cell r="H970">
            <v>0</v>
          </cell>
          <cell r="I970">
            <v>0</v>
          </cell>
          <cell r="J970">
            <v>0</v>
          </cell>
          <cell r="K970">
            <v>0</v>
          </cell>
          <cell r="L970">
            <v>0</v>
          </cell>
          <cell r="M970">
            <v>0</v>
          </cell>
          <cell r="N970">
            <v>32</v>
          </cell>
          <cell r="O970">
            <v>0</v>
          </cell>
          <cell r="P970">
            <v>0</v>
          </cell>
          <cell r="Q970">
            <v>0</v>
          </cell>
          <cell r="R970">
            <v>0</v>
          </cell>
          <cell r="S970">
            <v>0</v>
          </cell>
          <cell r="T970">
            <v>14</v>
          </cell>
          <cell r="U970">
            <v>0</v>
          </cell>
          <cell r="V970">
            <v>0</v>
          </cell>
          <cell r="W970">
            <v>122</v>
          </cell>
          <cell r="X970">
            <v>0</v>
          </cell>
          <cell r="Y970">
            <v>122</v>
          </cell>
          <cell r="Z970">
            <v>0</v>
          </cell>
          <cell r="AA970">
            <v>0</v>
          </cell>
          <cell r="AB970">
            <v>0</v>
          </cell>
          <cell r="AC970">
            <v>0</v>
          </cell>
          <cell r="AD970">
            <v>0</v>
          </cell>
          <cell r="AE970">
            <v>0</v>
          </cell>
          <cell r="AF970">
            <v>0</v>
          </cell>
          <cell r="AG970">
            <v>0</v>
          </cell>
          <cell r="AH970">
            <v>0</v>
          </cell>
        </row>
        <row r="971">
          <cell r="A971" t="str">
            <v>L1229</v>
          </cell>
          <cell r="B971" t="str">
            <v>Equity Housing Group Limited</v>
          </cell>
          <cell r="C971" t="str">
            <v>Large</v>
          </cell>
          <cell r="D971">
            <v>1666</v>
          </cell>
          <cell r="E971">
            <v>2</v>
          </cell>
          <cell r="F971">
            <v>30</v>
          </cell>
          <cell r="G971">
            <v>0</v>
          </cell>
          <cell r="H971">
            <v>0</v>
          </cell>
          <cell r="I971">
            <v>0</v>
          </cell>
          <cell r="J971">
            <v>328</v>
          </cell>
          <cell r="K971">
            <v>0</v>
          </cell>
          <cell r="L971">
            <v>0</v>
          </cell>
          <cell r="M971">
            <v>91</v>
          </cell>
          <cell r="N971">
            <v>21</v>
          </cell>
          <cell r="O971">
            <v>0</v>
          </cell>
          <cell r="P971">
            <v>0</v>
          </cell>
          <cell r="Q971">
            <v>0</v>
          </cell>
          <cell r="R971">
            <v>0</v>
          </cell>
          <cell r="S971">
            <v>515</v>
          </cell>
          <cell r="T971">
            <v>0</v>
          </cell>
          <cell r="U971">
            <v>0</v>
          </cell>
          <cell r="V971">
            <v>2600</v>
          </cell>
          <cell r="W971">
            <v>23</v>
          </cell>
          <cell r="X971">
            <v>30</v>
          </cell>
          <cell r="Y971">
            <v>2623</v>
          </cell>
          <cell r="Z971">
            <v>122</v>
          </cell>
          <cell r="AA971">
            <v>0</v>
          </cell>
          <cell r="AB971">
            <v>0</v>
          </cell>
          <cell r="AC971">
            <v>66</v>
          </cell>
          <cell r="AD971">
            <v>6</v>
          </cell>
          <cell r="AE971">
            <v>0</v>
          </cell>
          <cell r="AF971">
            <v>188</v>
          </cell>
          <cell r="AG971">
            <v>6</v>
          </cell>
          <cell r="AH971">
            <v>0</v>
          </cell>
        </row>
        <row r="972">
          <cell r="A972" t="str">
            <v>L1230</v>
          </cell>
          <cell r="B972" t="str">
            <v>Great Places Housing Association</v>
          </cell>
          <cell r="C972" t="str">
            <v>Large</v>
          </cell>
          <cell r="D972">
            <v>9327</v>
          </cell>
          <cell r="E972">
            <v>144</v>
          </cell>
          <cell r="F972">
            <v>632</v>
          </cell>
          <cell r="G972">
            <v>112</v>
          </cell>
          <cell r="H972">
            <v>155</v>
          </cell>
          <cell r="I972">
            <v>0</v>
          </cell>
          <cell r="J972">
            <v>2848</v>
          </cell>
          <cell r="K972">
            <v>20</v>
          </cell>
          <cell r="L972">
            <v>0</v>
          </cell>
          <cell r="M972">
            <v>472</v>
          </cell>
          <cell r="N972">
            <v>655</v>
          </cell>
          <cell r="O972">
            <v>32</v>
          </cell>
          <cell r="P972">
            <v>0</v>
          </cell>
          <cell r="Q972">
            <v>0</v>
          </cell>
          <cell r="R972">
            <v>0</v>
          </cell>
          <cell r="S972">
            <v>351</v>
          </cell>
          <cell r="T972">
            <v>0</v>
          </cell>
          <cell r="U972">
            <v>0</v>
          </cell>
          <cell r="V972">
            <v>13110</v>
          </cell>
          <cell r="W972">
            <v>974</v>
          </cell>
          <cell r="X972">
            <v>664</v>
          </cell>
          <cell r="Y972">
            <v>14084</v>
          </cell>
          <cell r="Z972">
            <v>268</v>
          </cell>
          <cell r="AA972">
            <v>78</v>
          </cell>
          <cell r="AB972">
            <v>0</v>
          </cell>
          <cell r="AC972">
            <v>165</v>
          </cell>
          <cell r="AD972">
            <v>40</v>
          </cell>
          <cell r="AE972">
            <v>0</v>
          </cell>
          <cell r="AF972">
            <v>433</v>
          </cell>
          <cell r="AG972">
            <v>118</v>
          </cell>
          <cell r="AH972">
            <v>0</v>
          </cell>
        </row>
        <row r="973">
          <cell r="A973" t="str">
            <v>L1231</v>
          </cell>
          <cell r="B973" t="str">
            <v>'Johnnie' Johnson Housing Trust Limited</v>
          </cell>
          <cell r="C973" t="str">
            <v>Large</v>
          </cell>
          <cell r="D973">
            <v>1520</v>
          </cell>
          <cell r="E973">
            <v>21</v>
          </cell>
          <cell r="F973">
            <v>0</v>
          </cell>
          <cell r="G973">
            <v>42</v>
          </cell>
          <cell r="H973">
            <v>0</v>
          </cell>
          <cell r="I973">
            <v>0</v>
          </cell>
          <cell r="J973">
            <v>30</v>
          </cell>
          <cell r="K973">
            <v>0</v>
          </cell>
          <cell r="L973">
            <v>0</v>
          </cell>
          <cell r="M973">
            <v>59</v>
          </cell>
          <cell r="N973">
            <v>43</v>
          </cell>
          <cell r="O973">
            <v>0</v>
          </cell>
          <cell r="P973">
            <v>0</v>
          </cell>
          <cell r="Q973">
            <v>0</v>
          </cell>
          <cell r="R973">
            <v>0</v>
          </cell>
          <cell r="S973">
            <v>2484</v>
          </cell>
          <cell r="T973">
            <v>0</v>
          </cell>
          <cell r="U973">
            <v>46</v>
          </cell>
          <cell r="V973">
            <v>4135</v>
          </cell>
          <cell r="W973">
            <v>64</v>
          </cell>
          <cell r="X973">
            <v>46</v>
          </cell>
          <cell r="Y973">
            <v>4199</v>
          </cell>
          <cell r="Z973">
            <v>0</v>
          </cell>
          <cell r="AA973">
            <v>0</v>
          </cell>
          <cell r="AB973">
            <v>0</v>
          </cell>
          <cell r="AC973">
            <v>0</v>
          </cell>
          <cell r="AD973">
            <v>0</v>
          </cell>
          <cell r="AE973">
            <v>0</v>
          </cell>
          <cell r="AF973">
            <v>0</v>
          </cell>
          <cell r="AG973">
            <v>0</v>
          </cell>
          <cell r="AH973">
            <v>0</v>
          </cell>
        </row>
        <row r="974">
          <cell r="A974" t="str">
            <v>L1236</v>
          </cell>
          <cell r="B974" t="str">
            <v>Family Housing Assoc (Birkenhead &amp; Wirral) Limited</v>
          </cell>
          <cell r="C974" t="str">
            <v>RASA</v>
          </cell>
          <cell r="D974">
            <v>318</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57</v>
          </cell>
          <cell r="T974">
            <v>0</v>
          </cell>
          <cell r="U974">
            <v>0</v>
          </cell>
          <cell r="V974">
            <v>375</v>
          </cell>
          <cell r="W974">
            <v>0</v>
          </cell>
          <cell r="X974">
            <v>0</v>
          </cell>
          <cell r="Y974">
            <v>375</v>
          </cell>
          <cell r="Z974">
            <v>0</v>
          </cell>
          <cell r="AA974">
            <v>0</v>
          </cell>
          <cell r="AB974">
            <v>0</v>
          </cell>
          <cell r="AC974">
            <v>0</v>
          </cell>
          <cell r="AD974">
            <v>0</v>
          </cell>
          <cell r="AE974">
            <v>0</v>
          </cell>
          <cell r="AF974">
            <v>0</v>
          </cell>
          <cell r="AG974">
            <v>0</v>
          </cell>
          <cell r="AH974">
            <v>0</v>
          </cell>
        </row>
        <row r="975">
          <cell r="A975" t="str">
            <v>L1243</v>
          </cell>
          <cell r="B975" t="str">
            <v>Penge Churches Housing Association Limited</v>
          </cell>
          <cell r="C975" t="str">
            <v>RASA</v>
          </cell>
          <cell r="D975">
            <v>244</v>
          </cell>
          <cell r="E975">
            <v>0</v>
          </cell>
          <cell r="F975">
            <v>0</v>
          </cell>
          <cell r="G975">
            <v>0</v>
          </cell>
          <cell r="H975">
            <v>0</v>
          </cell>
          <cell r="I975">
            <v>0</v>
          </cell>
          <cell r="J975">
            <v>0</v>
          </cell>
          <cell r="K975">
            <v>0</v>
          </cell>
          <cell r="L975">
            <v>0</v>
          </cell>
          <cell r="M975">
            <v>13</v>
          </cell>
          <cell r="N975">
            <v>0</v>
          </cell>
          <cell r="O975">
            <v>0</v>
          </cell>
          <cell r="P975">
            <v>0</v>
          </cell>
          <cell r="Q975">
            <v>0</v>
          </cell>
          <cell r="R975">
            <v>0</v>
          </cell>
          <cell r="S975">
            <v>0</v>
          </cell>
          <cell r="T975">
            <v>0</v>
          </cell>
          <cell r="U975">
            <v>0</v>
          </cell>
          <cell r="V975">
            <v>257</v>
          </cell>
          <cell r="W975">
            <v>0</v>
          </cell>
          <cell r="X975">
            <v>0</v>
          </cell>
          <cell r="Y975">
            <v>257</v>
          </cell>
          <cell r="Z975">
            <v>4</v>
          </cell>
          <cell r="AA975">
            <v>0</v>
          </cell>
          <cell r="AB975">
            <v>3</v>
          </cell>
          <cell r="AC975">
            <v>0</v>
          </cell>
          <cell r="AD975">
            <v>0</v>
          </cell>
          <cell r="AE975">
            <v>0</v>
          </cell>
          <cell r="AF975">
            <v>4</v>
          </cell>
          <cell r="AG975">
            <v>0</v>
          </cell>
          <cell r="AH975">
            <v>3</v>
          </cell>
        </row>
        <row r="976">
          <cell r="A976" t="str">
            <v>L1246</v>
          </cell>
          <cell r="B976" t="str">
            <v>Rotary Club of Dudley Housing Association Limited</v>
          </cell>
          <cell r="C976" t="str">
            <v>RASA</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50</v>
          </cell>
          <cell r="T976">
            <v>0</v>
          </cell>
          <cell r="U976">
            <v>0</v>
          </cell>
          <cell r="V976">
            <v>50</v>
          </cell>
          <cell r="W976">
            <v>0</v>
          </cell>
          <cell r="X976">
            <v>0</v>
          </cell>
          <cell r="Y976">
            <v>50</v>
          </cell>
          <cell r="Z976">
            <v>0</v>
          </cell>
          <cell r="AA976">
            <v>0</v>
          </cell>
          <cell r="AB976">
            <v>0</v>
          </cell>
          <cell r="AC976">
            <v>0</v>
          </cell>
          <cell r="AD976">
            <v>0</v>
          </cell>
          <cell r="AE976">
            <v>0</v>
          </cell>
          <cell r="AF976">
            <v>0</v>
          </cell>
          <cell r="AG976">
            <v>0</v>
          </cell>
          <cell r="AH976">
            <v>0</v>
          </cell>
        </row>
        <row r="977">
          <cell r="A977" t="str">
            <v>L1253</v>
          </cell>
          <cell r="B977" t="str">
            <v>MuirCroft Housing Association Limited</v>
          </cell>
          <cell r="C977" t="str">
            <v>RASA</v>
          </cell>
          <cell r="D977">
            <v>0</v>
          </cell>
          <cell r="E977">
            <v>0</v>
          </cell>
          <cell r="F977">
            <v>0</v>
          </cell>
          <cell r="G977">
            <v>0</v>
          </cell>
          <cell r="H977">
            <v>0</v>
          </cell>
          <cell r="I977">
            <v>0</v>
          </cell>
          <cell r="J977">
            <v>0</v>
          </cell>
          <cell r="K977">
            <v>0</v>
          </cell>
          <cell r="L977">
            <v>0</v>
          </cell>
          <cell r="M977">
            <v>101</v>
          </cell>
          <cell r="N977">
            <v>0</v>
          </cell>
          <cell r="O977">
            <v>0</v>
          </cell>
          <cell r="P977">
            <v>0</v>
          </cell>
          <cell r="Q977">
            <v>0</v>
          </cell>
          <cell r="R977">
            <v>0</v>
          </cell>
          <cell r="S977">
            <v>0</v>
          </cell>
          <cell r="T977">
            <v>0</v>
          </cell>
          <cell r="U977">
            <v>0</v>
          </cell>
          <cell r="V977">
            <v>101</v>
          </cell>
          <cell r="W977">
            <v>0</v>
          </cell>
          <cell r="X977">
            <v>0</v>
          </cell>
          <cell r="Y977">
            <v>101</v>
          </cell>
          <cell r="Z977">
            <v>0</v>
          </cell>
          <cell r="AA977">
            <v>1</v>
          </cell>
          <cell r="AB977">
            <v>0</v>
          </cell>
          <cell r="AC977">
            <v>0</v>
          </cell>
          <cell r="AD977">
            <v>0</v>
          </cell>
          <cell r="AE977">
            <v>0</v>
          </cell>
          <cell r="AF977">
            <v>0</v>
          </cell>
          <cell r="AG977">
            <v>1</v>
          </cell>
          <cell r="AH977">
            <v>0</v>
          </cell>
        </row>
        <row r="978">
          <cell r="A978" t="str">
            <v>L1255</v>
          </cell>
          <cell r="B978" t="str">
            <v>Littlehampton &amp; Rustington Housing Society Limited</v>
          </cell>
          <cell r="C978" t="str">
            <v>RASA</v>
          </cell>
          <cell r="D978">
            <v>2</v>
          </cell>
          <cell r="E978">
            <v>0</v>
          </cell>
          <cell r="F978">
            <v>18</v>
          </cell>
          <cell r="G978">
            <v>0</v>
          </cell>
          <cell r="H978">
            <v>0</v>
          </cell>
          <cell r="I978">
            <v>0</v>
          </cell>
          <cell r="J978">
            <v>0</v>
          </cell>
          <cell r="K978">
            <v>0</v>
          </cell>
          <cell r="L978">
            <v>0</v>
          </cell>
          <cell r="M978">
            <v>3</v>
          </cell>
          <cell r="N978">
            <v>0</v>
          </cell>
          <cell r="O978">
            <v>57</v>
          </cell>
          <cell r="P978">
            <v>0</v>
          </cell>
          <cell r="Q978">
            <v>0</v>
          </cell>
          <cell r="R978">
            <v>0</v>
          </cell>
          <cell r="S978">
            <v>87</v>
          </cell>
          <cell r="T978">
            <v>0</v>
          </cell>
          <cell r="U978">
            <v>0</v>
          </cell>
          <cell r="V978">
            <v>92</v>
          </cell>
          <cell r="W978">
            <v>0</v>
          </cell>
          <cell r="X978">
            <v>75</v>
          </cell>
          <cell r="Y978">
            <v>92</v>
          </cell>
          <cell r="Z978">
            <v>0</v>
          </cell>
          <cell r="AA978">
            <v>0</v>
          </cell>
          <cell r="AB978">
            <v>0</v>
          </cell>
          <cell r="AC978">
            <v>0</v>
          </cell>
          <cell r="AD978">
            <v>0</v>
          </cell>
          <cell r="AE978">
            <v>0</v>
          </cell>
          <cell r="AF978">
            <v>0</v>
          </cell>
          <cell r="AG978">
            <v>0</v>
          </cell>
          <cell r="AH978">
            <v>0</v>
          </cell>
        </row>
        <row r="979">
          <cell r="A979" t="str">
            <v>L1257</v>
          </cell>
          <cell r="B979" t="str">
            <v>Brentwood Housing Trust Limited</v>
          </cell>
          <cell r="C979" t="str">
            <v>RASA</v>
          </cell>
          <cell r="D979">
            <v>170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170</v>
          </cell>
          <cell r="W979">
            <v>0</v>
          </cell>
          <cell r="X979">
            <v>0</v>
          </cell>
          <cell r="Y979">
            <v>170</v>
          </cell>
          <cell r="Z979">
            <v>0</v>
          </cell>
          <cell r="AA979">
            <v>0</v>
          </cell>
          <cell r="AB979">
            <v>0</v>
          </cell>
          <cell r="AC979">
            <v>0</v>
          </cell>
          <cell r="AD979">
            <v>0</v>
          </cell>
          <cell r="AE979">
            <v>0</v>
          </cell>
          <cell r="AF979">
            <v>0</v>
          </cell>
          <cell r="AG979">
            <v>0</v>
          </cell>
          <cell r="AH979">
            <v>0</v>
          </cell>
        </row>
        <row r="980">
          <cell r="A980" t="str">
            <v>L1259</v>
          </cell>
          <cell r="B980" t="str">
            <v>Mersea Island Trust</v>
          </cell>
          <cell r="C980" t="str">
            <v>RASA</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32</v>
          </cell>
          <cell r="T980">
            <v>0</v>
          </cell>
          <cell r="U980">
            <v>0</v>
          </cell>
          <cell r="V980">
            <v>32</v>
          </cell>
          <cell r="W980">
            <v>0</v>
          </cell>
          <cell r="X980">
            <v>0</v>
          </cell>
          <cell r="Y980">
            <v>32</v>
          </cell>
          <cell r="Z980">
            <v>11</v>
          </cell>
          <cell r="AA980">
            <v>0</v>
          </cell>
          <cell r="AB980">
            <v>0</v>
          </cell>
          <cell r="AC980">
            <v>0</v>
          </cell>
          <cell r="AD980">
            <v>0</v>
          </cell>
          <cell r="AE980">
            <v>0</v>
          </cell>
          <cell r="AF980">
            <v>11</v>
          </cell>
          <cell r="AG980">
            <v>0</v>
          </cell>
          <cell r="AH980">
            <v>0</v>
          </cell>
        </row>
        <row r="981">
          <cell r="A981" t="str">
            <v>L1299</v>
          </cell>
          <cell r="B981" t="str">
            <v>Birkenhead Forum Housing Association Limited</v>
          </cell>
          <cell r="C981" t="str">
            <v>RASA</v>
          </cell>
          <cell r="D981">
            <v>0</v>
          </cell>
          <cell r="E981">
            <v>0</v>
          </cell>
          <cell r="F981">
            <v>0</v>
          </cell>
          <cell r="G981">
            <v>0</v>
          </cell>
          <cell r="H981">
            <v>0</v>
          </cell>
          <cell r="I981">
            <v>0</v>
          </cell>
          <cell r="J981">
            <v>0</v>
          </cell>
          <cell r="K981">
            <v>0</v>
          </cell>
          <cell r="L981">
            <v>0</v>
          </cell>
          <cell r="M981">
            <v>266</v>
          </cell>
          <cell r="N981">
            <v>21</v>
          </cell>
          <cell r="O981">
            <v>7</v>
          </cell>
          <cell r="P981">
            <v>0</v>
          </cell>
          <cell r="Q981">
            <v>0</v>
          </cell>
          <cell r="R981">
            <v>0</v>
          </cell>
          <cell r="S981">
            <v>0</v>
          </cell>
          <cell r="T981">
            <v>0</v>
          </cell>
          <cell r="U981">
            <v>0</v>
          </cell>
          <cell r="V981">
            <v>266</v>
          </cell>
          <cell r="W981">
            <v>21</v>
          </cell>
          <cell r="X981">
            <v>7</v>
          </cell>
          <cell r="Y981">
            <v>287</v>
          </cell>
          <cell r="Z981">
            <v>0</v>
          </cell>
          <cell r="AA981">
            <v>0</v>
          </cell>
          <cell r="AB981">
            <v>0</v>
          </cell>
          <cell r="AC981">
            <v>0</v>
          </cell>
          <cell r="AD981">
            <v>0</v>
          </cell>
          <cell r="AE981">
            <v>0</v>
          </cell>
          <cell r="AF981">
            <v>0</v>
          </cell>
          <cell r="AG981">
            <v>0</v>
          </cell>
          <cell r="AH981">
            <v>0</v>
          </cell>
        </row>
        <row r="982">
          <cell r="A982" t="str">
            <v>L1303</v>
          </cell>
          <cell r="B982" t="str">
            <v>Trident Charitable Housing Association Limited</v>
          </cell>
          <cell r="C982" t="str">
            <v>RASA</v>
          </cell>
          <cell r="D982">
            <v>0</v>
          </cell>
          <cell r="E982">
            <v>0</v>
          </cell>
          <cell r="F982">
            <v>0</v>
          </cell>
          <cell r="G982">
            <v>0</v>
          </cell>
          <cell r="H982">
            <v>0</v>
          </cell>
          <cell r="I982">
            <v>0</v>
          </cell>
          <cell r="J982">
            <v>0</v>
          </cell>
          <cell r="K982">
            <v>0</v>
          </cell>
          <cell r="L982">
            <v>0</v>
          </cell>
          <cell r="M982">
            <v>0</v>
          </cell>
          <cell r="N982">
            <v>12</v>
          </cell>
          <cell r="O982">
            <v>0</v>
          </cell>
          <cell r="P982">
            <v>0</v>
          </cell>
          <cell r="Q982">
            <v>0</v>
          </cell>
          <cell r="R982">
            <v>0</v>
          </cell>
          <cell r="S982">
            <v>0</v>
          </cell>
          <cell r="T982">
            <v>0</v>
          </cell>
          <cell r="U982">
            <v>0</v>
          </cell>
          <cell r="V982">
            <v>0</v>
          </cell>
          <cell r="W982">
            <v>12</v>
          </cell>
          <cell r="X982">
            <v>0</v>
          </cell>
          <cell r="Y982">
            <v>12</v>
          </cell>
          <cell r="Z982">
            <v>0</v>
          </cell>
          <cell r="AA982">
            <v>0</v>
          </cell>
          <cell r="AB982">
            <v>0</v>
          </cell>
          <cell r="AC982">
            <v>0</v>
          </cell>
          <cell r="AD982">
            <v>0</v>
          </cell>
          <cell r="AE982">
            <v>0</v>
          </cell>
          <cell r="AF982">
            <v>0</v>
          </cell>
          <cell r="AG982">
            <v>0</v>
          </cell>
          <cell r="AH982">
            <v>0</v>
          </cell>
        </row>
        <row r="983">
          <cell r="A983" t="str">
            <v>L1306</v>
          </cell>
          <cell r="B983" t="str">
            <v>Chichester Greyfriars Housing Association Limited</v>
          </cell>
          <cell r="C983" t="str">
            <v>RASA</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83</v>
          </cell>
          <cell r="T983">
            <v>0</v>
          </cell>
          <cell r="U983">
            <v>0</v>
          </cell>
          <cell r="V983">
            <v>83</v>
          </cell>
          <cell r="W983">
            <v>0</v>
          </cell>
          <cell r="X983">
            <v>0</v>
          </cell>
          <cell r="Y983">
            <v>83</v>
          </cell>
          <cell r="Z983">
            <v>0</v>
          </cell>
          <cell r="AA983">
            <v>0</v>
          </cell>
          <cell r="AB983">
            <v>0</v>
          </cell>
          <cell r="AC983">
            <v>0</v>
          </cell>
          <cell r="AD983">
            <v>0</v>
          </cell>
          <cell r="AE983">
            <v>0</v>
          </cell>
          <cell r="AF983">
            <v>0</v>
          </cell>
          <cell r="AG983">
            <v>0</v>
          </cell>
          <cell r="AH983">
            <v>0</v>
          </cell>
        </row>
        <row r="984">
          <cell r="A984" t="str">
            <v>L1312</v>
          </cell>
          <cell r="B984" t="str">
            <v>Howard Cottage Housing Association</v>
          </cell>
          <cell r="C984" t="str">
            <v>Large</v>
          </cell>
          <cell r="D984">
            <v>1271</v>
          </cell>
          <cell r="E984">
            <v>0</v>
          </cell>
          <cell r="F984">
            <v>0</v>
          </cell>
          <cell r="G984">
            <v>2</v>
          </cell>
          <cell r="H984">
            <v>0</v>
          </cell>
          <cell r="I984">
            <v>0</v>
          </cell>
          <cell r="J984">
            <v>89</v>
          </cell>
          <cell r="K984">
            <v>0</v>
          </cell>
          <cell r="L984">
            <v>0</v>
          </cell>
          <cell r="M984">
            <v>8</v>
          </cell>
          <cell r="N984">
            <v>0</v>
          </cell>
          <cell r="O984">
            <v>0</v>
          </cell>
          <cell r="P984">
            <v>0</v>
          </cell>
          <cell r="Q984">
            <v>0</v>
          </cell>
          <cell r="R984">
            <v>0</v>
          </cell>
          <cell r="S984">
            <v>174</v>
          </cell>
          <cell r="T984">
            <v>0</v>
          </cell>
          <cell r="U984">
            <v>0</v>
          </cell>
          <cell r="V984">
            <v>1544</v>
          </cell>
          <cell r="W984">
            <v>0</v>
          </cell>
          <cell r="X984">
            <v>0</v>
          </cell>
          <cell r="Y984">
            <v>1544</v>
          </cell>
          <cell r="Z984">
            <v>2</v>
          </cell>
          <cell r="AA984">
            <v>0</v>
          </cell>
          <cell r="AB984">
            <v>0</v>
          </cell>
          <cell r="AC984">
            <v>0</v>
          </cell>
          <cell r="AD984">
            <v>0</v>
          </cell>
          <cell r="AE984">
            <v>0</v>
          </cell>
          <cell r="AF984">
            <v>2</v>
          </cell>
          <cell r="AG984">
            <v>0</v>
          </cell>
          <cell r="AH984">
            <v>0</v>
          </cell>
        </row>
        <row r="985">
          <cell r="A985" t="str">
            <v>L1322</v>
          </cell>
          <cell r="B985" t="str">
            <v>Orchard Housing Society Limited</v>
          </cell>
          <cell r="C985" t="str">
            <v>RASA</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60</v>
          </cell>
          <cell r="T985">
            <v>0</v>
          </cell>
          <cell r="U985">
            <v>0</v>
          </cell>
          <cell r="V985">
            <v>60</v>
          </cell>
          <cell r="W985">
            <v>0</v>
          </cell>
          <cell r="X985">
            <v>0</v>
          </cell>
          <cell r="Y985">
            <v>60</v>
          </cell>
          <cell r="Z985">
            <v>0</v>
          </cell>
          <cell r="AA985">
            <v>0</v>
          </cell>
          <cell r="AB985">
            <v>0</v>
          </cell>
          <cell r="AC985">
            <v>0</v>
          </cell>
          <cell r="AD985">
            <v>0</v>
          </cell>
          <cell r="AE985">
            <v>0</v>
          </cell>
          <cell r="AF985">
            <v>0</v>
          </cell>
          <cell r="AG985">
            <v>0</v>
          </cell>
          <cell r="AH985">
            <v>0</v>
          </cell>
        </row>
        <row r="986">
          <cell r="A986" t="str">
            <v>L1389</v>
          </cell>
          <cell r="B986" t="str">
            <v>Birmingham Civic Housing Association Limited</v>
          </cell>
          <cell r="C986" t="str">
            <v>RASA</v>
          </cell>
          <cell r="D986">
            <v>214</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214</v>
          </cell>
          <cell r="W986">
            <v>0</v>
          </cell>
          <cell r="X986">
            <v>0</v>
          </cell>
          <cell r="Y986">
            <v>214</v>
          </cell>
          <cell r="Z986">
            <v>0</v>
          </cell>
          <cell r="AA986">
            <v>0</v>
          </cell>
          <cell r="AB986">
            <v>0</v>
          </cell>
          <cell r="AC986">
            <v>0</v>
          </cell>
          <cell r="AD986">
            <v>0</v>
          </cell>
          <cell r="AE986">
            <v>0</v>
          </cell>
          <cell r="AF986">
            <v>0</v>
          </cell>
          <cell r="AG986">
            <v>0</v>
          </cell>
          <cell r="AH986">
            <v>0</v>
          </cell>
        </row>
        <row r="987">
          <cell r="A987" t="str">
            <v>L1393</v>
          </cell>
          <cell r="B987" t="str">
            <v>Greenoak Housing Association Limited</v>
          </cell>
          <cell r="C987" t="str">
            <v>RASA</v>
          </cell>
          <cell r="D987">
            <v>159</v>
          </cell>
          <cell r="E987">
            <v>0</v>
          </cell>
          <cell r="F987">
            <v>75</v>
          </cell>
          <cell r="G987">
            <v>0</v>
          </cell>
          <cell r="H987">
            <v>0</v>
          </cell>
          <cell r="I987">
            <v>0</v>
          </cell>
          <cell r="J987">
            <v>0</v>
          </cell>
          <cell r="K987">
            <v>0</v>
          </cell>
          <cell r="L987">
            <v>0</v>
          </cell>
          <cell r="M987">
            <v>0</v>
          </cell>
          <cell r="N987">
            <v>0</v>
          </cell>
          <cell r="O987">
            <v>0</v>
          </cell>
          <cell r="P987">
            <v>0</v>
          </cell>
          <cell r="Q987">
            <v>0</v>
          </cell>
          <cell r="R987">
            <v>0</v>
          </cell>
          <cell r="S987">
            <v>135</v>
          </cell>
          <cell r="T987">
            <v>0</v>
          </cell>
          <cell r="U987">
            <v>21</v>
          </cell>
          <cell r="V987">
            <v>294</v>
          </cell>
          <cell r="W987">
            <v>0</v>
          </cell>
          <cell r="X987">
            <v>96</v>
          </cell>
          <cell r="Y987">
            <v>294</v>
          </cell>
          <cell r="Z987">
            <v>17</v>
          </cell>
          <cell r="AA987">
            <v>0</v>
          </cell>
          <cell r="AB987">
            <v>26</v>
          </cell>
          <cell r="AC987">
            <v>0</v>
          </cell>
          <cell r="AD987">
            <v>0</v>
          </cell>
          <cell r="AE987">
            <v>72</v>
          </cell>
          <cell r="AF987">
            <v>17</v>
          </cell>
          <cell r="AG987">
            <v>0</v>
          </cell>
          <cell r="AH987">
            <v>98</v>
          </cell>
        </row>
        <row r="988">
          <cell r="A988" t="str">
            <v>L1397</v>
          </cell>
          <cell r="B988" t="str">
            <v>Billericay Community Housing Association Limited</v>
          </cell>
          <cell r="C988" t="str">
            <v>RASA</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38</v>
          </cell>
          <cell r="T988">
            <v>0</v>
          </cell>
          <cell r="U988">
            <v>0</v>
          </cell>
          <cell r="V988">
            <v>38</v>
          </cell>
          <cell r="W988">
            <v>0</v>
          </cell>
          <cell r="X988">
            <v>0</v>
          </cell>
          <cell r="Y988">
            <v>38</v>
          </cell>
          <cell r="Z988">
            <v>0</v>
          </cell>
          <cell r="AA988">
            <v>0</v>
          </cell>
          <cell r="AB988">
            <v>0</v>
          </cell>
          <cell r="AC988">
            <v>0</v>
          </cell>
          <cell r="AD988">
            <v>0</v>
          </cell>
          <cell r="AE988">
            <v>0</v>
          </cell>
          <cell r="AF988">
            <v>0</v>
          </cell>
          <cell r="AG988">
            <v>0</v>
          </cell>
          <cell r="AH988">
            <v>0</v>
          </cell>
        </row>
        <row r="989">
          <cell r="A989" t="str">
            <v>L1405</v>
          </cell>
          <cell r="B989" t="str">
            <v>Norwich Housing Society Limited</v>
          </cell>
          <cell r="C989" t="str">
            <v>RASA</v>
          </cell>
          <cell r="D989">
            <v>21</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260</v>
          </cell>
          <cell r="T989">
            <v>0</v>
          </cell>
          <cell r="U989">
            <v>0</v>
          </cell>
          <cell r="V989">
            <v>281</v>
          </cell>
          <cell r="W989">
            <v>0</v>
          </cell>
          <cell r="X989">
            <v>0</v>
          </cell>
          <cell r="Y989">
            <v>281</v>
          </cell>
          <cell r="Z989">
            <v>6</v>
          </cell>
          <cell r="AA989">
            <v>0</v>
          </cell>
          <cell r="AB989">
            <v>0</v>
          </cell>
          <cell r="AC989">
            <v>0</v>
          </cell>
          <cell r="AD989">
            <v>0</v>
          </cell>
          <cell r="AE989">
            <v>0</v>
          </cell>
          <cell r="AF989">
            <v>6</v>
          </cell>
          <cell r="AG989">
            <v>0</v>
          </cell>
          <cell r="AH989">
            <v>0</v>
          </cell>
        </row>
        <row r="990">
          <cell r="A990" t="str">
            <v>L1423</v>
          </cell>
          <cell r="B990" t="str">
            <v>Manchester and District Housing Association Ltd</v>
          </cell>
          <cell r="C990" t="str">
            <v>Large</v>
          </cell>
          <cell r="D990">
            <v>4895</v>
          </cell>
          <cell r="E990">
            <v>690</v>
          </cell>
          <cell r="F990">
            <v>529</v>
          </cell>
          <cell r="G990">
            <v>12</v>
          </cell>
          <cell r="H990">
            <v>61</v>
          </cell>
          <cell r="I990">
            <v>0</v>
          </cell>
          <cell r="J990">
            <v>494</v>
          </cell>
          <cell r="K990">
            <v>16</v>
          </cell>
          <cell r="L990">
            <v>0</v>
          </cell>
          <cell r="M990">
            <v>2</v>
          </cell>
          <cell r="N990">
            <v>228</v>
          </cell>
          <cell r="O990">
            <v>0</v>
          </cell>
          <cell r="P990">
            <v>0</v>
          </cell>
          <cell r="Q990">
            <v>49</v>
          </cell>
          <cell r="R990">
            <v>0</v>
          </cell>
          <cell r="S990">
            <v>1900</v>
          </cell>
          <cell r="T990">
            <v>1</v>
          </cell>
          <cell r="U990">
            <v>0</v>
          </cell>
          <cell r="V990">
            <v>7303</v>
          </cell>
          <cell r="W990">
            <v>1045</v>
          </cell>
          <cell r="X990">
            <v>529</v>
          </cell>
          <cell r="Y990">
            <v>8299</v>
          </cell>
          <cell r="Z990">
            <v>107</v>
          </cell>
          <cell r="AA990">
            <v>0</v>
          </cell>
          <cell r="AB990">
            <v>0</v>
          </cell>
          <cell r="AC990">
            <v>0</v>
          </cell>
          <cell r="AD990">
            <v>0</v>
          </cell>
          <cell r="AE990">
            <v>0</v>
          </cell>
          <cell r="AF990">
            <v>107</v>
          </cell>
          <cell r="AG990">
            <v>0</v>
          </cell>
          <cell r="AH990">
            <v>0</v>
          </cell>
        </row>
        <row r="991">
          <cell r="A991" t="str">
            <v>L1444</v>
          </cell>
          <cell r="B991" t="str">
            <v>Cirencester Housing Limited</v>
          </cell>
          <cell r="C991" t="str">
            <v>RASA</v>
          </cell>
          <cell r="D991">
            <v>145</v>
          </cell>
          <cell r="E991">
            <v>0</v>
          </cell>
          <cell r="F991">
            <v>0</v>
          </cell>
          <cell r="G991">
            <v>0</v>
          </cell>
          <cell r="H991">
            <v>0</v>
          </cell>
          <cell r="I991">
            <v>0</v>
          </cell>
          <cell r="J991">
            <v>11</v>
          </cell>
          <cell r="K991">
            <v>0</v>
          </cell>
          <cell r="L991">
            <v>0</v>
          </cell>
          <cell r="M991">
            <v>0</v>
          </cell>
          <cell r="N991">
            <v>0</v>
          </cell>
          <cell r="O991">
            <v>0</v>
          </cell>
          <cell r="P991">
            <v>0</v>
          </cell>
          <cell r="Q991">
            <v>0</v>
          </cell>
          <cell r="R991">
            <v>0</v>
          </cell>
          <cell r="S991">
            <v>0</v>
          </cell>
          <cell r="T991">
            <v>0</v>
          </cell>
          <cell r="U991">
            <v>0</v>
          </cell>
          <cell r="V991">
            <v>156</v>
          </cell>
          <cell r="W991">
            <v>0</v>
          </cell>
          <cell r="X991">
            <v>0</v>
          </cell>
          <cell r="Y991">
            <v>156</v>
          </cell>
          <cell r="Z991">
            <v>0</v>
          </cell>
          <cell r="AA991">
            <v>0</v>
          </cell>
          <cell r="AB991">
            <v>0</v>
          </cell>
          <cell r="AC991">
            <v>0</v>
          </cell>
          <cell r="AD991">
            <v>0</v>
          </cell>
          <cell r="AE991">
            <v>0</v>
          </cell>
          <cell r="AF991">
            <v>0</v>
          </cell>
          <cell r="AG991">
            <v>0</v>
          </cell>
          <cell r="AH991">
            <v>0</v>
          </cell>
        </row>
        <row r="992">
          <cell r="A992" t="str">
            <v>L1505</v>
          </cell>
          <cell r="B992" t="str">
            <v>Shropshire Rural Housing Association Limited</v>
          </cell>
          <cell r="C992" t="str">
            <v>RASA</v>
          </cell>
          <cell r="D992">
            <v>252</v>
          </cell>
          <cell r="E992">
            <v>0</v>
          </cell>
          <cell r="F992">
            <v>4</v>
          </cell>
          <cell r="G992">
            <v>0</v>
          </cell>
          <cell r="H992">
            <v>0</v>
          </cell>
          <cell r="I992">
            <v>0</v>
          </cell>
          <cell r="J992">
            <v>8</v>
          </cell>
          <cell r="K992">
            <v>0</v>
          </cell>
          <cell r="L992">
            <v>0</v>
          </cell>
          <cell r="M992">
            <v>0</v>
          </cell>
          <cell r="N992">
            <v>0</v>
          </cell>
          <cell r="O992">
            <v>0</v>
          </cell>
          <cell r="P992">
            <v>0</v>
          </cell>
          <cell r="Q992">
            <v>0</v>
          </cell>
          <cell r="R992">
            <v>0</v>
          </cell>
          <cell r="S992">
            <v>20</v>
          </cell>
          <cell r="T992">
            <v>0</v>
          </cell>
          <cell r="U992">
            <v>0</v>
          </cell>
          <cell r="V992">
            <v>280</v>
          </cell>
          <cell r="W992">
            <v>0</v>
          </cell>
          <cell r="X992">
            <v>4</v>
          </cell>
          <cell r="Y992">
            <v>280</v>
          </cell>
          <cell r="Z992">
            <v>0</v>
          </cell>
          <cell r="AA992">
            <v>0</v>
          </cell>
          <cell r="AB992">
            <v>0</v>
          </cell>
          <cell r="AC992">
            <v>0</v>
          </cell>
          <cell r="AD992">
            <v>0</v>
          </cell>
          <cell r="AE992">
            <v>0</v>
          </cell>
          <cell r="AF992">
            <v>0</v>
          </cell>
          <cell r="AG992">
            <v>0</v>
          </cell>
          <cell r="AH992">
            <v>0</v>
          </cell>
        </row>
        <row r="993">
          <cell r="A993" t="str">
            <v>L1508</v>
          </cell>
          <cell r="B993" t="str">
            <v>Royal Air Forces Association Housing Limited</v>
          </cell>
          <cell r="C993" t="str">
            <v>RASA</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32</v>
          </cell>
          <cell r="T993">
            <v>0</v>
          </cell>
          <cell r="U993">
            <v>0</v>
          </cell>
          <cell r="V993">
            <v>32</v>
          </cell>
          <cell r="W993">
            <v>0</v>
          </cell>
          <cell r="X993">
            <v>0</v>
          </cell>
          <cell r="Y993">
            <v>32</v>
          </cell>
          <cell r="Z993">
            <v>0</v>
          </cell>
          <cell r="AA993">
            <v>0</v>
          </cell>
          <cell r="AB993">
            <v>0</v>
          </cell>
          <cell r="AC993">
            <v>0</v>
          </cell>
          <cell r="AD993">
            <v>0</v>
          </cell>
          <cell r="AE993">
            <v>0</v>
          </cell>
          <cell r="AF993">
            <v>0</v>
          </cell>
          <cell r="AG993">
            <v>0</v>
          </cell>
          <cell r="AH993">
            <v>0</v>
          </cell>
        </row>
        <row r="994">
          <cell r="A994" t="str">
            <v>L1511</v>
          </cell>
          <cell r="B994" t="str">
            <v>Birnbeck Housing Association Limited</v>
          </cell>
          <cell r="C994" t="str">
            <v>RASA</v>
          </cell>
          <cell r="D994">
            <v>81</v>
          </cell>
          <cell r="E994">
            <v>0</v>
          </cell>
          <cell r="F994">
            <v>0</v>
          </cell>
          <cell r="G994">
            <v>0</v>
          </cell>
          <cell r="H994">
            <v>0</v>
          </cell>
          <cell r="I994">
            <v>0</v>
          </cell>
          <cell r="J994">
            <v>0</v>
          </cell>
          <cell r="K994">
            <v>0</v>
          </cell>
          <cell r="L994">
            <v>0</v>
          </cell>
          <cell r="M994">
            <v>88</v>
          </cell>
          <cell r="N994">
            <v>0</v>
          </cell>
          <cell r="O994">
            <v>0</v>
          </cell>
          <cell r="P994">
            <v>0</v>
          </cell>
          <cell r="Q994">
            <v>0</v>
          </cell>
          <cell r="R994">
            <v>0</v>
          </cell>
          <cell r="S994">
            <v>0</v>
          </cell>
          <cell r="T994">
            <v>0</v>
          </cell>
          <cell r="U994">
            <v>0</v>
          </cell>
          <cell r="V994">
            <v>169</v>
          </cell>
          <cell r="W994">
            <v>0</v>
          </cell>
          <cell r="X994">
            <v>0</v>
          </cell>
          <cell r="Y994">
            <v>169</v>
          </cell>
          <cell r="Z994">
            <v>0</v>
          </cell>
          <cell r="AA994">
            <v>0</v>
          </cell>
          <cell r="AB994">
            <v>0</v>
          </cell>
          <cell r="AC994">
            <v>0</v>
          </cell>
          <cell r="AD994">
            <v>0</v>
          </cell>
          <cell r="AE994">
            <v>0</v>
          </cell>
          <cell r="AF994">
            <v>0</v>
          </cell>
          <cell r="AG994">
            <v>0</v>
          </cell>
          <cell r="AH994">
            <v>0</v>
          </cell>
        </row>
        <row r="995">
          <cell r="A995" t="str">
            <v>L1512</v>
          </cell>
          <cell r="B995" t="str">
            <v>Peacehaven and Telscombe Housing Association Ltd</v>
          </cell>
          <cell r="C995" t="str">
            <v>RASA</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17</v>
          </cell>
          <cell r="T995">
            <v>0</v>
          </cell>
          <cell r="U995">
            <v>0</v>
          </cell>
          <cell r="V995">
            <v>17</v>
          </cell>
          <cell r="W995">
            <v>0</v>
          </cell>
          <cell r="X995">
            <v>0</v>
          </cell>
          <cell r="Y995">
            <v>17</v>
          </cell>
          <cell r="Z995">
            <v>0</v>
          </cell>
          <cell r="AA995">
            <v>0</v>
          </cell>
          <cell r="AB995">
            <v>0</v>
          </cell>
          <cell r="AC995">
            <v>0</v>
          </cell>
          <cell r="AD995">
            <v>0</v>
          </cell>
          <cell r="AE995">
            <v>0</v>
          </cell>
          <cell r="AF995">
            <v>0</v>
          </cell>
          <cell r="AG995">
            <v>0</v>
          </cell>
          <cell r="AH995">
            <v>0</v>
          </cell>
        </row>
        <row r="996">
          <cell r="A996" t="str">
            <v>L1515</v>
          </cell>
          <cell r="B996" t="str">
            <v>Hendon Christian Housing Association Limited</v>
          </cell>
          <cell r="C996" t="str">
            <v>RASA</v>
          </cell>
          <cell r="D996">
            <v>121</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17</v>
          </cell>
          <cell r="T996">
            <v>0</v>
          </cell>
          <cell r="U996">
            <v>0</v>
          </cell>
          <cell r="V996">
            <v>138</v>
          </cell>
          <cell r="W996">
            <v>0</v>
          </cell>
          <cell r="X996">
            <v>0</v>
          </cell>
          <cell r="Y996">
            <v>138</v>
          </cell>
          <cell r="Z996">
            <v>0</v>
          </cell>
          <cell r="AA996">
            <v>0</v>
          </cell>
          <cell r="AB996">
            <v>0</v>
          </cell>
          <cell r="AC996">
            <v>0</v>
          </cell>
          <cell r="AD996">
            <v>0</v>
          </cell>
          <cell r="AE996">
            <v>0</v>
          </cell>
          <cell r="AF996">
            <v>0</v>
          </cell>
          <cell r="AG996">
            <v>0</v>
          </cell>
          <cell r="AH996">
            <v>0</v>
          </cell>
        </row>
        <row r="997">
          <cell r="A997" t="str">
            <v>L1517</v>
          </cell>
          <cell r="B997" t="str">
            <v>Ashwell Housing Association Limited</v>
          </cell>
          <cell r="C997" t="str">
            <v>RASA</v>
          </cell>
          <cell r="D997">
            <v>0</v>
          </cell>
          <cell r="E997">
            <v>10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10</v>
          </cell>
          <cell r="X997">
            <v>0</v>
          </cell>
          <cell r="Y997">
            <v>10</v>
          </cell>
          <cell r="Z997">
            <v>0</v>
          </cell>
          <cell r="AA997">
            <v>0</v>
          </cell>
          <cell r="AB997">
            <v>0</v>
          </cell>
          <cell r="AC997">
            <v>0</v>
          </cell>
          <cell r="AD997">
            <v>0</v>
          </cell>
          <cell r="AE997">
            <v>0</v>
          </cell>
          <cell r="AF997">
            <v>0</v>
          </cell>
          <cell r="AG997">
            <v>0</v>
          </cell>
          <cell r="AH997">
            <v>0</v>
          </cell>
        </row>
        <row r="998">
          <cell r="A998" t="str">
            <v>L1518</v>
          </cell>
          <cell r="B998" t="str">
            <v>Luton Community Housing Ltd</v>
          </cell>
          <cell r="C998" t="str">
            <v>RASA</v>
          </cell>
          <cell r="D998">
            <v>355</v>
          </cell>
          <cell r="E998">
            <v>0</v>
          </cell>
          <cell r="F998">
            <v>39</v>
          </cell>
          <cell r="G998">
            <v>0</v>
          </cell>
          <cell r="H998">
            <v>0</v>
          </cell>
          <cell r="I998">
            <v>0</v>
          </cell>
          <cell r="J998">
            <v>12</v>
          </cell>
          <cell r="K998">
            <v>0</v>
          </cell>
          <cell r="L998">
            <v>0</v>
          </cell>
          <cell r="M998">
            <v>55</v>
          </cell>
          <cell r="N998">
            <v>83</v>
          </cell>
          <cell r="O998">
            <v>7</v>
          </cell>
          <cell r="P998">
            <v>0</v>
          </cell>
          <cell r="Q998">
            <v>0</v>
          </cell>
          <cell r="R998">
            <v>0</v>
          </cell>
          <cell r="S998">
            <v>28</v>
          </cell>
          <cell r="T998">
            <v>0</v>
          </cell>
          <cell r="U998">
            <v>0</v>
          </cell>
          <cell r="V998">
            <v>450</v>
          </cell>
          <cell r="W998">
            <v>83</v>
          </cell>
          <cell r="X998">
            <v>46</v>
          </cell>
          <cell r="Y998">
            <v>533</v>
          </cell>
          <cell r="Z998">
            <v>0</v>
          </cell>
          <cell r="AA998">
            <v>0</v>
          </cell>
          <cell r="AB998">
            <v>0</v>
          </cell>
          <cell r="AC998">
            <v>0</v>
          </cell>
          <cell r="AD998">
            <v>0</v>
          </cell>
          <cell r="AE998">
            <v>0</v>
          </cell>
          <cell r="AF998">
            <v>0</v>
          </cell>
          <cell r="AG998">
            <v>0</v>
          </cell>
          <cell r="AH998">
            <v>0</v>
          </cell>
        </row>
        <row r="999">
          <cell r="A999" t="str">
            <v>L1530</v>
          </cell>
          <cell r="B999" t="str">
            <v>CWL Housing</v>
          </cell>
          <cell r="C999" t="str">
            <v>RASA</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44</v>
          </cell>
          <cell r="T999">
            <v>0</v>
          </cell>
          <cell r="U999">
            <v>0</v>
          </cell>
          <cell r="V999">
            <v>44</v>
          </cell>
          <cell r="W999">
            <v>0</v>
          </cell>
          <cell r="X999">
            <v>0</v>
          </cell>
          <cell r="Y999">
            <v>44</v>
          </cell>
          <cell r="Z999">
            <v>0</v>
          </cell>
          <cell r="AA999">
            <v>0</v>
          </cell>
          <cell r="AB999">
            <v>0</v>
          </cell>
          <cell r="AC999">
            <v>0</v>
          </cell>
          <cell r="AD999">
            <v>0</v>
          </cell>
          <cell r="AE999">
            <v>0</v>
          </cell>
          <cell r="AF999">
            <v>0</v>
          </cell>
          <cell r="AG999">
            <v>0</v>
          </cell>
          <cell r="AH999">
            <v>0</v>
          </cell>
        </row>
        <row r="1000">
          <cell r="A1000" t="str">
            <v>L1533</v>
          </cell>
          <cell r="B1000" t="str">
            <v>Pinner House Society Limited</v>
          </cell>
          <cell r="C1000" t="str">
            <v>RASA</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30</v>
          </cell>
          <cell r="T1000">
            <v>0</v>
          </cell>
          <cell r="U1000">
            <v>0</v>
          </cell>
          <cell r="V1000">
            <v>30</v>
          </cell>
          <cell r="W1000">
            <v>0</v>
          </cell>
          <cell r="X1000">
            <v>0</v>
          </cell>
          <cell r="Y1000">
            <v>30</v>
          </cell>
          <cell r="Z1000">
            <v>0</v>
          </cell>
          <cell r="AA1000">
            <v>0</v>
          </cell>
          <cell r="AB1000">
            <v>0</v>
          </cell>
          <cell r="AC1000">
            <v>0</v>
          </cell>
          <cell r="AD1000">
            <v>0</v>
          </cell>
          <cell r="AE1000">
            <v>0</v>
          </cell>
          <cell r="AF1000">
            <v>0</v>
          </cell>
          <cell r="AG1000">
            <v>0</v>
          </cell>
          <cell r="AH1000">
            <v>0</v>
          </cell>
        </row>
        <row r="1001">
          <cell r="A1001" t="str">
            <v>L1537</v>
          </cell>
          <cell r="B1001" t="str">
            <v>Thame and District Housing Association Limited</v>
          </cell>
          <cell r="C1001" t="str">
            <v>RASA</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96</v>
          </cell>
          <cell r="T1001">
            <v>0</v>
          </cell>
          <cell r="U1001">
            <v>0</v>
          </cell>
          <cell r="V1001">
            <v>96</v>
          </cell>
          <cell r="W1001">
            <v>0</v>
          </cell>
          <cell r="X1001">
            <v>0</v>
          </cell>
          <cell r="Y1001">
            <v>96</v>
          </cell>
          <cell r="Z1001">
            <v>1</v>
          </cell>
          <cell r="AA1001">
            <v>0</v>
          </cell>
          <cell r="AB1001">
            <v>0</v>
          </cell>
          <cell r="AC1001">
            <v>14</v>
          </cell>
          <cell r="AD1001">
            <v>0</v>
          </cell>
          <cell r="AE1001">
            <v>0</v>
          </cell>
          <cell r="AF1001">
            <v>15</v>
          </cell>
          <cell r="AG1001">
            <v>0</v>
          </cell>
          <cell r="AH1001">
            <v>0</v>
          </cell>
        </row>
        <row r="1002">
          <cell r="A1002" t="str">
            <v>L1538</v>
          </cell>
          <cell r="B1002" t="str">
            <v>Hexagon Housing Association Limited</v>
          </cell>
          <cell r="C1002" t="str">
            <v>Large</v>
          </cell>
          <cell r="D1002">
            <v>2822</v>
          </cell>
          <cell r="E1002">
            <v>300</v>
          </cell>
          <cell r="F1002">
            <v>16</v>
          </cell>
          <cell r="G1002">
            <v>13</v>
          </cell>
          <cell r="H1002">
            <v>0</v>
          </cell>
          <cell r="I1002">
            <v>0</v>
          </cell>
          <cell r="J1002">
            <v>382</v>
          </cell>
          <cell r="K1002">
            <v>0</v>
          </cell>
          <cell r="L1002">
            <v>2</v>
          </cell>
          <cell r="M1002">
            <v>189</v>
          </cell>
          <cell r="N1002">
            <v>72</v>
          </cell>
          <cell r="O1002">
            <v>6</v>
          </cell>
          <cell r="P1002">
            <v>0</v>
          </cell>
          <cell r="Q1002">
            <v>37</v>
          </cell>
          <cell r="R1002">
            <v>0</v>
          </cell>
          <cell r="S1002">
            <v>0</v>
          </cell>
          <cell r="T1002">
            <v>0</v>
          </cell>
          <cell r="U1002">
            <v>0</v>
          </cell>
          <cell r="V1002">
            <v>3406</v>
          </cell>
          <cell r="W1002">
            <v>409</v>
          </cell>
          <cell r="X1002">
            <v>24</v>
          </cell>
          <cell r="Y1002">
            <v>3778</v>
          </cell>
          <cell r="Z1002">
            <v>12</v>
          </cell>
          <cell r="AA1002">
            <v>0</v>
          </cell>
          <cell r="AB1002">
            <v>0</v>
          </cell>
          <cell r="AC1002">
            <v>0</v>
          </cell>
          <cell r="AD1002">
            <v>0</v>
          </cell>
          <cell r="AE1002">
            <v>0</v>
          </cell>
          <cell r="AF1002">
            <v>12</v>
          </cell>
          <cell r="AG1002">
            <v>0</v>
          </cell>
          <cell r="AH1002">
            <v>0</v>
          </cell>
        </row>
        <row r="1003">
          <cell r="A1003" t="str">
            <v>L1548</v>
          </cell>
          <cell r="B1003" t="str">
            <v>Women's Pioneer Housing Limited</v>
          </cell>
          <cell r="C1003" t="str">
            <v>RASA</v>
          </cell>
          <cell r="D1003">
            <v>800</v>
          </cell>
          <cell r="E1003">
            <v>0</v>
          </cell>
          <cell r="F1003">
            <v>0</v>
          </cell>
          <cell r="G1003">
            <v>0</v>
          </cell>
          <cell r="H1003">
            <v>0</v>
          </cell>
          <cell r="I1003">
            <v>0</v>
          </cell>
          <cell r="J1003">
            <v>0</v>
          </cell>
          <cell r="K1003">
            <v>0</v>
          </cell>
          <cell r="L1003">
            <v>0</v>
          </cell>
          <cell r="M1003">
            <v>0</v>
          </cell>
          <cell r="N1003">
            <v>10</v>
          </cell>
          <cell r="O1003">
            <v>0</v>
          </cell>
          <cell r="P1003">
            <v>0</v>
          </cell>
          <cell r="Q1003">
            <v>0</v>
          </cell>
          <cell r="R1003">
            <v>0</v>
          </cell>
          <cell r="S1003">
            <v>179</v>
          </cell>
          <cell r="T1003">
            <v>0</v>
          </cell>
          <cell r="U1003">
            <v>0</v>
          </cell>
          <cell r="V1003">
            <v>979</v>
          </cell>
          <cell r="W1003">
            <v>10</v>
          </cell>
          <cell r="X1003">
            <v>0</v>
          </cell>
          <cell r="Y1003">
            <v>989</v>
          </cell>
          <cell r="Z1003">
            <v>5</v>
          </cell>
          <cell r="AA1003">
            <v>0</v>
          </cell>
          <cell r="AB1003">
            <v>0</v>
          </cell>
          <cell r="AC1003">
            <v>0</v>
          </cell>
          <cell r="AD1003">
            <v>0</v>
          </cell>
          <cell r="AE1003">
            <v>0</v>
          </cell>
          <cell r="AF1003">
            <v>5</v>
          </cell>
          <cell r="AG1003">
            <v>0</v>
          </cell>
          <cell r="AH1003">
            <v>0</v>
          </cell>
        </row>
        <row r="1004">
          <cell r="A1004" t="str">
            <v>L1551</v>
          </cell>
          <cell r="B1004" t="str">
            <v>Maldon Housing Association Limited</v>
          </cell>
          <cell r="C1004" t="str">
            <v>RASA</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57</v>
          </cell>
          <cell r="T1004">
            <v>0</v>
          </cell>
          <cell r="U1004">
            <v>0</v>
          </cell>
          <cell r="V1004">
            <v>57</v>
          </cell>
          <cell r="W1004">
            <v>0</v>
          </cell>
          <cell r="X1004">
            <v>0</v>
          </cell>
          <cell r="Y1004">
            <v>57</v>
          </cell>
          <cell r="Z1004">
            <v>0</v>
          </cell>
          <cell r="AA1004">
            <v>0</v>
          </cell>
          <cell r="AB1004">
            <v>0</v>
          </cell>
          <cell r="AC1004">
            <v>0</v>
          </cell>
          <cell r="AD1004">
            <v>0</v>
          </cell>
          <cell r="AE1004">
            <v>0</v>
          </cell>
          <cell r="AF1004">
            <v>0</v>
          </cell>
          <cell r="AG1004">
            <v>0</v>
          </cell>
          <cell r="AH1004">
            <v>0</v>
          </cell>
        </row>
        <row r="1005">
          <cell r="A1005" t="str">
            <v>L1556</v>
          </cell>
          <cell r="B1005" t="str">
            <v>Stonewater Limited</v>
          </cell>
          <cell r="C1005" t="str">
            <v>Large</v>
          </cell>
          <cell r="D1005">
            <v>7965</v>
          </cell>
          <cell r="E1005">
            <v>0</v>
          </cell>
          <cell r="F1005">
            <v>31</v>
          </cell>
          <cell r="G1005">
            <v>47</v>
          </cell>
          <cell r="H1005">
            <v>0</v>
          </cell>
          <cell r="I1005">
            <v>0</v>
          </cell>
          <cell r="J1005">
            <v>1097</v>
          </cell>
          <cell r="K1005">
            <v>0</v>
          </cell>
          <cell r="L1005">
            <v>0</v>
          </cell>
          <cell r="M1005">
            <v>301</v>
          </cell>
          <cell r="N1005">
            <v>0</v>
          </cell>
          <cell r="O1005">
            <v>0</v>
          </cell>
          <cell r="P1005">
            <v>10</v>
          </cell>
          <cell r="Q1005">
            <v>0</v>
          </cell>
          <cell r="R1005">
            <v>0</v>
          </cell>
          <cell r="S1005">
            <v>1264</v>
          </cell>
          <cell r="T1005">
            <v>0</v>
          </cell>
          <cell r="U1005">
            <v>0</v>
          </cell>
          <cell r="V1005">
            <v>10684</v>
          </cell>
          <cell r="W1005">
            <v>0</v>
          </cell>
          <cell r="X1005">
            <v>31</v>
          </cell>
          <cell r="Y1005">
            <v>10674</v>
          </cell>
          <cell r="Z1005">
            <v>14</v>
          </cell>
          <cell r="AA1005">
            <v>0</v>
          </cell>
          <cell r="AB1005">
            <v>0</v>
          </cell>
          <cell r="AC1005">
            <v>0</v>
          </cell>
          <cell r="AD1005">
            <v>0</v>
          </cell>
          <cell r="AE1005">
            <v>0</v>
          </cell>
          <cell r="AF1005">
            <v>14</v>
          </cell>
          <cell r="AG1005">
            <v>0</v>
          </cell>
          <cell r="AH1005">
            <v>0</v>
          </cell>
        </row>
        <row r="1006">
          <cell r="A1006" t="str">
            <v>L1659</v>
          </cell>
          <cell r="B1006" t="str">
            <v>Suffolk Housing Society Limited</v>
          </cell>
          <cell r="C1006" t="str">
            <v>Large</v>
          </cell>
          <cell r="D1006">
            <v>1529</v>
          </cell>
          <cell r="E1006">
            <v>0</v>
          </cell>
          <cell r="F1006">
            <v>0</v>
          </cell>
          <cell r="G1006">
            <v>0</v>
          </cell>
          <cell r="H1006">
            <v>28</v>
          </cell>
          <cell r="I1006">
            <v>0</v>
          </cell>
          <cell r="J1006">
            <v>579</v>
          </cell>
          <cell r="K1006">
            <v>0</v>
          </cell>
          <cell r="L1006">
            <v>0</v>
          </cell>
          <cell r="M1006">
            <v>4</v>
          </cell>
          <cell r="N1006">
            <v>72</v>
          </cell>
          <cell r="O1006">
            <v>0</v>
          </cell>
          <cell r="P1006">
            <v>0</v>
          </cell>
          <cell r="Q1006">
            <v>14</v>
          </cell>
          <cell r="R1006">
            <v>0</v>
          </cell>
          <cell r="S1006">
            <v>415</v>
          </cell>
          <cell r="T1006">
            <v>0</v>
          </cell>
          <cell r="U1006">
            <v>0</v>
          </cell>
          <cell r="V1006">
            <v>2527</v>
          </cell>
          <cell r="W1006">
            <v>114</v>
          </cell>
          <cell r="X1006">
            <v>0</v>
          </cell>
          <cell r="Y1006">
            <v>2627</v>
          </cell>
          <cell r="Z1006">
            <v>0</v>
          </cell>
          <cell r="AA1006">
            <v>18</v>
          </cell>
          <cell r="AB1006">
            <v>0</v>
          </cell>
          <cell r="AC1006">
            <v>0</v>
          </cell>
          <cell r="AD1006">
            <v>0</v>
          </cell>
          <cell r="AE1006">
            <v>0</v>
          </cell>
          <cell r="AF1006">
            <v>0</v>
          </cell>
          <cell r="AG1006">
            <v>18</v>
          </cell>
          <cell r="AH1006">
            <v>0</v>
          </cell>
        </row>
        <row r="1007">
          <cell r="A1007" t="str">
            <v>L1666</v>
          </cell>
          <cell r="B1007" t="str">
            <v>Waterloo Housing Association Limited</v>
          </cell>
          <cell r="C1007" t="str">
            <v>Large</v>
          </cell>
          <cell r="D1007">
            <v>3139</v>
          </cell>
          <cell r="E1007">
            <v>60</v>
          </cell>
          <cell r="F1007">
            <v>17</v>
          </cell>
          <cell r="G1007">
            <v>16</v>
          </cell>
          <cell r="H1007">
            <v>0</v>
          </cell>
          <cell r="I1007">
            <v>0</v>
          </cell>
          <cell r="J1007">
            <v>666</v>
          </cell>
          <cell r="K1007">
            <v>19</v>
          </cell>
          <cell r="L1007">
            <v>14</v>
          </cell>
          <cell r="M1007">
            <v>105</v>
          </cell>
          <cell r="N1007">
            <v>3</v>
          </cell>
          <cell r="O1007">
            <v>0</v>
          </cell>
          <cell r="P1007">
            <v>0</v>
          </cell>
          <cell r="Q1007">
            <v>0</v>
          </cell>
          <cell r="R1007">
            <v>0</v>
          </cell>
          <cell r="S1007">
            <v>698</v>
          </cell>
          <cell r="T1007">
            <v>0</v>
          </cell>
          <cell r="U1007">
            <v>0</v>
          </cell>
          <cell r="V1007">
            <v>4624</v>
          </cell>
          <cell r="W1007">
            <v>82</v>
          </cell>
          <cell r="X1007">
            <v>31</v>
          </cell>
          <cell r="Y1007">
            <v>4706</v>
          </cell>
          <cell r="Z1007">
            <v>0</v>
          </cell>
          <cell r="AA1007">
            <v>0</v>
          </cell>
          <cell r="AB1007">
            <v>0</v>
          </cell>
          <cell r="AC1007">
            <v>472</v>
          </cell>
          <cell r="AD1007">
            <v>0</v>
          </cell>
          <cell r="AE1007">
            <v>32</v>
          </cell>
          <cell r="AF1007">
            <v>472</v>
          </cell>
          <cell r="AG1007">
            <v>0</v>
          </cell>
          <cell r="AH1007">
            <v>32</v>
          </cell>
        </row>
        <row r="1008">
          <cell r="A1008" t="str">
            <v>L1668</v>
          </cell>
          <cell r="B1008" t="str">
            <v>Black Country Housing Group Limited</v>
          </cell>
          <cell r="C1008" t="str">
            <v>Large</v>
          </cell>
          <cell r="D1008">
            <v>1435</v>
          </cell>
          <cell r="E1008">
            <v>0</v>
          </cell>
          <cell r="F1008">
            <v>0</v>
          </cell>
          <cell r="G1008">
            <v>4</v>
          </cell>
          <cell r="H1008">
            <v>0</v>
          </cell>
          <cell r="I1008">
            <v>0</v>
          </cell>
          <cell r="J1008">
            <v>115</v>
          </cell>
          <cell r="K1008">
            <v>0</v>
          </cell>
          <cell r="L1008">
            <v>0</v>
          </cell>
          <cell r="M1008">
            <v>24</v>
          </cell>
          <cell r="N1008">
            <v>61</v>
          </cell>
          <cell r="O1008">
            <v>0</v>
          </cell>
          <cell r="P1008">
            <v>0</v>
          </cell>
          <cell r="Q1008">
            <v>0</v>
          </cell>
          <cell r="R1008">
            <v>0</v>
          </cell>
          <cell r="S1008">
            <v>229</v>
          </cell>
          <cell r="T1008">
            <v>0</v>
          </cell>
          <cell r="U1008">
            <v>0</v>
          </cell>
          <cell r="V1008">
            <v>1807</v>
          </cell>
          <cell r="W1008">
            <v>61</v>
          </cell>
          <cell r="X1008">
            <v>0</v>
          </cell>
          <cell r="Y1008">
            <v>1868</v>
          </cell>
          <cell r="Z1008">
            <v>0</v>
          </cell>
          <cell r="AA1008">
            <v>0</v>
          </cell>
          <cell r="AB1008">
            <v>0</v>
          </cell>
          <cell r="AC1008">
            <v>0</v>
          </cell>
          <cell r="AD1008">
            <v>0</v>
          </cell>
          <cell r="AE1008">
            <v>0</v>
          </cell>
          <cell r="AF1008">
            <v>0</v>
          </cell>
          <cell r="AG1008">
            <v>0</v>
          </cell>
          <cell r="AH1008">
            <v>0</v>
          </cell>
        </row>
        <row r="1009">
          <cell r="A1009" t="str">
            <v>L1669</v>
          </cell>
          <cell r="B1009" t="str">
            <v>Heantun Housing Association Limited</v>
          </cell>
          <cell r="C1009" t="str">
            <v>Large</v>
          </cell>
          <cell r="D1009">
            <v>581</v>
          </cell>
          <cell r="E1009">
            <v>0</v>
          </cell>
          <cell r="F1009">
            <v>314</v>
          </cell>
          <cell r="G1009">
            <v>33</v>
          </cell>
          <cell r="H1009">
            <v>0</v>
          </cell>
          <cell r="I1009">
            <v>13</v>
          </cell>
          <cell r="J1009">
            <v>18</v>
          </cell>
          <cell r="K1009">
            <v>0</v>
          </cell>
          <cell r="L1009">
            <v>36</v>
          </cell>
          <cell r="M1009">
            <v>162</v>
          </cell>
          <cell r="N1009">
            <v>0</v>
          </cell>
          <cell r="O1009">
            <v>31</v>
          </cell>
          <cell r="P1009">
            <v>0</v>
          </cell>
          <cell r="Q1009">
            <v>0</v>
          </cell>
          <cell r="R1009">
            <v>0</v>
          </cell>
          <cell r="S1009">
            <v>369</v>
          </cell>
          <cell r="T1009">
            <v>0</v>
          </cell>
          <cell r="U1009">
            <v>0</v>
          </cell>
          <cell r="V1009">
            <v>1163</v>
          </cell>
          <cell r="W1009">
            <v>0</v>
          </cell>
          <cell r="X1009">
            <v>394</v>
          </cell>
          <cell r="Y1009">
            <v>1163</v>
          </cell>
          <cell r="Z1009">
            <v>0</v>
          </cell>
          <cell r="AA1009">
            <v>0</v>
          </cell>
          <cell r="AB1009">
            <v>0</v>
          </cell>
          <cell r="AC1009">
            <v>0</v>
          </cell>
          <cell r="AD1009">
            <v>0</v>
          </cell>
          <cell r="AE1009">
            <v>0</v>
          </cell>
          <cell r="AF1009">
            <v>0</v>
          </cell>
          <cell r="AG1009">
            <v>0</v>
          </cell>
          <cell r="AH1009">
            <v>0</v>
          </cell>
        </row>
        <row r="1010">
          <cell r="A1010" t="str">
            <v>L1680</v>
          </cell>
          <cell r="B1010" t="str">
            <v>Franklands Village Housing Association Limited</v>
          </cell>
          <cell r="C1010" t="str">
            <v>RASA</v>
          </cell>
          <cell r="D1010">
            <v>277</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277</v>
          </cell>
          <cell r="W1010">
            <v>0</v>
          </cell>
          <cell r="X1010">
            <v>0</v>
          </cell>
          <cell r="Y1010">
            <v>277</v>
          </cell>
          <cell r="Z1010">
            <v>0</v>
          </cell>
          <cell r="AA1010">
            <v>0</v>
          </cell>
          <cell r="AB1010">
            <v>0</v>
          </cell>
          <cell r="AC1010">
            <v>0</v>
          </cell>
          <cell r="AD1010">
            <v>0</v>
          </cell>
          <cell r="AE1010">
            <v>0</v>
          </cell>
          <cell r="AF1010">
            <v>0</v>
          </cell>
          <cell r="AG1010">
            <v>0</v>
          </cell>
          <cell r="AH1010">
            <v>0</v>
          </cell>
        </row>
        <row r="1011">
          <cell r="A1011" t="str">
            <v>L1681</v>
          </cell>
          <cell r="B1011" t="str">
            <v>Wey Valley Housing Association Limited</v>
          </cell>
          <cell r="C1011" t="str">
            <v>RASA</v>
          </cell>
          <cell r="D1011">
            <v>11</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11</v>
          </cell>
          <cell r="W1011">
            <v>0</v>
          </cell>
          <cell r="X1011">
            <v>0</v>
          </cell>
          <cell r="Y1011">
            <v>11</v>
          </cell>
          <cell r="Z1011">
            <v>0</v>
          </cell>
          <cell r="AA1011">
            <v>0</v>
          </cell>
          <cell r="AB1011">
            <v>0</v>
          </cell>
          <cell r="AC1011">
            <v>0</v>
          </cell>
          <cell r="AD1011">
            <v>0</v>
          </cell>
          <cell r="AE1011">
            <v>0</v>
          </cell>
          <cell r="AF1011">
            <v>0</v>
          </cell>
          <cell r="AG1011">
            <v>0</v>
          </cell>
          <cell r="AH1011">
            <v>0</v>
          </cell>
        </row>
        <row r="1012">
          <cell r="A1012" t="str">
            <v>L1690</v>
          </cell>
          <cell r="B1012" t="str">
            <v>Aldwyck East Housing Association Limited</v>
          </cell>
          <cell r="C1012" t="str">
            <v>RASA</v>
          </cell>
          <cell r="D1012">
            <v>0</v>
          </cell>
          <cell r="E1012">
            <v>0</v>
          </cell>
          <cell r="F1012">
            <v>0</v>
          </cell>
          <cell r="G1012">
            <v>0</v>
          </cell>
          <cell r="H1012">
            <v>0</v>
          </cell>
          <cell r="I1012">
            <v>0</v>
          </cell>
          <cell r="J1012">
            <v>0</v>
          </cell>
          <cell r="K1012">
            <v>5</v>
          </cell>
          <cell r="L1012">
            <v>0</v>
          </cell>
          <cell r="M1012">
            <v>0</v>
          </cell>
          <cell r="N1012">
            <v>29</v>
          </cell>
          <cell r="O1012">
            <v>0</v>
          </cell>
          <cell r="P1012">
            <v>0</v>
          </cell>
          <cell r="Q1012">
            <v>10</v>
          </cell>
          <cell r="R1012">
            <v>0</v>
          </cell>
          <cell r="S1012">
            <v>0</v>
          </cell>
          <cell r="T1012">
            <v>0</v>
          </cell>
          <cell r="U1012">
            <v>0</v>
          </cell>
          <cell r="V1012">
            <v>0</v>
          </cell>
          <cell r="W1012">
            <v>44</v>
          </cell>
          <cell r="X1012">
            <v>0</v>
          </cell>
          <cell r="Y1012">
            <v>34</v>
          </cell>
          <cell r="Z1012">
            <v>0</v>
          </cell>
          <cell r="AA1012">
            <v>0</v>
          </cell>
          <cell r="AB1012">
            <v>0</v>
          </cell>
          <cell r="AC1012">
            <v>0</v>
          </cell>
          <cell r="AD1012">
            <v>0</v>
          </cell>
          <cell r="AE1012">
            <v>0</v>
          </cell>
          <cell r="AF1012">
            <v>0</v>
          </cell>
          <cell r="AG1012">
            <v>0</v>
          </cell>
          <cell r="AH1012">
            <v>0</v>
          </cell>
        </row>
        <row r="1013">
          <cell r="A1013" t="str">
            <v>L1693</v>
          </cell>
          <cell r="B1013" t="str">
            <v>Chislehurst and Sidcup Housing Association</v>
          </cell>
          <cell r="C1013" t="str">
            <v>RASA</v>
          </cell>
          <cell r="D1013">
            <v>4</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192</v>
          </cell>
          <cell r="T1013">
            <v>0</v>
          </cell>
          <cell r="U1013">
            <v>0</v>
          </cell>
          <cell r="V1013">
            <v>196</v>
          </cell>
          <cell r="W1013">
            <v>0</v>
          </cell>
          <cell r="X1013">
            <v>0</v>
          </cell>
          <cell r="Y1013">
            <v>196</v>
          </cell>
          <cell r="Z1013">
            <v>0</v>
          </cell>
          <cell r="AA1013">
            <v>0</v>
          </cell>
          <cell r="AB1013">
            <v>0</v>
          </cell>
          <cell r="AC1013">
            <v>0</v>
          </cell>
          <cell r="AD1013">
            <v>0</v>
          </cell>
          <cell r="AE1013">
            <v>0</v>
          </cell>
          <cell r="AF1013">
            <v>0</v>
          </cell>
          <cell r="AG1013">
            <v>0</v>
          </cell>
          <cell r="AH1013">
            <v>0</v>
          </cell>
        </row>
        <row r="1014">
          <cell r="A1014" t="str">
            <v>L1700</v>
          </cell>
          <cell r="B1014" t="str">
            <v>Arena Housing Group Limited</v>
          </cell>
          <cell r="C1014" t="str">
            <v>Large</v>
          </cell>
          <cell r="D1014">
            <v>6144</v>
          </cell>
          <cell r="E1014">
            <v>0</v>
          </cell>
          <cell r="F1014">
            <v>0</v>
          </cell>
          <cell r="G1014">
            <v>0</v>
          </cell>
          <cell r="H1014">
            <v>0</v>
          </cell>
          <cell r="I1014">
            <v>0</v>
          </cell>
          <cell r="J1014">
            <v>1131</v>
          </cell>
          <cell r="K1014">
            <v>51</v>
          </cell>
          <cell r="L1014">
            <v>0</v>
          </cell>
          <cell r="M1014">
            <v>191</v>
          </cell>
          <cell r="N1014">
            <v>426</v>
          </cell>
          <cell r="O1014">
            <v>21</v>
          </cell>
          <cell r="P1014">
            <v>90</v>
          </cell>
          <cell r="Q1014">
            <v>109</v>
          </cell>
          <cell r="R1014">
            <v>0</v>
          </cell>
          <cell r="S1014">
            <v>2378</v>
          </cell>
          <cell r="T1014">
            <v>0</v>
          </cell>
          <cell r="U1014">
            <v>0</v>
          </cell>
          <cell r="V1014">
            <v>9934</v>
          </cell>
          <cell r="W1014">
            <v>586</v>
          </cell>
          <cell r="X1014">
            <v>21</v>
          </cell>
          <cell r="Y1014">
            <v>10321</v>
          </cell>
          <cell r="Z1014">
            <v>1</v>
          </cell>
          <cell r="AA1014">
            <v>0</v>
          </cell>
          <cell r="AB1014">
            <v>0</v>
          </cell>
          <cell r="AC1014">
            <v>0</v>
          </cell>
          <cell r="AD1014">
            <v>0</v>
          </cell>
          <cell r="AE1014">
            <v>0</v>
          </cell>
          <cell r="AF1014">
            <v>1</v>
          </cell>
          <cell r="AG1014">
            <v>0</v>
          </cell>
          <cell r="AH1014">
            <v>0</v>
          </cell>
        </row>
        <row r="1015">
          <cell r="A1015" t="str">
            <v>L1710</v>
          </cell>
          <cell r="B1015" t="str">
            <v>Longdendale Housing Society Limited</v>
          </cell>
          <cell r="C1015" t="str">
            <v>RASA</v>
          </cell>
          <cell r="D1015">
            <v>42</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42</v>
          </cell>
          <cell r="T1015">
            <v>0</v>
          </cell>
          <cell r="U1015">
            <v>0</v>
          </cell>
          <cell r="V1015">
            <v>84</v>
          </cell>
          <cell r="W1015">
            <v>0</v>
          </cell>
          <cell r="X1015">
            <v>0</v>
          </cell>
          <cell r="Y1015">
            <v>84</v>
          </cell>
          <cell r="Z1015">
            <v>0</v>
          </cell>
          <cell r="AA1015">
            <v>0</v>
          </cell>
          <cell r="AB1015">
            <v>0</v>
          </cell>
          <cell r="AC1015">
            <v>0</v>
          </cell>
          <cell r="AD1015">
            <v>0</v>
          </cell>
          <cell r="AE1015">
            <v>0</v>
          </cell>
          <cell r="AF1015">
            <v>0</v>
          </cell>
          <cell r="AG1015">
            <v>0</v>
          </cell>
          <cell r="AH1015">
            <v>0</v>
          </cell>
        </row>
        <row r="1016">
          <cell r="A1016" t="str">
            <v>L1714</v>
          </cell>
          <cell r="B1016" t="str">
            <v>Manchester Jewish Housing Association</v>
          </cell>
          <cell r="C1016" t="str">
            <v>RASA</v>
          </cell>
          <cell r="D1016">
            <v>1</v>
          </cell>
          <cell r="E1016">
            <v>0</v>
          </cell>
          <cell r="F1016">
            <v>0</v>
          </cell>
          <cell r="G1016">
            <v>0</v>
          </cell>
          <cell r="H1016">
            <v>0</v>
          </cell>
          <cell r="I1016">
            <v>0</v>
          </cell>
          <cell r="J1016">
            <v>0</v>
          </cell>
          <cell r="K1016">
            <v>0</v>
          </cell>
          <cell r="L1016">
            <v>0</v>
          </cell>
          <cell r="M1016">
            <v>11</v>
          </cell>
          <cell r="N1016">
            <v>0</v>
          </cell>
          <cell r="O1016">
            <v>0</v>
          </cell>
          <cell r="P1016">
            <v>0</v>
          </cell>
          <cell r="Q1016">
            <v>0</v>
          </cell>
          <cell r="R1016">
            <v>0</v>
          </cell>
          <cell r="S1016">
            <v>88</v>
          </cell>
          <cell r="T1016">
            <v>0</v>
          </cell>
          <cell r="U1016">
            <v>0</v>
          </cell>
          <cell r="V1016">
            <v>100</v>
          </cell>
          <cell r="W1016">
            <v>0</v>
          </cell>
          <cell r="X1016">
            <v>0</v>
          </cell>
          <cell r="Y1016">
            <v>100</v>
          </cell>
          <cell r="Z1016">
            <v>0</v>
          </cell>
          <cell r="AA1016">
            <v>0</v>
          </cell>
          <cell r="AB1016">
            <v>0</v>
          </cell>
          <cell r="AC1016">
            <v>0</v>
          </cell>
          <cell r="AD1016">
            <v>0</v>
          </cell>
          <cell r="AE1016">
            <v>0</v>
          </cell>
          <cell r="AF1016">
            <v>0</v>
          </cell>
          <cell r="AG1016">
            <v>0</v>
          </cell>
          <cell r="AH1016">
            <v>0</v>
          </cell>
        </row>
        <row r="1017">
          <cell r="A1017" t="str">
            <v>L1716</v>
          </cell>
          <cell r="B1017" t="str">
            <v>King's Barton Housing Association Limited</v>
          </cell>
          <cell r="C1017" t="str">
            <v>RASA</v>
          </cell>
          <cell r="D1017">
            <v>131</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131</v>
          </cell>
          <cell r="W1017">
            <v>0</v>
          </cell>
          <cell r="X1017">
            <v>0</v>
          </cell>
          <cell r="Y1017">
            <v>131</v>
          </cell>
          <cell r="Z1017">
            <v>0</v>
          </cell>
          <cell r="AA1017">
            <v>0</v>
          </cell>
          <cell r="AB1017">
            <v>0</v>
          </cell>
          <cell r="AC1017">
            <v>0</v>
          </cell>
          <cell r="AD1017">
            <v>0</v>
          </cell>
          <cell r="AE1017">
            <v>0</v>
          </cell>
          <cell r="AF1017">
            <v>0</v>
          </cell>
          <cell r="AG1017">
            <v>0</v>
          </cell>
          <cell r="AH1017">
            <v>0</v>
          </cell>
        </row>
        <row r="1018">
          <cell r="A1018" t="str">
            <v>L1719</v>
          </cell>
          <cell r="B1018" t="str">
            <v>Crosby Housing Association Limited</v>
          </cell>
          <cell r="C1018" t="str">
            <v>RASA</v>
          </cell>
          <cell r="D1018">
            <v>349</v>
          </cell>
          <cell r="E1018">
            <v>0</v>
          </cell>
          <cell r="F1018">
            <v>0</v>
          </cell>
          <cell r="G1018">
            <v>0</v>
          </cell>
          <cell r="H1018">
            <v>0</v>
          </cell>
          <cell r="I1018">
            <v>0</v>
          </cell>
          <cell r="J1018">
            <v>0</v>
          </cell>
          <cell r="K1018">
            <v>0</v>
          </cell>
          <cell r="L1018">
            <v>0</v>
          </cell>
          <cell r="M1018">
            <v>61</v>
          </cell>
          <cell r="N1018">
            <v>0</v>
          </cell>
          <cell r="O1018">
            <v>0</v>
          </cell>
          <cell r="P1018">
            <v>0</v>
          </cell>
          <cell r="Q1018">
            <v>0</v>
          </cell>
          <cell r="R1018">
            <v>0</v>
          </cell>
          <cell r="S1018">
            <v>0</v>
          </cell>
          <cell r="T1018">
            <v>0</v>
          </cell>
          <cell r="U1018">
            <v>0</v>
          </cell>
          <cell r="V1018">
            <v>410</v>
          </cell>
          <cell r="W1018">
            <v>0</v>
          </cell>
          <cell r="X1018">
            <v>0</v>
          </cell>
          <cell r="Y1018">
            <v>410</v>
          </cell>
          <cell r="Z1018">
            <v>0</v>
          </cell>
          <cell r="AA1018">
            <v>0</v>
          </cell>
          <cell r="AB1018">
            <v>0</v>
          </cell>
          <cell r="AC1018">
            <v>0</v>
          </cell>
          <cell r="AD1018">
            <v>0</v>
          </cell>
          <cell r="AE1018">
            <v>0</v>
          </cell>
          <cell r="AF1018">
            <v>0</v>
          </cell>
          <cell r="AG1018">
            <v>0</v>
          </cell>
          <cell r="AH1018">
            <v>0</v>
          </cell>
        </row>
        <row r="1019">
          <cell r="A1019" t="str">
            <v>L1812</v>
          </cell>
          <cell r="B1019" t="str">
            <v>Redditch Friends Housing Association Limited</v>
          </cell>
          <cell r="C1019" t="str">
            <v>RASA</v>
          </cell>
          <cell r="D1019">
            <v>48</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48</v>
          </cell>
          <cell r="W1019">
            <v>0</v>
          </cell>
          <cell r="X1019">
            <v>0</v>
          </cell>
          <cell r="Y1019">
            <v>48</v>
          </cell>
          <cell r="Z1019">
            <v>0</v>
          </cell>
          <cell r="AA1019">
            <v>0</v>
          </cell>
          <cell r="AB1019">
            <v>0</v>
          </cell>
          <cell r="AC1019">
            <v>0</v>
          </cell>
          <cell r="AD1019">
            <v>0</v>
          </cell>
          <cell r="AE1019">
            <v>0</v>
          </cell>
          <cell r="AF1019">
            <v>0</v>
          </cell>
          <cell r="AG1019">
            <v>0</v>
          </cell>
          <cell r="AH1019">
            <v>0</v>
          </cell>
        </row>
        <row r="1020">
          <cell r="A1020" t="str">
            <v>L1815</v>
          </cell>
          <cell r="B1020" t="str">
            <v>Island Cottages Limited</v>
          </cell>
          <cell r="C1020" t="str">
            <v>RASA</v>
          </cell>
          <cell r="D1020">
            <v>38</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38</v>
          </cell>
          <cell r="W1020">
            <v>0</v>
          </cell>
          <cell r="X1020">
            <v>0</v>
          </cell>
          <cell r="Y1020">
            <v>38</v>
          </cell>
          <cell r="Z1020">
            <v>0</v>
          </cell>
          <cell r="AA1020">
            <v>0</v>
          </cell>
          <cell r="AB1020">
            <v>0</v>
          </cell>
          <cell r="AC1020">
            <v>0</v>
          </cell>
          <cell r="AD1020">
            <v>0</v>
          </cell>
          <cell r="AE1020">
            <v>0</v>
          </cell>
          <cell r="AF1020">
            <v>0</v>
          </cell>
          <cell r="AG1020">
            <v>0</v>
          </cell>
          <cell r="AH1020">
            <v>0</v>
          </cell>
        </row>
        <row r="1021">
          <cell r="A1021" t="str">
            <v>L1821</v>
          </cell>
          <cell r="B1021" t="str">
            <v>The Fellowship Houses Trust</v>
          </cell>
          <cell r="C1021" t="str">
            <v>RASA</v>
          </cell>
          <cell r="D1021">
            <v>0</v>
          </cell>
          <cell r="E1021">
            <v>43</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15</v>
          </cell>
          <cell r="U1021">
            <v>0</v>
          </cell>
          <cell r="V1021">
            <v>0</v>
          </cell>
          <cell r="W1021">
            <v>58</v>
          </cell>
          <cell r="X1021">
            <v>0</v>
          </cell>
          <cell r="Y1021">
            <v>58</v>
          </cell>
          <cell r="Z1021">
            <v>0</v>
          </cell>
          <cell r="AA1021">
            <v>0</v>
          </cell>
          <cell r="AB1021">
            <v>0</v>
          </cell>
          <cell r="AC1021">
            <v>0</v>
          </cell>
          <cell r="AD1021">
            <v>0</v>
          </cell>
          <cell r="AE1021">
            <v>0</v>
          </cell>
          <cell r="AF1021">
            <v>0</v>
          </cell>
          <cell r="AG1021">
            <v>0</v>
          </cell>
          <cell r="AH1021">
            <v>0</v>
          </cell>
        </row>
        <row r="1022">
          <cell r="A1022" t="str">
            <v>L1824</v>
          </cell>
          <cell r="B1022" t="str">
            <v>St Luke's Housing Society Limited</v>
          </cell>
          <cell r="C1022" t="str">
            <v>RASA</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36</v>
          </cell>
          <cell r="T1022">
            <v>0</v>
          </cell>
          <cell r="U1022">
            <v>0</v>
          </cell>
          <cell r="V1022">
            <v>36</v>
          </cell>
          <cell r="W1022">
            <v>0</v>
          </cell>
          <cell r="X1022">
            <v>0</v>
          </cell>
          <cell r="Y1022">
            <v>36</v>
          </cell>
          <cell r="Z1022">
            <v>0</v>
          </cell>
          <cell r="AA1022">
            <v>0</v>
          </cell>
          <cell r="AB1022">
            <v>0</v>
          </cell>
          <cell r="AC1022">
            <v>0</v>
          </cell>
          <cell r="AD1022">
            <v>0</v>
          </cell>
          <cell r="AE1022">
            <v>0</v>
          </cell>
          <cell r="AF1022">
            <v>0</v>
          </cell>
          <cell r="AG1022">
            <v>0</v>
          </cell>
          <cell r="AH1022">
            <v>0</v>
          </cell>
        </row>
        <row r="1023">
          <cell r="A1023" t="str">
            <v>L1829</v>
          </cell>
          <cell r="B1023" t="str">
            <v>Southdown Housing Association Limited</v>
          </cell>
          <cell r="C1023" t="str">
            <v>RASA</v>
          </cell>
          <cell r="D1023">
            <v>0</v>
          </cell>
          <cell r="E1023">
            <v>0</v>
          </cell>
          <cell r="F1023">
            <v>0</v>
          </cell>
          <cell r="G1023">
            <v>0</v>
          </cell>
          <cell r="H1023">
            <v>0</v>
          </cell>
          <cell r="I1023">
            <v>0</v>
          </cell>
          <cell r="J1023">
            <v>0</v>
          </cell>
          <cell r="K1023">
            <v>0</v>
          </cell>
          <cell r="L1023">
            <v>0</v>
          </cell>
          <cell r="M1023">
            <v>474</v>
          </cell>
          <cell r="N1023">
            <v>39</v>
          </cell>
          <cell r="O1023">
            <v>36</v>
          </cell>
          <cell r="P1023">
            <v>39</v>
          </cell>
          <cell r="Q1023">
            <v>9</v>
          </cell>
          <cell r="R1023">
            <v>0</v>
          </cell>
          <cell r="S1023">
            <v>0</v>
          </cell>
          <cell r="T1023">
            <v>0</v>
          </cell>
          <cell r="U1023">
            <v>0</v>
          </cell>
          <cell r="V1023">
            <v>513</v>
          </cell>
          <cell r="W1023">
            <v>48</v>
          </cell>
          <cell r="X1023">
            <v>36</v>
          </cell>
          <cell r="Y1023">
            <v>513</v>
          </cell>
          <cell r="Z1023">
            <v>0</v>
          </cell>
          <cell r="AA1023">
            <v>0</v>
          </cell>
          <cell r="AB1023">
            <v>0</v>
          </cell>
          <cell r="AC1023">
            <v>0</v>
          </cell>
          <cell r="AD1023">
            <v>0</v>
          </cell>
          <cell r="AE1023">
            <v>0</v>
          </cell>
          <cell r="AF1023">
            <v>0</v>
          </cell>
          <cell r="AG1023">
            <v>0</v>
          </cell>
          <cell r="AH1023">
            <v>0</v>
          </cell>
        </row>
        <row r="1024">
          <cell r="A1024" t="str">
            <v>L1856</v>
          </cell>
          <cell r="B1024" t="str">
            <v>Hewitt Homes</v>
          </cell>
          <cell r="C1024" t="str">
            <v>RASA</v>
          </cell>
          <cell r="D1024">
            <v>0</v>
          </cell>
          <cell r="E1024">
            <v>4</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49</v>
          </cell>
          <cell r="U1024">
            <v>0</v>
          </cell>
          <cell r="V1024">
            <v>0</v>
          </cell>
          <cell r="W1024">
            <v>53</v>
          </cell>
          <cell r="X1024">
            <v>0</v>
          </cell>
          <cell r="Y1024">
            <v>53</v>
          </cell>
          <cell r="Z1024">
            <v>0</v>
          </cell>
          <cell r="AA1024">
            <v>0</v>
          </cell>
          <cell r="AB1024">
            <v>0</v>
          </cell>
          <cell r="AC1024">
            <v>0</v>
          </cell>
          <cell r="AD1024">
            <v>0</v>
          </cell>
          <cell r="AE1024">
            <v>0</v>
          </cell>
          <cell r="AF1024">
            <v>0</v>
          </cell>
          <cell r="AG1024">
            <v>0</v>
          </cell>
          <cell r="AH1024">
            <v>0</v>
          </cell>
        </row>
        <row r="1025">
          <cell r="A1025" t="str">
            <v>L1867</v>
          </cell>
          <cell r="B1025" t="str">
            <v>Wyedean Housing Association Limited</v>
          </cell>
          <cell r="C1025" t="str">
            <v>RASA</v>
          </cell>
          <cell r="D1025">
            <v>391</v>
          </cell>
          <cell r="E1025">
            <v>0</v>
          </cell>
          <cell r="F1025">
            <v>32</v>
          </cell>
          <cell r="G1025">
            <v>0</v>
          </cell>
          <cell r="H1025">
            <v>0</v>
          </cell>
          <cell r="I1025">
            <v>0</v>
          </cell>
          <cell r="J1025">
            <v>0</v>
          </cell>
          <cell r="K1025">
            <v>0</v>
          </cell>
          <cell r="L1025">
            <v>0</v>
          </cell>
          <cell r="M1025">
            <v>0</v>
          </cell>
          <cell r="N1025">
            <v>0</v>
          </cell>
          <cell r="O1025">
            <v>0</v>
          </cell>
          <cell r="P1025">
            <v>0</v>
          </cell>
          <cell r="Q1025">
            <v>0</v>
          </cell>
          <cell r="R1025">
            <v>0</v>
          </cell>
          <cell r="S1025">
            <v>22</v>
          </cell>
          <cell r="T1025">
            <v>0</v>
          </cell>
          <cell r="U1025">
            <v>0</v>
          </cell>
          <cell r="V1025">
            <v>413</v>
          </cell>
          <cell r="W1025">
            <v>0</v>
          </cell>
          <cell r="X1025">
            <v>32</v>
          </cell>
          <cell r="Y1025">
            <v>413</v>
          </cell>
          <cell r="Z1025">
            <v>0</v>
          </cell>
          <cell r="AA1025">
            <v>0</v>
          </cell>
          <cell r="AB1025">
            <v>0</v>
          </cell>
          <cell r="AC1025">
            <v>0</v>
          </cell>
          <cell r="AD1025">
            <v>0</v>
          </cell>
          <cell r="AE1025">
            <v>0</v>
          </cell>
          <cell r="AF1025">
            <v>0</v>
          </cell>
          <cell r="AG1025">
            <v>0</v>
          </cell>
          <cell r="AH1025">
            <v>0</v>
          </cell>
        </row>
        <row r="1026">
          <cell r="A1026" t="str">
            <v>L1872</v>
          </cell>
          <cell r="B1026" t="str">
            <v>Tees Valley Housing Limited</v>
          </cell>
          <cell r="C1026" t="str">
            <v>Large</v>
          </cell>
          <cell r="D1026">
            <v>2505</v>
          </cell>
          <cell r="E1026">
            <v>285</v>
          </cell>
          <cell r="F1026">
            <v>4</v>
          </cell>
          <cell r="G1026">
            <v>124</v>
          </cell>
          <cell r="H1026">
            <v>16</v>
          </cell>
          <cell r="I1026">
            <v>0</v>
          </cell>
          <cell r="J1026">
            <v>168</v>
          </cell>
          <cell r="K1026">
            <v>122</v>
          </cell>
          <cell r="L1026">
            <v>0</v>
          </cell>
          <cell r="M1026">
            <v>16</v>
          </cell>
          <cell r="N1026">
            <v>142</v>
          </cell>
          <cell r="O1026">
            <v>0</v>
          </cell>
          <cell r="P1026">
            <v>0</v>
          </cell>
          <cell r="Q1026">
            <v>0</v>
          </cell>
          <cell r="R1026">
            <v>0</v>
          </cell>
          <cell r="S1026">
            <v>323</v>
          </cell>
          <cell r="T1026">
            <v>0</v>
          </cell>
          <cell r="U1026">
            <v>0</v>
          </cell>
          <cell r="V1026">
            <v>3136</v>
          </cell>
          <cell r="W1026">
            <v>565</v>
          </cell>
          <cell r="X1026">
            <v>4</v>
          </cell>
          <cell r="Y1026">
            <v>3701</v>
          </cell>
          <cell r="Z1026">
            <v>4</v>
          </cell>
          <cell r="AA1026">
            <v>26</v>
          </cell>
          <cell r="AB1026">
            <v>0</v>
          </cell>
          <cell r="AC1026">
            <v>32</v>
          </cell>
          <cell r="AD1026">
            <v>3</v>
          </cell>
          <cell r="AE1026">
            <v>0</v>
          </cell>
          <cell r="AF1026">
            <v>36</v>
          </cell>
          <cell r="AG1026">
            <v>29</v>
          </cell>
          <cell r="AH1026">
            <v>0</v>
          </cell>
        </row>
        <row r="1027">
          <cell r="A1027" t="str">
            <v>L1953</v>
          </cell>
          <cell r="B1027" t="str">
            <v>Cherry Tree Housing Association Limited</v>
          </cell>
          <cell r="C1027" t="str">
            <v>RASA</v>
          </cell>
          <cell r="D1027">
            <v>2</v>
          </cell>
          <cell r="E1027">
            <v>0</v>
          </cell>
          <cell r="F1027">
            <v>1</v>
          </cell>
          <cell r="G1027">
            <v>0</v>
          </cell>
          <cell r="H1027">
            <v>0</v>
          </cell>
          <cell r="I1027">
            <v>0</v>
          </cell>
          <cell r="J1027">
            <v>0</v>
          </cell>
          <cell r="K1027">
            <v>0</v>
          </cell>
          <cell r="L1027">
            <v>0</v>
          </cell>
          <cell r="M1027">
            <v>11</v>
          </cell>
          <cell r="N1027">
            <v>0</v>
          </cell>
          <cell r="O1027">
            <v>9</v>
          </cell>
          <cell r="P1027">
            <v>9</v>
          </cell>
          <cell r="Q1027">
            <v>0</v>
          </cell>
          <cell r="R1027">
            <v>3</v>
          </cell>
          <cell r="S1027">
            <v>0</v>
          </cell>
          <cell r="T1027">
            <v>0</v>
          </cell>
          <cell r="U1027">
            <v>0</v>
          </cell>
          <cell r="V1027">
            <v>22</v>
          </cell>
          <cell r="W1027">
            <v>0</v>
          </cell>
          <cell r="X1027">
            <v>13</v>
          </cell>
          <cell r="Y1027">
            <v>13</v>
          </cell>
          <cell r="Z1027">
            <v>0</v>
          </cell>
          <cell r="AA1027">
            <v>0</v>
          </cell>
          <cell r="AB1027">
            <v>0</v>
          </cell>
          <cell r="AC1027">
            <v>0</v>
          </cell>
          <cell r="AD1027">
            <v>0</v>
          </cell>
          <cell r="AE1027">
            <v>0</v>
          </cell>
          <cell r="AF1027">
            <v>0</v>
          </cell>
          <cell r="AG1027">
            <v>0</v>
          </cell>
          <cell r="AH1027">
            <v>0</v>
          </cell>
        </row>
        <row r="1028">
          <cell r="A1028" t="str">
            <v>L1958</v>
          </cell>
          <cell r="B1028" t="str">
            <v>Pine Ridge Housing Association Limited</v>
          </cell>
          <cell r="C1028" t="str">
            <v>RASA</v>
          </cell>
          <cell r="D1028">
            <v>105</v>
          </cell>
          <cell r="E1028">
            <v>4</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105</v>
          </cell>
          <cell r="W1028">
            <v>4</v>
          </cell>
          <cell r="X1028">
            <v>0</v>
          </cell>
          <cell r="Y1028">
            <v>109</v>
          </cell>
          <cell r="Z1028">
            <v>0</v>
          </cell>
          <cell r="AA1028">
            <v>0</v>
          </cell>
          <cell r="AB1028">
            <v>0</v>
          </cell>
          <cell r="AC1028">
            <v>0</v>
          </cell>
          <cell r="AD1028">
            <v>0</v>
          </cell>
          <cell r="AE1028">
            <v>0</v>
          </cell>
          <cell r="AF1028">
            <v>0</v>
          </cell>
          <cell r="AG1028">
            <v>0</v>
          </cell>
          <cell r="AH1028">
            <v>0</v>
          </cell>
        </row>
        <row r="1029">
          <cell r="A1029" t="str">
            <v>L1965</v>
          </cell>
          <cell r="B1029" t="str">
            <v>Keniston Housing Association Limited</v>
          </cell>
          <cell r="C1029" t="str">
            <v>RASA</v>
          </cell>
          <cell r="D1029">
            <v>584</v>
          </cell>
          <cell r="E1029">
            <v>0</v>
          </cell>
          <cell r="F1029">
            <v>0</v>
          </cell>
          <cell r="G1029">
            <v>0</v>
          </cell>
          <cell r="H1029">
            <v>0</v>
          </cell>
          <cell r="I1029">
            <v>0</v>
          </cell>
          <cell r="J1029">
            <v>15</v>
          </cell>
          <cell r="K1029">
            <v>0</v>
          </cell>
          <cell r="L1029">
            <v>0</v>
          </cell>
          <cell r="M1029">
            <v>0</v>
          </cell>
          <cell r="N1029">
            <v>0</v>
          </cell>
          <cell r="O1029">
            <v>0</v>
          </cell>
          <cell r="P1029">
            <v>0</v>
          </cell>
          <cell r="Q1029">
            <v>0</v>
          </cell>
          <cell r="R1029">
            <v>0</v>
          </cell>
          <cell r="S1029">
            <v>127</v>
          </cell>
          <cell r="T1029">
            <v>0</v>
          </cell>
          <cell r="U1029">
            <v>0</v>
          </cell>
          <cell r="V1029">
            <v>726</v>
          </cell>
          <cell r="W1029">
            <v>0</v>
          </cell>
          <cell r="X1029">
            <v>0</v>
          </cell>
          <cell r="Y1029">
            <v>726</v>
          </cell>
          <cell r="Z1029">
            <v>0</v>
          </cell>
          <cell r="AA1029">
            <v>0</v>
          </cell>
          <cell r="AB1029">
            <v>0</v>
          </cell>
          <cell r="AC1029">
            <v>0</v>
          </cell>
          <cell r="AD1029">
            <v>0</v>
          </cell>
          <cell r="AE1029">
            <v>0</v>
          </cell>
          <cell r="AF1029">
            <v>0</v>
          </cell>
          <cell r="AG1029">
            <v>0</v>
          </cell>
          <cell r="AH1029">
            <v>0</v>
          </cell>
        </row>
        <row r="1030">
          <cell r="A1030" t="str">
            <v>L1967</v>
          </cell>
          <cell r="B1030" t="str">
            <v>Retirement Lease Housing Association</v>
          </cell>
          <cell r="C1030" t="str">
            <v>RASA</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87</v>
          </cell>
          <cell r="V1030">
            <v>0</v>
          </cell>
          <cell r="W1030">
            <v>0</v>
          </cell>
          <cell r="X1030">
            <v>87</v>
          </cell>
          <cell r="Y1030">
            <v>0</v>
          </cell>
          <cell r="Z1030">
            <v>0</v>
          </cell>
          <cell r="AA1030">
            <v>0</v>
          </cell>
          <cell r="AB1030">
            <v>0</v>
          </cell>
          <cell r="AC1030">
            <v>1143</v>
          </cell>
          <cell r="AD1030">
            <v>27</v>
          </cell>
          <cell r="AE1030">
            <v>0</v>
          </cell>
          <cell r="AF1030">
            <v>1143</v>
          </cell>
          <cell r="AG1030">
            <v>27</v>
          </cell>
          <cell r="AH1030">
            <v>0</v>
          </cell>
        </row>
        <row r="1031">
          <cell r="A1031" t="str">
            <v>L1990</v>
          </cell>
          <cell r="B1031" t="str">
            <v>Bristowe (Fair Rent) Housing Association Limited</v>
          </cell>
          <cell r="C1031" t="str">
            <v>RASA</v>
          </cell>
          <cell r="D1031">
            <v>72</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72</v>
          </cell>
          <cell r="W1031">
            <v>0</v>
          </cell>
          <cell r="X1031">
            <v>0</v>
          </cell>
          <cell r="Y1031">
            <v>72</v>
          </cell>
          <cell r="Z1031">
            <v>0</v>
          </cell>
          <cell r="AA1031">
            <v>0</v>
          </cell>
          <cell r="AB1031">
            <v>0</v>
          </cell>
          <cell r="AC1031">
            <v>0</v>
          </cell>
          <cell r="AD1031">
            <v>0</v>
          </cell>
          <cell r="AE1031">
            <v>0</v>
          </cell>
          <cell r="AF1031">
            <v>0</v>
          </cell>
          <cell r="AG1031">
            <v>0</v>
          </cell>
          <cell r="AH1031">
            <v>0</v>
          </cell>
        </row>
        <row r="1032">
          <cell r="A1032" t="str">
            <v>L1994</v>
          </cell>
          <cell r="B1032" t="str">
            <v>Holy Trinity (Guildford) Housing Association Ltd</v>
          </cell>
          <cell r="C1032" t="str">
            <v>RASA</v>
          </cell>
          <cell r="D1032">
            <v>30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30</v>
          </cell>
          <cell r="W1032">
            <v>0</v>
          </cell>
          <cell r="X1032">
            <v>0</v>
          </cell>
          <cell r="Y1032">
            <v>30</v>
          </cell>
          <cell r="Z1032">
            <v>0</v>
          </cell>
          <cell r="AA1032">
            <v>0</v>
          </cell>
          <cell r="AB1032">
            <v>0</v>
          </cell>
          <cell r="AC1032">
            <v>0</v>
          </cell>
          <cell r="AD1032">
            <v>0</v>
          </cell>
          <cell r="AE1032">
            <v>0</v>
          </cell>
          <cell r="AF1032">
            <v>0</v>
          </cell>
          <cell r="AG1032">
            <v>0</v>
          </cell>
          <cell r="AH1032">
            <v>0</v>
          </cell>
        </row>
        <row r="1033">
          <cell r="A1033" t="str">
            <v>L2000</v>
          </cell>
          <cell r="B1033" t="str">
            <v>The Old Etonian Housing Association Limited</v>
          </cell>
          <cell r="C1033" t="str">
            <v>RASA</v>
          </cell>
          <cell r="D1033">
            <v>0</v>
          </cell>
          <cell r="E1033">
            <v>49</v>
          </cell>
          <cell r="F1033">
            <v>0</v>
          </cell>
          <cell r="G1033">
            <v>0</v>
          </cell>
          <cell r="H1033">
            <v>5</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54</v>
          </cell>
          <cell r="X1033">
            <v>0</v>
          </cell>
          <cell r="Y1033">
            <v>54</v>
          </cell>
          <cell r="Z1033">
            <v>0</v>
          </cell>
          <cell r="AA1033">
            <v>0</v>
          </cell>
          <cell r="AB1033">
            <v>0</v>
          </cell>
          <cell r="AC1033">
            <v>0</v>
          </cell>
          <cell r="AD1033">
            <v>0</v>
          </cell>
          <cell r="AE1033">
            <v>0</v>
          </cell>
          <cell r="AF1033">
            <v>0</v>
          </cell>
          <cell r="AG1033">
            <v>0</v>
          </cell>
          <cell r="AH1033">
            <v>0</v>
          </cell>
        </row>
        <row r="1034">
          <cell r="A1034" t="str">
            <v>L2007</v>
          </cell>
          <cell r="B1034" t="str">
            <v>Buckinghamshire Housing Association Limited</v>
          </cell>
          <cell r="C1034" t="str">
            <v>RASA</v>
          </cell>
          <cell r="D1034">
            <v>381</v>
          </cell>
          <cell r="E1034">
            <v>0</v>
          </cell>
          <cell r="F1034">
            <v>0</v>
          </cell>
          <cell r="G1034">
            <v>25</v>
          </cell>
          <cell r="H1034">
            <v>0</v>
          </cell>
          <cell r="I1034">
            <v>0</v>
          </cell>
          <cell r="J1034">
            <v>0</v>
          </cell>
          <cell r="K1034">
            <v>0</v>
          </cell>
          <cell r="L1034">
            <v>0</v>
          </cell>
          <cell r="M1034">
            <v>0</v>
          </cell>
          <cell r="N1034">
            <v>4</v>
          </cell>
          <cell r="O1034">
            <v>0</v>
          </cell>
          <cell r="P1034">
            <v>0</v>
          </cell>
          <cell r="Q1034">
            <v>0</v>
          </cell>
          <cell r="R1034">
            <v>0</v>
          </cell>
          <cell r="S1034">
            <v>34</v>
          </cell>
          <cell r="T1034">
            <v>0</v>
          </cell>
          <cell r="U1034">
            <v>0</v>
          </cell>
          <cell r="V1034">
            <v>440</v>
          </cell>
          <cell r="W1034">
            <v>4</v>
          </cell>
          <cell r="X1034">
            <v>0</v>
          </cell>
          <cell r="Y1034">
            <v>444</v>
          </cell>
          <cell r="Z1034">
            <v>0</v>
          </cell>
          <cell r="AA1034">
            <v>0</v>
          </cell>
          <cell r="AB1034">
            <v>0</v>
          </cell>
          <cell r="AC1034">
            <v>0</v>
          </cell>
          <cell r="AD1034">
            <v>0</v>
          </cell>
          <cell r="AE1034">
            <v>0</v>
          </cell>
          <cell r="AF1034">
            <v>0</v>
          </cell>
          <cell r="AG1034">
            <v>0</v>
          </cell>
          <cell r="AH1034">
            <v>0</v>
          </cell>
        </row>
        <row r="1035">
          <cell r="A1035" t="str">
            <v>L2022</v>
          </cell>
          <cell r="B1035" t="str">
            <v>Hunton Bridge Cottage Trust</v>
          </cell>
          <cell r="C1035" t="str">
            <v>RASA</v>
          </cell>
          <cell r="D1035">
            <v>10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10</v>
          </cell>
          <cell r="W1035">
            <v>0</v>
          </cell>
          <cell r="X1035">
            <v>0</v>
          </cell>
          <cell r="Y1035">
            <v>10</v>
          </cell>
          <cell r="Z1035">
            <v>0</v>
          </cell>
          <cell r="AA1035">
            <v>0</v>
          </cell>
          <cell r="AB1035">
            <v>0</v>
          </cell>
          <cell r="AC1035">
            <v>0</v>
          </cell>
          <cell r="AD1035">
            <v>0</v>
          </cell>
          <cell r="AE1035">
            <v>0</v>
          </cell>
          <cell r="AF1035">
            <v>0</v>
          </cell>
          <cell r="AG1035">
            <v>0</v>
          </cell>
          <cell r="AH1035">
            <v>0</v>
          </cell>
        </row>
        <row r="1036">
          <cell r="A1036" t="str">
            <v>L2026</v>
          </cell>
          <cell r="B1036" t="str">
            <v>Stable Lads Welfare Trust Housing Association Ltd</v>
          </cell>
          <cell r="C1036" t="str">
            <v>RASA</v>
          </cell>
          <cell r="D1036">
            <v>104</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40</v>
          </cell>
          <cell r="T1036">
            <v>0</v>
          </cell>
          <cell r="U1036">
            <v>0</v>
          </cell>
          <cell r="V1036">
            <v>144</v>
          </cell>
          <cell r="W1036">
            <v>0</v>
          </cell>
          <cell r="X1036">
            <v>0</v>
          </cell>
          <cell r="Y1036">
            <v>144</v>
          </cell>
          <cell r="Z1036">
            <v>0</v>
          </cell>
          <cell r="AA1036">
            <v>0</v>
          </cell>
          <cell r="AB1036">
            <v>0</v>
          </cell>
          <cell r="AC1036">
            <v>0</v>
          </cell>
          <cell r="AD1036">
            <v>0</v>
          </cell>
          <cell r="AE1036">
            <v>0</v>
          </cell>
          <cell r="AF1036">
            <v>0</v>
          </cell>
          <cell r="AG1036">
            <v>0</v>
          </cell>
          <cell r="AH1036">
            <v>0</v>
          </cell>
        </row>
        <row r="1037">
          <cell r="A1037" t="str">
            <v>L2027</v>
          </cell>
          <cell r="B1037" t="str">
            <v>Housing Partnership (London) Limited</v>
          </cell>
          <cell r="C1037" t="str">
            <v>RASA</v>
          </cell>
          <cell r="D1037">
            <v>103</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103</v>
          </cell>
          <cell r="W1037">
            <v>0</v>
          </cell>
          <cell r="X1037">
            <v>0</v>
          </cell>
          <cell r="Y1037">
            <v>103</v>
          </cell>
          <cell r="Z1037">
            <v>0</v>
          </cell>
          <cell r="AA1037">
            <v>0</v>
          </cell>
          <cell r="AB1037">
            <v>0</v>
          </cell>
          <cell r="AC1037">
            <v>0</v>
          </cell>
          <cell r="AD1037">
            <v>0</v>
          </cell>
          <cell r="AE1037">
            <v>0</v>
          </cell>
          <cell r="AF1037">
            <v>0</v>
          </cell>
          <cell r="AG1037">
            <v>0</v>
          </cell>
          <cell r="AH1037">
            <v>0</v>
          </cell>
        </row>
        <row r="1038">
          <cell r="A1038" t="str">
            <v>L2034</v>
          </cell>
          <cell r="B1038" t="str">
            <v>South Cheshire Housing Society Limited</v>
          </cell>
          <cell r="C1038" t="str">
            <v>RASA</v>
          </cell>
          <cell r="D1038">
            <v>107</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107</v>
          </cell>
          <cell r="W1038">
            <v>0</v>
          </cell>
          <cell r="X1038">
            <v>0</v>
          </cell>
          <cell r="Y1038">
            <v>107</v>
          </cell>
          <cell r="Z1038">
            <v>0</v>
          </cell>
          <cell r="AA1038">
            <v>0</v>
          </cell>
          <cell r="AB1038">
            <v>0</v>
          </cell>
          <cell r="AC1038">
            <v>0</v>
          </cell>
          <cell r="AD1038">
            <v>0</v>
          </cell>
          <cell r="AE1038">
            <v>0</v>
          </cell>
          <cell r="AF1038">
            <v>0</v>
          </cell>
          <cell r="AG1038">
            <v>0</v>
          </cell>
          <cell r="AH1038">
            <v>0</v>
          </cell>
        </row>
        <row r="1039">
          <cell r="A1039" t="str">
            <v>L2036</v>
          </cell>
          <cell r="B1039" t="str">
            <v>Prestwich &amp; North Western Housing Association Ltd</v>
          </cell>
          <cell r="C1039" t="str">
            <v>RASA</v>
          </cell>
          <cell r="D1039">
            <v>187</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187</v>
          </cell>
          <cell r="W1039">
            <v>0</v>
          </cell>
          <cell r="X1039">
            <v>0</v>
          </cell>
          <cell r="Y1039">
            <v>187</v>
          </cell>
          <cell r="Z1039">
            <v>0</v>
          </cell>
          <cell r="AA1039">
            <v>0</v>
          </cell>
          <cell r="AB1039">
            <v>0</v>
          </cell>
          <cell r="AC1039">
            <v>0</v>
          </cell>
          <cell r="AD1039">
            <v>0</v>
          </cell>
          <cell r="AE1039">
            <v>0</v>
          </cell>
          <cell r="AF1039">
            <v>0</v>
          </cell>
          <cell r="AG1039">
            <v>0</v>
          </cell>
          <cell r="AH1039">
            <v>0</v>
          </cell>
        </row>
        <row r="1040">
          <cell r="A1040" t="str">
            <v>L2159</v>
          </cell>
          <cell r="B1040" t="str">
            <v>Radcliffe Housing Society Limited</v>
          </cell>
          <cell r="C1040" t="str">
            <v>RASA</v>
          </cell>
          <cell r="D1040">
            <v>247</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59</v>
          </cell>
          <cell r="T1040">
            <v>0</v>
          </cell>
          <cell r="U1040">
            <v>0</v>
          </cell>
          <cell r="V1040">
            <v>306</v>
          </cell>
          <cell r="W1040">
            <v>0</v>
          </cell>
          <cell r="X1040">
            <v>0</v>
          </cell>
          <cell r="Y1040">
            <v>306</v>
          </cell>
          <cell r="Z1040">
            <v>9</v>
          </cell>
          <cell r="AA1040">
            <v>0</v>
          </cell>
          <cell r="AB1040">
            <v>0</v>
          </cell>
          <cell r="AC1040">
            <v>0</v>
          </cell>
          <cell r="AD1040">
            <v>0</v>
          </cell>
          <cell r="AE1040">
            <v>0</v>
          </cell>
          <cell r="AF1040">
            <v>9</v>
          </cell>
          <cell r="AG1040">
            <v>0</v>
          </cell>
          <cell r="AH1040">
            <v>0</v>
          </cell>
        </row>
        <row r="1041">
          <cell r="A1041" t="str">
            <v>L2173</v>
          </cell>
          <cell r="B1041" t="str">
            <v>Hassocks Housing Society Limited</v>
          </cell>
          <cell r="C1041" t="str">
            <v>RASA</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14</v>
          </cell>
          <cell r="T1041">
            <v>0</v>
          </cell>
          <cell r="U1041">
            <v>0</v>
          </cell>
          <cell r="V1041">
            <v>14</v>
          </cell>
          <cell r="W1041">
            <v>0</v>
          </cell>
          <cell r="X1041">
            <v>0</v>
          </cell>
          <cell r="Y1041">
            <v>14</v>
          </cell>
          <cell r="Z1041">
            <v>0</v>
          </cell>
          <cell r="AA1041">
            <v>0</v>
          </cell>
          <cell r="AB1041">
            <v>0</v>
          </cell>
          <cell r="AC1041">
            <v>0</v>
          </cell>
          <cell r="AD1041">
            <v>0</v>
          </cell>
          <cell r="AE1041">
            <v>0</v>
          </cell>
          <cell r="AF1041">
            <v>0</v>
          </cell>
          <cell r="AG1041">
            <v>0</v>
          </cell>
          <cell r="AH1041">
            <v>0</v>
          </cell>
        </row>
        <row r="1042">
          <cell r="A1042" t="str">
            <v>L2179</v>
          </cell>
          <cell r="B1042" t="str">
            <v>Hightown Housing Association Limited</v>
          </cell>
          <cell r="C1042" t="str">
            <v>Large</v>
          </cell>
          <cell r="D1042">
            <v>2301</v>
          </cell>
          <cell r="E1042">
            <v>0</v>
          </cell>
          <cell r="F1042">
            <v>0</v>
          </cell>
          <cell r="G1042">
            <v>240</v>
          </cell>
          <cell r="H1042">
            <v>0</v>
          </cell>
          <cell r="I1042">
            <v>0</v>
          </cell>
          <cell r="J1042">
            <v>463</v>
          </cell>
          <cell r="K1042">
            <v>0</v>
          </cell>
          <cell r="L1042">
            <v>0</v>
          </cell>
          <cell r="M1042">
            <v>406</v>
          </cell>
          <cell r="N1042">
            <v>97</v>
          </cell>
          <cell r="O1042">
            <v>56</v>
          </cell>
          <cell r="P1042">
            <v>47</v>
          </cell>
          <cell r="Q1042">
            <v>9</v>
          </cell>
          <cell r="R1042">
            <v>0</v>
          </cell>
          <cell r="S1042">
            <v>81</v>
          </cell>
          <cell r="T1042">
            <v>0</v>
          </cell>
          <cell r="U1042">
            <v>0</v>
          </cell>
          <cell r="V1042">
            <v>3538</v>
          </cell>
          <cell r="W1042">
            <v>106</v>
          </cell>
          <cell r="X1042">
            <v>56</v>
          </cell>
          <cell r="Y1042">
            <v>3588</v>
          </cell>
          <cell r="Z1042">
            <v>70</v>
          </cell>
          <cell r="AA1042">
            <v>9</v>
          </cell>
          <cell r="AB1042">
            <v>8</v>
          </cell>
          <cell r="AC1042">
            <v>574</v>
          </cell>
          <cell r="AD1042">
            <v>0</v>
          </cell>
          <cell r="AE1042">
            <v>0</v>
          </cell>
          <cell r="AF1042">
            <v>644</v>
          </cell>
          <cell r="AG1042">
            <v>9</v>
          </cell>
          <cell r="AH1042">
            <v>8</v>
          </cell>
        </row>
        <row r="1043">
          <cell r="A1043" t="str">
            <v>L2188</v>
          </cell>
          <cell r="B1043" t="str">
            <v>Harrogate Housing Association Limited</v>
          </cell>
          <cell r="C1043" t="str">
            <v>RASA</v>
          </cell>
          <cell r="D1043">
            <v>116</v>
          </cell>
          <cell r="E1043">
            <v>0</v>
          </cell>
          <cell r="F1043">
            <v>27</v>
          </cell>
          <cell r="G1043">
            <v>4</v>
          </cell>
          <cell r="H1043">
            <v>0</v>
          </cell>
          <cell r="I1043">
            <v>0</v>
          </cell>
          <cell r="J1043">
            <v>46</v>
          </cell>
          <cell r="K1043">
            <v>0</v>
          </cell>
          <cell r="L1043">
            <v>0</v>
          </cell>
          <cell r="M1043">
            <v>0</v>
          </cell>
          <cell r="N1043">
            <v>11</v>
          </cell>
          <cell r="O1043">
            <v>0</v>
          </cell>
          <cell r="P1043">
            <v>0</v>
          </cell>
          <cell r="Q1043">
            <v>0</v>
          </cell>
          <cell r="R1043">
            <v>0</v>
          </cell>
          <cell r="S1043">
            <v>0</v>
          </cell>
          <cell r="T1043">
            <v>0</v>
          </cell>
          <cell r="U1043">
            <v>24</v>
          </cell>
          <cell r="V1043">
            <v>166</v>
          </cell>
          <cell r="W1043">
            <v>11</v>
          </cell>
          <cell r="X1043">
            <v>51</v>
          </cell>
          <cell r="Y1043">
            <v>177</v>
          </cell>
          <cell r="Z1043">
            <v>0</v>
          </cell>
          <cell r="AA1043">
            <v>0</v>
          </cell>
          <cell r="AB1043">
            <v>0</v>
          </cell>
          <cell r="AC1043">
            <v>0</v>
          </cell>
          <cell r="AD1043">
            <v>0</v>
          </cell>
          <cell r="AE1043">
            <v>0</v>
          </cell>
          <cell r="AF1043">
            <v>0</v>
          </cell>
          <cell r="AG1043">
            <v>0</v>
          </cell>
          <cell r="AH1043">
            <v>0</v>
          </cell>
        </row>
        <row r="1044">
          <cell r="A1044" t="str">
            <v>L2194</v>
          </cell>
          <cell r="B1044" t="str">
            <v>Muir Group Housing Association Limited</v>
          </cell>
          <cell r="C1044" t="str">
            <v>Large</v>
          </cell>
          <cell r="D1044">
            <v>3491</v>
          </cell>
          <cell r="E1044">
            <v>0</v>
          </cell>
          <cell r="F1044">
            <v>0</v>
          </cell>
          <cell r="G1044">
            <v>37</v>
          </cell>
          <cell r="H1044">
            <v>0</v>
          </cell>
          <cell r="I1044">
            <v>0</v>
          </cell>
          <cell r="J1044">
            <v>294</v>
          </cell>
          <cell r="K1044">
            <v>0</v>
          </cell>
          <cell r="L1044">
            <v>0</v>
          </cell>
          <cell r="M1044">
            <v>313</v>
          </cell>
          <cell r="N1044">
            <v>0</v>
          </cell>
          <cell r="O1044">
            <v>0</v>
          </cell>
          <cell r="P1044">
            <v>9</v>
          </cell>
          <cell r="Q1044">
            <v>0</v>
          </cell>
          <cell r="R1044">
            <v>0</v>
          </cell>
          <cell r="S1044">
            <v>625</v>
          </cell>
          <cell r="T1044">
            <v>0</v>
          </cell>
          <cell r="U1044">
            <v>0</v>
          </cell>
          <cell r="V1044">
            <v>4769</v>
          </cell>
          <cell r="W1044">
            <v>0</v>
          </cell>
          <cell r="X1044">
            <v>0</v>
          </cell>
          <cell r="Y1044">
            <v>4760</v>
          </cell>
          <cell r="Z1044">
            <v>0</v>
          </cell>
          <cell r="AA1044">
            <v>17</v>
          </cell>
          <cell r="AB1044">
            <v>0</v>
          </cell>
          <cell r="AC1044">
            <v>0</v>
          </cell>
          <cell r="AD1044">
            <v>0</v>
          </cell>
          <cell r="AE1044">
            <v>0</v>
          </cell>
          <cell r="AF1044">
            <v>0</v>
          </cell>
          <cell r="AG1044">
            <v>17</v>
          </cell>
          <cell r="AH1044">
            <v>0</v>
          </cell>
        </row>
        <row r="1045">
          <cell r="A1045" t="str">
            <v>L2195</v>
          </cell>
          <cell r="B1045" t="str">
            <v>Five Villages Home Association Limited</v>
          </cell>
          <cell r="C1045" t="str">
            <v>RASA</v>
          </cell>
          <cell r="D1045">
            <v>0</v>
          </cell>
          <cell r="E1045">
            <v>0</v>
          </cell>
          <cell r="F1045">
            <v>0</v>
          </cell>
          <cell r="G1045">
            <v>0</v>
          </cell>
          <cell r="H1045">
            <v>0</v>
          </cell>
          <cell r="I1045">
            <v>0</v>
          </cell>
          <cell r="J1045">
            <v>0</v>
          </cell>
          <cell r="K1045">
            <v>0</v>
          </cell>
          <cell r="L1045">
            <v>0</v>
          </cell>
          <cell r="M1045">
            <v>51</v>
          </cell>
          <cell r="N1045">
            <v>0</v>
          </cell>
          <cell r="O1045">
            <v>0</v>
          </cell>
          <cell r="P1045">
            <v>0</v>
          </cell>
          <cell r="Q1045">
            <v>0</v>
          </cell>
          <cell r="R1045">
            <v>0</v>
          </cell>
          <cell r="S1045">
            <v>0</v>
          </cell>
          <cell r="T1045">
            <v>0</v>
          </cell>
          <cell r="U1045">
            <v>0</v>
          </cell>
          <cell r="V1045">
            <v>51</v>
          </cell>
          <cell r="W1045">
            <v>0</v>
          </cell>
          <cell r="X1045">
            <v>0</v>
          </cell>
          <cell r="Y1045">
            <v>51</v>
          </cell>
          <cell r="Z1045">
            <v>0</v>
          </cell>
          <cell r="AA1045">
            <v>0</v>
          </cell>
          <cell r="AB1045">
            <v>0</v>
          </cell>
          <cell r="AC1045">
            <v>0</v>
          </cell>
          <cell r="AD1045">
            <v>0</v>
          </cell>
          <cell r="AE1045">
            <v>0</v>
          </cell>
          <cell r="AF1045">
            <v>0</v>
          </cell>
          <cell r="AG1045">
            <v>0</v>
          </cell>
          <cell r="AH1045">
            <v>0</v>
          </cell>
        </row>
        <row r="1046">
          <cell r="A1046" t="str">
            <v>L2208</v>
          </cell>
          <cell r="B1046" t="str">
            <v>Manor Housing Association Limited</v>
          </cell>
          <cell r="C1046" t="str">
            <v>RASA</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19</v>
          </cell>
          <cell r="T1046">
            <v>0</v>
          </cell>
          <cell r="U1046">
            <v>0</v>
          </cell>
          <cell r="V1046">
            <v>19</v>
          </cell>
          <cell r="W1046">
            <v>0</v>
          </cell>
          <cell r="X1046">
            <v>0</v>
          </cell>
          <cell r="Y1046">
            <v>19</v>
          </cell>
          <cell r="Z1046">
            <v>0</v>
          </cell>
          <cell r="AA1046">
            <v>0</v>
          </cell>
          <cell r="AB1046">
            <v>0</v>
          </cell>
          <cell r="AC1046">
            <v>0</v>
          </cell>
          <cell r="AD1046">
            <v>0</v>
          </cell>
          <cell r="AE1046">
            <v>0</v>
          </cell>
          <cell r="AF1046">
            <v>0</v>
          </cell>
          <cell r="AG1046">
            <v>0</v>
          </cell>
          <cell r="AH1046">
            <v>0</v>
          </cell>
        </row>
        <row r="1047">
          <cell r="A1047" t="str">
            <v>L2209</v>
          </cell>
          <cell r="B1047" t="str">
            <v>Tamar Housing Society Limited</v>
          </cell>
          <cell r="C1047" t="str">
            <v>RASA</v>
          </cell>
          <cell r="D1047">
            <v>447</v>
          </cell>
          <cell r="E1047">
            <v>0</v>
          </cell>
          <cell r="F1047">
            <v>0</v>
          </cell>
          <cell r="G1047">
            <v>0</v>
          </cell>
          <cell r="H1047">
            <v>0</v>
          </cell>
          <cell r="I1047">
            <v>0</v>
          </cell>
          <cell r="J1047">
            <v>44</v>
          </cell>
          <cell r="K1047">
            <v>0</v>
          </cell>
          <cell r="L1047">
            <v>12</v>
          </cell>
          <cell r="M1047">
            <v>0</v>
          </cell>
          <cell r="N1047">
            <v>0</v>
          </cell>
          <cell r="O1047">
            <v>0</v>
          </cell>
          <cell r="P1047">
            <v>0</v>
          </cell>
          <cell r="Q1047">
            <v>0</v>
          </cell>
          <cell r="R1047">
            <v>0</v>
          </cell>
          <cell r="S1047">
            <v>0</v>
          </cell>
          <cell r="T1047">
            <v>0</v>
          </cell>
          <cell r="U1047">
            <v>0</v>
          </cell>
          <cell r="V1047">
            <v>491</v>
          </cell>
          <cell r="W1047">
            <v>0</v>
          </cell>
          <cell r="X1047">
            <v>12</v>
          </cell>
          <cell r="Y1047">
            <v>491</v>
          </cell>
          <cell r="Z1047">
            <v>0</v>
          </cell>
          <cell r="AA1047">
            <v>0</v>
          </cell>
          <cell r="AB1047">
            <v>0</v>
          </cell>
          <cell r="AC1047">
            <v>0</v>
          </cell>
          <cell r="AD1047">
            <v>0</v>
          </cell>
          <cell r="AE1047">
            <v>0</v>
          </cell>
          <cell r="AF1047">
            <v>0</v>
          </cell>
          <cell r="AG1047">
            <v>0</v>
          </cell>
          <cell r="AH1047">
            <v>0</v>
          </cell>
        </row>
        <row r="1048">
          <cell r="A1048" t="str">
            <v>L2285</v>
          </cell>
          <cell r="B1048" t="str">
            <v>Connect Housing Association Limited</v>
          </cell>
          <cell r="C1048" t="str">
            <v>Large</v>
          </cell>
          <cell r="D1048">
            <v>1711</v>
          </cell>
          <cell r="E1048">
            <v>0</v>
          </cell>
          <cell r="F1048">
            <v>4</v>
          </cell>
          <cell r="G1048">
            <v>42</v>
          </cell>
          <cell r="H1048">
            <v>0</v>
          </cell>
          <cell r="I1048">
            <v>0</v>
          </cell>
          <cell r="J1048">
            <v>59</v>
          </cell>
          <cell r="K1048">
            <v>2</v>
          </cell>
          <cell r="L1048">
            <v>0</v>
          </cell>
          <cell r="M1048">
            <v>119</v>
          </cell>
          <cell r="N1048">
            <v>146</v>
          </cell>
          <cell r="O1048">
            <v>0</v>
          </cell>
          <cell r="P1048">
            <v>0</v>
          </cell>
          <cell r="Q1048">
            <v>44</v>
          </cell>
          <cell r="R1048">
            <v>0</v>
          </cell>
          <cell r="S1048">
            <v>751</v>
          </cell>
          <cell r="T1048">
            <v>0</v>
          </cell>
          <cell r="U1048">
            <v>0</v>
          </cell>
          <cell r="V1048">
            <v>2682</v>
          </cell>
          <cell r="W1048">
            <v>192</v>
          </cell>
          <cell r="X1048">
            <v>4</v>
          </cell>
          <cell r="Y1048">
            <v>2830</v>
          </cell>
          <cell r="Z1048">
            <v>6</v>
          </cell>
          <cell r="AA1048">
            <v>238</v>
          </cell>
          <cell r="AB1048">
            <v>0</v>
          </cell>
          <cell r="AC1048">
            <v>0</v>
          </cell>
          <cell r="AD1048">
            <v>0</v>
          </cell>
          <cell r="AE1048">
            <v>0</v>
          </cell>
          <cell r="AF1048">
            <v>6</v>
          </cell>
          <cell r="AG1048">
            <v>238</v>
          </cell>
          <cell r="AH1048">
            <v>0</v>
          </cell>
        </row>
        <row r="1049">
          <cell r="A1049" t="str">
            <v>L2424</v>
          </cell>
          <cell r="B1049" t="str">
            <v>South Western Housing Society</v>
          </cell>
          <cell r="C1049" t="str">
            <v>RASA</v>
          </cell>
          <cell r="D1049">
            <v>391</v>
          </cell>
          <cell r="E1049">
            <v>0</v>
          </cell>
          <cell r="F1049">
            <v>0</v>
          </cell>
          <cell r="G1049">
            <v>0</v>
          </cell>
          <cell r="H1049">
            <v>0</v>
          </cell>
          <cell r="I1049">
            <v>0</v>
          </cell>
          <cell r="J1049">
            <v>106</v>
          </cell>
          <cell r="K1049">
            <v>0</v>
          </cell>
          <cell r="L1049">
            <v>0</v>
          </cell>
          <cell r="M1049">
            <v>0</v>
          </cell>
          <cell r="N1049">
            <v>0</v>
          </cell>
          <cell r="O1049">
            <v>0</v>
          </cell>
          <cell r="P1049">
            <v>0</v>
          </cell>
          <cell r="Q1049">
            <v>0</v>
          </cell>
          <cell r="R1049">
            <v>0</v>
          </cell>
          <cell r="S1049">
            <v>61</v>
          </cell>
          <cell r="T1049">
            <v>0</v>
          </cell>
          <cell r="U1049">
            <v>0</v>
          </cell>
          <cell r="V1049">
            <v>558</v>
          </cell>
          <cell r="W1049">
            <v>0</v>
          </cell>
          <cell r="X1049">
            <v>0</v>
          </cell>
          <cell r="Y1049">
            <v>558</v>
          </cell>
          <cell r="Z1049">
            <v>0</v>
          </cell>
          <cell r="AA1049">
            <v>0</v>
          </cell>
          <cell r="AB1049">
            <v>0</v>
          </cell>
          <cell r="AC1049">
            <v>0</v>
          </cell>
          <cell r="AD1049">
            <v>0</v>
          </cell>
          <cell r="AE1049">
            <v>0</v>
          </cell>
          <cell r="AF1049">
            <v>0</v>
          </cell>
          <cell r="AG1049">
            <v>0</v>
          </cell>
          <cell r="AH1049">
            <v>0</v>
          </cell>
        </row>
        <row r="1050">
          <cell r="A1050" t="str">
            <v>L2434</v>
          </cell>
          <cell r="B1050" t="str">
            <v>Hull House Improvement Society Limited</v>
          </cell>
          <cell r="C1050" t="str">
            <v>RASA</v>
          </cell>
          <cell r="D1050">
            <v>37</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37</v>
          </cell>
          <cell r="W1050">
            <v>0</v>
          </cell>
          <cell r="X1050">
            <v>0</v>
          </cell>
          <cell r="Y1050">
            <v>37</v>
          </cell>
          <cell r="Z1050">
            <v>0</v>
          </cell>
          <cell r="AA1050">
            <v>0</v>
          </cell>
          <cell r="AB1050">
            <v>0</v>
          </cell>
          <cell r="AC1050">
            <v>0</v>
          </cell>
          <cell r="AD1050">
            <v>0</v>
          </cell>
          <cell r="AE1050">
            <v>0</v>
          </cell>
          <cell r="AF1050">
            <v>0</v>
          </cell>
          <cell r="AG1050">
            <v>0</v>
          </cell>
          <cell r="AH1050">
            <v>0</v>
          </cell>
        </row>
        <row r="1051">
          <cell r="A1051" t="str">
            <v>L2441</v>
          </cell>
          <cell r="B1051" t="str">
            <v>Guinness Housing Association Limited</v>
          </cell>
          <cell r="C1051" t="str">
            <v>RASA</v>
          </cell>
          <cell r="D1051">
            <v>0</v>
          </cell>
          <cell r="E1051">
            <v>234</v>
          </cell>
          <cell r="F1051">
            <v>0</v>
          </cell>
          <cell r="G1051">
            <v>0</v>
          </cell>
          <cell r="H1051">
            <v>0</v>
          </cell>
          <cell r="I1051">
            <v>0</v>
          </cell>
          <cell r="J1051">
            <v>0</v>
          </cell>
          <cell r="K1051">
            <v>0</v>
          </cell>
          <cell r="L1051">
            <v>0</v>
          </cell>
          <cell r="M1051">
            <v>0</v>
          </cell>
          <cell r="N1051">
            <v>6</v>
          </cell>
          <cell r="O1051">
            <v>0</v>
          </cell>
          <cell r="P1051">
            <v>0</v>
          </cell>
          <cell r="Q1051">
            <v>0</v>
          </cell>
          <cell r="R1051">
            <v>0</v>
          </cell>
          <cell r="S1051">
            <v>0</v>
          </cell>
          <cell r="T1051">
            <v>329</v>
          </cell>
          <cell r="U1051">
            <v>0</v>
          </cell>
          <cell r="V1051">
            <v>0</v>
          </cell>
          <cell r="W1051">
            <v>569</v>
          </cell>
          <cell r="X1051">
            <v>0</v>
          </cell>
          <cell r="Y1051">
            <v>569</v>
          </cell>
          <cell r="Z1051">
            <v>0</v>
          </cell>
          <cell r="AA1051">
            <v>0</v>
          </cell>
          <cell r="AB1051">
            <v>0</v>
          </cell>
          <cell r="AC1051">
            <v>0</v>
          </cell>
          <cell r="AD1051">
            <v>0</v>
          </cell>
          <cell r="AE1051">
            <v>489</v>
          </cell>
          <cell r="AF1051">
            <v>0</v>
          </cell>
          <cell r="AG1051">
            <v>0</v>
          </cell>
          <cell r="AH1051">
            <v>489</v>
          </cell>
        </row>
        <row r="1052">
          <cell r="A1052" t="str">
            <v>L2498</v>
          </cell>
          <cell r="B1052" t="str">
            <v>Padley Housing Association Limited</v>
          </cell>
          <cell r="C1052" t="str">
            <v>RASA</v>
          </cell>
          <cell r="D1052">
            <v>0</v>
          </cell>
          <cell r="E1052">
            <v>29</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31</v>
          </cell>
          <cell r="U1052">
            <v>0</v>
          </cell>
          <cell r="V1052">
            <v>0</v>
          </cell>
          <cell r="W1052">
            <v>60</v>
          </cell>
          <cell r="X1052">
            <v>0</v>
          </cell>
          <cell r="Y1052">
            <v>60</v>
          </cell>
          <cell r="Z1052">
            <v>0</v>
          </cell>
          <cell r="AA1052">
            <v>0</v>
          </cell>
          <cell r="AB1052">
            <v>0</v>
          </cell>
          <cell r="AC1052">
            <v>0</v>
          </cell>
          <cell r="AD1052">
            <v>0</v>
          </cell>
          <cell r="AE1052">
            <v>0</v>
          </cell>
          <cell r="AF1052">
            <v>0</v>
          </cell>
          <cell r="AG1052">
            <v>0</v>
          </cell>
          <cell r="AH1052">
            <v>0</v>
          </cell>
        </row>
        <row r="1053">
          <cell r="A1053" t="str">
            <v>L2518</v>
          </cell>
          <cell r="B1053" t="str">
            <v>Barnsbury Housing Association Limited</v>
          </cell>
          <cell r="C1053" t="str">
            <v>RASA</v>
          </cell>
          <cell r="D1053">
            <v>255</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255</v>
          </cell>
          <cell r="W1053">
            <v>0</v>
          </cell>
          <cell r="X1053">
            <v>0</v>
          </cell>
          <cell r="Y1053">
            <v>255</v>
          </cell>
          <cell r="Z1053">
            <v>0</v>
          </cell>
          <cell r="AA1053">
            <v>0</v>
          </cell>
          <cell r="AB1053">
            <v>0</v>
          </cell>
          <cell r="AC1053">
            <v>0</v>
          </cell>
          <cell r="AD1053">
            <v>0</v>
          </cell>
          <cell r="AE1053">
            <v>0</v>
          </cell>
          <cell r="AF1053">
            <v>0</v>
          </cell>
          <cell r="AG1053">
            <v>0</v>
          </cell>
          <cell r="AH1053">
            <v>0</v>
          </cell>
        </row>
        <row r="1054">
          <cell r="A1054" t="str">
            <v>L2618</v>
          </cell>
          <cell r="B1054" t="str">
            <v>The Armstrong Home of Rest</v>
          </cell>
          <cell r="C1054" t="str">
            <v>RASA</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12</v>
          </cell>
          <cell r="T1054">
            <v>0</v>
          </cell>
          <cell r="U1054">
            <v>0</v>
          </cell>
          <cell r="V1054">
            <v>12</v>
          </cell>
          <cell r="W1054">
            <v>0</v>
          </cell>
          <cell r="X1054">
            <v>0</v>
          </cell>
          <cell r="Y1054">
            <v>12</v>
          </cell>
          <cell r="Z1054">
            <v>0</v>
          </cell>
          <cell r="AA1054">
            <v>0</v>
          </cell>
          <cell r="AB1054">
            <v>0</v>
          </cell>
          <cell r="AC1054">
            <v>0</v>
          </cell>
          <cell r="AD1054">
            <v>0</v>
          </cell>
          <cell r="AE1054">
            <v>0</v>
          </cell>
          <cell r="AF1054">
            <v>0</v>
          </cell>
          <cell r="AG1054">
            <v>0</v>
          </cell>
          <cell r="AH1054">
            <v>0</v>
          </cell>
        </row>
        <row r="1055">
          <cell r="A1055" t="str">
            <v>L2650</v>
          </cell>
          <cell r="B1055" t="str">
            <v>Eventide &amp; Watts Charity</v>
          </cell>
          <cell r="C1055" t="str">
            <v>RASA</v>
          </cell>
          <cell r="D1055">
            <v>2</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2</v>
          </cell>
          <cell r="W1055">
            <v>0</v>
          </cell>
          <cell r="X1055">
            <v>0</v>
          </cell>
          <cell r="Y1055">
            <v>2</v>
          </cell>
          <cell r="Z1055">
            <v>0</v>
          </cell>
          <cell r="AA1055">
            <v>0</v>
          </cell>
          <cell r="AB1055">
            <v>0</v>
          </cell>
          <cell r="AC1055">
            <v>0</v>
          </cell>
          <cell r="AD1055">
            <v>0</v>
          </cell>
          <cell r="AE1055">
            <v>0</v>
          </cell>
          <cell r="AF1055">
            <v>0</v>
          </cell>
          <cell r="AG1055">
            <v>0</v>
          </cell>
          <cell r="AH1055">
            <v>0</v>
          </cell>
        </row>
        <row r="1056">
          <cell r="A1056" t="str">
            <v>L2732</v>
          </cell>
          <cell r="B1056" t="str">
            <v>Winchester Working Men's Housing Society Limited</v>
          </cell>
          <cell r="C1056" t="str">
            <v>RASA</v>
          </cell>
          <cell r="D1056">
            <v>92</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92</v>
          </cell>
          <cell r="W1056">
            <v>0</v>
          </cell>
          <cell r="X1056">
            <v>0</v>
          </cell>
          <cell r="Y1056">
            <v>92</v>
          </cell>
          <cell r="Z1056">
            <v>0</v>
          </cell>
          <cell r="AA1056">
            <v>0</v>
          </cell>
          <cell r="AB1056">
            <v>0</v>
          </cell>
          <cell r="AC1056">
            <v>0</v>
          </cell>
          <cell r="AD1056">
            <v>0</v>
          </cell>
          <cell r="AE1056">
            <v>0</v>
          </cell>
          <cell r="AF1056">
            <v>0</v>
          </cell>
          <cell r="AG1056">
            <v>0</v>
          </cell>
          <cell r="AH1056">
            <v>0</v>
          </cell>
        </row>
        <row r="1057">
          <cell r="A1057" t="str">
            <v>L2762</v>
          </cell>
          <cell r="B1057" t="str">
            <v>Witney Mills Housing Society Limited</v>
          </cell>
          <cell r="C1057" t="str">
            <v>RASA</v>
          </cell>
          <cell r="D1057">
            <v>0</v>
          </cell>
          <cell r="E1057">
            <v>50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50</v>
          </cell>
          <cell r="X1057">
            <v>0</v>
          </cell>
          <cell r="Y1057">
            <v>50</v>
          </cell>
          <cell r="Z1057">
            <v>0</v>
          </cell>
          <cell r="AA1057">
            <v>0</v>
          </cell>
          <cell r="AB1057">
            <v>0</v>
          </cell>
          <cell r="AC1057">
            <v>0</v>
          </cell>
          <cell r="AD1057">
            <v>0</v>
          </cell>
          <cell r="AE1057">
            <v>0</v>
          </cell>
          <cell r="AF1057">
            <v>0</v>
          </cell>
          <cell r="AG1057">
            <v>0</v>
          </cell>
          <cell r="AH1057">
            <v>0</v>
          </cell>
        </row>
        <row r="1058">
          <cell r="A1058" t="str">
            <v>L2793</v>
          </cell>
          <cell r="B1058" t="str">
            <v>North Memorial Homes City of Leicester</v>
          </cell>
          <cell r="C1058" t="str">
            <v>RASA</v>
          </cell>
          <cell r="D1058">
            <v>35</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35</v>
          </cell>
          <cell r="W1058">
            <v>0</v>
          </cell>
          <cell r="X1058">
            <v>0</v>
          </cell>
          <cell r="Y1058">
            <v>35</v>
          </cell>
          <cell r="Z1058">
            <v>0</v>
          </cell>
          <cell r="AA1058">
            <v>0</v>
          </cell>
          <cell r="AB1058">
            <v>0</v>
          </cell>
          <cell r="AC1058">
            <v>0</v>
          </cell>
          <cell r="AD1058">
            <v>0</v>
          </cell>
          <cell r="AE1058">
            <v>0</v>
          </cell>
          <cell r="AF1058">
            <v>0</v>
          </cell>
          <cell r="AG1058">
            <v>0</v>
          </cell>
          <cell r="AH1058">
            <v>0</v>
          </cell>
        </row>
        <row r="1059">
          <cell r="A1059" t="str">
            <v>L2888</v>
          </cell>
          <cell r="B1059" t="str">
            <v>Bolney Housing Association Limited</v>
          </cell>
          <cell r="C1059" t="str">
            <v>RASA</v>
          </cell>
          <cell r="D1059">
            <v>14</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14</v>
          </cell>
          <cell r="W1059">
            <v>0</v>
          </cell>
          <cell r="X1059">
            <v>0</v>
          </cell>
          <cell r="Y1059">
            <v>14</v>
          </cell>
          <cell r="Z1059">
            <v>0</v>
          </cell>
          <cell r="AA1059">
            <v>0</v>
          </cell>
          <cell r="AB1059">
            <v>0</v>
          </cell>
          <cell r="AC1059">
            <v>0</v>
          </cell>
          <cell r="AD1059">
            <v>0</v>
          </cell>
          <cell r="AE1059">
            <v>0</v>
          </cell>
          <cell r="AF1059">
            <v>0</v>
          </cell>
          <cell r="AG1059">
            <v>0</v>
          </cell>
          <cell r="AH1059">
            <v>0</v>
          </cell>
        </row>
        <row r="1060">
          <cell r="A1060" t="str">
            <v>L2889</v>
          </cell>
          <cell r="B1060" t="str">
            <v>Birmingham Jewish Housing Association Limited</v>
          </cell>
          <cell r="C1060" t="str">
            <v>RASA</v>
          </cell>
          <cell r="D1060">
            <v>8</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34</v>
          </cell>
          <cell r="T1060">
            <v>0</v>
          </cell>
          <cell r="U1060">
            <v>0</v>
          </cell>
          <cell r="V1060">
            <v>42</v>
          </cell>
          <cell r="W1060">
            <v>0</v>
          </cell>
          <cell r="X1060">
            <v>0</v>
          </cell>
          <cell r="Y1060">
            <v>42</v>
          </cell>
          <cell r="Z1060">
            <v>0</v>
          </cell>
          <cell r="AA1060">
            <v>0</v>
          </cell>
          <cell r="AB1060">
            <v>0</v>
          </cell>
          <cell r="AC1060">
            <v>0</v>
          </cell>
          <cell r="AD1060">
            <v>0</v>
          </cell>
          <cell r="AE1060">
            <v>0</v>
          </cell>
          <cell r="AF1060">
            <v>0</v>
          </cell>
          <cell r="AG1060">
            <v>0</v>
          </cell>
          <cell r="AH1060">
            <v>0</v>
          </cell>
        </row>
        <row r="1061">
          <cell r="A1061" t="str">
            <v>L3030</v>
          </cell>
          <cell r="B1061" t="str">
            <v>Birmingham Co-operative Housing Services Limited</v>
          </cell>
          <cell r="C1061" t="str">
            <v>RASA</v>
          </cell>
          <cell r="D1061">
            <v>103</v>
          </cell>
          <cell r="E1061">
            <v>0</v>
          </cell>
          <cell r="F1061">
            <v>1</v>
          </cell>
          <cell r="G1061">
            <v>0</v>
          </cell>
          <cell r="H1061">
            <v>0</v>
          </cell>
          <cell r="I1061">
            <v>0</v>
          </cell>
          <cell r="J1061">
            <v>0</v>
          </cell>
          <cell r="K1061">
            <v>0</v>
          </cell>
          <cell r="L1061">
            <v>28</v>
          </cell>
          <cell r="M1061">
            <v>0</v>
          </cell>
          <cell r="N1061">
            <v>0</v>
          </cell>
          <cell r="O1061">
            <v>0</v>
          </cell>
          <cell r="P1061">
            <v>0</v>
          </cell>
          <cell r="Q1061">
            <v>0</v>
          </cell>
          <cell r="R1061">
            <v>0</v>
          </cell>
          <cell r="S1061">
            <v>0</v>
          </cell>
          <cell r="T1061">
            <v>0</v>
          </cell>
          <cell r="U1061">
            <v>0</v>
          </cell>
          <cell r="V1061">
            <v>103</v>
          </cell>
          <cell r="W1061">
            <v>0</v>
          </cell>
          <cell r="X1061">
            <v>29</v>
          </cell>
          <cell r="Y1061">
            <v>103</v>
          </cell>
          <cell r="Z1061">
            <v>0</v>
          </cell>
          <cell r="AA1061">
            <v>0</v>
          </cell>
          <cell r="AB1061">
            <v>0</v>
          </cell>
          <cell r="AC1061">
            <v>0</v>
          </cell>
          <cell r="AD1061">
            <v>0</v>
          </cell>
          <cell r="AE1061">
            <v>0</v>
          </cell>
          <cell r="AF1061">
            <v>0</v>
          </cell>
          <cell r="AG1061">
            <v>0</v>
          </cell>
          <cell r="AH1061">
            <v>0</v>
          </cell>
        </row>
        <row r="1062">
          <cell r="A1062" t="str">
            <v>L3076</v>
          </cell>
          <cell r="B1062" t="str">
            <v>Home Group Limited</v>
          </cell>
          <cell r="C1062" t="str">
            <v>Large</v>
          </cell>
          <cell r="D1062">
            <v>30245</v>
          </cell>
          <cell r="E1062">
            <v>15</v>
          </cell>
          <cell r="F1062">
            <v>27</v>
          </cell>
          <cell r="G1062">
            <v>68</v>
          </cell>
          <cell r="H1062">
            <v>0</v>
          </cell>
          <cell r="I1062">
            <v>0</v>
          </cell>
          <cell r="J1062">
            <v>3630</v>
          </cell>
          <cell r="K1062">
            <v>1</v>
          </cell>
          <cell r="L1062">
            <v>0</v>
          </cell>
          <cell r="M1062">
            <v>6538</v>
          </cell>
          <cell r="N1062">
            <v>702</v>
          </cell>
          <cell r="O1062">
            <v>509</v>
          </cell>
          <cell r="P1062">
            <v>119</v>
          </cell>
          <cell r="Q1062">
            <v>123</v>
          </cell>
          <cell r="R1062">
            <v>5</v>
          </cell>
          <cell r="S1062">
            <v>1549</v>
          </cell>
          <cell r="T1062">
            <v>0</v>
          </cell>
          <cell r="U1062">
            <v>0</v>
          </cell>
          <cell r="V1062">
            <v>42149</v>
          </cell>
          <cell r="W1062">
            <v>841</v>
          </cell>
          <cell r="X1062">
            <v>541</v>
          </cell>
          <cell r="Y1062">
            <v>42748</v>
          </cell>
          <cell r="Z1062">
            <v>0</v>
          </cell>
          <cell r="AA1062">
            <v>196</v>
          </cell>
          <cell r="AB1062">
            <v>0</v>
          </cell>
          <cell r="AC1062">
            <v>624</v>
          </cell>
          <cell r="AD1062">
            <v>0</v>
          </cell>
          <cell r="AE1062">
            <v>0</v>
          </cell>
          <cell r="AF1062">
            <v>624</v>
          </cell>
          <cell r="AG1062">
            <v>196</v>
          </cell>
          <cell r="AH1062">
            <v>0</v>
          </cell>
        </row>
        <row r="1063">
          <cell r="A1063" t="str">
            <v>L3261</v>
          </cell>
          <cell r="B1063" t="str">
            <v>Contour Homes Limited</v>
          </cell>
          <cell r="C1063" t="str">
            <v>Large</v>
          </cell>
          <cell r="D1063">
            <v>8259</v>
          </cell>
          <cell r="E1063">
            <v>119</v>
          </cell>
          <cell r="F1063">
            <v>16</v>
          </cell>
          <cell r="G1063">
            <v>70</v>
          </cell>
          <cell r="H1063">
            <v>0</v>
          </cell>
          <cell r="I1063">
            <v>0</v>
          </cell>
          <cell r="J1063">
            <v>705</v>
          </cell>
          <cell r="K1063">
            <v>13</v>
          </cell>
          <cell r="L1063">
            <v>4</v>
          </cell>
          <cell r="M1063">
            <v>509</v>
          </cell>
          <cell r="N1063">
            <v>112</v>
          </cell>
          <cell r="O1063">
            <v>0</v>
          </cell>
          <cell r="P1063">
            <v>21</v>
          </cell>
          <cell r="Q1063">
            <v>53</v>
          </cell>
          <cell r="R1063">
            <v>0</v>
          </cell>
          <cell r="S1063">
            <v>1348</v>
          </cell>
          <cell r="T1063">
            <v>5</v>
          </cell>
          <cell r="U1063">
            <v>0</v>
          </cell>
          <cell r="V1063">
            <v>10912</v>
          </cell>
          <cell r="W1063">
            <v>302</v>
          </cell>
          <cell r="X1063">
            <v>20</v>
          </cell>
          <cell r="Y1063">
            <v>11140</v>
          </cell>
          <cell r="Z1063">
            <v>0</v>
          </cell>
          <cell r="AA1063">
            <v>75</v>
          </cell>
          <cell r="AB1063">
            <v>0</v>
          </cell>
          <cell r="AC1063">
            <v>0</v>
          </cell>
          <cell r="AD1063">
            <v>0</v>
          </cell>
          <cell r="AE1063">
            <v>0</v>
          </cell>
          <cell r="AF1063">
            <v>0</v>
          </cell>
          <cell r="AG1063">
            <v>75</v>
          </cell>
          <cell r="AH1063">
            <v>0</v>
          </cell>
        </row>
        <row r="1064">
          <cell r="A1064" t="str">
            <v>L3262</v>
          </cell>
          <cell r="B1064" t="str">
            <v>Eldon Housing Association Limited</v>
          </cell>
          <cell r="C1064" t="str">
            <v>RASA</v>
          </cell>
          <cell r="D1064">
            <v>6</v>
          </cell>
          <cell r="E1064">
            <v>0</v>
          </cell>
          <cell r="F1064">
            <v>0</v>
          </cell>
          <cell r="G1064">
            <v>0</v>
          </cell>
          <cell r="H1064">
            <v>0</v>
          </cell>
          <cell r="I1064">
            <v>0</v>
          </cell>
          <cell r="J1064">
            <v>25</v>
          </cell>
          <cell r="K1064">
            <v>0</v>
          </cell>
          <cell r="L1064">
            <v>0</v>
          </cell>
          <cell r="M1064">
            <v>217</v>
          </cell>
          <cell r="N1064">
            <v>7</v>
          </cell>
          <cell r="O1064">
            <v>150</v>
          </cell>
          <cell r="P1064">
            <v>0</v>
          </cell>
          <cell r="Q1064">
            <v>0</v>
          </cell>
          <cell r="R1064">
            <v>0</v>
          </cell>
          <cell r="S1064">
            <v>0</v>
          </cell>
          <cell r="T1064">
            <v>0</v>
          </cell>
          <cell r="U1064">
            <v>0</v>
          </cell>
          <cell r="V1064">
            <v>248</v>
          </cell>
          <cell r="W1064">
            <v>7</v>
          </cell>
          <cell r="X1064">
            <v>150</v>
          </cell>
          <cell r="Y1064">
            <v>255</v>
          </cell>
          <cell r="Z1064">
            <v>0</v>
          </cell>
          <cell r="AA1064">
            <v>0</v>
          </cell>
          <cell r="AB1064">
            <v>0</v>
          </cell>
          <cell r="AC1064">
            <v>0</v>
          </cell>
          <cell r="AD1064">
            <v>0</v>
          </cell>
          <cell r="AE1064">
            <v>0</v>
          </cell>
          <cell r="AF1064">
            <v>0</v>
          </cell>
          <cell r="AG1064">
            <v>0</v>
          </cell>
          <cell r="AH1064">
            <v>0</v>
          </cell>
        </row>
        <row r="1065">
          <cell r="A1065" t="str">
            <v>L3305</v>
          </cell>
          <cell r="B1065" t="str">
            <v>Hull Churches Housing Association Limited</v>
          </cell>
          <cell r="C1065" t="str">
            <v>RASA</v>
          </cell>
          <cell r="D1065">
            <v>145</v>
          </cell>
          <cell r="E1065">
            <v>0</v>
          </cell>
          <cell r="F1065">
            <v>0</v>
          </cell>
          <cell r="G1065">
            <v>10</v>
          </cell>
          <cell r="H1065">
            <v>0</v>
          </cell>
          <cell r="I1065">
            <v>0</v>
          </cell>
          <cell r="J1065">
            <v>0</v>
          </cell>
          <cell r="K1065">
            <v>0</v>
          </cell>
          <cell r="L1065">
            <v>0</v>
          </cell>
          <cell r="M1065">
            <v>44</v>
          </cell>
          <cell r="N1065">
            <v>0</v>
          </cell>
          <cell r="O1065">
            <v>0</v>
          </cell>
          <cell r="P1065">
            <v>0</v>
          </cell>
          <cell r="Q1065">
            <v>0</v>
          </cell>
          <cell r="R1065">
            <v>0</v>
          </cell>
          <cell r="S1065">
            <v>207</v>
          </cell>
          <cell r="T1065">
            <v>0</v>
          </cell>
          <cell r="U1065">
            <v>0</v>
          </cell>
          <cell r="V1065">
            <v>406</v>
          </cell>
          <cell r="W1065">
            <v>0</v>
          </cell>
          <cell r="X1065">
            <v>0</v>
          </cell>
          <cell r="Y1065">
            <v>406</v>
          </cell>
          <cell r="Z1065">
            <v>0</v>
          </cell>
          <cell r="AA1065">
            <v>0</v>
          </cell>
          <cell r="AB1065">
            <v>0</v>
          </cell>
          <cell r="AC1065">
            <v>0</v>
          </cell>
          <cell r="AD1065">
            <v>0</v>
          </cell>
          <cell r="AE1065">
            <v>0</v>
          </cell>
          <cell r="AF1065">
            <v>0</v>
          </cell>
          <cell r="AG1065">
            <v>0</v>
          </cell>
          <cell r="AH1065">
            <v>0</v>
          </cell>
        </row>
        <row r="1066">
          <cell r="A1066" t="str">
            <v>L3417</v>
          </cell>
          <cell r="B1066" t="str">
            <v>The Villages Housing Association Limited</v>
          </cell>
          <cell r="C1066" t="str">
            <v>Large</v>
          </cell>
          <cell r="D1066">
            <v>2372</v>
          </cell>
          <cell r="E1066">
            <v>0</v>
          </cell>
          <cell r="F1066">
            <v>88</v>
          </cell>
          <cell r="G1066">
            <v>0</v>
          </cell>
          <cell r="H1066">
            <v>0</v>
          </cell>
          <cell r="I1066">
            <v>0</v>
          </cell>
          <cell r="J1066">
            <v>0</v>
          </cell>
          <cell r="K1066">
            <v>0</v>
          </cell>
          <cell r="L1066">
            <v>0</v>
          </cell>
          <cell r="M1066">
            <v>0</v>
          </cell>
          <cell r="N1066">
            <v>0</v>
          </cell>
          <cell r="O1066">
            <v>23</v>
          </cell>
          <cell r="P1066">
            <v>0</v>
          </cell>
          <cell r="Q1066">
            <v>0</v>
          </cell>
          <cell r="R1066">
            <v>0</v>
          </cell>
          <cell r="S1066">
            <v>143</v>
          </cell>
          <cell r="T1066">
            <v>0</v>
          </cell>
          <cell r="U1066">
            <v>68</v>
          </cell>
          <cell r="V1066">
            <v>2515</v>
          </cell>
          <cell r="W1066">
            <v>0</v>
          </cell>
          <cell r="X1066">
            <v>179</v>
          </cell>
          <cell r="Y1066">
            <v>2515</v>
          </cell>
          <cell r="Z1066">
            <v>0</v>
          </cell>
          <cell r="AA1066">
            <v>0</v>
          </cell>
          <cell r="AB1066">
            <v>0</v>
          </cell>
          <cell r="AC1066">
            <v>0</v>
          </cell>
          <cell r="AD1066">
            <v>0</v>
          </cell>
          <cell r="AE1066">
            <v>0</v>
          </cell>
          <cell r="AF1066">
            <v>0</v>
          </cell>
          <cell r="AG1066">
            <v>0</v>
          </cell>
          <cell r="AH1066">
            <v>0</v>
          </cell>
        </row>
        <row r="1067">
          <cell r="A1067" t="str">
            <v>L3500</v>
          </cell>
          <cell r="B1067" t="str">
            <v>The Cyril Wood Memorial Trust</v>
          </cell>
          <cell r="C1067" t="str">
            <v>RASA</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24</v>
          </cell>
          <cell r="T1067">
            <v>0</v>
          </cell>
          <cell r="U1067">
            <v>0</v>
          </cell>
          <cell r="V1067">
            <v>24</v>
          </cell>
          <cell r="W1067">
            <v>0</v>
          </cell>
          <cell r="X1067">
            <v>0</v>
          </cell>
          <cell r="Y1067">
            <v>24</v>
          </cell>
          <cell r="Z1067">
            <v>0</v>
          </cell>
          <cell r="AA1067">
            <v>0</v>
          </cell>
          <cell r="AB1067">
            <v>0</v>
          </cell>
          <cell r="AC1067">
            <v>0</v>
          </cell>
          <cell r="AD1067">
            <v>0</v>
          </cell>
          <cell r="AE1067">
            <v>0</v>
          </cell>
          <cell r="AF1067">
            <v>0</v>
          </cell>
          <cell r="AG1067">
            <v>0</v>
          </cell>
          <cell r="AH1067">
            <v>0</v>
          </cell>
        </row>
        <row r="1068">
          <cell r="A1068" t="str">
            <v>L3519</v>
          </cell>
          <cell r="B1068" t="str">
            <v>St Peters Saltley Housing Association Limited</v>
          </cell>
          <cell r="C1068" t="str">
            <v>RASA</v>
          </cell>
          <cell r="D1068">
            <v>61</v>
          </cell>
          <cell r="E1068">
            <v>0</v>
          </cell>
          <cell r="F1068">
            <v>0</v>
          </cell>
          <cell r="G1068">
            <v>0</v>
          </cell>
          <cell r="H1068">
            <v>0</v>
          </cell>
          <cell r="I1068">
            <v>0</v>
          </cell>
          <cell r="J1068">
            <v>0</v>
          </cell>
          <cell r="K1068">
            <v>0</v>
          </cell>
          <cell r="L1068">
            <v>0</v>
          </cell>
          <cell r="M1068">
            <v>0</v>
          </cell>
          <cell r="N1068">
            <v>43</v>
          </cell>
          <cell r="O1068">
            <v>0</v>
          </cell>
          <cell r="P1068">
            <v>0</v>
          </cell>
          <cell r="Q1068">
            <v>0</v>
          </cell>
          <cell r="R1068">
            <v>0</v>
          </cell>
          <cell r="S1068">
            <v>44</v>
          </cell>
          <cell r="T1068">
            <v>0</v>
          </cell>
          <cell r="U1068">
            <v>0</v>
          </cell>
          <cell r="V1068">
            <v>105</v>
          </cell>
          <cell r="W1068">
            <v>43</v>
          </cell>
          <cell r="X1068">
            <v>0</v>
          </cell>
          <cell r="Y1068">
            <v>148</v>
          </cell>
          <cell r="Z1068">
            <v>0</v>
          </cell>
          <cell r="AA1068">
            <v>0</v>
          </cell>
          <cell r="AB1068">
            <v>0</v>
          </cell>
          <cell r="AC1068">
            <v>0</v>
          </cell>
          <cell r="AD1068">
            <v>0</v>
          </cell>
          <cell r="AE1068">
            <v>0</v>
          </cell>
          <cell r="AF1068">
            <v>0</v>
          </cell>
          <cell r="AG1068">
            <v>0</v>
          </cell>
          <cell r="AH1068">
            <v>0</v>
          </cell>
        </row>
        <row r="1069">
          <cell r="A1069" t="str">
            <v>L3532</v>
          </cell>
          <cell r="B1069" t="str">
            <v>Tung Sing Housing Association Limited</v>
          </cell>
          <cell r="C1069" t="str">
            <v>RASA</v>
          </cell>
          <cell r="D1069">
            <v>396</v>
          </cell>
          <cell r="E1069">
            <v>0</v>
          </cell>
          <cell r="F1069">
            <v>0</v>
          </cell>
          <cell r="G1069">
            <v>0</v>
          </cell>
          <cell r="H1069">
            <v>0</v>
          </cell>
          <cell r="I1069">
            <v>0</v>
          </cell>
          <cell r="J1069">
            <v>2</v>
          </cell>
          <cell r="K1069">
            <v>0</v>
          </cell>
          <cell r="L1069">
            <v>0</v>
          </cell>
          <cell r="M1069">
            <v>0</v>
          </cell>
          <cell r="N1069">
            <v>0</v>
          </cell>
          <cell r="O1069">
            <v>0</v>
          </cell>
          <cell r="P1069">
            <v>0</v>
          </cell>
          <cell r="Q1069">
            <v>0</v>
          </cell>
          <cell r="R1069">
            <v>0</v>
          </cell>
          <cell r="S1069">
            <v>191</v>
          </cell>
          <cell r="T1069">
            <v>0</v>
          </cell>
          <cell r="U1069">
            <v>0</v>
          </cell>
          <cell r="V1069">
            <v>589</v>
          </cell>
          <cell r="W1069">
            <v>0</v>
          </cell>
          <cell r="X1069">
            <v>0</v>
          </cell>
          <cell r="Y1069">
            <v>589</v>
          </cell>
          <cell r="Z1069">
            <v>0</v>
          </cell>
          <cell r="AA1069">
            <v>0</v>
          </cell>
          <cell r="AB1069">
            <v>0</v>
          </cell>
          <cell r="AC1069">
            <v>0</v>
          </cell>
          <cell r="AD1069">
            <v>0</v>
          </cell>
          <cell r="AE1069">
            <v>0</v>
          </cell>
          <cell r="AF1069">
            <v>0</v>
          </cell>
          <cell r="AG1069">
            <v>0</v>
          </cell>
          <cell r="AH1069">
            <v>0</v>
          </cell>
        </row>
        <row r="1070">
          <cell r="A1070" t="str">
            <v>L3534</v>
          </cell>
          <cell r="B1070" t="str">
            <v>ASRA Housing Association Limited</v>
          </cell>
          <cell r="C1070" t="str">
            <v>Large</v>
          </cell>
          <cell r="D1070">
            <v>3477</v>
          </cell>
          <cell r="E1070">
            <v>33</v>
          </cell>
          <cell r="F1070">
            <v>400</v>
          </cell>
          <cell r="G1070">
            <v>138</v>
          </cell>
          <cell r="H1070">
            <v>0</v>
          </cell>
          <cell r="I1070">
            <v>0</v>
          </cell>
          <cell r="J1070">
            <v>306</v>
          </cell>
          <cell r="K1070">
            <v>0</v>
          </cell>
          <cell r="L1070">
            <v>1</v>
          </cell>
          <cell r="M1070">
            <v>21</v>
          </cell>
          <cell r="N1070">
            <v>0</v>
          </cell>
          <cell r="O1070">
            <v>357</v>
          </cell>
          <cell r="P1070">
            <v>0</v>
          </cell>
          <cell r="Q1070">
            <v>0</v>
          </cell>
          <cell r="R1070">
            <v>0</v>
          </cell>
          <cell r="S1070">
            <v>704</v>
          </cell>
          <cell r="T1070">
            <v>0</v>
          </cell>
          <cell r="U1070">
            <v>622</v>
          </cell>
          <cell r="V1070">
            <v>4646</v>
          </cell>
          <cell r="W1070">
            <v>33</v>
          </cell>
          <cell r="X1070">
            <v>1380</v>
          </cell>
          <cell r="Y1070">
            <v>4679</v>
          </cell>
          <cell r="Z1070">
            <v>1</v>
          </cell>
          <cell r="AA1070">
            <v>6</v>
          </cell>
          <cell r="AB1070">
            <v>0</v>
          </cell>
          <cell r="AC1070">
            <v>0</v>
          </cell>
          <cell r="AD1070">
            <v>0</v>
          </cell>
          <cell r="AE1070">
            <v>0</v>
          </cell>
          <cell r="AF1070">
            <v>1</v>
          </cell>
          <cell r="AG1070">
            <v>6</v>
          </cell>
          <cell r="AH1070">
            <v>0</v>
          </cell>
        </row>
        <row r="1071">
          <cell r="A1071" t="str">
            <v>L3535</v>
          </cell>
          <cell r="B1071" t="str">
            <v>Estuary Housing Association Limited</v>
          </cell>
          <cell r="C1071" t="str">
            <v>Large</v>
          </cell>
          <cell r="D1071">
            <v>2729</v>
          </cell>
          <cell r="E1071">
            <v>0</v>
          </cell>
          <cell r="F1071">
            <v>0</v>
          </cell>
          <cell r="G1071">
            <v>63</v>
          </cell>
          <cell r="H1071">
            <v>0</v>
          </cell>
          <cell r="I1071">
            <v>0</v>
          </cell>
          <cell r="J1071">
            <v>548</v>
          </cell>
          <cell r="K1071">
            <v>0</v>
          </cell>
          <cell r="L1071">
            <v>0</v>
          </cell>
          <cell r="M1071">
            <v>97</v>
          </cell>
          <cell r="N1071">
            <v>0</v>
          </cell>
          <cell r="O1071">
            <v>3</v>
          </cell>
          <cell r="P1071">
            <v>15</v>
          </cell>
          <cell r="Q1071">
            <v>0</v>
          </cell>
          <cell r="R1071">
            <v>9</v>
          </cell>
          <cell r="S1071">
            <v>78</v>
          </cell>
          <cell r="T1071">
            <v>0</v>
          </cell>
          <cell r="U1071">
            <v>0</v>
          </cell>
          <cell r="V1071">
            <v>3530</v>
          </cell>
          <cell r="W1071">
            <v>0</v>
          </cell>
          <cell r="X1071">
            <v>12</v>
          </cell>
          <cell r="Y1071">
            <v>3515</v>
          </cell>
          <cell r="Z1071">
            <v>227</v>
          </cell>
          <cell r="AA1071">
            <v>31</v>
          </cell>
          <cell r="AB1071">
            <v>27</v>
          </cell>
          <cell r="AC1071">
            <v>89</v>
          </cell>
          <cell r="AD1071">
            <v>0</v>
          </cell>
          <cell r="AE1071">
            <v>0</v>
          </cell>
          <cell r="AF1071">
            <v>316</v>
          </cell>
          <cell r="AG1071">
            <v>31</v>
          </cell>
          <cell r="AH1071">
            <v>27</v>
          </cell>
        </row>
        <row r="1072">
          <cell r="A1072" t="str">
            <v>L3559</v>
          </cell>
          <cell r="B1072" t="str">
            <v>Wiltshire Rural Housing Association Limited</v>
          </cell>
          <cell r="C1072" t="str">
            <v>RASA</v>
          </cell>
          <cell r="D1072">
            <v>334</v>
          </cell>
          <cell r="E1072">
            <v>0</v>
          </cell>
          <cell r="F1072">
            <v>0</v>
          </cell>
          <cell r="G1072">
            <v>0</v>
          </cell>
          <cell r="H1072">
            <v>0</v>
          </cell>
          <cell r="I1072">
            <v>0</v>
          </cell>
          <cell r="J1072">
            <v>31</v>
          </cell>
          <cell r="K1072">
            <v>0</v>
          </cell>
          <cell r="L1072">
            <v>0</v>
          </cell>
          <cell r="M1072">
            <v>0</v>
          </cell>
          <cell r="N1072">
            <v>0</v>
          </cell>
          <cell r="O1072">
            <v>0</v>
          </cell>
          <cell r="P1072">
            <v>0</v>
          </cell>
          <cell r="Q1072">
            <v>0</v>
          </cell>
          <cell r="R1072">
            <v>0</v>
          </cell>
          <cell r="S1072">
            <v>0</v>
          </cell>
          <cell r="T1072">
            <v>0</v>
          </cell>
          <cell r="U1072">
            <v>0</v>
          </cell>
          <cell r="V1072">
            <v>365</v>
          </cell>
          <cell r="W1072">
            <v>0</v>
          </cell>
          <cell r="X1072">
            <v>0</v>
          </cell>
          <cell r="Y1072">
            <v>365</v>
          </cell>
          <cell r="Z1072">
            <v>0</v>
          </cell>
          <cell r="AA1072">
            <v>0</v>
          </cell>
          <cell r="AB1072">
            <v>0</v>
          </cell>
          <cell r="AC1072">
            <v>0</v>
          </cell>
          <cell r="AD1072">
            <v>0</v>
          </cell>
          <cell r="AE1072">
            <v>0</v>
          </cell>
          <cell r="AF1072">
            <v>0</v>
          </cell>
          <cell r="AG1072">
            <v>0</v>
          </cell>
          <cell r="AH1072">
            <v>0</v>
          </cell>
        </row>
        <row r="1073">
          <cell r="A1073" t="str">
            <v>L3598</v>
          </cell>
          <cell r="B1073" t="str">
            <v>German Lutheran Housing Association Limited</v>
          </cell>
          <cell r="C1073" t="str">
            <v>RASA</v>
          </cell>
          <cell r="D1073">
            <v>0</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6</v>
          </cell>
          <cell r="T1073">
            <v>0</v>
          </cell>
          <cell r="U1073">
            <v>0</v>
          </cell>
          <cell r="V1073">
            <v>6</v>
          </cell>
          <cell r="W1073">
            <v>0</v>
          </cell>
          <cell r="X1073">
            <v>0</v>
          </cell>
          <cell r="Y1073">
            <v>6</v>
          </cell>
          <cell r="Z1073">
            <v>0</v>
          </cell>
          <cell r="AA1073">
            <v>0</v>
          </cell>
          <cell r="AB1073">
            <v>0</v>
          </cell>
          <cell r="AC1073">
            <v>0</v>
          </cell>
          <cell r="AD1073">
            <v>0</v>
          </cell>
          <cell r="AE1073">
            <v>0</v>
          </cell>
          <cell r="AF1073">
            <v>0</v>
          </cell>
          <cell r="AG1073">
            <v>0</v>
          </cell>
          <cell r="AH1073">
            <v>0</v>
          </cell>
        </row>
        <row r="1074">
          <cell r="A1074" t="str">
            <v>L3613</v>
          </cell>
          <cell r="B1074" t="str">
            <v>Cornwall Rural Housing Association Limited</v>
          </cell>
          <cell r="C1074" t="str">
            <v>RASA</v>
          </cell>
          <cell r="D1074">
            <v>294</v>
          </cell>
          <cell r="E1074">
            <v>0</v>
          </cell>
          <cell r="F1074">
            <v>0</v>
          </cell>
          <cell r="G1074">
            <v>0</v>
          </cell>
          <cell r="H1074">
            <v>0</v>
          </cell>
          <cell r="I1074">
            <v>0</v>
          </cell>
          <cell r="J1074">
            <v>26</v>
          </cell>
          <cell r="K1074">
            <v>0</v>
          </cell>
          <cell r="L1074">
            <v>0</v>
          </cell>
          <cell r="M1074">
            <v>0</v>
          </cell>
          <cell r="N1074">
            <v>0</v>
          </cell>
          <cell r="O1074">
            <v>0</v>
          </cell>
          <cell r="P1074">
            <v>0</v>
          </cell>
          <cell r="Q1074">
            <v>0</v>
          </cell>
          <cell r="R1074">
            <v>0</v>
          </cell>
          <cell r="S1074">
            <v>0</v>
          </cell>
          <cell r="T1074">
            <v>0</v>
          </cell>
          <cell r="U1074">
            <v>0</v>
          </cell>
          <cell r="V1074">
            <v>320</v>
          </cell>
          <cell r="W1074">
            <v>0</v>
          </cell>
          <cell r="X1074">
            <v>0</v>
          </cell>
          <cell r="Y1074">
            <v>320</v>
          </cell>
          <cell r="Z1074">
            <v>0</v>
          </cell>
          <cell r="AA1074">
            <v>0</v>
          </cell>
          <cell r="AB1074">
            <v>3</v>
          </cell>
          <cell r="AC1074">
            <v>0</v>
          </cell>
          <cell r="AD1074">
            <v>0</v>
          </cell>
          <cell r="AE1074">
            <v>0</v>
          </cell>
          <cell r="AF1074">
            <v>0</v>
          </cell>
          <cell r="AG1074">
            <v>0</v>
          </cell>
          <cell r="AH1074">
            <v>3</v>
          </cell>
        </row>
        <row r="1075">
          <cell r="A1075" t="str">
            <v>L3626</v>
          </cell>
          <cell r="B1075" t="str">
            <v>Gloucestershire Rural Housing Association Limited</v>
          </cell>
          <cell r="C1075" t="str">
            <v>RASA</v>
          </cell>
          <cell r="D1075">
            <v>0</v>
          </cell>
          <cell r="E1075">
            <v>120</v>
          </cell>
          <cell r="F1075">
            <v>0</v>
          </cell>
          <cell r="G1075">
            <v>0</v>
          </cell>
          <cell r="H1075">
            <v>0</v>
          </cell>
          <cell r="I1075">
            <v>0</v>
          </cell>
          <cell r="J1075">
            <v>0</v>
          </cell>
          <cell r="K1075">
            <v>11</v>
          </cell>
          <cell r="L1075">
            <v>0</v>
          </cell>
          <cell r="M1075">
            <v>0</v>
          </cell>
          <cell r="N1075">
            <v>0</v>
          </cell>
          <cell r="O1075">
            <v>0</v>
          </cell>
          <cell r="P1075">
            <v>0</v>
          </cell>
          <cell r="Q1075">
            <v>0</v>
          </cell>
          <cell r="R1075">
            <v>0</v>
          </cell>
          <cell r="S1075">
            <v>0</v>
          </cell>
          <cell r="T1075">
            <v>0</v>
          </cell>
          <cell r="U1075">
            <v>0</v>
          </cell>
          <cell r="V1075">
            <v>0</v>
          </cell>
          <cell r="W1075">
            <v>131</v>
          </cell>
          <cell r="X1075">
            <v>0</v>
          </cell>
          <cell r="Y1075">
            <v>131</v>
          </cell>
          <cell r="Z1075">
            <v>0</v>
          </cell>
          <cell r="AA1075">
            <v>0</v>
          </cell>
          <cell r="AB1075">
            <v>0</v>
          </cell>
          <cell r="AC1075">
            <v>0</v>
          </cell>
          <cell r="AD1075">
            <v>0</v>
          </cell>
          <cell r="AE1075">
            <v>0</v>
          </cell>
          <cell r="AF1075">
            <v>0</v>
          </cell>
          <cell r="AG1075">
            <v>0</v>
          </cell>
          <cell r="AH1075">
            <v>0</v>
          </cell>
        </row>
        <row r="1076">
          <cell r="A1076" t="str">
            <v>L3629</v>
          </cell>
          <cell r="B1076" t="str">
            <v>Falcon Rural Housing Limited</v>
          </cell>
          <cell r="C1076" t="str">
            <v>RASA</v>
          </cell>
          <cell r="D1076">
            <v>260</v>
          </cell>
          <cell r="E1076">
            <v>0</v>
          </cell>
          <cell r="F1076">
            <v>0</v>
          </cell>
          <cell r="G1076">
            <v>0</v>
          </cell>
          <cell r="H1076">
            <v>0</v>
          </cell>
          <cell r="I1076">
            <v>0</v>
          </cell>
          <cell r="J1076">
            <v>20</v>
          </cell>
          <cell r="K1076">
            <v>0</v>
          </cell>
          <cell r="L1076">
            <v>0</v>
          </cell>
          <cell r="M1076">
            <v>0</v>
          </cell>
          <cell r="N1076">
            <v>0</v>
          </cell>
          <cell r="O1076">
            <v>0</v>
          </cell>
          <cell r="P1076">
            <v>0</v>
          </cell>
          <cell r="Q1076">
            <v>0</v>
          </cell>
          <cell r="R1076">
            <v>0</v>
          </cell>
          <cell r="S1076">
            <v>0</v>
          </cell>
          <cell r="T1076">
            <v>0</v>
          </cell>
          <cell r="U1076">
            <v>0</v>
          </cell>
          <cell r="V1076">
            <v>280</v>
          </cell>
          <cell r="W1076">
            <v>0</v>
          </cell>
          <cell r="X1076">
            <v>0</v>
          </cell>
          <cell r="Y1076">
            <v>280</v>
          </cell>
          <cell r="Z1076">
            <v>0</v>
          </cell>
          <cell r="AA1076">
            <v>0</v>
          </cell>
          <cell r="AB1076">
            <v>0</v>
          </cell>
          <cell r="AC1076">
            <v>0</v>
          </cell>
          <cell r="AD1076">
            <v>0</v>
          </cell>
          <cell r="AE1076">
            <v>0</v>
          </cell>
          <cell r="AF1076">
            <v>0</v>
          </cell>
          <cell r="AG1076">
            <v>0</v>
          </cell>
          <cell r="AH1076">
            <v>0</v>
          </cell>
        </row>
        <row r="1077">
          <cell r="A1077" t="str">
            <v>L3642</v>
          </cell>
          <cell r="B1077" t="str">
            <v>Chisel Limited</v>
          </cell>
          <cell r="C1077" t="str">
            <v>RASA</v>
          </cell>
          <cell r="D1077">
            <v>156</v>
          </cell>
          <cell r="E1077">
            <v>69</v>
          </cell>
          <cell r="F1077">
            <v>10</v>
          </cell>
          <cell r="G1077">
            <v>0</v>
          </cell>
          <cell r="H1077">
            <v>0</v>
          </cell>
          <cell r="I1077">
            <v>5</v>
          </cell>
          <cell r="J1077">
            <v>0</v>
          </cell>
          <cell r="K1077">
            <v>0</v>
          </cell>
          <cell r="L1077">
            <v>3</v>
          </cell>
          <cell r="M1077">
            <v>0</v>
          </cell>
          <cell r="N1077">
            <v>0</v>
          </cell>
          <cell r="O1077">
            <v>0</v>
          </cell>
          <cell r="P1077">
            <v>0</v>
          </cell>
          <cell r="Q1077">
            <v>0</v>
          </cell>
          <cell r="R1077">
            <v>0</v>
          </cell>
          <cell r="S1077">
            <v>0</v>
          </cell>
          <cell r="T1077">
            <v>0</v>
          </cell>
          <cell r="U1077">
            <v>0</v>
          </cell>
          <cell r="V1077">
            <v>156</v>
          </cell>
          <cell r="W1077">
            <v>69</v>
          </cell>
          <cell r="X1077">
            <v>18</v>
          </cell>
          <cell r="Y1077">
            <v>225</v>
          </cell>
          <cell r="Z1077">
            <v>0</v>
          </cell>
          <cell r="AA1077">
            <v>0</v>
          </cell>
          <cell r="AB1077">
            <v>0</v>
          </cell>
          <cell r="AC1077">
            <v>0</v>
          </cell>
          <cell r="AD1077">
            <v>0</v>
          </cell>
          <cell r="AE1077">
            <v>0</v>
          </cell>
          <cell r="AF1077">
            <v>0</v>
          </cell>
          <cell r="AG1077">
            <v>0</v>
          </cell>
          <cell r="AH1077">
            <v>0</v>
          </cell>
        </row>
        <row r="1078">
          <cell r="A1078" t="str">
            <v>L3692</v>
          </cell>
          <cell r="B1078" t="str">
            <v>Pine Court Housing Association Limited</v>
          </cell>
          <cell r="C1078" t="str">
            <v>RASA</v>
          </cell>
          <cell r="D1078">
            <v>416</v>
          </cell>
          <cell r="E1078">
            <v>0</v>
          </cell>
          <cell r="F1078">
            <v>0</v>
          </cell>
          <cell r="G1078">
            <v>0</v>
          </cell>
          <cell r="H1078">
            <v>0</v>
          </cell>
          <cell r="I1078">
            <v>0</v>
          </cell>
          <cell r="J1078">
            <v>0</v>
          </cell>
          <cell r="K1078">
            <v>0</v>
          </cell>
          <cell r="L1078">
            <v>0</v>
          </cell>
          <cell r="M1078">
            <v>38</v>
          </cell>
          <cell r="N1078">
            <v>0</v>
          </cell>
          <cell r="O1078">
            <v>0</v>
          </cell>
          <cell r="P1078">
            <v>0</v>
          </cell>
          <cell r="Q1078">
            <v>0</v>
          </cell>
          <cell r="R1078">
            <v>0</v>
          </cell>
          <cell r="S1078">
            <v>0</v>
          </cell>
          <cell r="T1078">
            <v>0</v>
          </cell>
          <cell r="U1078">
            <v>0</v>
          </cell>
          <cell r="V1078">
            <v>454</v>
          </cell>
          <cell r="W1078">
            <v>0</v>
          </cell>
          <cell r="X1078">
            <v>0</v>
          </cell>
          <cell r="Y1078">
            <v>454</v>
          </cell>
          <cell r="Z1078">
            <v>0</v>
          </cell>
          <cell r="AA1078">
            <v>0</v>
          </cell>
          <cell r="AB1078">
            <v>0</v>
          </cell>
          <cell r="AC1078">
            <v>0</v>
          </cell>
          <cell r="AD1078">
            <v>0</v>
          </cell>
          <cell r="AE1078">
            <v>0</v>
          </cell>
          <cell r="AF1078">
            <v>0</v>
          </cell>
          <cell r="AG1078">
            <v>0</v>
          </cell>
          <cell r="AH1078">
            <v>0</v>
          </cell>
        </row>
        <row r="1079">
          <cell r="A1079" t="str">
            <v>L3698</v>
          </cell>
          <cell r="B1079" t="str">
            <v>Lincolnshire Rural Housing Association Limited</v>
          </cell>
          <cell r="C1079" t="str">
            <v>RASA</v>
          </cell>
          <cell r="D1079">
            <v>364</v>
          </cell>
          <cell r="E1079">
            <v>0</v>
          </cell>
          <cell r="F1079">
            <v>0</v>
          </cell>
          <cell r="G1079">
            <v>0</v>
          </cell>
          <cell r="H1079">
            <v>0</v>
          </cell>
          <cell r="I1079">
            <v>0</v>
          </cell>
          <cell r="J1079">
            <v>27</v>
          </cell>
          <cell r="K1079">
            <v>0</v>
          </cell>
          <cell r="L1079">
            <v>3</v>
          </cell>
          <cell r="M1079">
            <v>0</v>
          </cell>
          <cell r="N1079">
            <v>0</v>
          </cell>
          <cell r="O1079">
            <v>0</v>
          </cell>
          <cell r="P1079">
            <v>0</v>
          </cell>
          <cell r="Q1079">
            <v>0</v>
          </cell>
          <cell r="R1079">
            <v>0</v>
          </cell>
          <cell r="S1079">
            <v>0</v>
          </cell>
          <cell r="T1079">
            <v>0</v>
          </cell>
          <cell r="U1079">
            <v>0</v>
          </cell>
          <cell r="V1079">
            <v>391</v>
          </cell>
          <cell r="W1079">
            <v>0</v>
          </cell>
          <cell r="X1079">
            <v>3</v>
          </cell>
          <cell r="Y1079">
            <v>391</v>
          </cell>
          <cell r="Z1079">
            <v>0</v>
          </cell>
          <cell r="AA1079">
            <v>0</v>
          </cell>
          <cell r="AB1079">
            <v>0</v>
          </cell>
          <cell r="AC1079">
            <v>0</v>
          </cell>
          <cell r="AD1079">
            <v>0</v>
          </cell>
          <cell r="AE1079">
            <v>0</v>
          </cell>
          <cell r="AF1079">
            <v>0</v>
          </cell>
          <cell r="AG1079">
            <v>0</v>
          </cell>
          <cell r="AH1079">
            <v>0</v>
          </cell>
        </row>
        <row r="1080">
          <cell r="A1080" t="str">
            <v>L3704</v>
          </cell>
          <cell r="B1080" t="str">
            <v>New Forest Villages Housing Association Limited</v>
          </cell>
          <cell r="C1080" t="str">
            <v>RASA</v>
          </cell>
          <cell r="D1080">
            <v>0</v>
          </cell>
          <cell r="E1080">
            <v>47</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4</v>
          </cell>
          <cell r="V1080">
            <v>0</v>
          </cell>
          <cell r="W1080">
            <v>47</v>
          </cell>
          <cell r="X1080">
            <v>4</v>
          </cell>
          <cell r="Y1080">
            <v>47</v>
          </cell>
          <cell r="Z1080">
            <v>0</v>
          </cell>
          <cell r="AA1080">
            <v>0</v>
          </cell>
          <cell r="AB1080">
            <v>0</v>
          </cell>
          <cell r="AC1080">
            <v>0</v>
          </cell>
          <cell r="AD1080">
            <v>0</v>
          </cell>
          <cell r="AE1080">
            <v>0</v>
          </cell>
          <cell r="AF1080">
            <v>0</v>
          </cell>
          <cell r="AG1080">
            <v>0</v>
          </cell>
          <cell r="AH1080">
            <v>0</v>
          </cell>
        </row>
        <row r="1081">
          <cell r="A1081" t="str">
            <v>L3711</v>
          </cell>
          <cell r="B1081" t="str">
            <v>Steve Biko Housing Association Limited</v>
          </cell>
          <cell r="C1081" t="str">
            <v>RASA</v>
          </cell>
          <cell r="D1081">
            <v>190</v>
          </cell>
          <cell r="E1081">
            <v>0</v>
          </cell>
          <cell r="F1081">
            <v>0</v>
          </cell>
          <cell r="G1081">
            <v>0</v>
          </cell>
          <cell r="H1081">
            <v>0</v>
          </cell>
          <cell r="I1081">
            <v>0</v>
          </cell>
          <cell r="J1081">
            <v>0</v>
          </cell>
          <cell r="K1081">
            <v>0</v>
          </cell>
          <cell r="L1081">
            <v>0</v>
          </cell>
          <cell r="M1081">
            <v>82</v>
          </cell>
          <cell r="N1081">
            <v>0</v>
          </cell>
          <cell r="O1081">
            <v>0</v>
          </cell>
          <cell r="P1081">
            <v>0</v>
          </cell>
          <cell r="Q1081">
            <v>0</v>
          </cell>
          <cell r="R1081">
            <v>0</v>
          </cell>
          <cell r="S1081">
            <v>0</v>
          </cell>
          <cell r="T1081">
            <v>0</v>
          </cell>
          <cell r="U1081">
            <v>0</v>
          </cell>
          <cell r="V1081">
            <v>272</v>
          </cell>
          <cell r="W1081">
            <v>0</v>
          </cell>
          <cell r="X1081">
            <v>0</v>
          </cell>
          <cell r="Y1081">
            <v>272</v>
          </cell>
          <cell r="Z1081">
            <v>0</v>
          </cell>
          <cell r="AA1081">
            <v>0</v>
          </cell>
          <cell r="AB1081">
            <v>5</v>
          </cell>
          <cell r="AC1081">
            <v>0</v>
          </cell>
          <cell r="AD1081">
            <v>0</v>
          </cell>
          <cell r="AE1081">
            <v>0</v>
          </cell>
          <cell r="AF1081">
            <v>0</v>
          </cell>
          <cell r="AG1081">
            <v>0</v>
          </cell>
          <cell r="AH1081">
            <v>5</v>
          </cell>
        </row>
        <row r="1082">
          <cell r="A1082" t="str">
            <v>L3713</v>
          </cell>
          <cell r="B1082" t="str">
            <v>Arawak Walton Housing Association Limited</v>
          </cell>
          <cell r="C1082" t="str">
            <v>RASA</v>
          </cell>
          <cell r="D1082">
            <v>818</v>
          </cell>
          <cell r="E1082">
            <v>0</v>
          </cell>
          <cell r="F1082">
            <v>42</v>
          </cell>
          <cell r="G1082">
            <v>1</v>
          </cell>
          <cell r="H1082">
            <v>0</v>
          </cell>
          <cell r="I1082">
            <v>0</v>
          </cell>
          <cell r="J1082">
            <v>0</v>
          </cell>
          <cell r="K1082">
            <v>0</v>
          </cell>
          <cell r="L1082">
            <v>0</v>
          </cell>
          <cell r="M1082">
            <v>0</v>
          </cell>
          <cell r="N1082">
            <v>0</v>
          </cell>
          <cell r="O1082">
            <v>0</v>
          </cell>
          <cell r="P1082">
            <v>0</v>
          </cell>
          <cell r="Q1082">
            <v>0</v>
          </cell>
          <cell r="R1082">
            <v>0</v>
          </cell>
          <cell r="S1082">
            <v>147</v>
          </cell>
          <cell r="T1082">
            <v>0</v>
          </cell>
          <cell r="U1082">
            <v>0</v>
          </cell>
          <cell r="V1082">
            <v>966</v>
          </cell>
          <cell r="W1082">
            <v>0</v>
          </cell>
          <cell r="X1082">
            <v>42</v>
          </cell>
          <cell r="Y1082">
            <v>966</v>
          </cell>
          <cell r="Z1082">
            <v>1</v>
          </cell>
          <cell r="AA1082">
            <v>0</v>
          </cell>
          <cell r="AB1082">
            <v>0</v>
          </cell>
          <cell r="AC1082">
            <v>0</v>
          </cell>
          <cell r="AD1082">
            <v>0</v>
          </cell>
          <cell r="AE1082">
            <v>0</v>
          </cell>
          <cell r="AF1082">
            <v>1</v>
          </cell>
          <cell r="AG1082">
            <v>0</v>
          </cell>
          <cell r="AH1082">
            <v>0</v>
          </cell>
        </row>
        <row r="1083">
          <cell r="A1083" t="str">
            <v>L3736</v>
          </cell>
          <cell r="B1083" t="str">
            <v>Manningham Housing Association Limited</v>
          </cell>
          <cell r="C1083" t="str">
            <v>Large</v>
          </cell>
          <cell r="D1083">
            <v>1089</v>
          </cell>
          <cell r="E1083">
            <v>5</v>
          </cell>
          <cell r="F1083">
            <v>0</v>
          </cell>
          <cell r="G1083">
            <v>0</v>
          </cell>
          <cell r="H1083">
            <v>0</v>
          </cell>
          <cell r="I1083">
            <v>0</v>
          </cell>
          <cell r="J1083">
            <v>249</v>
          </cell>
          <cell r="K1083">
            <v>0</v>
          </cell>
          <cell r="L1083">
            <v>0</v>
          </cell>
          <cell r="M1083">
            <v>0</v>
          </cell>
          <cell r="N1083">
            <v>0</v>
          </cell>
          <cell r="O1083">
            <v>0</v>
          </cell>
          <cell r="P1083">
            <v>0</v>
          </cell>
          <cell r="Q1083">
            <v>0</v>
          </cell>
          <cell r="R1083">
            <v>0</v>
          </cell>
          <cell r="S1083">
            <v>0</v>
          </cell>
          <cell r="T1083">
            <v>0</v>
          </cell>
          <cell r="U1083">
            <v>0</v>
          </cell>
          <cell r="V1083">
            <v>1338</v>
          </cell>
          <cell r="W1083">
            <v>5</v>
          </cell>
          <cell r="X1083">
            <v>0</v>
          </cell>
          <cell r="Y1083">
            <v>1343</v>
          </cell>
          <cell r="Z1083">
            <v>0</v>
          </cell>
          <cell r="AA1083">
            <v>0</v>
          </cell>
          <cell r="AB1083">
            <v>0</v>
          </cell>
          <cell r="AC1083">
            <v>0</v>
          </cell>
          <cell r="AD1083">
            <v>0</v>
          </cell>
          <cell r="AE1083">
            <v>0</v>
          </cell>
          <cell r="AF1083">
            <v>0</v>
          </cell>
          <cell r="AG1083">
            <v>0</v>
          </cell>
          <cell r="AH1083">
            <v>0</v>
          </cell>
        </row>
        <row r="1084">
          <cell r="A1084" t="str">
            <v>L3757</v>
          </cell>
          <cell r="B1084" t="str">
            <v>Odu-Dua Housing Association Limited</v>
          </cell>
          <cell r="C1084" t="str">
            <v>RASA</v>
          </cell>
          <cell r="D1084">
            <v>159</v>
          </cell>
          <cell r="E1084">
            <v>0</v>
          </cell>
          <cell r="F1084">
            <v>24</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159</v>
          </cell>
          <cell r="W1084">
            <v>0</v>
          </cell>
          <cell r="X1084">
            <v>24</v>
          </cell>
          <cell r="Y1084">
            <v>159</v>
          </cell>
          <cell r="Z1084">
            <v>2</v>
          </cell>
          <cell r="AA1084">
            <v>0</v>
          </cell>
          <cell r="AB1084">
            <v>0</v>
          </cell>
          <cell r="AC1084">
            <v>0</v>
          </cell>
          <cell r="AD1084">
            <v>0</v>
          </cell>
          <cell r="AE1084">
            <v>0</v>
          </cell>
          <cell r="AF1084">
            <v>2</v>
          </cell>
          <cell r="AG1084">
            <v>0</v>
          </cell>
          <cell r="AH1084">
            <v>0</v>
          </cell>
        </row>
        <row r="1085">
          <cell r="A1085" t="str">
            <v>L3758</v>
          </cell>
          <cell r="B1085" t="str">
            <v>United Housing Association Limited</v>
          </cell>
          <cell r="C1085" t="str">
            <v>Large</v>
          </cell>
          <cell r="D1085">
            <v>906</v>
          </cell>
          <cell r="E1085">
            <v>0</v>
          </cell>
          <cell r="F1085">
            <v>0</v>
          </cell>
          <cell r="G1085">
            <v>4</v>
          </cell>
          <cell r="H1085">
            <v>0</v>
          </cell>
          <cell r="I1085">
            <v>0</v>
          </cell>
          <cell r="J1085">
            <v>29</v>
          </cell>
          <cell r="K1085">
            <v>0</v>
          </cell>
          <cell r="L1085">
            <v>0</v>
          </cell>
          <cell r="M1085">
            <v>0</v>
          </cell>
          <cell r="N1085">
            <v>13</v>
          </cell>
          <cell r="O1085">
            <v>0</v>
          </cell>
          <cell r="P1085">
            <v>0</v>
          </cell>
          <cell r="Q1085">
            <v>0</v>
          </cell>
          <cell r="R1085">
            <v>0</v>
          </cell>
          <cell r="S1085">
            <v>26</v>
          </cell>
          <cell r="T1085">
            <v>0</v>
          </cell>
          <cell r="U1085">
            <v>0</v>
          </cell>
          <cell r="V1085">
            <v>965</v>
          </cell>
          <cell r="W1085">
            <v>13</v>
          </cell>
          <cell r="X1085">
            <v>0</v>
          </cell>
          <cell r="Y1085">
            <v>978</v>
          </cell>
          <cell r="Z1085">
            <v>0</v>
          </cell>
          <cell r="AA1085">
            <v>0</v>
          </cell>
          <cell r="AB1085">
            <v>0</v>
          </cell>
          <cell r="AC1085">
            <v>0</v>
          </cell>
          <cell r="AD1085">
            <v>0</v>
          </cell>
          <cell r="AE1085">
            <v>0</v>
          </cell>
          <cell r="AF1085">
            <v>0</v>
          </cell>
          <cell r="AG1085">
            <v>0</v>
          </cell>
          <cell r="AH1085">
            <v>0</v>
          </cell>
        </row>
        <row r="1086">
          <cell r="A1086" t="str">
            <v>L3790</v>
          </cell>
          <cell r="B1086" t="str">
            <v>Fairfield Moravian Housing Association Limited</v>
          </cell>
          <cell r="C1086" t="str">
            <v>RASA</v>
          </cell>
          <cell r="D1086">
            <v>0</v>
          </cell>
          <cell r="E1086">
            <v>16</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16</v>
          </cell>
          <cell r="X1086">
            <v>0</v>
          </cell>
          <cell r="Y1086">
            <v>16</v>
          </cell>
          <cell r="Z1086">
            <v>0</v>
          </cell>
          <cell r="AA1086">
            <v>0</v>
          </cell>
          <cell r="AB1086">
            <v>0</v>
          </cell>
          <cell r="AC1086">
            <v>0</v>
          </cell>
          <cell r="AD1086">
            <v>0</v>
          </cell>
          <cell r="AE1086">
            <v>0</v>
          </cell>
          <cell r="AF1086">
            <v>0</v>
          </cell>
          <cell r="AG1086">
            <v>0</v>
          </cell>
          <cell r="AH1086">
            <v>0</v>
          </cell>
        </row>
        <row r="1087">
          <cell r="A1087" t="str">
            <v>L3797</v>
          </cell>
          <cell r="B1087" t="str">
            <v>Hastoe Wyvern Housing Association Limited</v>
          </cell>
          <cell r="C1087" t="str">
            <v>RASA</v>
          </cell>
          <cell r="D1087">
            <v>0</v>
          </cell>
          <cell r="E1087">
            <v>179</v>
          </cell>
          <cell r="F1087">
            <v>0</v>
          </cell>
          <cell r="G1087">
            <v>0</v>
          </cell>
          <cell r="H1087">
            <v>0</v>
          </cell>
          <cell r="I1087">
            <v>0</v>
          </cell>
          <cell r="J1087">
            <v>0</v>
          </cell>
          <cell r="K1087">
            <v>90</v>
          </cell>
          <cell r="L1087">
            <v>0</v>
          </cell>
          <cell r="M1087">
            <v>0</v>
          </cell>
          <cell r="N1087">
            <v>0</v>
          </cell>
          <cell r="O1087">
            <v>0</v>
          </cell>
          <cell r="P1087">
            <v>0</v>
          </cell>
          <cell r="Q1087">
            <v>0</v>
          </cell>
          <cell r="R1087">
            <v>0</v>
          </cell>
          <cell r="S1087">
            <v>0</v>
          </cell>
          <cell r="T1087">
            <v>0</v>
          </cell>
          <cell r="U1087">
            <v>0</v>
          </cell>
          <cell r="V1087">
            <v>0</v>
          </cell>
          <cell r="W1087">
            <v>269</v>
          </cell>
          <cell r="X1087">
            <v>0</v>
          </cell>
          <cell r="Y1087">
            <v>269</v>
          </cell>
          <cell r="Z1087">
            <v>0</v>
          </cell>
          <cell r="AA1087">
            <v>0</v>
          </cell>
          <cell r="AB1087">
            <v>0</v>
          </cell>
          <cell r="AC1087">
            <v>0</v>
          </cell>
          <cell r="AD1087">
            <v>0</v>
          </cell>
          <cell r="AE1087">
            <v>0</v>
          </cell>
          <cell r="AF1087">
            <v>0</v>
          </cell>
          <cell r="AG1087">
            <v>0</v>
          </cell>
          <cell r="AH1087">
            <v>0</v>
          </cell>
        </row>
        <row r="1088">
          <cell r="A1088" t="str">
            <v>L3807</v>
          </cell>
          <cell r="B1088" t="str">
            <v>Sadeh Lok Limited</v>
          </cell>
          <cell r="C1088" t="str">
            <v>Large</v>
          </cell>
          <cell r="D1088">
            <v>980</v>
          </cell>
          <cell r="E1088">
            <v>0</v>
          </cell>
          <cell r="F1088">
            <v>30</v>
          </cell>
          <cell r="G1088">
            <v>17</v>
          </cell>
          <cell r="H1088">
            <v>0</v>
          </cell>
          <cell r="I1088">
            <v>0</v>
          </cell>
          <cell r="J1088">
            <v>0</v>
          </cell>
          <cell r="K1088">
            <v>0</v>
          </cell>
          <cell r="L1088">
            <v>0</v>
          </cell>
          <cell r="M1088">
            <v>0</v>
          </cell>
          <cell r="N1088">
            <v>0</v>
          </cell>
          <cell r="O1088">
            <v>0</v>
          </cell>
          <cell r="P1088">
            <v>0</v>
          </cell>
          <cell r="Q1088">
            <v>0</v>
          </cell>
          <cell r="R1088">
            <v>0</v>
          </cell>
          <cell r="S1088">
            <v>63</v>
          </cell>
          <cell r="T1088">
            <v>0</v>
          </cell>
          <cell r="U1088">
            <v>0</v>
          </cell>
          <cell r="V1088">
            <v>1060</v>
          </cell>
          <cell r="W1088">
            <v>0</v>
          </cell>
          <cell r="X1088">
            <v>30</v>
          </cell>
          <cell r="Y1088">
            <v>1060</v>
          </cell>
          <cell r="Z1088">
            <v>6</v>
          </cell>
          <cell r="AA1088">
            <v>0</v>
          </cell>
          <cell r="AB1088">
            <v>0</v>
          </cell>
          <cell r="AC1088">
            <v>0</v>
          </cell>
          <cell r="AD1088">
            <v>0</v>
          </cell>
          <cell r="AE1088">
            <v>0</v>
          </cell>
          <cell r="AF1088">
            <v>6</v>
          </cell>
          <cell r="AG1088">
            <v>0</v>
          </cell>
          <cell r="AH1088">
            <v>0</v>
          </cell>
        </row>
        <row r="1089">
          <cell r="A1089" t="str">
            <v>L3808</v>
          </cell>
          <cell r="B1089" t="str">
            <v>Tuntum Housing Association Limited</v>
          </cell>
          <cell r="C1089" t="str">
            <v>Large</v>
          </cell>
          <cell r="D1089">
            <v>967</v>
          </cell>
          <cell r="E1089">
            <v>0</v>
          </cell>
          <cell r="F1089">
            <v>32</v>
          </cell>
          <cell r="G1089">
            <v>24</v>
          </cell>
          <cell r="H1089">
            <v>0</v>
          </cell>
          <cell r="I1089">
            <v>0</v>
          </cell>
          <cell r="J1089">
            <v>68</v>
          </cell>
          <cell r="K1089">
            <v>0</v>
          </cell>
          <cell r="L1089">
            <v>0</v>
          </cell>
          <cell r="M1089">
            <v>60</v>
          </cell>
          <cell r="N1089">
            <v>17</v>
          </cell>
          <cell r="O1089">
            <v>4</v>
          </cell>
          <cell r="P1089">
            <v>0</v>
          </cell>
          <cell r="Q1089">
            <v>0</v>
          </cell>
          <cell r="R1089">
            <v>0</v>
          </cell>
          <cell r="S1089">
            <v>57</v>
          </cell>
          <cell r="T1089">
            <v>0</v>
          </cell>
          <cell r="U1089">
            <v>0</v>
          </cell>
          <cell r="V1089">
            <v>1176</v>
          </cell>
          <cell r="W1089">
            <v>17</v>
          </cell>
          <cell r="X1089">
            <v>36</v>
          </cell>
          <cell r="Y1089">
            <v>1193</v>
          </cell>
          <cell r="Z1089">
            <v>0</v>
          </cell>
          <cell r="AA1089">
            <v>0</v>
          </cell>
          <cell r="AB1089">
            <v>0</v>
          </cell>
          <cell r="AC1089">
            <v>0</v>
          </cell>
          <cell r="AD1089">
            <v>0</v>
          </cell>
          <cell r="AE1089">
            <v>0</v>
          </cell>
          <cell r="AF1089">
            <v>0</v>
          </cell>
          <cell r="AG1089">
            <v>0</v>
          </cell>
          <cell r="AH1089">
            <v>0</v>
          </cell>
        </row>
        <row r="1090">
          <cell r="A1090" t="str">
            <v>L3833</v>
          </cell>
          <cell r="B1090" t="str">
            <v>Nehemiah United Churches Housing Association Limit</v>
          </cell>
          <cell r="C1090" t="str">
            <v>Large</v>
          </cell>
          <cell r="D1090">
            <v>740</v>
          </cell>
          <cell r="E1090">
            <v>0</v>
          </cell>
          <cell r="F1090">
            <v>32</v>
          </cell>
          <cell r="G1090">
            <v>0</v>
          </cell>
          <cell r="H1090">
            <v>0</v>
          </cell>
          <cell r="I1090">
            <v>0</v>
          </cell>
          <cell r="J1090">
            <v>6</v>
          </cell>
          <cell r="K1090">
            <v>0</v>
          </cell>
          <cell r="L1090">
            <v>0</v>
          </cell>
          <cell r="M1090">
            <v>10</v>
          </cell>
          <cell r="N1090">
            <v>25</v>
          </cell>
          <cell r="O1090">
            <v>0</v>
          </cell>
          <cell r="P1090">
            <v>0</v>
          </cell>
          <cell r="Q1090">
            <v>0</v>
          </cell>
          <cell r="R1090">
            <v>0</v>
          </cell>
          <cell r="S1090">
            <v>265</v>
          </cell>
          <cell r="T1090">
            <v>0</v>
          </cell>
          <cell r="U1090">
            <v>0</v>
          </cell>
          <cell r="V1090">
            <v>1021</v>
          </cell>
          <cell r="W1090">
            <v>25</v>
          </cell>
          <cell r="X1090">
            <v>32</v>
          </cell>
          <cell r="Y1090">
            <v>1046</v>
          </cell>
          <cell r="Z1090">
            <v>0</v>
          </cell>
          <cell r="AA1090">
            <v>2</v>
          </cell>
          <cell r="AB1090">
            <v>0</v>
          </cell>
          <cell r="AC1090">
            <v>0</v>
          </cell>
          <cell r="AD1090">
            <v>0</v>
          </cell>
          <cell r="AE1090">
            <v>0</v>
          </cell>
          <cell r="AF1090">
            <v>0</v>
          </cell>
          <cell r="AG1090">
            <v>2</v>
          </cell>
          <cell r="AH1090">
            <v>0</v>
          </cell>
        </row>
        <row r="1091">
          <cell r="A1091" t="str">
            <v>L3865</v>
          </cell>
          <cell r="B1091" t="str">
            <v>Sovereign Housing Association Limited</v>
          </cell>
          <cell r="C1091" t="str">
            <v>Large</v>
          </cell>
          <cell r="D1091">
            <v>26424</v>
          </cell>
          <cell r="E1091">
            <v>13</v>
          </cell>
          <cell r="F1091">
            <v>241</v>
          </cell>
          <cell r="G1091">
            <v>508</v>
          </cell>
          <cell r="H1091">
            <v>0</v>
          </cell>
          <cell r="I1091">
            <v>3</v>
          </cell>
          <cell r="J1091">
            <v>1678</v>
          </cell>
          <cell r="K1091">
            <v>0</v>
          </cell>
          <cell r="L1091">
            <v>0</v>
          </cell>
          <cell r="M1091">
            <v>308</v>
          </cell>
          <cell r="N1091">
            <v>60</v>
          </cell>
          <cell r="O1091">
            <v>22</v>
          </cell>
          <cell r="P1091">
            <v>0</v>
          </cell>
          <cell r="Q1091">
            <v>0</v>
          </cell>
          <cell r="R1091">
            <v>0</v>
          </cell>
          <cell r="S1091">
            <v>2786</v>
          </cell>
          <cell r="T1091">
            <v>0</v>
          </cell>
          <cell r="U1091">
            <v>1</v>
          </cell>
          <cell r="V1091">
            <v>31704</v>
          </cell>
          <cell r="W1091">
            <v>73</v>
          </cell>
          <cell r="X1091">
            <v>267</v>
          </cell>
          <cell r="Y1091">
            <v>31777</v>
          </cell>
          <cell r="Z1091">
            <v>499</v>
          </cell>
          <cell r="AA1091">
            <v>0</v>
          </cell>
          <cell r="AB1091">
            <v>142</v>
          </cell>
          <cell r="AC1091">
            <v>116</v>
          </cell>
          <cell r="AD1091">
            <v>30</v>
          </cell>
          <cell r="AE1091">
            <v>6</v>
          </cell>
          <cell r="AF1091">
            <v>615</v>
          </cell>
          <cell r="AG1091">
            <v>30</v>
          </cell>
          <cell r="AH1091">
            <v>148</v>
          </cell>
        </row>
        <row r="1092">
          <cell r="A1092" t="str">
            <v>L3880</v>
          </cell>
          <cell r="B1092" t="str">
            <v>Lune Valley Rural Housing Association Limited</v>
          </cell>
          <cell r="C1092" t="str">
            <v>RASA</v>
          </cell>
          <cell r="D1092">
            <v>0</v>
          </cell>
          <cell r="E1092">
            <v>77</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77</v>
          </cell>
          <cell r="X1092">
            <v>0</v>
          </cell>
          <cell r="Y1092">
            <v>77</v>
          </cell>
          <cell r="Z1092">
            <v>0</v>
          </cell>
          <cell r="AA1092">
            <v>0</v>
          </cell>
          <cell r="AB1092">
            <v>0</v>
          </cell>
          <cell r="AC1092">
            <v>0</v>
          </cell>
          <cell r="AD1092">
            <v>0</v>
          </cell>
          <cell r="AE1092">
            <v>0</v>
          </cell>
          <cell r="AF1092">
            <v>0</v>
          </cell>
          <cell r="AG1092">
            <v>0</v>
          </cell>
          <cell r="AH1092">
            <v>0</v>
          </cell>
        </row>
        <row r="1093">
          <cell r="A1093" t="str">
            <v>L3881</v>
          </cell>
          <cell r="B1093" t="str">
            <v>Warwickshire Rural Housing Association Limited</v>
          </cell>
          <cell r="C1093" t="str">
            <v>RASA</v>
          </cell>
          <cell r="D1093">
            <v>417</v>
          </cell>
          <cell r="E1093">
            <v>0</v>
          </cell>
          <cell r="F1093">
            <v>23</v>
          </cell>
          <cell r="G1093">
            <v>0</v>
          </cell>
          <cell r="H1093">
            <v>0</v>
          </cell>
          <cell r="I1093">
            <v>0</v>
          </cell>
          <cell r="J1093">
            <v>31</v>
          </cell>
          <cell r="K1093">
            <v>0</v>
          </cell>
          <cell r="L1093">
            <v>0</v>
          </cell>
          <cell r="M1093">
            <v>0</v>
          </cell>
          <cell r="N1093">
            <v>0</v>
          </cell>
          <cell r="O1093">
            <v>0</v>
          </cell>
          <cell r="P1093">
            <v>0</v>
          </cell>
          <cell r="Q1093">
            <v>0</v>
          </cell>
          <cell r="R1093">
            <v>0</v>
          </cell>
          <cell r="S1093">
            <v>0</v>
          </cell>
          <cell r="T1093">
            <v>0</v>
          </cell>
          <cell r="U1093">
            <v>0</v>
          </cell>
          <cell r="V1093">
            <v>448</v>
          </cell>
          <cell r="W1093">
            <v>0</v>
          </cell>
          <cell r="X1093">
            <v>23</v>
          </cell>
          <cell r="Y1093">
            <v>448</v>
          </cell>
          <cell r="Z1093">
            <v>0</v>
          </cell>
          <cell r="AA1093">
            <v>0</v>
          </cell>
          <cell r="AB1093">
            <v>0</v>
          </cell>
          <cell r="AC1093">
            <v>0</v>
          </cell>
          <cell r="AD1093">
            <v>0</v>
          </cell>
          <cell r="AE1093">
            <v>0</v>
          </cell>
          <cell r="AF1093">
            <v>0</v>
          </cell>
          <cell r="AG1093">
            <v>0</v>
          </cell>
          <cell r="AH1093">
            <v>0</v>
          </cell>
        </row>
        <row r="1094">
          <cell r="A1094" t="str">
            <v>L3885</v>
          </cell>
          <cell r="B1094" t="str">
            <v>Family Mosaic Home Ownership Limited</v>
          </cell>
          <cell r="C1094" t="str">
            <v>RASA</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row>
        <row r="1095">
          <cell r="A1095" t="str">
            <v>L3899</v>
          </cell>
          <cell r="B1095" t="str">
            <v>Peak District Rural Housing Association Limited</v>
          </cell>
          <cell r="C1095" t="str">
            <v>RASA</v>
          </cell>
          <cell r="D1095">
            <v>141</v>
          </cell>
          <cell r="E1095">
            <v>0</v>
          </cell>
          <cell r="F1095">
            <v>45</v>
          </cell>
          <cell r="G1095">
            <v>0</v>
          </cell>
          <cell r="H1095">
            <v>0</v>
          </cell>
          <cell r="I1095">
            <v>0</v>
          </cell>
          <cell r="J1095">
            <v>8</v>
          </cell>
          <cell r="K1095">
            <v>0</v>
          </cell>
          <cell r="L1095">
            <v>0</v>
          </cell>
          <cell r="M1095">
            <v>0</v>
          </cell>
          <cell r="N1095">
            <v>0</v>
          </cell>
          <cell r="O1095">
            <v>0</v>
          </cell>
          <cell r="P1095">
            <v>0</v>
          </cell>
          <cell r="Q1095">
            <v>0</v>
          </cell>
          <cell r="R1095">
            <v>0</v>
          </cell>
          <cell r="S1095">
            <v>14</v>
          </cell>
          <cell r="T1095">
            <v>0</v>
          </cell>
          <cell r="U1095">
            <v>16</v>
          </cell>
          <cell r="V1095">
            <v>163</v>
          </cell>
          <cell r="W1095">
            <v>0</v>
          </cell>
          <cell r="X1095">
            <v>61</v>
          </cell>
          <cell r="Y1095">
            <v>163</v>
          </cell>
          <cell r="Z1095">
            <v>0</v>
          </cell>
          <cell r="AA1095">
            <v>0</v>
          </cell>
          <cell r="AB1095">
            <v>0</v>
          </cell>
          <cell r="AC1095">
            <v>0</v>
          </cell>
          <cell r="AD1095">
            <v>0</v>
          </cell>
          <cell r="AE1095">
            <v>0</v>
          </cell>
          <cell r="AF1095">
            <v>0</v>
          </cell>
          <cell r="AG1095">
            <v>0</v>
          </cell>
          <cell r="AH1095">
            <v>0</v>
          </cell>
        </row>
        <row r="1096">
          <cell r="A1096" t="str">
            <v>L3921</v>
          </cell>
          <cell r="B1096" t="str">
            <v>Bridge Care Limited</v>
          </cell>
          <cell r="C1096" t="str">
            <v>RASA</v>
          </cell>
          <cell r="D1096">
            <v>0</v>
          </cell>
          <cell r="E1096">
            <v>0</v>
          </cell>
          <cell r="F1096">
            <v>0</v>
          </cell>
          <cell r="G1096">
            <v>0</v>
          </cell>
          <cell r="H1096">
            <v>0</v>
          </cell>
          <cell r="I1096">
            <v>0</v>
          </cell>
          <cell r="J1096">
            <v>0</v>
          </cell>
          <cell r="K1096">
            <v>0</v>
          </cell>
          <cell r="L1096">
            <v>0</v>
          </cell>
          <cell r="M1096">
            <v>0</v>
          </cell>
          <cell r="N1096">
            <v>0</v>
          </cell>
          <cell r="O1096">
            <v>0</v>
          </cell>
          <cell r="P1096">
            <v>32</v>
          </cell>
          <cell r="Q1096">
            <v>0</v>
          </cell>
          <cell r="R1096">
            <v>0</v>
          </cell>
          <cell r="S1096">
            <v>0</v>
          </cell>
          <cell r="T1096">
            <v>0</v>
          </cell>
          <cell r="U1096">
            <v>0</v>
          </cell>
          <cell r="V1096">
            <v>32</v>
          </cell>
          <cell r="W1096">
            <v>0</v>
          </cell>
          <cell r="X1096">
            <v>0</v>
          </cell>
          <cell r="Y1096">
            <v>0</v>
          </cell>
          <cell r="Z1096">
            <v>0</v>
          </cell>
          <cell r="AA1096">
            <v>0</v>
          </cell>
          <cell r="AB1096">
            <v>0</v>
          </cell>
          <cell r="AC1096">
            <v>0</v>
          </cell>
          <cell r="AD1096">
            <v>0</v>
          </cell>
          <cell r="AE1096">
            <v>0</v>
          </cell>
          <cell r="AF1096">
            <v>0</v>
          </cell>
          <cell r="AG1096">
            <v>0</v>
          </cell>
          <cell r="AH1096">
            <v>0</v>
          </cell>
        </row>
        <row r="1097">
          <cell r="A1097" t="str">
            <v>L3933</v>
          </cell>
          <cell r="B1097" t="str">
            <v>Sovereign Living Limited</v>
          </cell>
          <cell r="C1097" t="str">
            <v>RASA</v>
          </cell>
          <cell r="D1097">
            <v>0</v>
          </cell>
          <cell r="E1097">
            <v>0</v>
          </cell>
          <cell r="F1097">
            <v>0</v>
          </cell>
          <cell r="G1097">
            <v>0</v>
          </cell>
          <cell r="H1097">
            <v>3</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3</v>
          </cell>
          <cell r="X1097">
            <v>0</v>
          </cell>
          <cell r="Y1097">
            <v>3</v>
          </cell>
          <cell r="Z1097">
            <v>0</v>
          </cell>
          <cell r="AA1097">
            <v>142</v>
          </cell>
          <cell r="AB1097">
            <v>0</v>
          </cell>
          <cell r="AC1097">
            <v>0</v>
          </cell>
          <cell r="AD1097">
            <v>0</v>
          </cell>
          <cell r="AE1097">
            <v>0</v>
          </cell>
          <cell r="AF1097">
            <v>0</v>
          </cell>
          <cell r="AG1097">
            <v>142</v>
          </cell>
          <cell r="AH1097">
            <v>0</v>
          </cell>
        </row>
        <row r="1098">
          <cell r="A1098" t="str">
            <v>L3939</v>
          </cell>
          <cell r="B1098" t="str">
            <v>Walterton and Elgin Community Homes Limited</v>
          </cell>
          <cell r="C1098" t="str">
            <v>RASA</v>
          </cell>
          <cell r="D1098">
            <v>446</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446</v>
          </cell>
          <cell r="W1098">
            <v>0</v>
          </cell>
          <cell r="X1098">
            <v>0</v>
          </cell>
          <cell r="Y1098">
            <v>446</v>
          </cell>
          <cell r="Z1098">
            <v>0</v>
          </cell>
          <cell r="AA1098">
            <v>0</v>
          </cell>
          <cell r="AB1098">
            <v>0</v>
          </cell>
          <cell r="AC1098">
            <v>0</v>
          </cell>
          <cell r="AD1098">
            <v>0</v>
          </cell>
          <cell r="AE1098">
            <v>0</v>
          </cell>
          <cell r="AF1098">
            <v>0</v>
          </cell>
          <cell r="AG1098">
            <v>0</v>
          </cell>
          <cell r="AH1098">
            <v>0</v>
          </cell>
        </row>
        <row r="1099">
          <cell r="A1099" t="str">
            <v>L3950</v>
          </cell>
          <cell r="B1099" t="str">
            <v>Magna Housing Association Limited</v>
          </cell>
          <cell r="C1099" t="str">
            <v>Large</v>
          </cell>
          <cell r="D1099">
            <v>4488</v>
          </cell>
          <cell r="E1099">
            <v>0</v>
          </cell>
          <cell r="F1099">
            <v>5</v>
          </cell>
          <cell r="G1099">
            <v>12</v>
          </cell>
          <cell r="H1099">
            <v>0</v>
          </cell>
          <cell r="I1099">
            <v>0</v>
          </cell>
          <cell r="J1099">
            <v>22</v>
          </cell>
          <cell r="K1099">
            <v>0</v>
          </cell>
          <cell r="L1099">
            <v>0</v>
          </cell>
          <cell r="M1099">
            <v>97</v>
          </cell>
          <cell r="N1099">
            <v>15</v>
          </cell>
          <cell r="O1099">
            <v>0</v>
          </cell>
          <cell r="P1099">
            <v>0</v>
          </cell>
          <cell r="Q1099">
            <v>0</v>
          </cell>
          <cell r="R1099">
            <v>0</v>
          </cell>
          <cell r="S1099">
            <v>1446</v>
          </cell>
          <cell r="T1099">
            <v>0</v>
          </cell>
          <cell r="U1099">
            <v>0</v>
          </cell>
          <cell r="V1099">
            <v>6065</v>
          </cell>
          <cell r="W1099">
            <v>15</v>
          </cell>
          <cell r="X1099">
            <v>5</v>
          </cell>
          <cell r="Y1099">
            <v>6080</v>
          </cell>
          <cell r="Z1099">
            <v>37</v>
          </cell>
          <cell r="AA1099">
            <v>25</v>
          </cell>
          <cell r="AB1099">
            <v>5</v>
          </cell>
          <cell r="AC1099">
            <v>110</v>
          </cell>
          <cell r="AD1099">
            <v>0</v>
          </cell>
          <cell r="AE1099">
            <v>28</v>
          </cell>
          <cell r="AF1099">
            <v>147</v>
          </cell>
          <cell r="AG1099">
            <v>25</v>
          </cell>
          <cell r="AH1099">
            <v>33</v>
          </cell>
        </row>
        <row r="1100">
          <cell r="A1100" t="str">
            <v>L3974</v>
          </cell>
          <cell r="B1100" t="str">
            <v>Millat Asian Housing Association Limited</v>
          </cell>
          <cell r="C1100" t="str">
            <v>RASA</v>
          </cell>
          <cell r="D1100">
            <v>41</v>
          </cell>
          <cell r="E1100">
            <v>0</v>
          </cell>
          <cell r="F1100">
            <v>46</v>
          </cell>
          <cell r="G1100">
            <v>0</v>
          </cell>
          <cell r="H1100">
            <v>0</v>
          </cell>
          <cell r="I1100">
            <v>0</v>
          </cell>
          <cell r="J1100">
            <v>0</v>
          </cell>
          <cell r="K1100">
            <v>0</v>
          </cell>
          <cell r="L1100">
            <v>0</v>
          </cell>
          <cell r="M1100">
            <v>0</v>
          </cell>
          <cell r="N1100">
            <v>0</v>
          </cell>
          <cell r="O1100">
            <v>0</v>
          </cell>
          <cell r="P1100">
            <v>0</v>
          </cell>
          <cell r="Q1100">
            <v>0</v>
          </cell>
          <cell r="R1100">
            <v>0</v>
          </cell>
          <cell r="S1100">
            <v>16</v>
          </cell>
          <cell r="T1100">
            <v>0</v>
          </cell>
          <cell r="U1100">
            <v>0</v>
          </cell>
          <cell r="V1100">
            <v>57</v>
          </cell>
          <cell r="W1100">
            <v>0</v>
          </cell>
          <cell r="X1100">
            <v>46</v>
          </cell>
          <cell r="Y1100">
            <v>57</v>
          </cell>
          <cell r="Z1100">
            <v>0</v>
          </cell>
          <cell r="AA1100">
            <v>0</v>
          </cell>
          <cell r="AB1100">
            <v>0</v>
          </cell>
          <cell r="AC1100">
            <v>0</v>
          </cell>
          <cell r="AD1100">
            <v>0</v>
          </cell>
          <cell r="AE1100">
            <v>0</v>
          </cell>
          <cell r="AF1100">
            <v>0</v>
          </cell>
          <cell r="AG1100">
            <v>0</v>
          </cell>
          <cell r="AH1100">
            <v>0</v>
          </cell>
        </row>
        <row r="1101">
          <cell r="A1101" t="str">
            <v>L3981</v>
          </cell>
          <cell r="B1101" t="str">
            <v>Northamptonshire Rural Housing Association Limited</v>
          </cell>
          <cell r="C1101" t="str">
            <v>RASA</v>
          </cell>
          <cell r="D1101">
            <v>296</v>
          </cell>
          <cell r="E1101">
            <v>0</v>
          </cell>
          <cell r="F1101">
            <v>181</v>
          </cell>
          <cell r="G1101">
            <v>0</v>
          </cell>
          <cell r="H1101">
            <v>0</v>
          </cell>
          <cell r="I1101">
            <v>0</v>
          </cell>
          <cell r="J1101">
            <v>23</v>
          </cell>
          <cell r="K1101">
            <v>0</v>
          </cell>
          <cell r="L1101">
            <v>0</v>
          </cell>
          <cell r="M1101">
            <v>0</v>
          </cell>
          <cell r="N1101">
            <v>0</v>
          </cell>
          <cell r="O1101">
            <v>0</v>
          </cell>
          <cell r="P1101">
            <v>0</v>
          </cell>
          <cell r="Q1101">
            <v>0</v>
          </cell>
          <cell r="R1101">
            <v>0</v>
          </cell>
          <cell r="S1101">
            <v>0</v>
          </cell>
          <cell r="T1101">
            <v>0</v>
          </cell>
          <cell r="U1101">
            <v>0</v>
          </cell>
          <cell r="V1101">
            <v>319</v>
          </cell>
          <cell r="W1101">
            <v>0</v>
          </cell>
          <cell r="X1101">
            <v>181</v>
          </cell>
          <cell r="Y1101">
            <v>319</v>
          </cell>
          <cell r="Z1101">
            <v>0</v>
          </cell>
          <cell r="AA1101">
            <v>0</v>
          </cell>
          <cell r="AB1101">
            <v>0</v>
          </cell>
          <cell r="AC1101">
            <v>0</v>
          </cell>
          <cell r="AD1101">
            <v>0</v>
          </cell>
          <cell r="AE1101">
            <v>0</v>
          </cell>
          <cell r="AF1101">
            <v>0</v>
          </cell>
          <cell r="AG1101">
            <v>0</v>
          </cell>
          <cell r="AH1101">
            <v>0</v>
          </cell>
        </row>
        <row r="1102">
          <cell r="A1102" t="str">
            <v>L3984</v>
          </cell>
          <cell r="B1102" t="str">
            <v>Oxbode Housing Association Limited</v>
          </cell>
          <cell r="C1102" t="str">
            <v>RASA</v>
          </cell>
          <cell r="D1102">
            <v>431</v>
          </cell>
          <cell r="E1102">
            <v>0</v>
          </cell>
          <cell r="F1102">
            <v>361</v>
          </cell>
          <cell r="G1102">
            <v>0</v>
          </cell>
          <cell r="H1102">
            <v>0</v>
          </cell>
          <cell r="I1102">
            <v>24</v>
          </cell>
          <cell r="J1102">
            <v>0</v>
          </cell>
          <cell r="K1102">
            <v>0</v>
          </cell>
          <cell r="L1102">
            <v>232</v>
          </cell>
          <cell r="M1102">
            <v>0</v>
          </cell>
          <cell r="N1102">
            <v>13</v>
          </cell>
          <cell r="O1102">
            <v>0</v>
          </cell>
          <cell r="P1102">
            <v>0</v>
          </cell>
          <cell r="Q1102">
            <v>0</v>
          </cell>
          <cell r="R1102">
            <v>0</v>
          </cell>
          <cell r="S1102">
            <v>17</v>
          </cell>
          <cell r="T1102">
            <v>0</v>
          </cell>
          <cell r="U1102">
            <v>0</v>
          </cell>
          <cell r="V1102">
            <v>448</v>
          </cell>
          <cell r="W1102">
            <v>13</v>
          </cell>
          <cell r="X1102">
            <v>617</v>
          </cell>
          <cell r="Y1102">
            <v>461</v>
          </cell>
          <cell r="Z1102">
            <v>0</v>
          </cell>
          <cell r="AA1102">
            <v>0</v>
          </cell>
          <cell r="AB1102">
            <v>0</v>
          </cell>
          <cell r="AC1102">
            <v>0</v>
          </cell>
          <cell r="AD1102">
            <v>0</v>
          </cell>
          <cell r="AE1102">
            <v>0</v>
          </cell>
          <cell r="AF1102">
            <v>0</v>
          </cell>
          <cell r="AG1102">
            <v>0</v>
          </cell>
          <cell r="AH1102">
            <v>0</v>
          </cell>
        </row>
        <row r="1103">
          <cell r="A1103" t="str">
            <v>L4003</v>
          </cell>
          <cell r="B1103" t="str">
            <v>Holtspur Housing Association Limited</v>
          </cell>
          <cell r="C1103" t="str">
            <v>RASA</v>
          </cell>
          <cell r="D1103">
            <v>29</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29</v>
          </cell>
          <cell r="W1103">
            <v>0</v>
          </cell>
          <cell r="X1103">
            <v>0</v>
          </cell>
          <cell r="Y1103">
            <v>29</v>
          </cell>
          <cell r="Z1103">
            <v>0</v>
          </cell>
          <cell r="AA1103">
            <v>0</v>
          </cell>
          <cell r="AB1103">
            <v>0</v>
          </cell>
          <cell r="AC1103">
            <v>0</v>
          </cell>
          <cell r="AD1103">
            <v>0</v>
          </cell>
          <cell r="AE1103">
            <v>0</v>
          </cell>
          <cell r="AF1103">
            <v>0</v>
          </cell>
          <cell r="AG1103">
            <v>0</v>
          </cell>
          <cell r="AH1103">
            <v>0</v>
          </cell>
        </row>
        <row r="1104">
          <cell r="A1104" t="str">
            <v>L4004</v>
          </cell>
          <cell r="B1104" t="str">
            <v>English Rural Housing Association Limited</v>
          </cell>
          <cell r="C1104" t="str">
            <v>Large</v>
          </cell>
          <cell r="D1104">
            <v>639</v>
          </cell>
          <cell r="E1104">
            <v>0</v>
          </cell>
          <cell r="F1104">
            <v>51</v>
          </cell>
          <cell r="G1104">
            <v>0</v>
          </cell>
          <cell r="H1104">
            <v>0</v>
          </cell>
          <cell r="I1104">
            <v>0</v>
          </cell>
          <cell r="J1104">
            <v>109</v>
          </cell>
          <cell r="K1104">
            <v>0</v>
          </cell>
          <cell r="L1104">
            <v>0</v>
          </cell>
          <cell r="M1104">
            <v>0</v>
          </cell>
          <cell r="N1104">
            <v>0</v>
          </cell>
          <cell r="O1104">
            <v>0</v>
          </cell>
          <cell r="P1104">
            <v>0</v>
          </cell>
          <cell r="Q1104">
            <v>0</v>
          </cell>
          <cell r="R1104">
            <v>0</v>
          </cell>
          <cell r="S1104">
            <v>0</v>
          </cell>
          <cell r="T1104">
            <v>0</v>
          </cell>
          <cell r="U1104">
            <v>0</v>
          </cell>
          <cell r="V1104">
            <v>748</v>
          </cell>
          <cell r="W1104">
            <v>0</v>
          </cell>
          <cell r="X1104">
            <v>51</v>
          </cell>
          <cell r="Y1104">
            <v>748</v>
          </cell>
          <cell r="Z1104">
            <v>0</v>
          </cell>
          <cell r="AA1104">
            <v>0</v>
          </cell>
          <cell r="AB1104">
            <v>0</v>
          </cell>
          <cell r="AC1104">
            <v>0</v>
          </cell>
          <cell r="AD1104">
            <v>0</v>
          </cell>
          <cell r="AE1104">
            <v>0</v>
          </cell>
          <cell r="AF1104">
            <v>0</v>
          </cell>
          <cell r="AG1104">
            <v>0</v>
          </cell>
          <cell r="AH1104">
            <v>0</v>
          </cell>
        </row>
        <row r="1105">
          <cell r="A1105" t="str">
            <v>L4005</v>
          </cell>
          <cell r="B1105" t="str">
            <v>The Blackpool Fylde and Wyre Society for the Blind</v>
          </cell>
          <cell r="C1105" t="str">
            <v>RASA</v>
          </cell>
          <cell r="D1105">
            <v>0</v>
          </cell>
          <cell r="E1105">
            <v>0</v>
          </cell>
          <cell r="F1105">
            <v>0</v>
          </cell>
          <cell r="G1105">
            <v>0</v>
          </cell>
          <cell r="H1105">
            <v>0</v>
          </cell>
          <cell r="I1105">
            <v>0</v>
          </cell>
          <cell r="J1105">
            <v>0</v>
          </cell>
          <cell r="K1105">
            <v>0</v>
          </cell>
          <cell r="L1105">
            <v>0</v>
          </cell>
          <cell r="M1105">
            <v>0</v>
          </cell>
          <cell r="N1105">
            <v>0</v>
          </cell>
          <cell r="O1105">
            <v>0</v>
          </cell>
          <cell r="P1105">
            <v>46</v>
          </cell>
          <cell r="Q1105">
            <v>0</v>
          </cell>
          <cell r="R1105">
            <v>0</v>
          </cell>
          <cell r="S1105">
            <v>0</v>
          </cell>
          <cell r="T1105">
            <v>0</v>
          </cell>
          <cell r="U1105">
            <v>0</v>
          </cell>
          <cell r="V1105">
            <v>46</v>
          </cell>
          <cell r="W1105">
            <v>0</v>
          </cell>
          <cell r="X1105">
            <v>0</v>
          </cell>
          <cell r="Y1105">
            <v>0</v>
          </cell>
          <cell r="Z1105">
            <v>0</v>
          </cell>
          <cell r="AA1105">
            <v>0</v>
          </cell>
          <cell r="AB1105">
            <v>0</v>
          </cell>
          <cell r="AC1105">
            <v>0</v>
          </cell>
          <cell r="AD1105">
            <v>0</v>
          </cell>
          <cell r="AE1105">
            <v>0</v>
          </cell>
          <cell r="AF1105">
            <v>0</v>
          </cell>
          <cell r="AG1105">
            <v>0</v>
          </cell>
          <cell r="AH1105">
            <v>0</v>
          </cell>
        </row>
        <row r="1106">
          <cell r="A1106" t="str">
            <v>L4009</v>
          </cell>
          <cell r="B1106" t="str">
            <v>Rockingham Forest Housing Association Limited</v>
          </cell>
          <cell r="C1106" t="str">
            <v>RASA</v>
          </cell>
          <cell r="D1106">
            <v>636</v>
          </cell>
          <cell r="E1106">
            <v>0</v>
          </cell>
          <cell r="F1106">
            <v>42</v>
          </cell>
          <cell r="G1106">
            <v>1</v>
          </cell>
          <cell r="H1106">
            <v>0</v>
          </cell>
          <cell r="I1106">
            <v>54</v>
          </cell>
          <cell r="J1106">
            <v>0</v>
          </cell>
          <cell r="K1106">
            <v>0</v>
          </cell>
          <cell r="L1106">
            <v>0</v>
          </cell>
          <cell r="M1106">
            <v>0</v>
          </cell>
          <cell r="N1106">
            <v>0</v>
          </cell>
          <cell r="O1106">
            <v>0</v>
          </cell>
          <cell r="P1106">
            <v>0</v>
          </cell>
          <cell r="Q1106">
            <v>0</v>
          </cell>
          <cell r="R1106">
            <v>0</v>
          </cell>
          <cell r="S1106">
            <v>0</v>
          </cell>
          <cell r="T1106">
            <v>0</v>
          </cell>
          <cell r="U1106">
            <v>0</v>
          </cell>
          <cell r="V1106">
            <v>637</v>
          </cell>
          <cell r="W1106">
            <v>0</v>
          </cell>
          <cell r="X1106">
            <v>96</v>
          </cell>
          <cell r="Y1106">
            <v>637</v>
          </cell>
          <cell r="Z1106">
            <v>37</v>
          </cell>
          <cell r="AA1106">
            <v>0</v>
          </cell>
          <cell r="AB1106">
            <v>6</v>
          </cell>
          <cell r="AC1106">
            <v>0</v>
          </cell>
          <cell r="AD1106">
            <v>0</v>
          </cell>
          <cell r="AE1106">
            <v>5</v>
          </cell>
          <cell r="AF1106">
            <v>37</v>
          </cell>
          <cell r="AG1106">
            <v>0</v>
          </cell>
          <cell r="AH1106">
            <v>11</v>
          </cell>
        </row>
        <row r="1107">
          <cell r="A1107" t="str">
            <v>L4047</v>
          </cell>
          <cell r="B1107" t="str">
            <v>Moat Housing Group Limited</v>
          </cell>
          <cell r="C1107" t="str">
            <v>RASA</v>
          </cell>
          <cell r="D1107">
            <v>3</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3</v>
          </cell>
          <cell r="W1107">
            <v>0</v>
          </cell>
          <cell r="X1107">
            <v>0</v>
          </cell>
          <cell r="Y1107">
            <v>3</v>
          </cell>
          <cell r="Z1107">
            <v>8</v>
          </cell>
          <cell r="AA1107">
            <v>0</v>
          </cell>
          <cell r="AB1107">
            <v>0</v>
          </cell>
          <cell r="AC1107">
            <v>15</v>
          </cell>
          <cell r="AD1107">
            <v>0</v>
          </cell>
          <cell r="AE1107">
            <v>0</v>
          </cell>
          <cell r="AF1107">
            <v>23</v>
          </cell>
          <cell r="AG1107">
            <v>0</v>
          </cell>
          <cell r="AH1107">
            <v>0</v>
          </cell>
        </row>
        <row r="1108">
          <cell r="A1108" t="str">
            <v>L4048</v>
          </cell>
          <cell r="B1108" t="str">
            <v>Aragon Housing Association Limited</v>
          </cell>
          <cell r="C1108" t="str">
            <v>Large</v>
          </cell>
          <cell r="D1108">
            <v>4447</v>
          </cell>
          <cell r="E1108">
            <v>88</v>
          </cell>
          <cell r="F1108">
            <v>0</v>
          </cell>
          <cell r="G1108">
            <v>72</v>
          </cell>
          <cell r="H1108">
            <v>0</v>
          </cell>
          <cell r="I1108">
            <v>0</v>
          </cell>
          <cell r="J1108">
            <v>130</v>
          </cell>
          <cell r="K1108">
            <v>58</v>
          </cell>
          <cell r="L1108">
            <v>0</v>
          </cell>
          <cell r="M1108">
            <v>172</v>
          </cell>
          <cell r="N1108">
            <v>0</v>
          </cell>
          <cell r="O1108">
            <v>0</v>
          </cell>
          <cell r="P1108">
            <v>0</v>
          </cell>
          <cell r="Q1108">
            <v>0</v>
          </cell>
          <cell r="R1108">
            <v>0</v>
          </cell>
          <cell r="S1108">
            <v>1659</v>
          </cell>
          <cell r="T1108">
            <v>0</v>
          </cell>
          <cell r="U1108">
            <v>0</v>
          </cell>
          <cell r="V1108">
            <v>6480</v>
          </cell>
          <cell r="W1108">
            <v>146</v>
          </cell>
          <cell r="X1108">
            <v>0</v>
          </cell>
          <cell r="Y1108">
            <v>6626</v>
          </cell>
          <cell r="Z1108">
            <v>57</v>
          </cell>
          <cell r="AA1108">
            <v>0</v>
          </cell>
          <cell r="AB1108">
            <v>0</v>
          </cell>
          <cell r="AC1108">
            <v>0</v>
          </cell>
          <cell r="AD1108">
            <v>0</v>
          </cell>
          <cell r="AE1108">
            <v>0</v>
          </cell>
          <cell r="AF1108">
            <v>57</v>
          </cell>
          <cell r="AG1108">
            <v>0</v>
          </cell>
          <cell r="AH1108">
            <v>0</v>
          </cell>
        </row>
        <row r="1109">
          <cell r="A1109" t="str">
            <v>L4059</v>
          </cell>
          <cell r="B1109" t="str">
            <v>Macintyre Housing Association Limited</v>
          </cell>
          <cell r="C1109" t="str">
            <v>RASA</v>
          </cell>
          <cell r="D1109">
            <v>0</v>
          </cell>
          <cell r="E1109">
            <v>0</v>
          </cell>
          <cell r="F1109">
            <v>0</v>
          </cell>
          <cell r="G1109">
            <v>0</v>
          </cell>
          <cell r="H1109">
            <v>0</v>
          </cell>
          <cell r="I1109">
            <v>0</v>
          </cell>
          <cell r="J1109">
            <v>57</v>
          </cell>
          <cell r="K1109">
            <v>0</v>
          </cell>
          <cell r="L1109">
            <v>5</v>
          </cell>
          <cell r="M1109">
            <v>113</v>
          </cell>
          <cell r="N1109">
            <v>22</v>
          </cell>
          <cell r="O1109">
            <v>39</v>
          </cell>
          <cell r="P1109">
            <v>38</v>
          </cell>
          <cell r="Q1109">
            <v>105</v>
          </cell>
          <cell r="R1109">
            <v>12</v>
          </cell>
          <cell r="S1109">
            <v>0</v>
          </cell>
          <cell r="T1109">
            <v>0</v>
          </cell>
          <cell r="U1109">
            <v>34</v>
          </cell>
          <cell r="V1109">
            <v>208</v>
          </cell>
          <cell r="W1109">
            <v>127</v>
          </cell>
          <cell r="X1109">
            <v>90</v>
          </cell>
          <cell r="Y1109">
            <v>192</v>
          </cell>
          <cell r="Z1109">
            <v>1</v>
          </cell>
          <cell r="AA1109">
            <v>0</v>
          </cell>
          <cell r="AB1109">
            <v>0</v>
          </cell>
          <cell r="AC1109">
            <v>0</v>
          </cell>
          <cell r="AD1109">
            <v>0</v>
          </cell>
          <cell r="AE1109">
            <v>0</v>
          </cell>
          <cell r="AF1109">
            <v>1</v>
          </cell>
          <cell r="AG1109">
            <v>0</v>
          </cell>
          <cell r="AH1109">
            <v>0</v>
          </cell>
        </row>
        <row r="1110">
          <cell r="A1110" t="str">
            <v>L4060</v>
          </cell>
          <cell r="B1110" t="str">
            <v>Orbit South Housing Association Limited</v>
          </cell>
          <cell r="C1110" t="str">
            <v>Large</v>
          </cell>
          <cell r="D1110">
            <v>12094</v>
          </cell>
          <cell r="E1110">
            <v>0</v>
          </cell>
          <cell r="F1110">
            <v>0</v>
          </cell>
          <cell r="G1110">
            <v>184</v>
          </cell>
          <cell r="H1110">
            <v>0</v>
          </cell>
          <cell r="I1110">
            <v>36</v>
          </cell>
          <cell r="J1110">
            <v>2180</v>
          </cell>
          <cell r="K1110">
            <v>0</v>
          </cell>
          <cell r="L1110">
            <v>0</v>
          </cell>
          <cell r="M1110">
            <v>199</v>
          </cell>
          <cell r="N1110">
            <v>141</v>
          </cell>
          <cell r="O1110">
            <v>0</v>
          </cell>
          <cell r="P1110">
            <v>0</v>
          </cell>
          <cell r="Q1110">
            <v>11</v>
          </cell>
          <cell r="R1110">
            <v>0</v>
          </cell>
          <cell r="S1110">
            <v>1307</v>
          </cell>
          <cell r="T1110">
            <v>0</v>
          </cell>
          <cell r="U1110">
            <v>0</v>
          </cell>
          <cell r="V1110">
            <v>15964</v>
          </cell>
          <cell r="W1110">
            <v>152</v>
          </cell>
          <cell r="X1110">
            <v>36</v>
          </cell>
          <cell r="Y1110">
            <v>16105</v>
          </cell>
          <cell r="Z1110">
            <v>0</v>
          </cell>
          <cell r="AA1110">
            <v>0</v>
          </cell>
          <cell r="AB1110">
            <v>0</v>
          </cell>
          <cell r="AC1110">
            <v>653</v>
          </cell>
          <cell r="AD1110">
            <v>0</v>
          </cell>
          <cell r="AE1110">
            <v>0</v>
          </cell>
          <cell r="AF1110">
            <v>653</v>
          </cell>
          <cell r="AG1110">
            <v>0</v>
          </cell>
          <cell r="AH1110">
            <v>0</v>
          </cell>
        </row>
        <row r="1111">
          <cell r="A1111" t="str">
            <v>L4072</v>
          </cell>
          <cell r="B1111" t="str">
            <v>Windsor and District Housing Association Limited</v>
          </cell>
          <cell r="C1111" t="str">
            <v>Large</v>
          </cell>
          <cell r="D1111">
            <v>0</v>
          </cell>
          <cell r="E1111">
            <v>2919</v>
          </cell>
          <cell r="F1111">
            <v>0</v>
          </cell>
          <cell r="G1111">
            <v>0</v>
          </cell>
          <cell r="H1111">
            <v>50</v>
          </cell>
          <cell r="I1111">
            <v>0</v>
          </cell>
          <cell r="J1111">
            <v>0</v>
          </cell>
          <cell r="K1111">
            <v>208</v>
          </cell>
          <cell r="L1111">
            <v>0</v>
          </cell>
          <cell r="M1111">
            <v>0</v>
          </cell>
          <cell r="N1111">
            <v>123</v>
          </cell>
          <cell r="O1111">
            <v>0</v>
          </cell>
          <cell r="P1111">
            <v>0</v>
          </cell>
          <cell r="Q1111">
            <v>51</v>
          </cell>
          <cell r="R1111">
            <v>0</v>
          </cell>
          <cell r="S1111">
            <v>0</v>
          </cell>
          <cell r="T1111">
            <v>402</v>
          </cell>
          <cell r="U1111">
            <v>0</v>
          </cell>
          <cell r="V1111">
            <v>0</v>
          </cell>
          <cell r="W1111">
            <v>3753</v>
          </cell>
          <cell r="X1111">
            <v>0</v>
          </cell>
          <cell r="Y1111">
            <v>3702</v>
          </cell>
          <cell r="Z1111">
            <v>0</v>
          </cell>
          <cell r="AA1111">
            <v>62</v>
          </cell>
          <cell r="AB1111">
            <v>0</v>
          </cell>
          <cell r="AC1111">
            <v>0</v>
          </cell>
          <cell r="AD1111">
            <v>0</v>
          </cell>
          <cell r="AE1111">
            <v>0</v>
          </cell>
          <cell r="AF1111">
            <v>0</v>
          </cell>
          <cell r="AG1111">
            <v>62</v>
          </cell>
          <cell r="AH1111">
            <v>0</v>
          </cell>
        </row>
        <row r="1112">
          <cell r="A1112" t="str">
            <v>L4073</v>
          </cell>
          <cell r="B1112" t="str">
            <v>Housing Solutions Limited</v>
          </cell>
          <cell r="C1112" t="str">
            <v>Large</v>
          </cell>
          <cell r="D1112">
            <v>3474</v>
          </cell>
          <cell r="E1112">
            <v>0</v>
          </cell>
          <cell r="F1112">
            <v>101</v>
          </cell>
          <cell r="G1112">
            <v>1</v>
          </cell>
          <cell r="H1112">
            <v>0</v>
          </cell>
          <cell r="I1112">
            <v>0</v>
          </cell>
          <cell r="J1112">
            <v>136</v>
          </cell>
          <cell r="K1112">
            <v>0</v>
          </cell>
          <cell r="L1112">
            <v>0</v>
          </cell>
          <cell r="M1112">
            <v>315</v>
          </cell>
          <cell r="N1112">
            <v>0</v>
          </cell>
          <cell r="O1112">
            <v>0</v>
          </cell>
          <cell r="P1112">
            <v>8</v>
          </cell>
          <cell r="Q1112">
            <v>706</v>
          </cell>
          <cell r="R1112">
            <v>0</v>
          </cell>
          <cell r="S1112">
            <v>266</v>
          </cell>
          <cell r="T1112">
            <v>0</v>
          </cell>
          <cell r="U1112">
            <v>0</v>
          </cell>
          <cell r="V1112">
            <v>4200</v>
          </cell>
          <cell r="W1112">
            <v>706</v>
          </cell>
          <cell r="X1112">
            <v>101</v>
          </cell>
          <cell r="Y1112">
            <v>4192</v>
          </cell>
          <cell r="Z1112">
            <v>68</v>
          </cell>
          <cell r="AA1112">
            <v>0</v>
          </cell>
          <cell r="AB1112">
            <v>40</v>
          </cell>
          <cell r="AC1112">
            <v>248</v>
          </cell>
          <cell r="AD1112">
            <v>0</v>
          </cell>
          <cell r="AE1112">
            <v>0</v>
          </cell>
          <cell r="AF1112">
            <v>316</v>
          </cell>
          <cell r="AG1112">
            <v>0</v>
          </cell>
          <cell r="AH1112">
            <v>40</v>
          </cell>
        </row>
        <row r="1113">
          <cell r="A1113" t="str">
            <v>L4088</v>
          </cell>
          <cell r="B1113" t="str">
            <v>People First Housing Association Limited</v>
          </cell>
          <cell r="C1113" t="str">
            <v>RASA</v>
          </cell>
          <cell r="D1113">
            <v>275</v>
          </cell>
          <cell r="E1113">
            <v>0</v>
          </cell>
          <cell r="F1113">
            <v>28</v>
          </cell>
          <cell r="G1113">
            <v>0</v>
          </cell>
          <cell r="H1113">
            <v>0</v>
          </cell>
          <cell r="I1113">
            <v>0</v>
          </cell>
          <cell r="J1113">
            <v>0</v>
          </cell>
          <cell r="K1113">
            <v>0</v>
          </cell>
          <cell r="L1113">
            <v>0</v>
          </cell>
          <cell r="M1113">
            <v>0</v>
          </cell>
          <cell r="N1113">
            <v>0</v>
          </cell>
          <cell r="O1113">
            <v>8</v>
          </cell>
          <cell r="P1113">
            <v>0</v>
          </cell>
          <cell r="Q1113">
            <v>0</v>
          </cell>
          <cell r="R1113">
            <v>0</v>
          </cell>
          <cell r="S1113">
            <v>0</v>
          </cell>
          <cell r="T1113">
            <v>0</v>
          </cell>
          <cell r="U1113">
            <v>0</v>
          </cell>
          <cell r="V1113">
            <v>275</v>
          </cell>
          <cell r="W1113">
            <v>0</v>
          </cell>
          <cell r="X1113">
            <v>36</v>
          </cell>
          <cell r="Y1113">
            <v>275</v>
          </cell>
          <cell r="Z1113">
            <v>0</v>
          </cell>
          <cell r="AA1113">
            <v>0</v>
          </cell>
          <cell r="AB1113">
            <v>0</v>
          </cell>
          <cell r="AC1113">
            <v>0</v>
          </cell>
          <cell r="AD1113">
            <v>0</v>
          </cell>
          <cell r="AE1113">
            <v>0</v>
          </cell>
          <cell r="AF1113">
            <v>0</v>
          </cell>
          <cell r="AG1113">
            <v>0</v>
          </cell>
          <cell r="AH1113">
            <v>0</v>
          </cell>
        </row>
        <row r="1114">
          <cell r="A1114" t="str">
            <v>L4105</v>
          </cell>
          <cell r="B1114" t="str">
            <v>Riversmead Housing Association Limited</v>
          </cell>
          <cell r="C1114" t="str">
            <v>Large</v>
          </cell>
          <cell r="D1114">
            <v>2798</v>
          </cell>
          <cell r="E1114">
            <v>0</v>
          </cell>
          <cell r="F1114">
            <v>70</v>
          </cell>
          <cell r="G1114">
            <v>6</v>
          </cell>
          <cell r="H1114">
            <v>0</v>
          </cell>
          <cell r="I1114">
            <v>0</v>
          </cell>
          <cell r="J1114">
            <v>581</v>
          </cell>
          <cell r="K1114">
            <v>0</v>
          </cell>
          <cell r="L1114">
            <v>0</v>
          </cell>
          <cell r="M1114">
            <v>15</v>
          </cell>
          <cell r="N1114">
            <v>0</v>
          </cell>
          <cell r="O1114">
            <v>0</v>
          </cell>
          <cell r="P1114">
            <v>0</v>
          </cell>
          <cell r="Q1114">
            <v>0</v>
          </cell>
          <cell r="R1114">
            <v>0</v>
          </cell>
          <cell r="S1114">
            <v>450</v>
          </cell>
          <cell r="T1114">
            <v>0</v>
          </cell>
          <cell r="U1114">
            <v>0</v>
          </cell>
          <cell r="V1114">
            <v>3850</v>
          </cell>
          <cell r="W1114">
            <v>0</v>
          </cell>
          <cell r="X1114">
            <v>70</v>
          </cell>
          <cell r="Y1114">
            <v>3850</v>
          </cell>
          <cell r="Z1114">
            <v>0</v>
          </cell>
          <cell r="AA1114">
            <v>0</v>
          </cell>
          <cell r="AB1114">
            <v>0</v>
          </cell>
          <cell r="AC1114">
            <v>14</v>
          </cell>
          <cell r="AD1114">
            <v>0</v>
          </cell>
          <cell r="AE1114">
            <v>0</v>
          </cell>
          <cell r="AF1114">
            <v>14</v>
          </cell>
          <cell r="AG1114">
            <v>0</v>
          </cell>
          <cell r="AH1114">
            <v>0</v>
          </cell>
        </row>
        <row r="1115">
          <cell r="A1115" t="str">
            <v>L4118</v>
          </cell>
          <cell r="B1115" t="str">
            <v>The Pioneer Housing and Community Group Limited</v>
          </cell>
          <cell r="C1115" t="str">
            <v>Large</v>
          </cell>
          <cell r="D1115">
            <v>2244</v>
          </cell>
          <cell r="E1115">
            <v>0</v>
          </cell>
          <cell r="F1115">
            <v>0</v>
          </cell>
          <cell r="G1115">
            <v>0</v>
          </cell>
          <cell r="H1115">
            <v>0</v>
          </cell>
          <cell r="I1115">
            <v>0</v>
          </cell>
          <cell r="J1115">
            <v>7</v>
          </cell>
          <cell r="K1115">
            <v>0</v>
          </cell>
          <cell r="L1115">
            <v>0</v>
          </cell>
          <cell r="M1115">
            <v>0</v>
          </cell>
          <cell r="N1115">
            <v>0</v>
          </cell>
          <cell r="O1115">
            <v>0</v>
          </cell>
          <cell r="P1115">
            <v>0</v>
          </cell>
          <cell r="Q1115">
            <v>0</v>
          </cell>
          <cell r="R1115">
            <v>0</v>
          </cell>
          <cell r="S1115">
            <v>128</v>
          </cell>
          <cell r="T1115">
            <v>0</v>
          </cell>
          <cell r="U1115">
            <v>0</v>
          </cell>
          <cell r="V1115">
            <v>2379</v>
          </cell>
          <cell r="W1115">
            <v>0</v>
          </cell>
          <cell r="X1115">
            <v>0</v>
          </cell>
          <cell r="Y1115">
            <v>2379</v>
          </cell>
          <cell r="Z1115">
            <v>60</v>
          </cell>
          <cell r="AA1115">
            <v>0</v>
          </cell>
          <cell r="AB1115">
            <v>0</v>
          </cell>
          <cell r="AC1115">
            <v>132</v>
          </cell>
          <cell r="AD1115">
            <v>0</v>
          </cell>
          <cell r="AE1115">
            <v>0</v>
          </cell>
          <cell r="AF1115">
            <v>192</v>
          </cell>
          <cell r="AG1115">
            <v>0</v>
          </cell>
          <cell r="AH1115">
            <v>0</v>
          </cell>
        </row>
        <row r="1116">
          <cell r="A1116" t="str">
            <v>L4123</v>
          </cell>
          <cell r="B1116" t="str">
            <v>Orbit Group Limited</v>
          </cell>
          <cell r="C1116" t="str">
            <v>Large</v>
          </cell>
          <cell r="D1116">
            <v>0</v>
          </cell>
          <cell r="E1116">
            <v>0</v>
          </cell>
          <cell r="F1116">
            <v>0</v>
          </cell>
          <cell r="G1116">
            <v>0</v>
          </cell>
          <cell r="H1116">
            <v>119</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119</v>
          </cell>
          <cell r="X1116">
            <v>0</v>
          </cell>
          <cell r="Y1116">
            <v>119</v>
          </cell>
          <cell r="Z1116">
            <v>0</v>
          </cell>
          <cell r="AA1116">
            <v>0</v>
          </cell>
          <cell r="AB1116">
            <v>0</v>
          </cell>
          <cell r="AC1116">
            <v>0</v>
          </cell>
          <cell r="AD1116">
            <v>0</v>
          </cell>
          <cell r="AE1116">
            <v>94</v>
          </cell>
          <cell r="AF1116">
            <v>0</v>
          </cell>
          <cell r="AG1116">
            <v>0</v>
          </cell>
          <cell r="AH1116">
            <v>94</v>
          </cell>
        </row>
        <row r="1117">
          <cell r="A1117" t="str">
            <v>L4130</v>
          </cell>
          <cell r="B1117" t="str">
            <v>Soha Housing Limited</v>
          </cell>
          <cell r="C1117" t="str">
            <v>Large</v>
          </cell>
          <cell r="D1117">
            <v>4505</v>
          </cell>
          <cell r="E1117">
            <v>0</v>
          </cell>
          <cell r="F1117">
            <v>0</v>
          </cell>
          <cell r="G1117">
            <v>34</v>
          </cell>
          <cell r="H1117">
            <v>0</v>
          </cell>
          <cell r="I1117">
            <v>0</v>
          </cell>
          <cell r="J1117">
            <v>400</v>
          </cell>
          <cell r="K1117">
            <v>0</v>
          </cell>
          <cell r="L1117">
            <v>0</v>
          </cell>
          <cell r="M1117">
            <v>21</v>
          </cell>
          <cell r="N1117">
            <v>6</v>
          </cell>
          <cell r="O1117">
            <v>0</v>
          </cell>
          <cell r="P1117">
            <v>0</v>
          </cell>
          <cell r="Q1117">
            <v>0</v>
          </cell>
          <cell r="R1117">
            <v>0</v>
          </cell>
          <cell r="S1117">
            <v>687</v>
          </cell>
          <cell r="T1117">
            <v>0</v>
          </cell>
          <cell r="U1117">
            <v>0</v>
          </cell>
          <cell r="V1117">
            <v>5647</v>
          </cell>
          <cell r="W1117">
            <v>6</v>
          </cell>
          <cell r="X1117">
            <v>0</v>
          </cell>
          <cell r="Y1117">
            <v>5653</v>
          </cell>
          <cell r="Z1117">
            <v>5</v>
          </cell>
          <cell r="AA1117">
            <v>0</v>
          </cell>
          <cell r="AB1117">
            <v>0</v>
          </cell>
          <cell r="AC1117">
            <v>55</v>
          </cell>
          <cell r="AD1117">
            <v>0</v>
          </cell>
          <cell r="AE1117">
            <v>0</v>
          </cell>
          <cell r="AF1117">
            <v>60</v>
          </cell>
          <cell r="AG1117">
            <v>0</v>
          </cell>
          <cell r="AH1117">
            <v>0</v>
          </cell>
        </row>
        <row r="1118">
          <cell r="A1118" t="str">
            <v>L4140</v>
          </cell>
          <cell r="B1118" t="str">
            <v>Eden Housing Association Limited</v>
          </cell>
          <cell r="C1118" t="str">
            <v>Large</v>
          </cell>
          <cell r="D1118">
            <v>1460</v>
          </cell>
          <cell r="E1118">
            <v>0</v>
          </cell>
          <cell r="F1118">
            <v>149</v>
          </cell>
          <cell r="G1118">
            <v>0</v>
          </cell>
          <cell r="H1118">
            <v>0</v>
          </cell>
          <cell r="I1118">
            <v>0</v>
          </cell>
          <cell r="J1118">
            <v>91</v>
          </cell>
          <cell r="K1118">
            <v>0</v>
          </cell>
          <cell r="L1118">
            <v>0</v>
          </cell>
          <cell r="M1118">
            <v>89</v>
          </cell>
          <cell r="N1118">
            <v>0</v>
          </cell>
          <cell r="O1118">
            <v>0</v>
          </cell>
          <cell r="P1118">
            <v>0</v>
          </cell>
          <cell r="Q1118">
            <v>0</v>
          </cell>
          <cell r="R1118">
            <v>0</v>
          </cell>
          <cell r="S1118">
            <v>68</v>
          </cell>
          <cell r="T1118">
            <v>0</v>
          </cell>
          <cell r="U1118">
            <v>0</v>
          </cell>
          <cell r="V1118">
            <v>1708</v>
          </cell>
          <cell r="W1118">
            <v>0</v>
          </cell>
          <cell r="X1118">
            <v>149</v>
          </cell>
          <cell r="Y1118">
            <v>1708</v>
          </cell>
          <cell r="Z1118">
            <v>9</v>
          </cell>
          <cell r="AA1118">
            <v>0</v>
          </cell>
          <cell r="AB1118">
            <v>0</v>
          </cell>
          <cell r="AC1118">
            <v>0</v>
          </cell>
          <cell r="AD1118">
            <v>0</v>
          </cell>
          <cell r="AE1118">
            <v>0</v>
          </cell>
          <cell r="AF1118">
            <v>9</v>
          </cell>
          <cell r="AG1118">
            <v>0</v>
          </cell>
          <cell r="AH1118">
            <v>0</v>
          </cell>
        </row>
        <row r="1119">
          <cell r="A1119" t="str">
            <v>L4143</v>
          </cell>
          <cell r="B1119" t="str">
            <v>CBHA</v>
          </cell>
          <cell r="C1119" t="str">
            <v>Large</v>
          </cell>
          <cell r="D1119">
            <v>1342</v>
          </cell>
          <cell r="E1119">
            <v>7</v>
          </cell>
          <cell r="F1119">
            <v>0</v>
          </cell>
          <cell r="G1119">
            <v>0</v>
          </cell>
          <cell r="H1119">
            <v>0</v>
          </cell>
          <cell r="I1119">
            <v>0</v>
          </cell>
          <cell r="J1119">
            <v>43</v>
          </cell>
          <cell r="K1119">
            <v>0</v>
          </cell>
          <cell r="L1119">
            <v>0</v>
          </cell>
          <cell r="M1119">
            <v>0</v>
          </cell>
          <cell r="N1119">
            <v>0</v>
          </cell>
          <cell r="O1119">
            <v>0</v>
          </cell>
          <cell r="P1119">
            <v>0</v>
          </cell>
          <cell r="Q1119">
            <v>0</v>
          </cell>
          <cell r="R1119">
            <v>0</v>
          </cell>
          <cell r="S1119">
            <v>55</v>
          </cell>
          <cell r="T1119">
            <v>0</v>
          </cell>
          <cell r="U1119">
            <v>0</v>
          </cell>
          <cell r="V1119">
            <v>1440</v>
          </cell>
          <cell r="W1119">
            <v>7</v>
          </cell>
          <cell r="X1119">
            <v>0</v>
          </cell>
          <cell r="Y1119">
            <v>1447</v>
          </cell>
          <cell r="Z1119">
            <v>0</v>
          </cell>
          <cell r="AA1119">
            <v>0</v>
          </cell>
          <cell r="AB1119">
            <v>0</v>
          </cell>
          <cell r="AC1119">
            <v>0</v>
          </cell>
          <cell r="AD1119">
            <v>0</v>
          </cell>
          <cell r="AE1119">
            <v>0</v>
          </cell>
          <cell r="AF1119">
            <v>0</v>
          </cell>
          <cell r="AG1119">
            <v>0</v>
          </cell>
          <cell r="AH1119">
            <v>0</v>
          </cell>
        </row>
        <row r="1120">
          <cell r="A1120" t="str">
            <v>L4145</v>
          </cell>
          <cell r="B1120" t="str">
            <v>Swan Housing Association Limited</v>
          </cell>
          <cell r="C1120" t="str">
            <v>Large</v>
          </cell>
          <cell r="D1120">
            <v>6480</v>
          </cell>
          <cell r="E1120">
            <v>103</v>
          </cell>
          <cell r="F1120">
            <v>869</v>
          </cell>
          <cell r="G1120">
            <v>940</v>
          </cell>
          <cell r="H1120">
            <v>0</v>
          </cell>
          <cell r="I1120">
            <v>0</v>
          </cell>
          <cell r="J1120">
            <v>231</v>
          </cell>
          <cell r="K1120">
            <v>0</v>
          </cell>
          <cell r="L1120">
            <v>0</v>
          </cell>
          <cell r="M1120">
            <v>269</v>
          </cell>
          <cell r="N1120">
            <v>0</v>
          </cell>
          <cell r="O1120">
            <v>0</v>
          </cell>
          <cell r="P1120">
            <v>0</v>
          </cell>
          <cell r="Q1120">
            <v>0</v>
          </cell>
          <cell r="R1120">
            <v>0</v>
          </cell>
          <cell r="S1120">
            <v>79</v>
          </cell>
          <cell r="T1120">
            <v>0</v>
          </cell>
          <cell r="U1120">
            <v>0</v>
          </cell>
          <cell r="V1120">
            <v>7999</v>
          </cell>
          <cell r="W1120">
            <v>103</v>
          </cell>
          <cell r="X1120">
            <v>869</v>
          </cell>
          <cell r="Y1120">
            <v>8102</v>
          </cell>
          <cell r="Z1120">
            <v>3</v>
          </cell>
          <cell r="AA1120">
            <v>19</v>
          </cell>
          <cell r="AB1120">
            <v>0</v>
          </cell>
          <cell r="AC1120">
            <v>0</v>
          </cell>
          <cell r="AD1120">
            <v>0</v>
          </cell>
          <cell r="AE1120">
            <v>0</v>
          </cell>
          <cell r="AF1120">
            <v>3</v>
          </cell>
          <cell r="AG1120">
            <v>19</v>
          </cell>
          <cell r="AH1120">
            <v>0</v>
          </cell>
        </row>
        <row r="1121">
          <cell r="A1121" t="str">
            <v>L4160</v>
          </cell>
          <cell r="B1121" t="str">
            <v>Together Housing Association Limited</v>
          </cell>
          <cell r="C1121" t="str">
            <v>Large</v>
          </cell>
          <cell r="D1121">
            <v>5694</v>
          </cell>
          <cell r="E1121">
            <v>41</v>
          </cell>
          <cell r="F1121">
            <v>1245</v>
          </cell>
          <cell r="G1121">
            <v>165</v>
          </cell>
          <cell r="H1121">
            <v>0</v>
          </cell>
          <cell r="I1121">
            <v>0</v>
          </cell>
          <cell r="J1121">
            <v>1122</v>
          </cell>
          <cell r="K1121">
            <v>0</v>
          </cell>
          <cell r="L1121">
            <v>0</v>
          </cell>
          <cell r="M1121">
            <v>313</v>
          </cell>
          <cell r="N1121">
            <v>321</v>
          </cell>
          <cell r="O1121">
            <v>12</v>
          </cell>
          <cell r="P1121">
            <v>0</v>
          </cell>
          <cell r="Q1121">
            <v>18</v>
          </cell>
          <cell r="R1121">
            <v>0</v>
          </cell>
          <cell r="S1121">
            <v>535</v>
          </cell>
          <cell r="T1121">
            <v>0</v>
          </cell>
          <cell r="U1121">
            <v>0</v>
          </cell>
          <cell r="V1121">
            <v>7829</v>
          </cell>
          <cell r="W1121">
            <v>380</v>
          </cell>
          <cell r="X1121">
            <v>1257</v>
          </cell>
          <cell r="Y1121">
            <v>8191</v>
          </cell>
          <cell r="Z1121">
            <v>19</v>
          </cell>
          <cell r="AA1121">
            <v>0</v>
          </cell>
          <cell r="AB1121">
            <v>0</v>
          </cell>
          <cell r="AC1121">
            <v>0</v>
          </cell>
          <cell r="AD1121">
            <v>0</v>
          </cell>
          <cell r="AE1121">
            <v>0</v>
          </cell>
          <cell r="AF1121">
            <v>19</v>
          </cell>
          <cell r="AG1121">
            <v>0</v>
          </cell>
          <cell r="AH1121">
            <v>0</v>
          </cell>
        </row>
        <row r="1122">
          <cell r="A1122" t="str">
            <v>L4167</v>
          </cell>
          <cell r="B1122" t="str">
            <v>Empowering People Inspiring Communities Limited</v>
          </cell>
          <cell r="C1122" t="str">
            <v>Large</v>
          </cell>
          <cell r="D1122">
            <v>953</v>
          </cell>
          <cell r="E1122">
            <v>0</v>
          </cell>
          <cell r="F1122">
            <v>0</v>
          </cell>
          <cell r="G1122">
            <v>5</v>
          </cell>
          <cell r="H1122">
            <v>0</v>
          </cell>
          <cell r="I1122">
            <v>0</v>
          </cell>
          <cell r="J1122">
            <v>77</v>
          </cell>
          <cell r="K1122">
            <v>0</v>
          </cell>
          <cell r="L1122">
            <v>0</v>
          </cell>
          <cell r="M1122">
            <v>0</v>
          </cell>
          <cell r="N1122">
            <v>9</v>
          </cell>
          <cell r="O1122">
            <v>0</v>
          </cell>
          <cell r="P1122">
            <v>0</v>
          </cell>
          <cell r="Q1122">
            <v>0</v>
          </cell>
          <cell r="R1122">
            <v>0</v>
          </cell>
          <cell r="S1122">
            <v>0</v>
          </cell>
          <cell r="T1122">
            <v>0</v>
          </cell>
          <cell r="U1122">
            <v>0</v>
          </cell>
          <cell r="V1122">
            <v>1035</v>
          </cell>
          <cell r="W1122">
            <v>9</v>
          </cell>
          <cell r="X1122">
            <v>0</v>
          </cell>
          <cell r="Y1122">
            <v>1044</v>
          </cell>
          <cell r="Z1122">
            <v>0</v>
          </cell>
          <cell r="AA1122">
            <v>0</v>
          </cell>
          <cell r="AB1122">
            <v>0</v>
          </cell>
          <cell r="AC1122">
            <v>22</v>
          </cell>
          <cell r="AD1122">
            <v>0</v>
          </cell>
          <cell r="AE1122">
            <v>0</v>
          </cell>
          <cell r="AF1122">
            <v>22</v>
          </cell>
          <cell r="AG1122">
            <v>0</v>
          </cell>
          <cell r="AH1122">
            <v>0</v>
          </cell>
        </row>
        <row r="1123">
          <cell r="A1123" t="str">
            <v>L4170</v>
          </cell>
          <cell r="B1123" t="str">
            <v>Poplar HARCA Limited</v>
          </cell>
          <cell r="C1123" t="str">
            <v>Large</v>
          </cell>
          <cell r="D1123">
            <v>5970</v>
          </cell>
          <cell r="E1123">
            <v>0</v>
          </cell>
          <cell r="F1123">
            <v>0</v>
          </cell>
          <cell r="G1123">
            <v>27</v>
          </cell>
          <cell r="H1123">
            <v>0</v>
          </cell>
          <cell r="I1123">
            <v>0</v>
          </cell>
          <cell r="J1123">
            <v>110</v>
          </cell>
          <cell r="K1123">
            <v>0</v>
          </cell>
          <cell r="L1123">
            <v>0</v>
          </cell>
          <cell r="M1123">
            <v>0</v>
          </cell>
          <cell r="N1123">
            <v>0</v>
          </cell>
          <cell r="O1123">
            <v>0</v>
          </cell>
          <cell r="P1123">
            <v>0</v>
          </cell>
          <cell r="Q1123">
            <v>0</v>
          </cell>
          <cell r="R1123">
            <v>0</v>
          </cell>
          <cell r="S1123">
            <v>0</v>
          </cell>
          <cell r="T1123">
            <v>0</v>
          </cell>
          <cell r="U1123">
            <v>0</v>
          </cell>
          <cell r="V1123">
            <v>6107</v>
          </cell>
          <cell r="W1123">
            <v>0</v>
          </cell>
          <cell r="X1123">
            <v>0</v>
          </cell>
          <cell r="Y1123">
            <v>6107</v>
          </cell>
          <cell r="Z1123">
            <v>183</v>
          </cell>
          <cell r="AA1123">
            <v>0</v>
          </cell>
          <cell r="AB1123">
            <v>0</v>
          </cell>
          <cell r="AC1123">
            <v>2763</v>
          </cell>
          <cell r="AD1123">
            <v>0</v>
          </cell>
          <cell r="AE1123">
            <v>0</v>
          </cell>
          <cell r="AF1123">
            <v>2946</v>
          </cell>
          <cell r="AG1123">
            <v>0</v>
          </cell>
          <cell r="AH1123">
            <v>0</v>
          </cell>
        </row>
        <row r="1124">
          <cell r="A1124" t="str">
            <v>L4171</v>
          </cell>
          <cell r="B1124" t="str">
            <v>Severn Vale Housing Society Limited</v>
          </cell>
          <cell r="C1124" t="str">
            <v>Large</v>
          </cell>
          <cell r="D1124">
            <v>2833</v>
          </cell>
          <cell r="E1124">
            <v>0</v>
          </cell>
          <cell r="F1124">
            <v>120</v>
          </cell>
          <cell r="G1124">
            <v>16</v>
          </cell>
          <cell r="H1124">
            <v>0</v>
          </cell>
          <cell r="I1124">
            <v>0</v>
          </cell>
          <cell r="J1124">
            <v>34</v>
          </cell>
          <cell r="K1124">
            <v>0</v>
          </cell>
          <cell r="L1124">
            <v>11</v>
          </cell>
          <cell r="M1124">
            <v>0</v>
          </cell>
          <cell r="N1124">
            <v>0</v>
          </cell>
          <cell r="O1124">
            <v>0</v>
          </cell>
          <cell r="P1124">
            <v>0</v>
          </cell>
          <cell r="Q1124">
            <v>0</v>
          </cell>
          <cell r="R1124">
            <v>0</v>
          </cell>
          <cell r="S1124">
            <v>409</v>
          </cell>
          <cell r="T1124">
            <v>0</v>
          </cell>
          <cell r="U1124">
            <v>47</v>
          </cell>
          <cell r="V1124">
            <v>3292</v>
          </cell>
          <cell r="W1124">
            <v>0</v>
          </cell>
          <cell r="X1124">
            <v>178</v>
          </cell>
          <cell r="Y1124">
            <v>3292</v>
          </cell>
          <cell r="Z1124">
            <v>444</v>
          </cell>
          <cell r="AA1124">
            <v>83</v>
          </cell>
          <cell r="AB1124">
            <v>0</v>
          </cell>
          <cell r="AC1124">
            <v>0</v>
          </cell>
          <cell r="AD1124">
            <v>0</v>
          </cell>
          <cell r="AE1124">
            <v>0</v>
          </cell>
          <cell r="AF1124">
            <v>444</v>
          </cell>
          <cell r="AG1124">
            <v>83</v>
          </cell>
          <cell r="AH1124">
            <v>0</v>
          </cell>
        </row>
        <row r="1125">
          <cell r="A1125" t="str">
            <v>L4172</v>
          </cell>
          <cell r="B1125" t="str">
            <v>Radian Group Limited</v>
          </cell>
          <cell r="C1125" t="str">
            <v>RASA</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row>
        <row r="1126">
          <cell r="A1126" t="str">
            <v>L4178</v>
          </cell>
          <cell r="B1126" t="str">
            <v>Choices Housing Association Limited</v>
          </cell>
          <cell r="C1126" t="str">
            <v>RASA</v>
          </cell>
          <cell r="D1126">
            <v>0</v>
          </cell>
          <cell r="E1126">
            <v>0</v>
          </cell>
          <cell r="F1126">
            <v>0</v>
          </cell>
          <cell r="G1126">
            <v>0</v>
          </cell>
          <cell r="H1126">
            <v>0</v>
          </cell>
          <cell r="I1126">
            <v>0</v>
          </cell>
          <cell r="J1126">
            <v>0</v>
          </cell>
          <cell r="K1126">
            <v>0</v>
          </cell>
          <cell r="L1126">
            <v>231</v>
          </cell>
          <cell r="M1126">
            <v>23</v>
          </cell>
          <cell r="N1126">
            <v>0</v>
          </cell>
          <cell r="O1126">
            <v>20</v>
          </cell>
          <cell r="P1126">
            <v>122</v>
          </cell>
          <cell r="Q1126">
            <v>0</v>
          </cell>
          <cell r="R1126">
            <v>46</v>
          </cell>
          <cell r="S1126">
            <v>0</v>
          </cell>
          <cell r="T1126">
            <v>0</v>
          </cell>
          <cell r="U1126">
            <v>0</v>
          </cell>
          <cell r="V1126">
            <v>145</v>
          </cell>
          <cell r="W1126">
            <v>0</v>
          </cell>
          <cell r="X1126">
            <v>297</v>
          </cell>
          <cell r="Y1126">
            <v>23</v>
          </cell>
          <cell r="Z1126">
            <v>0</v>
          </cell>
          <cell r="AA1126">
            <v>0</v>
          </cell>
          <cell r="AB1126">
            <v>0</v>
          </cell>
          <cell r="AC1126">
            <v>0</v>
          </cell>
          <cell r="AD1126">
            <v>0</v>
          </cell>
          <cell r="AE1126">
            <v>0</v>
          </cell>
          <cell r="AF1126">
            <v>0</v>
          </cell>
          <cell r="AG1126">
            <v>0</v>
          </cell>
          <cell r="AH1126">
            <v>0</v>
          </cell>
        </row>
        <row r="1127">
          <cell r="A1127" t="str">
            <v>L4185</v>
          </cell>
          <cell r="B1127" t="str">
            <v>WM Housing Group Limited</v>
          </cell>
          <cell r="C1127" t="str">
            <v>RASA</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row>
        <row r="1128">
          <cell r="A1128" t="str">
            <v>L4191</v>
          </cell>
          <cell r="B1128" t="str">
            <v>Solihull Care Housing Association Limited</v>
          </cell>
          <cell r="C1128" t="str">
            <v>RASA</v>
          </cell>
          <cell r="D1128">
            <v>0</v>
          </cell>
          <cell r="E1128">
            <v>0</v>
          </cell>
          <cell r="F1128">
            <v>0</v>
          </cell>
          <cell r="G1128">
            <v>0</v>
          </cell>
          <cell r="H1128">
            <v>0</v>
          </cell>
          <cell r="I1128">
            <v>0</v>
          </cell>
          <cell r="J1128">
            <v>33</v>
          </cell>
          <cell r="K1128">
            <v>0</v>
          </cell>
          <cell r="L1128">
            <v>0</v>
          </cell>
          <cell r="M1128">
            <v>56</v>
          </cell>
          <cell r="N1128">
            <v>0</v>
          </cell>
          <cell r="O1128">
            <v>0</v>
          </cell>
          <cell r="P1128">
            <v>0</v>
          </cell>
          <cell r="Q1128">
            <v>0</v>
          </cell>
          <cell r="R1128">
            <v>0</v>
          </cell>
          <cell r="S1128">
            <v>43</v>
          </cell>
          <cell r="T1128">
            <v>0</v>
          </cell>
          <cell r="U1128">
            <v>0</v>
          </cell>
          <cell r="V1128">
            <v>132</v>
          </cell>
          <cell r="W1128">
            <v>0</v>
          </cell>
          <cell r="X1128">
            <v>0</v>
          </cell>
          <cell r="Y1128">
            <v>132</v>
          </cell>
          <cell r="Z1128">
            <v>0</v>
          </cell>
          <cell r="AA1128">
            <v>0</v>
          </cell>
          <cell r="AB1128">
            <v>0</v>
          </cell>
          <cell r="AC1128">
            <v>0</v>
          </cell>
          <cell r="AD1128">
            <v>0</v>
          </cell>
          <cell r="AE1128">
            <v>0</v>
          </cell>
          <cell r="AF1128">
            <v>0</v>
          </cell>
          <cell r="AG1128">
            <v>0</v>
          </cell>
          <cell r="AH1128">
            <v>0</v>
          </cell>
        </row>
        <row r="1129">
          <cell r="A1129" t="str">
            <v>L4195</v>
          </cell>
          <cell r="B1129" t="str">
            <v>Leasowe Community Homes</v>
          </cell>
          <cell r="C1129" t="str">
            <v>RASA</v>
          </cell>
          <cell r="D1129">
            <v>960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960</v>
          </cell>
          <cell r="W1129">
            <v>0</v>
          </cell>
          <cell r="X1129">
            <v>0</v>
          </cell>
          <cell r="Y1129">
            <v>960</v>
          </cell>
          <cell r="Z1129">
            <v>0</v>
          </cell>
          <cell r="AA1129">
            <v>0</v>
          </cell>
          <cell r="AB1129">
            <v>0</v>
          </cell>
          <cell r="AC1129">
            <v>0</v>
          </cell>
          <cell r="AD1129">
            <v>0</v>
          </cell>
          <cell r="AE1129">
            <v>0</v>
          </cell>
          <cell r="AF1129">
            <v>0</v>
          </cell>
          <cell r="AG1129">
            <v>0</v>
          </cell>
          <cell r="AH1129">
            <v>0</v>
          </cell>
        </row>
        <row r="1130">
          <cell r="A1130" t="str">
            <v>L4199</v>
          </cell>
          <cell r="B1130" t="str">
            <v>Ashton Pioneer Homes Limited</v>
          </cell>
          <cell r="C1130" t="str">
            <v>RASA</v>
          </cell>
          <cell r="D1130">
            <v>918</v>
          </cell>
          <cell r="E1130">
            <v>0</v>
          </cell>
          <cell r="F1130">
            <v>0</v>
          </cell>
          <cell r="G1130">
            <v>0</v>
          </cell>
          <cell r="H1130">
            <v>0</v>
          </cell>
          <cell r="I1130">
            <v>0</v>
          </cell>
          <cell r="J1130">
            <v>11</v>
          </cell>
          <cell r="K1130">
            <v>0</v>
          </cell>
          <cell r="L1130">
            <v>0</v>
          </cell>
          <cell r="M1130">
            <v>0</v>
          </cell>
          <cell r="N1130">
            <v>0</v>
          </cell>
          <cell r="O1130">
            <v>0</v>
          </cell>
          <cell r="P1130">
            <v>0</v>
          </cell>
          <cell r="Q1130">
            <v>0</v>
          </cell>
          <cell r="R1130">
            <v>0</v>
          </cell>
          <cell r="S1130">
            <v>0</v>
          </cell>
          <cell r="T1130">
            <v>0</v>
          </cell>
          <cell r="U1130">
            <v>0</v>
          </cell>
          <cell r="V1130">
            <v>929</v>
          </cell>
          <cell r="W1130">
            <v>0</v>
          </cell>
          <cell r="X1130">
            <v>0</v>
          </cell>
          <cell r="Y1130">
            <v>929</v>
          </cell>
          <cell r="Z1130">
            <v>0</v>
          </cell>
          <cell r="AA1130">
            <v>0</v>
          </cell>
          <cell r="AB1130">
            <v>0</v>
          </cell>
          <cell r="AC1130">
            <v>0</v>
          </cell>
          <cell r="AD1130">
            <v>0</v>
          </cell>
          <cell r="AE1130">
            <v>0</v>
          </cell>
          <cell r="AF1130">
            <v>0</v>
          </cell>
          <cell r="AG1130">
            <v>0</v>
          </cell>
          <cell r="AH1130">
            <v>0</v>
          </cell>
        </row>
        <row r="1131">
          <cell r="A1131" t="str">
            <v>L4201</v>
          </cell>
          <cell r="B1131" t="str">
            <v>New Linx Housing Trust</v>
          </cell>
          <cell r="C1131" t="str">
            <v>Large</v>
          </cell>
          <cell r="D1131">
            <v>4788</v>
          </cell>
          <cell r="E1131">
            <v>75</v>
          </cell>
          <cell r="F1131">
            <v>396</v>
          </cell>
          <cell r="G1131">
            <v>55</v>
          </cell>
          <cell r="H1131">
            <v>82</v>
          </cell>
          <cell r="I1131">
            <v>2</v>
          </cell>
          <cell r="J1131">
            <v>1147</v>
          </cell>
          <cell r="K1131">
            <v>12</v>
          </cell>
          <cell r="L1131">
            <v>25</v>
          </cell>
          <cell r="M1131">
            <v>40</v>
          </cell>
          <cell r="N1131">
            <v>0</v>
          </cell>
          <cell r="O1131">
            <v>0</v>
          </cell>
          <cell r="P1131">
            <v>0</v>
          </cell>
          <cell r="Q1131">
            <v>0</v>
          </cell>
          <cell r="R1131">
            <v>0</v>
          </cell>
          <cell r="S1131">
            <v>670</v>
          </cell>
          <cell r="T1131">
            <v>0</v>
          </cell>
          <cell r="U1131">
            <v>12</v>
          </cell>
          <cell r="V1131">
            <v>6700</v>
          </cell>
          <cell r="W1131">
            <v>169</v>
          </cell>
          <cell r="X1131">
            <v>435</v>
          </cell>
          <cell r="Y1131">
            <v>6869</v>
          </cell>
          <cell r="Z1131">
            <v>0</v>
          </cell>
          <cell r="AA1131">
            <v>0</v>
          </cell>
          <cell r="AB1131">
            <v>0</v>
          </cell>
          <cell r="AC1131">
            <v>8</v>
          </cell>
          <cell r="AD1131">
            <v>0</v>
          </cell>
          <cell r="AE1131">
            <v>0</v>
          </cell>
          <cell r="AF1131">
            <v>8</v>
          </cell>
          <cell r="AG1131">
            <v>0</v>
          </cell>
          <cell r="AH1131">
            <v>0</v>
          </cell>
        </row>
        <row r="1132">
          <cell r="A1132" t="str">
            <v>L4203</v>
          </cell>
          <cell r="B1132" t="str">
            <v>Your Housing Group Limited</v>
          </cell>
          <cell r="C1132" t="str">
            <v>RASA</v>
          </cell>
          <cell r="D1132">
            <v>0</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row>
        <row r="1133">
          <cell r="A1133" t="str">
            <v>L4204</v>
          </cell>
          <cell r="B1133" t="str">
            <v>Frontis Homes Limited</v>
          </cell>
          <cell r="C1133" t="str">
            <v>Large</v>
          </cell>
          <cell r="D1133">
            <v>1009</v>
          </cell>
          <cell r="E1133">
            <v>0</v>
          </cell>
          <cell r="F1133">
            <v>189</v>
          </cell>
          <cell r="G1133">
            <v>38</v>
          </cell>
          <cell r="H1133">
            <v>0</v>
          </cell>
          <cell r="I1133">
            <v>70</v>
          </cell>
          <cell r="J1133">
            <v>57</v>
          </cell>
          <cell r="K1133">
            <v>0</v>
          </cell>
          <cell r="L1133">
            <v>25</v>
          </cell>
          <cell r="M1133">
            <v>1</v>
          </cell>
          <cell r="N1133">
            <v>23</v>
          </cell>
          <cell r="O1133">
            <v>0</v>
          </cell>
          <cell r="P1133">
            <v>0</v>
          </cell>
          <cell r="Q1133">
            <v>2</v>
          </cell>
          <cell r="R1133">
            <v>0</v>
          </cell>
          <cell r="S1133">
            <v>122</v>
          </cell>
          <cell r="T1133">
            <v>0</v>
          </cell>
          <cell r="U1133">
            <v>0</v>
          </cell>
          <cell r="V1133">
            <v>1227</v>
          </cell>
          <cell r="W1133">
            <v>25</v>
          </cell>
          <cell r="X1133">
            <v>284</v>
          </cell>
          <cell r="Y1133">
            <v>1250</v>
          </cell>
          <cell r="Z1133">
            <v>805</v>
          </cell>
          <cell r="AA1133">
            <v>0</v>
          </cell>
          <cell r="AB1133">
            <v>0</v>
          </cell>
          <cell r="AC1133">
            <v>0</v>
          </cell>
          <cell r="AD1133">
            <v>0</v>
          </cell>
          <cell r="AE1133">
            <v>0</v>
          </cell>
          <cell r="AF1133">
            <v>805</v>
          </cell>
          <cell r="AG1133">
            <v>0</v>
          </cell>
          <cell r="AH1133">
            <v>0</v>
          </cell>
        </row>
        <row r="1134">
          <cell r="A1134" t="str">
            <v>L4207</v>
          </cell>
          <cell r="B1134" t="str">
            <v>Lord Mayor of Portsmouth's Coronation Homes Ltd.</v>
          </cell>
          <cell r="C1134" t="str">
            <v>RASA</v>
          </cell>
          <cell r="D1134">
            <v>0</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77</v>
          </cell>
          <cell r="T1134">
            <v>0</v>
          </cell>
          <cell r="U1134">
            <v>0</v>
          </cell>
          <cell r="V1134">
            <v>77</v>
          </cell>
          <cell r="W1134">
            <v>0</v>
          </cell>
          <cell r="X1134">
            <v>0</v>
          </cell>
          <cell r="Y1134">
            <v>77</v>
          </cell>
          <cell r="Z1134">
            <v>0</v>
          </cell>
          <cell r="AA1134">
            <v>3</v>
          </cell>
          <cell r="AB1134">
            <v>0</v>
          </cell>
          <cell r="AC1134">
            <v>0</v>
          </cell>
          <cell r="AD1134">
            <v>0</v>
          </cell>
          <cell r="AE1134">
            <v>0</v>
          </cell>
          <cell r="AF1134">
            <v>0</v>
          </cell>
          <cell r="AG1134">
            <v>3</v>
          </cell>
          <cell r="AH1134">
            <v>0</v>
          </cell>
        </row>
        <row r="1135">
          <cell r="A1135" t="str">
            <v>L4212</v>
          </cell>
          <cell r="B1135" t="str">
            <v>Charlton Triangle Homes Limited</v>
          </cell>
          <cell r="C1135" t="str">
            <v>Large</v>
          </cell>
          <cell r="D1135">
            <v>1000</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1000</v>
          </cell>
          <cell r="W1135">
            <v>0</v>
          </cell>
          <cell r="X1135">
            <v>0</v>
          </cell>
          <cell r="Y1135">
            <v>1000</v>
          </cell>
          <cell r="Z1135">
            <v>0</v>
          </cell>
          <cell r="AA1135">
            <v>0</v>
          </cell>
          <cell r="AB1135">
            <v>0</v>
          </cell>
          <cell r="AC1135">
            <v>0</v>
          </cell>
          <cell r="AD1135">
            <v>0</v>
          </cell>
          <cell r="AE1135">
            <v>0</v>
          </cell>
          <cell r="AF1135">
            <v>0</v>
          </cell>
          <cell r="AG1135">
            <v>0</v>
          </cell>
          <cell r="AH1135">
            <v>0</v>
          </cell>
        </row>
        <row r="1136">
          <cell r="A1136" t="str">
            <v>L4215</v>
          </cell>
          <cell r="B1136" t="str">
            <v>Paradigm Housing Group Limited</v>
          </cell>
          <cell r="C1136" t="str">
            <v>RASA</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row>
        <row r="1137">
          <cell r="A1137" t="str">
            <v>L4216</v>
          </cell>
          <cell r="B1137" t="str">
            <v>Amicus Group Limited</v>
          </cell>
          <cell r="C1137" t="str">
            <v>RASA</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row>
        <row r="1138">
          <cell r="A1138" t="str">
            <v>L4218</v>
          </cell>
          <cell r="B1138" t="str">
            <v>Broadening Choices for Older People</v>
          </cell>
          <cell r="C1138" t="str">
            <v>RASA</v>
          </cell>
          <cell r="D1138">
            <v>0</v>
          </cell>
          <cell r="E1138">
            <v>0</v>
          </cell>
          <cell r="F1138">
            <v>0</v>
          </cell>
          <cell r="G1138">
            <v>0</v>
          </cell>
          <cell r="H1138">
            <v>0</v>
          </cell>
          <cell r="I1138">
            <v>0</v>
          </cell>
          <cell r="J1138">
            <v>0</v>
          </cell>
          <cell r="K1138">
            <v>0</v>
          </cell>
          <cell r="L1138">
            <v>0</v>
          </cell>
          <cell r="M1138">
            <v>51</v>
          </cell>
          <cell r="N1138">
            <v>0</v>
          </cell>
          <cell r="O1138">
            <v>0</v>
          </cell>
          <cell r="P1138">
            <v>0</v>
          </cell>
          <cell r="Q1138">
            <v>0</v>
          </cell>
          <cell r="R1138">
            <v>0</v>
          </cell>
          <cell r="S1138">
            <v>144</v>
          </cell>
          <cell r="T1138">
            <v>0</v>
          </cell>
          <cell r="U1138">
            <v>16</v>
          </cell>
          <cell r="V1138">
            <v>195</v>
          </cell>
          <cell r="W1138">
            <v>0</v>
          </cell>
          <cell r="X1138">
            <v>16</v>
          </cell>
          <cell r="Y1138">
            <v>195</v>
          </cell>
          <cell r="Z1138">
            <v>0</v>
          </cell>
          <cell r="AA1138">
            <v>0</v>
          </cell>
          <cell r="AB1138">
            <v>0</v>
          </cell>
          <cell r="AC1138">
            <v>0</v>
          </cell>
          <cell r="AD1138">
            <v>0</v>
          </cell>
          <cell r="AE1138">
            <v>0</v>
          </cell>
          <cell r="AF1138">
            <v>0</v>
          </cell>
          <cell r="AG1138">
            <v>0</v>
          </cell>
          <cell r="AH1138">
            <v>0</v>
          </cell>
        </row>
        <row r="1139">
          <cell r="A1139" t="str">
            <v>L4219</v>
          </cell>
          <cell r="B1139" t="str">
            <v>Willow Park Housing Trust Limited</v>
          </cell>
          <cell r="C1139" t="str">
            <v>Large</v>
          </cell>
          <cell r="D1139">
            <v>7568</v>
          </cell>
          <cell r="E1139">
            <v>0</v>
          </cell>
          <cell r="F1139">
            <v>1</v>
          </cell>
          <cell r="G1139">
            <v>0</v>
          </cell>
          <cell r="H1139">
            <v>0</v>
          </cell>
          <cell r="I1139">
            <v>0</v>
          </cell>
          <cell r="J1139">
            <v>135</v>
          </cell>
          <cell r="K1139">
            <v>0</v>
          </cell>
          <cell r="L1139">
            <v>0</v>
          </cell>
          <cell r="M1139">
            <v>12</v>
          </cell>
          <cell r="N1139">
            <v>0</v>
          </cell>
          <cell r="O1139">
            <v>0</v>
          </cell>
          <cell r="P1139">
            <v>0</v>
          </cell>
          <cell r="Q1139">
            <v>0</v>
          </cell>
          <cell r="R1139">
            <v>0</v>
          </cell>
          <cell r="S1139">
            <v>69</v>
          </cell>
          <cell r="T1139">
            <v>0</v>
          </cell>
          <cell r="U1139">
            <v>0</v>
          </cell>
          <cell r="V1139">
            <v>7784</v>
          </cell>
          <cell r="W1139">
            <v>0</v>
          </cell>
          <cell r="X1139">
            <v>1</v>
          </cell>
          <cell r="Y1139">
            <v>7784</v>
          </cell>
          <cell r="Z1139">
            <v>7</v>
          </cell>
          <cell r="AA1139">
            <v>0</v>
          </cell>
          <cell r="AB1139">
            <v>0</v>
          </cell>
          <cell r="AC1139">
            <v>0</v>
          </cell>
          <cell r="AD1139">
            <v>0</v>
          </cell>
          <cell r="AE1139">
            <v>0</v>
          </cell>
          <cell r="AF1139">
            <v>7</v>
          </cell>
          <cell r="AG1139">
            <v>0</v>
          </cell>
          <cell r="AH1139">
            <v>0</v>
          </cell>
        </row>
        <row r="1140">
          <cell r="A1140" t="str">
            <v>L4221</v>
          </cell>
          <cell r="B1140" t="str">
            <v>Old Ford Housing Association</v>
          </cell>
          <cell r="C1140" t="str">
            <v>Large</v>
          </cell>
          <cell r="D1140">
            <v>2897</v>
          </cell>
          <cell r="E1140">
            <v>0</v>
          </cell>
          <cell r="F1140">
            <v>1096</v>
          </cell>
          <cell r="G1140">
            <v>0</v>
          </cell>
          <cell r="H1140">
            <v>123</v>
          </cell>
          <cell r="I1140">
            <v>0</v>
          </cell>
          <cell r="J1140">
            <v>428</v>
          </cell>
          <cell r="K1140">
            <v>0</v>
          </cell>
          <cell r="L1140">
            <v>153</v>
          </cell>
          <cell r="M1140">
            <v>0</v>
          </cell>
          <cell r="N1140">
            <v>14</v>
          </cell>
          <cell r="O1140">
            <v>0</v>
          </cell>
          <cell r="P1140">
            <v>0</v>
          </cell>
          <cell r="Q1140">
            <v>0</v>
          </cell>
          <cell r="R1140">
            <v>0</v>
          </cell>
          <cell r="S1140">
            <v>30</v>
          </cell>
          <cell r="T1140">
            <v>0</v>
          </cell>
          <cell r="U1140">
            <v>0</v>
          </cell>
          <cell r="V1140">
            <v>3355</v>
          </cell>
          <cell r="W1140">
            <v>137</v>
          </cell>
          <cell r="X1140">
            <v>1249</v>
          </cell>
          <cell r="Y1140">
            <v>3492</v>
          </cell>
          <cell r="Z1140">
            <v>0</v>
          </cell>
          <cell r="AA1140">
            <v>3</v>
          </cell>
          <cell r="AB1140">
            <v>0</v>
          </cell>
          <cell r="AC1140">
            <v>0</v>
          </cell>
          <cell r="AD1140">
            <v>94</v>
          </cell>
          <cell r="AE1140">
            <v>0</v>
          </cell>
          <cell r="AF1140">
            <v>0</v>
          </cell>
          <cell r="AG1140">
            <v>97</v>
          </cell>
          <cell r="AH1140">
            <v>0</v>
          </cell>
        </row>
        <row r="1141">
          <cell r="A1141" t="str">
            <v>L4223</v>
          </cell>
          <cell r="B1141" t="str">
            <v>Hyde Southbank Homes Limited</v>
          </cell>
          <cell r="C1141" t="str">
            <v>Large</v>
          </cell>
          <cell r="D1141">
            <v>2210</v>
          </cell>
          <cell r="E1141">
            <v>0</v>
          </cell>
          <cell r="F1141">
            <v>0</v>
          </cell>
          <cell r="G1141">
            <v>0</v>
          </cell>
          <cell r="H1141">
            <v>0</v>
          </cell>
          <cell r="I1141">
            <v>0</v>
          </cell>
          <cell r="J1141">
            <v>1</v>
          </cell>
          <cell r="K1141">
            <v>0</v>
          </cell>
          <cell r="L1141">
            <v>0</v>
          </cell>
          <cell r="M1141">
            <v>0</v>
          </cell>
          <cell r="N1141">
            <v>0</v>
          </cell>
          <cell r="O1141">
            <v>0</v>
          </cell>
          <cell r="P1141">
            <v>0</v>
          </cell>
          <cell r="Q1141">
            <v>0</v>
          </cell>
          <cell r="R1141">
            <v>0</v>
          </cell>
          <cell r="S1141">
            <v>42</v>
          </cell>
          <cell r="T1141">
            <v>0</v>
          </cell>
          <cell r="U1141">
            <v>0</v>
          </cell>
          <cell r="V1141">
            <v>2253</v>
          </cell>
          <cell r="W1141">
            <v>0</v>
          </cell>
          <cell r="X1141">
            <v>0</v>
          </cell>
          <cell r="Y1141">
            <v>2253</v>
          </cell>
          <cell r="Z1141">
            <v>0</v>
          </cell>
          <cell r="AA1141">
            <v>0</v>
          </cell>
          <cell r="AB1141">
            <v>0</v>
          </cell>
          <cell r="AC1141">
            <v>665</v>
          </cell>
          <cell r="AD1141">
            <v>0</v>
          </cell>
          <cell r="AE1141">
            <v>215</v>
          </cell>
          <cell r="AF1141">
            <v>665</v>
          </cell>
          <cell r="AG1141">
            <v>0</v>
          </cell>
          <cell r="AH1141">
            <v>215</v>
          </cell>
        </row>
        <row r="1142">
          <cell r="A1142" t="str">
            <v>L4228</v>
          </cell>
          <cell r="B1142" t="str">
            <v>Optima Community Association</v>
          </cell>
          <cell r="C1142" t="str">
            <v>Large</v>
          </cell>
          <cell r="D1142">
            <v>1872</v>
          </cell>
          <cell r="E1142">
            <v>0</v>
          </cell>
          <cell r="F1142">
            <v>1449</v>
          </cell>
          <cell r="G1142">
            <v>13</v>
          </cell>
          <cell r="H1142">
            <v>0</v>
          </cell>
          <cell r="I1142">
            <v>117</v>
          </cell>
          <cell r="J1142">
            <v>8</v>
          </cell>
          <cell r="K1142">
            <v>0</v>
          </cell>
          <cell r="L1142">
            <v>348</v>
          </cell>
          <cell r="M1142">
            <v>0</v>
          </cell>
          <cell r="N1142">
            <v>0</v>
          </cell>
          <cell r="O1142">
            <v>21</v>
          </cell>
          <cell r="P1142">
            <v>0</v>
          </cell>
          <cell r="Q1142">
            <v>0</v>
          </cell>
          <cell r="R1142">
            <v>0</v>
          </cell>
          <cell r="S1142">
            <v>70</v>
          </cell>
          <cell r="T1142">
            <v>0</v>
          </cell>
          <cell r="U1142">
            <v>242</v>
          </cell>
          <cell r="V1142">
            <v>1963</v>
          </cell>
          <cell r="W1142">
            <v>0</v>
          </cell>
          <cell r="X1142">
            <v>2177</v>
          </cell>
          <cell r="Y1142">
            <v>1963</v>
          </cell>
          <cell r="Z1142">
            <v>0</v>
          </cell>
          <cell r="AA1142">
            <v>0</v>
          </cell>
          <cell r="AB1142">
            <v>0</v>
          </cell>
          <cell r="AC1142">
            <v>0</v>
          </cell>
          <cell r="AD1142">
            <v>0</v>
          </cell>
          <cell r="AE1142">
            <v>0</v>
          </cell>
          <cell r="AF1142">
            <v>0</v>
          </cell>
          <cell r="AG1142">
            <v>0</v>
          </cell>
          <cell r="AH1142">
            <v>0</v>
          </cell>
        </row>
        <row r="1143">
          <cell r="A1143" t="str">
            <v>L4229</v>
          </cell>
          <cell r="B1143" t="str">
            <v>Acis Group Limited</v>
          </cell>
          <cell r="C1143" t="str">
            <v>Large</v>
          </cell>
          <cell r="D1143">
            <v>4904</v>
          </cell>
          <cell r="E1143">
            <v>0</v>
          </cell>
          <cell r="F1143">
            <v>0</v>
          </cell>
          <cell r="G1143">
            <v>64</v>
          </cell>
          <cell r="H1143">
            <v>0</v>
          </cell>
          <cell r="I1143">
            <v>0</v>
          </cell>
          <cell r="J1143">
            <v>115</v>
          </cell>
          <cell r="K1143">
            <v>0</v>
          </cell>
          <cell r="L1143">
            <v>0</v>
          </cell>
          <cell r="M1143">
            <v>4</v>
          </cell>
          <cell r="N1143">
            <v>14</v>
          </cell>
          <cell r="O1143">
            <v>0</v>
          </cell>
          <cell r="P1143">
            <v>0</v>
          </cell>
          <cell r="Q1143">
            <v>0</v>
          </cell>
          <cell r="R1143">
            <v>0</v>
          </cell>
          <cell r="S1143">
            <v>235</v>
          </cell>
          <cell r="T1143">
            <v>0</v>
          </cell>
          <cell r="U1143">
            <v>0</v>
          </cell>
          <cell r="V1143">
            <v>5322</v>
          </cell>
          <cell r="W1143">
            <v>14</v>
          </cell>
          <cell r="X1143">
            <v>0</v>
          </cell>
          <cell r="Y1143">
            <v>5336</v>
          </cell>
          <cell r="Z1143">
            <v>3</v>
          </cell>
          <cell r="AA1143">
            <v>1109</v>
          </cell>
          <cell r="AB1143">
            <v>0</v>
          </cell>
          <cell r="AC1143">
            <v>0</v>
          </cell>
          <cell r="AD1143">
            <v>16</v>
          </cell>
          <cell r="AE1143">
            <v>0</v>
          </cell>
          <cell r="AF1143">
            <v>3</v>
          </cell>
          <cell r="AG1143">
            <v>1125</v>
          </cell>
          <cell r="AH1143">
            <v>0</v>
          </cell>
        </row>
        <row r="1144">
          <cell r="A1144" t="str">
            <v>L4230</v>
          </cell>
          <cell r="B1144" t="str">
            <v>South Liverpool Homes Limited</v>
          </cell>
          <cell r="C1144" t="str">
            <v>Large</v>
          </cell>
          <cell r="D1144">
            <v>3490</v>
          </cell>
          <cell r="E1144">
            <v>0</v>
          </cell>
          <cell r="F1144">
            <v>0</v>
          </cell>
          <cell r="G1144">
            <v>7</v>
          </cell>
          <cell r="H1144">
            <v>0</v>
          </cell>
          <cell r="I1144">
            <v>0</v>
          </cell>
          <cell r="J1144">
            <v>106</v>
          </cell>
          <cell r="K1144">
            <v>0</v>
          </cell>
          <cell r="L1144">
            <v>0</v>
          </cell>
          <cell r="M1144">
            <v>0</v>
          </cell>
          <cell r="N1144">
            <v>3</v>
          </cell>
          <cell r="O1144">
            <v>0</v>
          </cell>
          <cell r="P1144">
            <v>0</v>
          </cell>
          <cell r="Q1144">
            <v>0</v>
          </cell>
          <cell r="R1144">
            <v>0</v>
          </cell>
          <cell r="S1144">
            <v>118</v>
          </cell>
          <cell r="T1144">
            <v>0</v>
          </cell>
          <cell r="U1144">
            <v>0</v>
          </cell>
          <cell r="V1144">
            <v>3721</v>
          </cell>
          <cell r="W1144">
            <v>3</v>
          </cell>
          <cell r="X1144">
            <v>0</v>
          </cell>
          <cell r="Y1144">
            <v>3724</v>
          </cell>
          <cell r="Z1144">
            <v>0</v>
          </cell>
          <cell r="AA1144">
            <v>0</v>
          </cell>
          <cell r="AB1144">
            <v>0</v>
          </cell>
          <cell r="AC1144">
            <v>0</v>
          </cell>
          <cell r="AD1144">
            <v>0</v>
          </cell>
          <cell r="AE1144">
            <v>0</v>
          </cell>
          <cell r="AF1144">
            <v>0</v>
          </cell>
          <cell r="AG1144">
            <v>0</v>
          </cell>
          <cell r="AH1144">
            <v>0</v>
          </cell>
        </row>
        <row r="1145">
          <cell r="A1145" t="str">
            <v>L4236</v>
          </cell>
          <cell r="B1145" t="str">
            <v>Places for People Group Limited</v>
          </cell>
          <cell r="C1145" t="str">
            <v>RASA</v>
          </cell>
          <cell r="D1145">
            <v>0</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row>
        <row r="1146">
          <cell r="A1146" t="str">
            <v>L4238</v>
          </cell>
          <cell r="B1146" t="str">
            <v>Aspire Housing Limited</v>
          </cell>
          <cell r="C1146" t="str">
            <v>Large</v>
          </cell>
          <cell r="D1146">
            <v>7466</v>
          </cell>
          <cell r="E1146">
            <v>0</v>
          </cell>
          <cell r="F1146">
            <v>463</v>
          </cell>
          <cell r="G1146">
            <v>35</v>
          </cell>
          <cell r="H1146">
            <v>0</v>
          </cell>
          <cell r="I1146">
            <v>0</v>
          </cell>
          <cell r="J1146">
            <v>402</v>
          </cell>
          <cell r="K1146">
            <v>0</v>
          </cell>
          <cell r="L1146">
            <v>78</v>
          </cell>
          <cell r="M1146">
            <v>0</v>
          </cell>
          <cell r="N1146">
            <v>0</v>
          </cell>
          <cell r="O1146">
            <v>0</v>
          </cell>
          <cell r="P1146">
            <v>0</v>
          </cell>
          <cell r="Q1146">
            <v>0</v>
          </cell>
          <cell r="R1146">
            <v>0</v>
          </cell>
          <cell r="S1146">
            <v>599</v>
          </cell>
          <cell r="T1146">
            <v>0</v>
          </cell>
          <cell r="U1146">
            <v>35</v>
          </cell>
          <cell r="V1146">
            <v>8502</v>
          </cell>
          <cell r="W1146">
            <v>0</v>
          </cell>
          <cell r="X1146">
            <v>576</v>
          </cell>
          <cell r="Y1146">
            <v>8502</v>
          </cell>
          <cell r="Z1146">
            <v>2</v>
          </cell>
          <cell r="AA1146">
            <v>1</v>
          </cell>
          <cell r="AB1146">
            <v>1</v>
          </cell>
          <cell r="AC1146">
            <v>0</v>
          </cell>
          <cell r="AD1146">
            <v>0</v>
          </cell>
          <cell r="AE1146">
            <v>0</v>
          </cell>
          <cell r="AF1146">
            <v>2</v>
          </cell>
          <cell r="AG1146">
            <v>1</v>
          </cell>
          <cell r="AH1146">
            <v>1</v>
          </cell>
        </row>
        <row r="1147">
          <cell r="A1147" t="str">
            <v>L4240</v>
          </cell>
          <cell r="B1147" t="str">
            <v>A2Dominion Housing Group Limited</v>
          </cell>
          <cell r="C1147" t="str">
            <v>RASA</v>
          </cell>
          <cell r="D1147">
            <v>0</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row>
        <row r="1148">
          <cell r="A1148" t="str">
            <v>L4251</v>
          </cell>
          <cell r="B1148" t="str">
            <v>Town and Country Housing Group</v>
          </cell>
          <cell r="C1148" t="str">
            <v>Large</v>
          </cell>
          <cell r="D1148">
            <v>6540</v>
          </cell>
          <cell r="E1148">
            <v>22</v>
          </cell>
          <cell r="F1148">
            <v>0</v>
          </cell>
          <cell r="G1148">
            <v>491</v>
          </cell>
          <cell r="H1148">
            <v>0</v>
          </cell>
          <cell r="I1148">
            <v>0</v>
          </cell>
          <cell r="J1148">
            <v>977</v>
          </cell>
          <cell r="K1148">
            <v>0</v>
          </cell>
          <cell r="L1148">
            <v>0</v>
          </cell>
          <cell r="M1148">
            <v>43</v>
          </cell>
          <cell r="N1148">
            <v>10</v>
          </cell>
          <cell r="O1148">
            <v>0</v>
          </cell>
          <cell r="P1148">
            <v>0</v>
          </cell>
          <cell r="Q1148">
            <v>0</v>
          </cell>
          <cell r="R1148">
            <v>0</v>
          </cell>
          <cell r="S1148">
            <v>412</v>
          </cell>
          <cell r="T1148">
            <v>0</v>
          </cell>
          <cell r="U1148">
            <v>0</v>
          </cell>
          <cell r="V1148">
            <v>8463</v>
          </cell>
          <cell r="W1148">
            <v>32</v>
          </cell>
          <cell r="X1148">
            <v>0</v>
          </cell>
          <cell r="Y1148">
            <v>8495</v>
          </cell>
          <cell r="Z1148">
            <v>151</v>
          </cell>
          <cell r="AA1148">
            <v>0</v>
          </cell>
          <cell r="AB1148">
            <v>0</v>
          </cell>
          <cell r="AC1148">
            <v>0</v>
          </cell>
          <cell r="AD1148">
            <v>0</v>
          </cell>
          <cell r="AE1148">
            <v>0</v>
          </cell>
          <cell r="AF1148">
            <v>151</v>
          </cell>
          <cell r="AG1148">
            <v>0</v>
          </cell>
          <cell r="AH1148">
            <v>0</v>
          </cell>
        </row>
        <row r="1149">
          <cell r="A1149" t="str">
            <v>L4254</v>
          </cell>
          <cell r="B1149" t="str">
            <v>Calico Homes Limited</v>
          </cell>
          <cell r="C1149" t="str">
            <v>Large</v>
          </cell>
          <cell r="D1149">
            <v>3081</v>
          </cell>
          <cell r="E1149">
            <v>3</v>
          </cell>
          <cell r="F1149">
            <v>22</v>
          </cell>
          <cell r="G1149">
            <v>0</v>
          </cell>
          <cell r="H1149">
            <v>0</v>
          </cell>
          <cell r="I1149">
            <v>0</v>
          </cell>
          <cell r="J1149">
            <v>332</v>
          </cell>
          <cell r="K1149">
            <v>0</v>
          </cell>
          <cell r="L1149">
            <v>0</v>
          </cell>
          <cell r="M1149">
            <v>66</v>
          </cell>
          <cell r="N1149">
            <v>37</v>
          </cell>
          <cell r="O1149">
            <v>9</v>
          </cell>
          <cell r="P1149">
            <v>0</v>
          </cell>
          <cell r="Q1149">
            <v>8</v>
          </cell>
          <cell r="R1149">
            <v>0</v>
          </cell>
          <cell r="S1149">
            <v>1155</v>
          </cell>
          <cell r="T1149">
            <v>0</v>
          </cell>
          <cell r="U1149">
            <v>0</v>
          </cell>
          <cell r="V1149">
            <v>4634</v>
          </cell>
          <cell r="W1149">
            <v>48</v>
          </cell>
          <cell r="X1149">
            <v>31</v>
          </cell>
          <cell r="Y1149">
            <v>4674</v>
          </cell>
          <cell r="Z1149">
            <v>35</v>
          </cell>
          <cell r="AA1149">
            <v>0</v>
          </cell>
          <cell r="AB1149">
            <v>0</v>
          </cell>
          <cell r="AC1149">
            <v>0</v>
          </cell>
          <cell r="AD1149">
            <v>0</v>
          </cell>
          <cell r="AE1149">
            <v>0</v>
          </cell>
          <cell r="AF1149">
            <v>35</v>
          </cell>
          <cell r="AG1149">
            <v>0</v>
          </cell>
          <cell r="AH1149">
            <v>0</v>
          </cell>
        </row>
        <row r="1150">
          <cell r="A1150" t="str">
            <v>L4260</v>
          </cell>
          <cell r="B1150" t="str">
            <v>Tower Hamlets Community Housing Limited</v>
          </cell>
          <cell r="C1150" t="str">
            <v>Large</v>
          </cell>
          <cell r="D1150">
            <v>1965</v>
          </cell>
          <cell r="E1150">
            <v>0</v>
          </cell>
          <cell r="F1150">
            <v>0</v>
          </cell>
          <cell r="G1150">
            <v>0</v>
          </cell>
          <cell r="H1150">
            <v>0</v>
          </cell>
          <cell r="I1150">
            <v>0</v>
          </cell>
          <cell r="J1150">
            <v>44</v>
          </cell>
          <cell r="K1150">
            <v>0</v>
          </cell>
          <cell r="L1150">
            <v>0</v>
          </cell>
          <cell r="M1150">
            <v>0</v>
          </cell>
          <cell r="N1150">
            <v>0</v>
          </cell>
          <cell r="O1150">
            <v>0</v>
          </cell>
          <cell r="P1150">
            <v>0</v>
          </cell>
          <cell r="Q1150">
            <v>0</v>
          </cell>
          <cell r="R1150">
            <v>0</v>
          </cell>
          <cell r="S1150">
            <v>0</v>
          </cell>
          <cell r="T1150">
            <v>0</v>
          </cell>
          <cell r="U1150">
            <v>0</v>
          </cell>
          <cell r="V1150">
            <v>2009</v>
          </cell>
          <cell r="W1150">
            <v>0</v>
          </cell>
          <cell r="X1150">
            <v>0</v>
          </cell>
          <cell r="Y1150">
            <v>2009</v>
          </cell>
          <cell r="Z1150">
            <v>0</v>
          </cell>
          <cell r="AA1150">
            <v>0</v>
          </cell>
          <cell r="AB1150">
            <v>0</v>
          </cell>
          <cell r="AC1150">
            <v>0</v>
          </cell>
          <cell r="AD1150">
            <v>0</v>
          </cell>
          <cell r="AE1150">
            <v>0</v>
          </cell>
          <cell r="AF1150">
            <v>0</v>
          </cell>
          <cell r="AG1150">
            <v>0</v>
          </cell>
          <cell r="AH1150">
            <v>0</v>
          </cell>
        </row>
        <row r="1151">
          <cell r="A1151" t="str">
            <v>L4274</v>
          </cell>
          <cell r="B1151" t="str">
            <v>Gallions Housing Association Limited</v>
          </cell>
          <cell r="C1151" t="str">
            <v>Large</v>
          </cell>
          <cell r="D1151">
            <v>4912</v>
          </cell>
          <cell r="E1151">
            <v>46</v>
          </cell>
          <cell r="F1151">
            <v>0</v>
          </cell>
          <cell r="G1151">
            <v>136</v>
          </cell>
          <cell r="H1151">
            <v>0</v>
          </cell>
          <cell r="I1151">
            <v>0</v>
          </cell>
          <cell r="J1151">
            <v>469</v>
          </cell>
          <cell r="K1151">
            <v>6</v>
          </cell>
          <cell r="L1151">
            <v>0</v>
          </cell>
          <cell r="M1151">
            <v>0</v>
          </cell>
          <cell r="N1151">
            <v>0</v>
          </cell>
          <cell r="O1151">
            <v>0</v>
          </cell>
          <cell r="P1151">
            <v>0</v>
          </cell>
          <cell r="Q1151">
            <v>0</v>
          </cell>
          <cell r="R1151">
            <v>0</v>
          </cell>
          <cell r="S1151">
            <v>58</v>
          </cell>
          <cell r="T1151">
            <v>0</v>
          </cell>
          <cell r="U1151">
            <v>0</v>
          </cell>
          <cell r="V1151">
            <v>5575</v>
          </cell>
          <cell r="W1151">
            <v>52</v>
          </cell>
          <cell r="X1151">
            <v>0</v>
          </cell>
          <cell r="Y1151">
            <v>5627</v>
          </cell>
          <cell r="Z1151">
            <v>31</v>
          </cell>
          <cell r="AA1151">
            <v>0</v>
          </cell>
          <cell r="AB1151">
            <v>0</v>
          </cell>
          <cell r="AC1151">
            <v>558</v>
          </cell>
          <cell r="AD1151">
            <v>0</v>
          </cell>
          <cell r="AE1151">
            <v>110</v>
          </cell>
          <cell r="AF1151">
            <v>589</v>
          </cell>
          <cell r="AG1151">
            <v>0</v>
          </cell>
          <cell r="AH1151">
            <v>110</v>
          </cell>
        </row>
        <row r="1152">
          <cell r="A1152" t="str">
            <v>L4277</v>
          </cell>
          <cell r="B1152" t="str">
            <v>Longhurst Group Limited</v>
          </cell>
          <cell r="C1152" t="str">
            <v>RASA</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row>
        <row r="1153">
          <cell r="A1153" t="str">
            <v>L4278</v>
          </cell>
          <cell r="B1153" t="str">
            <v>Festival Housing Limited</v>
          </cell>
          <cell r="C1153" t="str">
            <v>Large</v>
          </cell>
          <cell r="D1153">
            <v>6974</v>
          </cell>
          <cell r="E1153">
            <v>0</v>
          </cell>
          <cell r="F1153">
            <v>225</v>
          </cell>
          <cell r="G1153">
            <v>173</v>
          </cell>
          <cell r="H1153">
            <v>0</v>
          </cell>
          <cell r="I1153">
            <v>0</v>
          </cell>
          <cell r="J1153">
            <v>493</v>
          </cell>
          <cell r="K1153">
            <v>0</v>
          </cell>
          <cell r="L1153">
            <v>0</v>
          </cell>
          <cell r="M1153">
            <v>74</v>
          </cell>
          <cell r="N1153">
            <v>0</v>
          </cell>
          <cell r="O1153">
            <v>6</v>
          </cell>
          <cell r="P1153">
            <v>0</v>
          </cell>
          <cell r="Q1153">
            <v>0</v>
          </cell>
          <cell r="R1153">
            <v>0</v>
          </cell>
          <cell r="S1153">
            <v>1138</v>
          </cell>
          <cell r="T1153">
            <v>0</v>
          </cell>
          <cell r="U1153">
            <v>0</v>
          </cell>
          <cell r="V1153">
            <v>8852</v>
          </cell>
          <cell r="W1153">
            <v>0</v>
          </cell>
          <cell r="X1153">
            <v>231</v>
          </cell>
          <cell r="Y1153">
            <v>8852</v>
          </cell>
          <cell r="Z1153">
            <v>119</v>
          </cell>
          <cell r="AA1153">
            <v>0</v>
          </cell>
          <cell r="AB1153">
            <v>2</v>
          </cell>
          <cell r="AC1153">
            <v>11</v>
          </cell>
          <cell r="AD1153">
            <v>0</v>
          </cell>
          <cell r="AE1153">
            <v>0</v>
          </cell>
          <cell r="AF1153">
            <v>130</v>
          </cell>
          <cell r="AG1153">
            <v>0</v>
          </cell>
          <cell r="AH1153">
            <v>2</v>
          </cell>
        </row>
        <row r="1154">
          <cell r="A1154" t="str">
            <v>L4279</v>
          </cell>
          <cell r="B1154" t="str">
            <v>Richmond Housing Partnership Limited</v>
          </cell>
          <cell r="C1154" t="str">
            <v>Large</v>
          </cell>
          <cell r="D1154">
            <v>5783</v>
          </cell>
          <cell r="E1154">
            <v>21</v>
          </cell>
          <cell r="F1154">
            <v>21</v>
          </cell>
          <cell r="G1154">
            <v>120</v>
          </cell>
          <cell r="H1154">
            <v>0</v>
          </cell>
          <cell r="I1154">
            <v>0</v>
          </cell>
          <cell r="J1154">
            <v>430</v>
          </cell>
          <cell r="K1154">
            <v>0</v>
          </cell>
          <cell r="L1154">
            <v>0</v>
          </cell>
          <cell r="M1154">
            <v>0</v>
          </cell>
          <cell r="N1154">
            <v>0</v>
          </cell>
          <cell r="O1154">
            <v>0</v>
          </cell>
          <cell r="P1154">
            <v>0</v>
          </cell>
          <cell r="Q1154">
            <v>0</v>
          </cell>
          <cell r="R1154">
            <v>0</v>
          </cell>
          <cell r="S1154">
            <v>419</v>
          </cell>
          <cell r="T1154">
            <v>2</v>
          </cell>
          <cell r="U1154">
            <v>0</v>
          </cell>
          <cell r="V1154">
            <v>6752</v>
          </cell>
          <cell r="W1154">
            <v>23</v>
          </cell>
          <cell r="X1154">
            <v>21</v>
          </cell>
          <cell r="Y1154">
            <v>6775</v>
          </cell>
          <cell r="Z1154">
            <v>1</v>
          </cell>
          <cell r="AA1154">
            <v>0</v>
          </cell>
          <cell r="AB1154">
            <v>0</v>
          </cell>
          <cell r="AC1154">
            <v>0</v>
          </cell>
          <cell r="AD1154">
            <v>0</v>
          </cell>
          <cell r="AE1154">
            <v>0</v>
          </cell>
          <cell r="AF1154">
            <v>1</v>
          </cell>
          <cell r="AG1154">
            <v>0</v>
          </cell>
          <cell r="AH1154">
            <v>0</v>
          </cell>
        </row>
        <row r="1155">
          <cell r="A1155" t="str">
            <v>L4295</v>
          </cell>
          <cell r="B1155" t="str">
            <v>Fenhatch Limited</v>
          </cell>
          <cell r="C1155" t="str">
            <v>RASA</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row>
        <row r="1156">
          <cell r="A1156" t="str">
            <v>L4299</v>
          </cell>
          <cell r="B1156" t="str">
            <v>Saxon Weald Homes Limited</v>
          </cell>
          <cell r="C1156" t="str">
            <v>Large</v>
          </cell>
          <cell r="D1156">
            <v>3413</v>
          </cell>
          <cell r="E1156">
            <v>0</v>
          </cell>
          <cell r="F1156">
            <v>0</v>
          </cell>
          <cell r="G1156">
            <v>2</v>
          </cell>
          <cell r="H1156">
            <v>0</v>
          </cell>
          <cell r="I1156">
            <v>0</v>
          </cell>
          <cell r="J1156">
            <v>699</v>
          </cell>
          <cell r="K1156">
            <v>0</v>
          </cell>
          <cell r="L1156">
            <v>0</v>
          </cell>
          <cell r="M1156">
            <v>20</v>
          </cell>
          <cell r="N1156">
            <v>44</v>
          </cell>
          <cell r="O1156">
            <v>0</v>
          </cell>
          <cell r="P1156">
            <v>0</v>
          </cell>
          <cell r="Q1156">
            <v>0</v>
          </cell>
          <cell r="R1156">
            <v>0</v>
          </cell>
          <cell r="S1156">
            <v>1444</v>
          </cell>
          <cell r="T1156">
            <v>0</v>
          </cell>
          <cell r="U1156">
            <v>0</v>
          </cell>
          <cell r="V1156">
            <v>5578</v>
          </cell>
          <cell r="W1156">
            <v>44</v>
          </cell>
          <cell r="X1156">
            <v>0</v>
          </cell>
          <cell r="Y1156">
            <v>5622</v>
          </cell>
          <cell r="Z1156">
            <v>0</v>
          </cell>
          <cell r="AA1156">
            <v>0</v>
          </cell>
          <cell r="AB1156">
            <v>0</v>
          </cell>
          <cell r="AC1156">
            <v>0</v>
          </cell>
          <cell r="AD1156">
            <v>0</v>
          </cell>
          <cell r="AE1156">
            <v>0</v>
          </cell>
          <cell r="AF1156">
            <v>0</v>
          </cell>
          <cell r="AG1156">
            <v>0</v>
          </cell>
          <cell r="AH1156">
            <v>0</v>
          </cell>
        </row>
        <row r="1157">
          <cell r="A1157" t="str">
            <v>L4301</v>
          </cell>
          <cell r="B1157" t="str">
            <v>Old Oak Housing Association Ltd</v>
          </cell>
          <cell r="C1157" t="str">
            <v>RASA</v>
          </cell>
          <cell r="D1157">
            <v>0</v>
          </cell>
          <cell r="E1157">
            <v>0</v>
          </cell>
          <cell r="F1157">
            <v>677</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677</v>
          </cell>
          <cell r="Y1157">
            <v>0</v>
          </cell>
          <cell r="Z1157">
            <v>0</v>
          </cell>
          <cell r="AA1157">
            <v>0</v>
          </cell>
          <cell r="AB1157">
            <v>0</v>
          </cell>
          <cell r="AC1157">
            <v>0</v>
          </cell>
          <cell r="AD1157">
            <v>0</v>
          </cell>
          <cell r="AE1157">
            <v>0</v>
          </cell>
          <cell r="AF1157">
            <v>0</v>
          </cell>
          <cell r="AG1157">
            <v>0</v>
          </cell>
          <cell r="AH1157">
            <v>0</v>
          </cell>
        </row>
        <row r="1158">
          <cell r="A1158" t="str">
            <v>L4303</v>
          </cell>
          <cell r="B1158" t="str">
            <v>Martlet Homes Limited</v>
          </cell>
          <cell r="C1158" t="str">
            <v>Large</v>
          </cell>
          <cell r="D1158">
            <v>5283</v>
          </cell>
          <cell r="E1158">
            <v>2</v>
          </cell>
          <cell r="F1158">
            <v>4</v>
          </cell>
          <cell r="G1158">
            <v>35</v>
          </cell>
          <cell r="H1158">
            <v>0</v>
          </cell>
          <cell r="I1158">
            <v>0</v>
          </cell>
          <cell r="J1158">
            <v>274</v>
          </cell>
          <cell r="K1158">
            <v>0</v>
          </cell>
          <cell r="L1158">
            <v>0</v>
          </cell>
          <cell r="M1158">
            <v>2</v>
          </cell>
          <cell r="N1158">
            <v>10</v>
          </cell>
          <cell r="O1158">
            <v>0</v>
          </cell>
          <cell r="P1158">
            <v>0</v>
          </cell>
          <cell r="Q1158">
            <v>0</v>
          </cell>
          <cell r="R1158">
            <v>0</v>
          </cell>
          <cell r="S1158">
            <v>407</v>
          </cell>
          <cell r="T1158">
            <v>0</v>
          </cell>
          <cell r="U1158">
            <v>0</v>
          </cell>
          <cell r="V1158">
            <v>6001</v>
          </cell>
          <cell r="W1158">
            <v>12</v>
          </cell>
          <cell r="X1158">
            <v>4</v>
          </cell>
          <cell r="Y1158">
            <v>6013</v>
          </cell>
          <cell r="Z1158">
            <v>1</v>
          </cell>
          <cell r="AA1158">
            <v>0</v>
          </cell>
          <cell r="AB1158">
            <v>0</v>
          </cell>
          <cell r="AC1158">
            <v>608</v>
          </cell>
          <cell r="AD1158">
            <v>0</v>
          </cell>
          <cell r="AE1158">
            <v>1</v>
          </cell>
          <cell r="AF1158">
            <v>609</v>
          </cell>
          <cell r="AG1158">
            <v>0</v>
          </cell>
          <cell r="AH1158">
            <v>1</v>
          </cell>
        </row>
        <row r="1159">
          <cell r="A1159" t="str">
            <v>L4311</v>
          </cell>
          <cell r="B1159" t="str">
            <v>Trent &amp; Dove Housing Limited</v>
          </cell>
          <cell r="C1159" t="str">
            <v>Large</v>
          </cell>
          <cell r="D1159">
            <v>3871</v>
          </cell>
          <cell r="E1159">
            <v>0</v>
          </cell>
          <cell r="F1159">
            <v>0</v>
          </cell>
          <cell r="G1159">
            <v>43</v>
          </cell>
          <cell r="H1159">
            <v>0</v>
          </cell>
          <cell r="I1159">
            <v>0</v>
          </cell>
          <cell r="J1159">
            <v>927</v>
          </cell>
          <cell r="K1159">
            <v>3</v>
          </cell>
          <cell r="L1159">
            <v>0</v>
          </cell>
          <cell r="M1159">
            <v>2</v>
          </cell>
          <cell r="N1159">
            <v>3</v>
          </cell>
          <cell r="O1159">
            <v>4</v>
          </cell>
          <cell r="P1159">
            <v>0</v>
          </cell>
          <cell r="Q1159">
            <v>0</v>
          </cell>
          <cell r="R1159">
            <v>0</v>
          </cell>
          <cell r="S1159">
            <v>698</v>
          </cell>
          <cell r="T1159">
            <v>0</v>
          </cell>
          <cell r="U1159">
            <v>0</v>
          </cell>
          <cell r="V1159">
            <v>5541</v>
          </cell>
          <cell r="W1159">
            <v>6</v>
          </cell>
          <cell r="X1159">
            <v>4</v>
          </cell>
          <cell r="Y1159">
            <v>5547</v>
          </cell>
          <cell r="Z1159">
            <v>0</v>
          </cell>
          <cell r="AA1159">
            <v>0</v>
          </cell>
          <cell r="AB1159">
            <v>0</v>
          </cell>
          <cell r="AC1159">
            <v>0</v>
          </cell>
          <cell r="AD1159">
            <v>0</v>
          </cell>
          <cell r="AE1159">
            <v>0</v>
          </cell>
          <cell r="AF1159">
            <v>0</v>
          </cell>
          <cell r="AG1159">
            <v>0</v>
          </cell>
          <cell r="AH1159">
            <v>0</v>
          </cell>
        </row>
        <row r="1160">
          <cell r="A1160" t="str">
            <v>L4312</v>
          </cell>
          <cell r="B1160" t="str">
            <v>Cottsway Housing Association Limited</v>
          </cell>
          <cell r="C1160" t="str">
            <v>Large</v>
          </cell>
          <cell r="D1160">
            <v>3494</v>
          </cell>
          <cell r="E1160">
            <v>230</v>
          </cell>
          <cell r="F1160">
            <v>50</v>
          </cell>
          <cell r="G1160">
            <v>0</v>
          </cell>
          <cell r="H1160">
            <v>0</v>
          </cell>
          <cell r="I1160">
            <v>0</v>
          </cell>
          <cell r="J1160">
            <v>171</v>
          </cell>
          <cell r="K1160">
            <v>172</v>
          </cell>
          <cell r="L1160">
            <v>0</v>
          </cell>
          <cell r="M1160">
            <v>0</v>
          </cell>
          <cell r="N1160">
            <v>0</v>
          </cell>
          <cell r="O1160">
            <v>0</v>
          </cell>
          <cell r="P1160">
            <v>0</v>
          </cell>
          <cell r="Q1160">
            <v>0</v>
          </cell>
          <cell r="R1160">
            <v>0</v>
          </cell>
          <cell r="S1160">
            <v>175</v>
          </cell>
          <cell r="T1160">
            <v>0</v>
          </cell>
          <cell r="U1160">
            <v>0</v>
          </cell>
          <cell r="V1160">
            <v>3840</v>
          </cell>
          <cell r="W1160">
            <v>402</v>
          </cell>
          <cell r="X1160">
            <v>50</v>
          </cell>
          <cell r="Y1160">
            <v>4242</v>
          </cell>
          <cell r="Z1160">
            <v>28</v>
          </cell>
          <cell r="AA1160">
            <v>0</v>
          </cell>
          <cell r="AB1160">
            <v>0</v>
          </cell>
          <cell r="AC1160">
            <v>0</v>
          </cell>
          <cell r="AD1160">
            <v>0</v>
          </cell>
          <cell r="AE1160">
            <v>0</v>
          </cell>
          <cell r="AF1160">
            <v>28</v>
          </cell>
          <cell r="AG1160">
            <v>0</v>
          </cell>
          <cell r="AH1160">
            <v>0</v>
          </cell>
        </row>
        <row r="1161">
          <cell r="A1161" t="str">
            <v>L4313</v>
          </cell>
          <cell r="B1161" t="str">
            <v>Gentoo Group Limited</v>
          </cell>
          <cell r="C1161" t="str">
            <v>RASA</v>
          </cell>
          <cell r="D1161">
            <v>0</v>
          </cell>
          <cell r="E1161">
            <v>163</v>
          </cell>
          <cell r="F1161">
            <v>0</v>
          </cell>
          <cell r="G1161">
            <v>8</v>
          </cell>
          <cell r="H1161">
            <v>23</v>
          </cell>
          <cell r="I1161">
            <v>0</v>
          </cell>
          <cell r="J1161">
            <v>0</v>
          </cell>
          <cell r="K1161">
            <v>0</v>
          </cell>
          <cell r="L1161">
            <v>0</v>
          </cell>
          <cell r="M1161">
            <v>0</v>
          </cell>
          <cell r="N1161">
            <v>0</v>
          </cell>
          <cell r="O1161">
            <v>12</v>
          </cell>
          <cell r="P1161">
            <v>0</v>
          </cell>
          <cell r="Q1161">
            <v>0</v>
          </cell>
          <cell r="R1161">
            <v>0</v>
          </cell>
          <cell r="S1161">
            <v>0</v>
          </cell>
          <cell r="T1161">
            <v>0</v>
          </cell>
          <cell r="U1161">
            <v>0</v>
          </cell>
          <cell r="V1161">
            <v>8</v>
          </cell>
          <cell r="W1161">
            <v>186</v>
          </cell>
          <cell r="X1161">
            <v>12</v>
          </cell>
          <cell r="Y1161">
            <v>194</v>
          </cell>
          <cell r="Z1161">
            <v>67</v>
          </cell>
          <cell r="AA1161">
            <v>0</v>
          </cell>
          <cell r="AB1161">
            <v>0</v>
          </cell>
          <cell r="AC1161">
            <v>231</v>
          </cell>
          <cell r="AD1161">
            <v>0</v>
          </cell>
          <cell r="AE1161">
            <v>15</v>
          </cell>
          <cell r="AF1161">
            <v>298</v>
          </cell>
          <cell r="AG1161">
            <v>0</v>
          </cell>
          <cell r="AH1161">
            <v>15</v>
          </cell>
        </row>
        <row r="1162">
          <cell r="A1162" t="str">
            <v>L4318</v>
          </cell>
          <cell r="B1162" t="str">
            <v>Gentoo Sunderland Limited</v>
          </cell>
          <cell r="C1162" t="str">
            <v>Large</v>
          </cell>
          <cell r="D1162">
            <v>27668</v>
          </cell>
          <cell r="E1162">
            <v>0</v>
          </cell>
          <cell r="F1162">
            <v>155</v>
          </cell>
          <cell r="G1162">
            <v>44</v>
          </cell>
          <cell r="H1162">
            <v>0</v>
          </cell>
          <cell r="I1162">
            <v>23</v>
          </cell>
          <cell r="J1162">
            <v>768</v>
          </cell>
          <cell r="K1162">
            <v>0</v>
          </cell>
          <cell r="L1162">
            <v>0</v>
          </cell>
          <cell r="M1162">
            <v>14</v>
          </cell>
          <cell r="N1162">
            <v>152</v>
          </cell>
          <cell r="O1162">
            <v>0</v>
          </cell>
          <cell r="P1162">
            <v>0</v>
          </cell>
          <cell r="Q1162">
            <v>0</v>
          </cell>
          <cell r="R1162">
            <v>0</v>
          </cell>
          <cell r="S1162">
            <v>187</v>
          </cell>
          <cell r="T1162">
            <v>0</v>
          </cell>
          <cell r="U1162">
            <v>0</v>
          </cell>
          <cell r="V1162">
            <v>28681</v>
          </cell>
          <cell r="W1162">
            <v>152</v>
          </cell>
          <cell r="X1162">
            <v>178</v>
          </cell>
          <cell r="Y1162">
            <v>28833</v>
          </cell>
          <cell r="Z1162">
            <v>1</v>
          </cell>
          <cell r="AA1162">
            <v>0</v>
          </cell>
          <cell r="AB1162">
            <v>0</v>
          </cell>
          <cell r="AC1162">
            <v>0</v>
          </cell>
          <cell r="AD1162">
            <v>15</v>
          </cell>
          <cell r="AE1162">
            <v>0</v>
          </cell>
          <cell r="AF1162">
            <v>1</v>
          </cell>
          <cell r="AG1162">
            <v>15</v>
          </cell>
          <cell r="AH1162">
            <v>0</v>
          </cell>
        </row>
        <row r="1163">
          <cell r="A1163" t="str">
            <v>L4331</v>
          </cell>
          <cell r="B1163" t="str">
            <v>Chelmer Housing Partnership Limited</v>
          </cell>
          <cell r="C1163" t="str">
            <v>Large</v>
          </cell>
          <cell r="D1163">
            <v>5200</v>
          </cell>
          <cell r="E1163">
            <v>9</v>
          </cell>
          <cell r="F1163">
            <v>0</v>
          </cell>
          <cell r="G1163">
            <v>134</v>
          </cell>
          <cell r="H1163">
            <v>0</v>
          </cell>
          <cell r="I1163">
            <v>0</v>
          </cell>
          <cell r="J1163">
            <v>486</v>
          </cell>
          <cell r="K1163">
            <v>0</v>
          </cell>
          <cell r="L1163">
            <v>0</v>
          </cell>
          <cell r="M1163">
            <v>933</v>
          </cell>
          <cell r="N1163">
            <v>0</v>
          </cell>
          <cell r="O1163">
            <v>0</v>
          </cell>
          <cell r="P1163">
            <v>0</v>
          </cell>
          <cell r="Q1163">
            <v>0</v>
          </cell>
          <cell r="R1163">
            <v>0</v>
          </cell>
          <cell r="S1163">
            <v>1234</v>
          </cell>
          <cell r="T1163">
            <v>0</v>
          </cell>
          <cell r="U1163">
            <v>0</v>
          </cell>
          <cell r="V1163">
            <v>7987</v>
          </cell>
          <cell r="W1163">
            <v>9</v>
          </cell>
          <cell r="X1163">
            <v>0</v>
          </cell>
          <cell r="Y1163">
            <v>7996</v>
          </cell>
          <cell r="Z1163">
            <v>46</v>
          </cell>
          <cell r="AA1163">
            <v>0</v>
          </cell>
          <cell r="AB1163">
            <v>0</v>
          </cell>
          <cell r="AC1163">
            <v>0</v>
          </cell>
          <cell r="AD1163">
            <v>0</v>
          </cell>
          <cell r="AE1163">
            <v>0</v>
          </cell>
          <cell r="AF1163">
            <v>46</v>
          </cell>
          <cell r="AG1163">
            <v>0</v>
          </cell>
          <cell r="AH1163">
            <v>0</v>
          </cell>
        </row>
        <row r="1164">
          <cell r="A1164" t="str">
            <v>L4332</v>
          </cell>
          <cell r="B1164" t="str">
            <v>Dales Housing Limited</v>
          </cell>
          <cell r="C1164" t="str">
            <v>Large</v>
          </cell>
          <cell r="D1164">
            <v>2931</v>
          </cell>
          <cell r="E1164">
            <v>0</v>
          </cell>
          <cell r="F1164">
            <v>0</v>
          </cell>
          <cell r="G1164">
            <v>0</v>
          </cell>
          <cell r="H1164">
            <v>0</v>
          </cell>
          <cell r="I1164">
            <v>0</v>
          </cell>
          <cell r="J1164">
            <v>72</v>
          </cell>
          <cell r="K1164">
            <v>0</v>
          </cell>
          <cell r="L1164">
            <v>0</v>
          </cell>
          <cell r="M1164">
            <v>9</v>
          </cell>
          <cell r="N1164">
            <v>0</v>
          </cell>
          <cell r="O1164">
            <v>0</v>
          </cell>
          <cell r="P1164">
            <v>0</v>
          </cell>
          <cell r="Q1164">
            <v>0</v>
          </cell>
          <cell r="R1164">
            <v>0</v>
          </cell>
          <cell r="S1164">
            <v>219</v>
          </cell>
          <cell r="T1164">
            <v>0</v>
          </cell>
          <cell r="U1164">
            <v>0</v>
          </cell>
          <cell r="V1164">
            <v>3231</v>
          </cell>
          <cell r="W1164">
            <v>0</v>
          </cell>
          <cell r="X1164">
            <v>0</v>
          </cell>
          <cell r="Y1164">
            <v>3231</v>
          </cell>
          <cell r="Z1164">
            <v>0</v>
          </cell>
          <cell r="AA1164">
            <v>0</v>
          </cell>
          <cell r="AB1164">
            <v>0</v>
          </cell>
          <cell r="AC1164">
            <v>0</v>
          </cell>
          <cell r="AD1164">
            <v>0</v>
          </cell>
          <cell r="AE1164">
            <v>0</v>
          </cell>
          <cell r="AF1164">
            <v>0</v>
          </cell>
          <cell r="AG1164">
            <v>0</v>
          </cell>
          <cell r="AH1164">
            <v>0</v>
          </cell>
        </row>
        <row r="1165">
          <cell r="A1165" t="str">
            <v>L4334</v>
          </cell>
          <cell r="B1165" t="str">
            <v>Raven Housing Trust Limited</v>
          </cell>
          <cell r="C1165" t="str">
            <v>Large</v>
          </cell>
          <cell r="D1165">
            <v>4001</v>
          </cell>
          <cell r="E1165">
            <v>1</v>
          </cell>
          <cell r="F1165">
            <v>70</v>
          </cell>
          <cell r="G1165">
            <v>80</v>
          </cell>
          <cell r="H1165">
            <v>0</v>
          </cell>
          <cell r="I1165">
            <v>0</v>
          </cell>
          <cell r="J1165">
            <v>824</v>
          </cell>
          <cell r="K1165">
            <v>0</v>
          </cell>
          <cell r="L1165">
            <v>0</v>
          </cell>
          <cell r="M1165">
            <v>58</v>
          </cell>
          <cell r="N1165">
            <v>32</v>
          </cell>
          <cell r="O1165">
            <v>0</v>
          </cell>
          <cell r="P1165">
            <v>0</v>
          </cell>
          <cell r="Q1165">
            <v>0</v>
          </cell>
          <cell r="R1165">
            <v>0</v>
          </cell>
          <cell r="S1165">
            <v>337</v>
          </cell>
          <cell r="T1165">
            <v>21</v>
          </cell>
          <cell r="U1165">
            <v>0</v>
          </cell>
          <cell r="V1165">
            <v>5300</v>
          </cell>
          <cell r="W1165">
            <v>54</v>
          </cell>
          <cell r="X1165">
            <v>70</v>
          </cell>
          <cell r="Y1165">
            <v>5354</v>
          </cell>
          <cell r="Z1165">
            <v>8</v>
          </cell>
          <cell r="AA1165">
            <v>0</v>
          </cell>
          <cell r="AB1165">
            <v>0</v>
          </cell>
          <cell r="AC1165">
            <v>0</v>
          </cell>
          <cell r="AD1165">
            <v>0</v>
          </cell>
          <cell r="AE1165">
            <v>0</v>
          </cell>
          <cell r="AF1165">
            <v>8</v>
          </cell>
          <cell r="AG1165">
            <v>0</v>
          </cell>
          <cell r="AH1165">
            <v>0</v>
          </cell>
        </row>
        <row r="1166">
          <cell r="A1166" t="str">
            <v>L4335</v>
          </cell>
          <cell r="B1166" t="str">
            <v>Redditch Co-operative Homes</v>
          </cell>
          <cell r="C1166" t="str">
            <v>RASA</v>
          </cell>
          <cell r="D1166">
            <v>0</v>
          </cell>
          <cell r="E1166">
            <v>162</v>
          </cell>
          <cell r="F1166">
            <v>110</v>
          </cell>
          <cell r="G1166">
            <v>0</v>
          </cell>
          <cell r="H1166">
            <v>0</v>
          </cell>
          <cell r="I1166">
            <v>0</v>
          </cell>
          <cell r="J1166">
            <v>0</v>
          </cell>
          <cell r="K1166">
            <v>0</v>
          </cell>
          <cell r="L1166">
            <v>124</v>
          </cell>
          <cell r="M1166">
            <v>0</v>
          </cell>
          <cell r="N1166">
            <v>0</v>
          </cell>
          <cell r="O1166">
            <v>0</v>
          </cell>
          <cell r="P1166">
            <v>0</v>
          </cell>
          <cell r="Q1166">
            <v>0</v>
          </cell>
          <cell r="R1166">
            <v>0</v>
          </cell>
          <cell r="S1166">
            <v>0</v>
          </cell>
          <cell r="T1166">
            <v>0</v>
          </cell>
          <cell r="U1166">
            <v>0</v>
          </cell>
          <cell r="V1166">
            <v>0</v>
          </cell>
          <cell r="W1166">
            <v>162</v>
          </cell>
          <cell r="X1166">
            <v>234</v>
          </cell>
          <cell r="Y1166">
            <v>162</v>
          </cell>
          <cell r="Z1166">
            <v>0</v>
          </cell>
          <cell r="AA1166">
            <v>0</v>
          </cell>
          <cell r="AB1166">
            <v>0</v>
          </cell>
          <cell r="AC1166">
            <v>0</v>
          </cell>
          <cell r="AD1166">
            <v>0</v>
          </cell>
          <cell r="AE1166">
            <v>0</v>
          </cell>
          <cell r="AF1166">
            <v>0</v>
          </cell>
          <cell r="AG1166">
            <v>0</v>
          </cell>
          <cell r="AH1166">
            <v>0</v>
          </cell>
        </row>
        <row r="1167">
          <cell r="A1167" t="str">
            <v>L4340</v>
          </cell>
          <cell r="B1167" t="str">
            <v>Helena Partnerships Limited</v>
          </cell>
          <cell r="C1167" t="str">
            <v>Large</v>
          </cell>
          <cell r="D1167">
            <v>11075</v>
          </cell>
          <cell r="E1167">
            <v>0</v>
          </cell>
          <cell r="F1167">
            <v>36</v>
          </cell>
          <cell r="G1167">
            <v>20</v>
          </cell>
          <cell r="H1167">
            <v>0</v>
          </cell>
          <cell r="I1167">
            <v>0</v>
          </cell>
          <cell r="J1167">
            <v>558</v>
          </cell>
          <cell r="K1167">
            <v>0</v>
          </cell>
          <cell r="L1167">
            <v>0</v>
          </cell>
          <cell r="M1167">
            <v>78</v>
          </cell>
          <cell r="N1167">
            <v>0</v>
          </cell>
          <cell r="O1167">
            <v>0</v>
          </cell>
          <cell r="P1167">
            <v>0</v>
          </cell>
          <cell r="Q1167">
            <v>0</v>
          </cell>
          <cell r="R1167">
            <v>0</v>
          </cell>
          <cell r="S1167">
            <v>1095</v>
          </cell>
          <cell r="T1167">
            <v>0</v>
          </cell>
          <cell r="U1167">
            <v>0</v>
          </cell>
          <cell r="V1167">
            <v>12826</v>
          </cell>
          <cell r="W1167">
            <v>0</v>
          </cell>
          <cell r="X1167">
            <v>36</v>
          </cell>
          <cell r="Y1167">
            <v>12826</v>
          </cell>
          <cell r="Z1167">
            <v>6</v>
          </cell>
          <cell r="AA1167">
            <v>0</v>
          </cell>
          <cell r="AB1167">
            <v>0</v>
          </cell>
          <cell r="AC1167">
            <v>0</v>
          </cell>
          <cell r="AD1167">
            <v>0</v>
          </cell>
          <cell r="AE1167">
            <v>0</v>
          </cell>
          <cell r="AF1167">
            <v>6</v>
          </cell>
          <cell r="AG1167">
            <v>0</v>
          </cell>
          <cell r="AH1167">
            <v>0</v>
          </cell>
        </row>
        <row r="1168">
          <cell r="A1168" t="str">
            <v>L4341</v>
          </cell>
          <cell r="B1168" t="str">
            <v>Weaver Vale Housing Trust Limited</v>
          </cell>
          <cell r="C1168" t="str">
            <v>Large</v>
          </cell>
          <cell r="D1168">
            <v>4085</v>
          </cell>
          <cell r="E1168">
            <v>0</v>
          </cell>
          <cell r="F1168">
            <v>0</v>
          </cell>
          <cell r="G1168">
            <v>0</v>
          </cell>
          <cell r="H1168">
            <v>0</v>
          </cell>
          <cell r="I1168">
            <v>0</v>
          </cell>
          <cell r="J1168">
            <v>82</v>
          </cell>
          <cell r="K1168">
            <v>0</v>
          </cell>
          <cell r="L1168">
            <v>0</v>
          </cell>
          <cell r="M1168">
            <v>9</v>
          </cell>
          <cell r="N1168">
            <v>8</v>
          </cell>
          <cell r="O1168">
            <v>0</v>
          </cell>
          <cell r="P1168">
            <v>0</v>
          </cell>
          <cell r="Q1168">
            <v>0</v>
          </cell>
          <cell r="R1168">
            <v>0</v>
          </cell>
          <cell r="S1168">
            <v>1952</v>
          </cell>
          <cell r="T1168">
            <v>0</v>
          </cell>
          <cell r="U1168">
            <v>0</v>
          </cell>
          <cell r="V1168">
            <v>6128</v>
          </cell>
          <cell r="W1168">
            <v>8</v>
          </cell>
          <cell r="X1168">
            <v>0</v>
          </cell>
          <cell r="Y1168">
            <v>6136</v>
          </cell>
          <cell r="Z1168">
            <v>0</v>
          </cell>
          <cell r="AA1168">
            <v>0</v>
          </cell>
          <cell r="AB1168">
            <v>0</v>
          </cell>
          <cell r="AC1168">
            <v>0</v>
          </cell>
          <cell r="AD1168">
            <v>0</v>
          </cell>
          <cell r="AE1168">
            <v>0</v>
          </cell>
          <cell r="AF1168">
            <v>0</v>
          </cell>
          <cell r="AG1168">
            <v>0</v>
          </cell>
          <cell r="AH1168">
            <v>0</v>
          </cell>
        </row>
        <row r="1169">
          <cell r="A1169" t="str">
            <v>L4342</v>
          </cell>
          <cell r="B1169" t="str">
            <v>Coast &amp; Country Housing Limited</v>
          </cell>
          <cell r="C1169" t="str">
            <v>Large</v>
          </cell>
          <cell r="D1169">
            <v>9692</v>
          </cell>
          <cell r="E1169">
            <v>0</v>
          </cell>
          <cell r="F1169">
            <v>2</v>
          </cell>
          <cell r="G1169">
            <v>256</v>
          </cell>
          <cell r="H1169">
            <v>0</v>
          </cell>
          <cell r="I1169">
            <v>260</v>
          </cell>
          <cell r="J1169">
            <v>192</v>
          </cell>
          <cell r="K1169">
            <v>0</v>
          </cell>
          <cell r="L1169">
            <v>0</v>
          </cell>
          <cell r="M1169">
            <v>12</v>
          </cell>
          <cell r="N1169">
            <v>12</v>
          </cell>
          <cell r="O1169">
            <v>0</v>
          </cell>
          <cell r="P1169">
            <v>0</v>
          </cell>
          <cell r="Q1169">
            <v>0</v>
          </cell>
          <cell r="R1169">
            <v>0</v>
          </cell>
          <cell r="S1169">
            <v>0</v>
          </cell>
          <cell r="T1169">
            <v>0</v>
          </cell>
          <cell r="U1169">
            <v>0</v>
          </cell>
          <cell r="V1169">
            <v>10152</v>
          </cell>
          <cell r="W1169">
            <v>12</v>
          </cell>
          <cell r="X1169">
            <v>262</v>
          </cell>
          <cell r="Y1169">
            <v>10164</v>
          </cell>
          <cell r="Z1169">
            <v>7</v>
          </cell>
          <cell r="AA1169">
            <v>0</v>
          </cell>
          <cell r="AB1169">
            <v>0</v>
          </cell>
          <cell r="AC1169">
            <v>0</v>
          </cell>
          <cell r="AD1169">
            <v>13</v>
          </cell>
          <cell r="AE1169">
            <v>0</v>
          </cell>
          <cell r="AF1169">
            <v>7</v>
          </cell>
          <cell r="AG1169">
            <v>13</v>
          </cell>
          <cell r="AH1169">
            <v>0</v>
          </cell>
        </row>
        <row r="1170">
          <cell r="A1170" t="str">
            <v>L4346</v>
          </cell>
          <cell r="B1170" t="str">
            <v>Lambeth Self Help Housing Association Limited</v>
          </cell>
          <cell r="C1170" t="str">
            <v>RASA</v>
          </cell>
          <cell r="D1170">
            <v>52</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52</v>
          </cell>
          <cell r="W1170">
            <v>0</v>
          </cell>
          <cell r="X1170">
            <v>0</v>
          </cell>
          <cell r="Y1170">
            <v>52</v>
          </cell>
          <cell r="Z1170">
            <v>0</v>
          </cell>
          <cell r="AA1170">
            <v>0</v>
          </cell>
          <cell r="AB1170">
            <v>0</v>
          </cell>
          <cell r="AC1170">
            <v>0</v>
          </cell>
          <cell r="AD1170">
            <v>0</v>
          </cell>
          <cell r="AE1170">
            <v>0</v>
          </cell>
          <cell r="AF1170">
            <v>0</v>
          </cell>
          <cell r="AG1170">
            <v>0</v>
          </cell>
          <cell r="AH1170">
            <v>0</v>
          </cell>
        </row>
        <row r="1171">
          <cell r="A1171" t="str">
            <v>L4347</v>
          </cell>
          <cell r="B1171" t="str">
            <v>London Strategic Housing Limited</v>
          </cell>
          <cell r="C1171" t="str">
            <v>Large</v>
          </cell>
          <cell r="D1171">
            <v>602</v>
          </cell>
          <cell r="E1171">
            <v>5</v>
          </cell>
          <cell r="F1171">
            <v>597</v>
          </cell>
          <cell r="G1171">
            <v>1150</v>
          </cell>
          <cell r="H1171">
            <v>0</v>
          </cell>
          <cell r="I1171">
            <v>310</v>
          </cell>
          <cell r="J1171">
            <v>0</v>
          </cell>
          <cell r="K1171">
            <v>1</v>
          </cell>
          <cell r="L1171">
            <v>0</v>
          </cell>
          <cell r="M1171">
            <v>0</v>
          </cell>
          <cell r="N1171">
            <v>0</v>
          </cell>
          <cell r="O1171">
            <v>0</v>
          </cell>
          <cell r="P1171">
            <v>0</v>
          </cell>
          <cell r="Q1171">
            <v>0</v>
          </cell>
          <cell r="R1171">
            <v>0</v>
          </cell>
          <cell r="S1171">
            <v>0</v>
          </cell>
          <cell r="T1171">
            <v>0</v>
          </cell>
          <cell r="U1171">
            <v>0</v>
          </cell>
          <cell r="V1171">
            <v>1752</v>
          </cell>
          <cell r="W1171">
            <v>6</v>
          </cell>
          <cell r="X1171">
            <v>907</v>
          </cell>
          <cell r="Y1171">
            <v>1758</v>
          </cell>
          <cell r="Z1171">
            <v>158</v>
          </cell>
          <cell r="AA1171">
            <v>0</v>
          </cell>
          <cell r="AB1171">
            <v>0</v>
          </cell>
          <cell r="AC1171">
            <v>0</v>
          </cell>
          <cell r="AD1171">
            <v>0</v>
          </cell>
          <cell r="AE1171">
            <v>0</v>
          </cell>
          <cell r="AF1171">
            <v>158</v>
          </cell>
          <cell r="AG1171">
            <v>0</v>
          </cell>
          <cell r="AH1171">
            <v>0</v>
          </cell>
        </row>
        <row r="1172">
          <cell r="A1172" t="str">
            <v>L4355</v>
          </cell>
          <cell r="B1172" t="str">
            <v>Plus Dane Housing Group Limited</v>
          </cell>
          <cell r="C1172" t="str">
            <v>RASA</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row>
        <row r="1173">
          <cell r="A1173" t="str">
            <v>L4361</v>
          </cell>
          <cell r="B1173" t="str">
            <v>Cobalt Housing Limited</v>
          </cell>
          <cell r="C1173" t="str">
            <v>Large</v>
          </cell>
          <cell r="D1173">
            <v>5736</v>
          </cell>
          <cell r="E1173">
            <v>0</v>
          </cell>
          <cell r="F1173">
            <v>0</v>
          </cell>
          <cell r="G1173">
            <v>0</v>
          </cell>
          <cell r="H1173">
            <v>0</v>
          </cell>
          <cell r="I1173">
            <v>0</v>
          </cell>
          <cell r="J1173">
            <v>245</v>
          </cell>
          <cell r="K1173">
            <v>0</v>
          </cell>
          <cell r="L1173">
            <v>0</v>
          </cell>
          <cell r="M1173">
            <v>0</v>
          </cell>
          <cell r="N1173">
            <v>0</v>
          </cell>
          <cell r="O1173">
            <v>0</v>
          </cell>
          <cell r="P1173">
            <v>0</v>
          </cell>
          <cell r="Q1173">
            <v>0</v>
          </cell>
          <cell r="R1173">
            <v>0</v>
          </cell>
          <cell r="S1173">
            <v>0</v>
          </cell>
          <cell r="T1173">
            <v>0</v>
          </cell>
          <cell r="U1173">
            <v>0</v>
          </cell>
          <cell r="V1173">
            <v>5981</v>
          </cell>
          <cell r="W1173">
            <v>0</v>
          </cell>
          <cell r="X1173">
            <v>0</v>
          </cell>
          <cell r="Y1173">
            <v>5981</v>
          </cell>
          <cell r="Z1173">
            <v>8</v>
          </cell>
          <cell r="AA1173">
            <v>0</v>
          </cell>
          <cell r="AB1173">
            <v>0</v>
          </cell>
          <cell r="AC1173">
            <v>0</v>
          </cell>
          <cell r="AD1173">
            <v>0</v>
          </cell>
          <cell r="AE1173">
            <v>0</v>
          </cell>
          <cell r="AF1173">
            <v>8</v>
          </cell>
          <cell r="AG1173">
            <v>0</v>
          </cell>
          <cell r="AH1173">
            <v>0</v>
          </cell>
        </row>
        <row r="1174">
          <cell r="A1174" t="str">
            <v>L4362</v>
          </cell>
          <cell r="B1174" t="str">
            <v>Retail Trust</v>
          </cell>
          <cell r="C1174" t="str">
            <v>RASA</v>
          </cell>
          <cell r="D1174">
            <v>0</v>
          </cell>
          <cell r="E1174">
            <v>0</v>
          </cell>
          <cell r="F1174">
            <v>0</v>
          </cell>
          <cell r="G1174">
            <v>0</v>
          </cell>
          <cell r="H1174">
            <v>0</v>
          </cell>
          <cell r="I1174">
            <v>0</v>
          </cell>
          <cell r="J1174">
            <v>0</v>
          </cell>
          <cell r="K1174">
            <v>0</v>
          </cell>
          <cell r="L1174">
            <v>0</v>
          </cell>
          <cell r="M1174">
            <v>0</v>
          </cell>
          <cell r="N1174">
            <v>0</v>
          </cell>
          <cell r="O1174">
            <v>0</v>
          </cell>
          <cell r="P1174">
            <v>20</v>
          </cell>
          <cell r="Q1174">
            <v>0</v>
          </cell>
          <cell r="R1174">
            <v>0</v>
          </cell>
          <cell r="S1174">
            <v>368</v>
          </cell>
          <cell r="T1174">
            <v>0</v>
          </cell>
          <cell r="U1174">
            <v>0</v>
          </cell>
          <cell r="V1174">
            <v>388</v>
          </cell>
          <cell r="W1174">
            <v>0</v>
          </cell>
          <cell r="X1174">
            <v>0</v>
          </cell>
          <cell r="Y1174">
            <v>368</v>
          </cell>
          <cell r="Z1174">
            <v>0</v>
          </cell>
          <cell r="AA1174">
            <v>0</v>
          </cell>
          <cell r="AB1174">
            <v>0</v>
          </cell>
          <cell r="AC1174">
            <v>0</v>
          </cell>
          <cell r="AD1174">
            <v>0</v>
          </cell>
          <cell r="AE1174">
            <v>0</v>
          </cell>
          <cell r="AF1174">
            <v>0</v>
          </cell>
          <cell r="AG1174">
            <v>0</v>
          </cell>
          <cell r="AH1174">
            <v>0</v>
          </cell>
        </row>
        <row r="1175">
          <cell r="A1175" t="str">
            <v>L4363</v>
          </cell>
          <cell r="B1175" t="str">
            <v>Incommunities Group Limited</v>
          </cell>
          <cell r="C1175" t="str">
            <v>RASA</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row>
        <row r="1176">
          <cell r="A1176" t="str">
            <v>L4370</v>
          </cell>
          <cell r="B1176" t="str">
            <v>North Hertfordshire Homes Limited</v>
          </cell>
          <cell r="C1176" t="str">
            <v>Large</v>
          </cell>
          <cell r="D1176">
            <v>7283</v>
          </cell>
          <cell r="E1176">
            <v>7</v>
          </cell>
          <cell r="F1176">
            <v>0</v>
          </cell>
          <cell r="G1176">
            <v>33</v>
          </cell>
          <cell r="H1176">
            <v>0</v>
          </cell>
          <cell r="I1176">
            <v>0</v>
          </cell>
          <cell r="J1176">
            <v>0</v>
          </cell>
          <cell r="K1176">
            <v>0</v>
          </cell>
          <cell r="L1176">
            <v>0</v>
          </cell>
          <cell r="M1176">
            <v>163</v>
          </cell>
          <cell r="N1176">
            <v>0</v>
          </cell>
          <cell r="O1176">
            <v>0</v>
          </cell>
          <cell r="P1176">
            <v>0</v>
          </cell>
          <cell r="Q1176">
            <v>0</v>
          </cell>
          <cell r="R1176">
            <v>0</v>
          </cell>
          <cell r="S1176">
            <v>794</v>
          </cell>
          <cell r="T1176">
            <v>0</v>
          </cell>
          <cell r="U1176">
            <v>0</v>
          </cell>
          <cell r="V1176">
            <v>8273</v>
          </cell>
          <cell r="W1176">
            <v>7</v>
          </cell>
          <cell r="X1176">
            <v>0</v>
          </cell>
          <cell r="Y1176">
            <v>8280</v>
          </cell>
          <cell r="Z1176">
            <v>3</v>
          </cell>
          <cell r="AA1176">
            <v>0</v>
          </cell>
          <cell r="AB1176">
            <v>0</v>
          </cell>
          <cell r="AC1176">
            <v>0</v>
          </cell>
          <cell r="AD1176">
            <v>0</v>
          </cell>
          <cell r="AE1176">
            <v>0</v>
          </cell>
          <cell r="AF1176">
            <v>3</v>
          </cell>
          <cell r="AG1176">
            <v>0</v>
          </cell>
          <cell r="AH1176">
            <v>0</v>
          </cell>
        </row>
        <row r="1177">
          <cell r="A1177" t="str">
            <v>L4371</v>
          </cell>
          <cell r="B1177" t="str">
            <v>Wulvern Housing Ltd</v>
          </cell>
          <cell r="C1177" t="str">
            <v>Large</v>
          </cell>
          <cell r="D1177">
            <v>3336</v>
          </cell>
          <cell r="E1177">
            <v>0</v>
          </cell>
          <cell r="F1177">
            <v>0</v>
          </cell>
          <cell r="G1177">
            <v>0</v>
          </cell>
          <cell r="H1177">
            <v>0</v>
          </cell>
          <cell r="I1177">
            <v>0</v>
          </cell>
          <cell r="J1177">
            <v>1121</v>
          </cell>
          <cell r="K1177">
            <v>0</v>
          </cell>
          <cell r="L1177">
            <v>0</v>
          </cell>
          <cell r="M1177">
            <v>926</v>
          </cell>
          <cell r="N1177">
            <v>0</v>
          </cell>
          <cell r="O1177">
            <v>0</v>
          </cell>
          <cell r="P1177">
            <v>0</v>
          </cell>
          <cell r="Q1177">
            <v>0</v>
          </cell>
          <cell r="R1177">
            <v>0</v>
          </cell>
          <cell r="S1177">
            <v>96</v>
          </cell>
          <cell r="T1177">
            <v>0</v>
          </cell>
          <cell r="U1177">
            <v>0</v>
          </cell>
          <cell r="V1177">
            <v>5479</v>
          </cell>
          <cell r="W1177">
            <v>0</v>
          </cell>
          <cell r="X1177">
            <v>0</v>
          </cell>
          <cell r="Y1177">
            <v>5479</v>
          </cell>
          <cell r="Z1177">
            <v>0</v>
          </cell>
          <cell r="AA1177">
            <v>0</v>
          </cell>
          <cell r="AB1177">
            <v>0</v>
          </cell>
          <cell r="AC1177">
            <v>32</v>
          </cell>
          <cell r="AD1177">
            <v>0</v>
          </cell>
          <cell r="AE1177">
            <v>0</v>
          </cell>
          <cell r="AF1177">
            <v>32</v>
          </cell>
          <cell r="AG1177">
            <v>0</v>
          </cell>
          <cell r="AH1177">
            <v>0</v>
          </cell>
        </row>
        <row r="1178">
          <cell r="A1178" t="str">
            <v>L4372</v>
          </cell>
          <cell r="B1178" t="str">
            <v>Futures Homescape Limited</v>
          </cell>
          <cell r="C1178" t="str">
            <v>Large</v>
          </cell>
          <cell r="D1178">
            <v>3370</v>
          </cell>
          <cell r="E1178">
            <v>0</v>
          </cell>
          <cell r="F1178">
            <v>203</v>
          </cell>
          <cell r="G1178">
            <v>1</v>
          </cell>
          <cell r="H1178">
            <v>0</v>
          </cell>
          <cell r="I1178">
            <v>0</v>
          </cell>
          <cell r="J1178">
            <v>91</v>
          </cell>
          <cell r="K1178">
            <v>0</v>
          </cell>
          <cell r="L1178">
            <v>0</v>
          </cell>
          <cell r="M1178">
            <v>23</v>
          </cell>
          <cell r="N1178">
            <v>0</v>
          </cell>
          <cell r="O1178">
            <v>4</v>
          </cell>
          <cell r="P1178">
            <v>0</v>
          </cell>
          <cell r="Q1178">
            <v>0</v>
          </cell>
          <cell r="R1178">
            <v>0</v>
          </cell>
          <cell r="S1178">
            <v>2213</v>
          </cell>
          <cell r="T1178">
            <v>0</v>
          </cell>
          <cell r="U1178">
            <v>6</v>
          </cell>
          <cell r="V1178">
            <v>5698</v>
          </cell>
          <cell r="W1178">
            <v>0</v>
          </cell>
          <cell r="X1178">
            <v>213</v>
          </cell>
          <cell r="Y1178">
            <v>5698</v>
          </cell>
          <cell r="Z1178">
            <v>46</v>
          </cell>
          <cell r="AA1178">
            <v>0</v>
          </cell>
          <cell r="AB1178">
            <v>0</v>
          </cell>
          <cell r="AC1178">
            <v>0</v>
          </cell>
          <cell r="AD1178">
            <v>0</v>
          </cell>
          <cell r="AE1178">
            <v>0</v>
          </cell>
          <cell r="AF1178">
            <v>46</v>
          </cell>
          <cell r="AG1178">
            <v>0</v>
          </cell>
          <cell r="AH1178">
            <v>0</v>
          </cell>
        </row>
        <row r="1179">
          <cell r="A1179" t="str">
            <v>L4373</v>
          </cell>
          <cell r="B1179" t="str">
            <v>Network Housing Group Limited</v>
          </cell>
          <cell r="C1179" t="str">
            <v>RASA</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row>
        <row r="1180">
          <cell r="A1180" t="str">
            <v>L4375</v>
          </cell>
          <cell r="B1180" t="str">
            <v>Sanctuary (Liverpool) Limited</v>
          </cell>
          <cell r="C1180" t="str">
            <v>RASA</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row>
        <row r="1181">
          <cell r="A1181" t="str">
            <v>L4376</v>
          </cell>
          <cell r="B1181" t="str">
            <v>Tamil Community Housing Association Limited</v>
          </cell>
          <cell r="C1181" t="str">
            <v>RASA</v>
          </cell>
          <cell r="D1181">
            <v>105</v>
          </cell>
          <cell r="E1181">
            <v>0</v>
          </cell>
          <cell r="F1181">
            <v>174</v>
          </cell>
          <cell r="G1181">
            <v>0</v>
          </cell>
          <cell r="H1181">
            <v>0</v>
          </cell>
          <cell r="I1181">
            <v>0</v>
          </cell>
          <cell r="J1181">
            <v>9</v>
          </cell>
          <cell r="K1181">
            <v>0</v>
          </cell>
          <cell r="L1181">
            <v>4</v>
          </cell>
          <cell r="M1181">
            <v>0</v>
          </cell>
          <cell r="N1181">
            <v>0</v>
          </cell>
          <cell r="O1181">
            <v>0</v>
          </cell>
          <cell r="P1181">
            <v>0</v>
          </cell>
          <cell r="Q1181">
            <v>0</v>
          </cell>
          <cell r="R1181">
            <v>0</v>
          </cell>
          <cell r="S1181">
            <v>0</v>
          </cell>
          <cell r="T1181">
            <v>0</v>
          </cell>
          <cell r="U1181">
            <v>0</v>
          </cell>
          <cell r="V1181">
            <v>114</v>
          </cell>
          <cell r="W1181">
            <v>0</v>
          </cell>
          <cell r="X1181">
            <v>178</v>
          </cell>
          <cell r="Y1181">
            <v>114</v>
          </cell>
          <cell r="Z1181">
            <v>3</v>
          </cell>
          <cell r="AA1181">
            <v>0</v>
          </cell>
          <cell r="AB1181">
            <v>1</v>
          </cell>
          <cell r="AC1181">
            <v>0</v>
          </cell>
          <cell r="AD1181">
            <v>0</v>
          </cell>
          <cell r="AE1181">
            <v>0</v>
          </cell>
          <cell r="AF1181">
            <v>3</v>
          </cell>
          <cell r="AG1181">
            <v>0</v>
          </cell>
          <cell r="AH1181">
            <v>1</v>
          </cell>
        </row>
        <row r="1182">
          <cell r="A1182" t="str">
            <v>L4383</v>
          </cell>
          <cell r="B1182" t="str">
            <v>WATMOS Community Homes</v>
          </cell>
          <cell r="C1182" t="str">
            <v>Large</v>
          </cell>
          <cell r="D1182">
            <v>2659</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2659</v>
          </cell>
          <cell r="W1182">
            <v>0</v>
          </cell>
          <cell r="X1182">
            <v>0</v>
          </cell>
          <cell r="Y1182">
            <v>2659</v>
          </cell>
          <cell r="Z1182">
            <v>0</v>
          </cell>
          <cell r="AA1182">
            <v>0</v>
          </cell>
          <cell r="AB1182">
            <v>0</v>
          </cell>
          <cell r="AC1182">
            <v>372</v>
          </cell>
          <cell r="AD1182">
            <v>0</v>
          </cell>
          <cell r="AE1182">
            <v>0</v>
          </cell>
          <cell r="AF1182">
            <v>372</v>
          </cell>
          <cell r="AG1182">
            <v>0</v>
          </cell>
          <cell r="AH1182">
            <v>0</v>
          </cell>
        </row>
        <row r="1183">
          <cell r="A1183" t="str">
            <v>L4385</v>
          </cell>
          <cell r="B1183" t="str">
            <v>Two Rivers Housing</v>
          </cell>
          <cell r="C1183" t="str">
            <v>Large</v>
          </cell>
          <cell r="D1183">
            <v>2604</v>
          </cell>
          <cell r="E1183">
            <v>0</v>
          </cell>
          <cell r="F1183">
            <v>0</v>
          </cell>
          <cell r="G1183">
            <v>16</v>
          </cell>
          <cell r="H1183">
            <v>0</v>
          </cell>
          <cell r="I1183">
            <v>0</v>
          </cell>
          <cell r="J1183">
            <v>230</v>
          </cell>
          <cell r="K1183">
            <v>0</v>
          </cell>
          <cell r="L1183">
            <v>0</v>
          </cell>
          <cell r="M1183">
            <v>0</v>
          </cell>
          <cell r="N1183">
            <v>0</v>
          </cell>
          <cell r="O1183">
            <v>0</v>
          </cell>
          <cell r="P1183">
            <v>0</v>
          </cell>
          <cell r="Q1183">
            <v>0</v>
          </cell>
          <cell r="R1183">
            <v>0</v>
          </cell>
          <cell r="S1183">
            <v>931</v>
          </cell>
          <cell r="T1183">
            <v>0</v>
          </cell>
          <cell r="U1183">
            <v>0</v>
          </cell>
          <cell r="V1183">
            <v>3781</v>
          </cell>
          <cell r="W1183">
            <v>0</v>
          </cell>
          <cell r="X1183">
            <v>0</v>
          </cell>
          <cell r="Y1183">
            <v>3781</v>
          </cell>
          <cell r="Z1183">
            <v>0</v>
          </cell>
          <cell r="AA1183">
            <v>0</v>
          </cell>
          <cell r="AB1183">
            <v>0</v>
          </cell>
          <cell r="AC1183">
            <v>0</v>
          </cell>
          <cell r="AD1183">
            <v>0</v>
          </cell>
          <cell r="AE1183">
            <v>0</v>
          </cell>
          <cell r="AF1183">
            <v>0</v>
          </cell>
          <cell r="AG1183">
            <v>0</v>
          </cell>
          <cell r="AH1183">
            <v>0</v>
          </cell>
        </row>
        <row r="1184">
          <cell r="A1184" t="str">
            <v>L4389</v>
          </cell>
          <cell r="B1184" t="str">
            <v>Walsall Housing Group Limited</v>
          </cell>
          <cell r="C1184" t="str">
            <v>Large</v>
          </cell>
          <cell r="D1184">
            <v>18290</v>
          </cell>
          <cell r="E1184">
            <v>9</v>
          </cell>
          <cell r="F1184">
            <v>0</v>
          </cell>
          <cell r="G1184">
            <v>53</v>
          </cell>
          <cell r="H1184">
            <v>0</v>
          </cell>
          <cell r="I1184">
            <v>0</v>
          </cell>
          <cell r="J1184">
            <v>979</v>
          </cell>
          <cell r="K1184">
            <v>0</v>
          </cell>
          <cell r="L1184">
            <v>0</v>
          </cell>
          <cell r="M1184">
            <v>48</v>
          </cell>
          <cell r="N1184">
            <v>0</v>
          </cell>
          <cell r="O1184">
            <v>0</v>
          </cell>
          <cell r="P1184">
            <v>0</v>
          </cell>
          <cell r="Q1184">
            <v>0</v>
          </cell>
          <cell r="R1184">
            <v>0</v>
          </cell>
          <cell r="S1184">
            <v>0</v>
          </cell>
          <cell r="T1184">
            <v>0</v>
          </cell>
          <cell r="U1184">
            <v>0</v>
          </cell>
          <cell r="V1184">
            <v>19370</v>
          </cell>
          <cell r="W1184">
            <v>9</v>
          </cell>
          <cell r="X1184">
            <v>0</v>
          </cell>
          <cell r="Y1184">
            <v>19379</v>
          </cell>
          <cell r="Z1184">
            <v>56</v>
          </cell>
          <cell r="AA1184">
            <v>0</v>
          </cell>
          <cell r="AB1184">
            <v>0</v>
          </cell>
          <cell r="AC1184">
            <v>0</v>
          </cell>
          <cell r="AD1184">
            <v>0</v>
          </cell>
          <cell r="AE1184">
            <v>9</v>
          </cell>
          <cell r="AF1184">
            <v>56</v>
          </cell>
          <cell r="AG1184">
            <v>0</v>
          </cell>
          <cell r="AH1184">
            <v>9</v>
          </cell>
        </row>
        <row r="1185">
          <cell r="A1185" t="str">
            <v>L4393</v>
          </cell>
          <cell r="B1185" t="str">
            <v>Aster Group Limited</v>
          </cell>
          <cell r="C1185" t="str">
            <v>RASA</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row>
        <row r="1186">
          <cell r="A1186" t="str">
            <v>L4396</v>
          </cell>
          <cell r="B1186" t="str">
            <v>Eastlands Homes Partnership Limited</v>
          </cell>
          <cell r="C1186" t="str">
            <v>Large</v>
          </cell>
          <cell r="D1186">
            <v>7526</v>
          </cell>
          <cell r="E1186">
            <v>0</v>
          </cell>
          <cell r="F1186">
            <v>0</v>
          </cell>
          <cell r="G1186">
            <v>0</v>
          </cell>
          <cell r="H1186">
            <v>0</v>
          </cell>
          <cell r="I1186">
            <v>0</v>
          </cell>
          <cell r="J1186">
            <v>6</v>
          </cell>
          <cell r="K1186">
            <v>0</v>
          </cell>
          <cell r="L1186">
            <v>0</v>
          </cell>
          <cell r="M1186">
            <v>7</v>
          </cell>
          <cell r="N1186">
            <v>0</v>
          </cell>
          <cell r="O1186">
            <v>0</v>
          </cell>
          <cell r="P1186">
            <v>0</v>
          </cell>
          <cell r="Q1186">
            <v>0</v>
          </cell>
          <cell r="R1186">
            <v>0</v>
          </cell>
          <cell r="S1186">
            <v>222</v>
          </cell>
          <cell r="T1186">
            <v>0</v>
          </cell>
          <cell r="U1186">
            <v>0</v>
          </cell>
          <cell r="V1186">
            <v>7761</v>
          </cell>
          <cell r="W1186">
            <v>0</v>
          </cell>
          <cell r="X1186">
            <v>0</v>
          </cell>
          <cell r="Y1186">
            <v>7761</v>
          </cell>
          <cell r="Z1186">
            <v>22</v>
          </cell>
          <cell r="AA1186">
            <v>0</v>
          </cell>
          <cell r="AB1186">
            <v>0</v>
          </cell>
          <cell r="AC1186">
            <v>0</v>
          </cell>
          <cell r="AD1186">
            <v>0</v>
          </cell>
          <cell r="AE1186">
            <v>0</v>
          </cell>
          <cell r="AF1186">
            <v>22</v>
          </cell>
          <cell r="AG1186">
            <v>0</v>
          </cell>
          <cell r="AH1186">
            <v>0</v>
          </cell>
        </row>
        <row r="1187">
          <cell r="A1187" t="str">
            <v>L4398</v>
          </cell>
          <cell r="B1187" t="str">
            <v>Luminus Group Limited</v>
          </cell>
          <cell r="C1187" t="str">
            <v>RASA</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row>
        <row r="1188">
          <cell r="A1188" t="str">
            <v>L4399</v>
          </cell>
          <cell r="B1188" t="str">
            <v>Oak Foundation</v>
          </cell>
          <cell r="C1188" t="str">
            <v>RASA</v>
          </cell>
          <cell r="D1188">
            <v>3</v>
          </cell>
          <cell r="E1188">
            <v>0</v>
          </cell>
          <cell r="F1188">
            <v>0</v>
          </cell>
          <cell r="G1188">
            <v>3</v>
          </cell>
          <cell r="H1188">
            <v>0</v>
          </cell>
          <cell r="I1188">
            <v>0</v>
          </cell>
          <cell r="J1188">
            <v>0</v>
          </cell>
          <cell r="K1188">
            <v>0</v>
          </cell>
          <cell r="L1188">
            <v>0</v>
          </cell>
          <cell r="M1188">
            <v>60</v>
          </cell>
          <cell r="N1188">
            <v>0</v>
          </cell>
          <cell r="O1188">
            <v>0</v>
          </cell>
          <cell r="P1188">
            <v>0</v>
          </cell>
          <cell r="Q1188">
            <v>0</v>
          </cell>
          <cell r="R1188">
            <v>0</v>
          </cell>
          <cell r="S1188">
            <v>482</v>
          </cell>
          <cell r="T1188">
            <v>0</v>
          </cell>
          <cell r="U1188">
            <v>0</v>
          </cell>
          <cell r="V1188">
            <v>548</v>
          </cell>
          <cell r="W1188">
            <v>0</v>
          </cell>
          <cell r="X1188">
            <v>0</v>
          </cell>
          <cell r="Y1188">
            <v>548</v>
          </cell>
          <cell r="Z1188">
            <v>12</v>
          </cell>
          <cell r="AA1188">
            <v>0</v>
          </cell>
          <cell r="AB1188">
            <v>0</v>
          </cell>
          <cell r="AC1188">
            <v>0</v>
          </cell>
          <cell r="AD1188">
            <v>0</v>
          </cell>
          <cell r="AE1188">
            <v>0</v>
          </cell>
          <cell r="AF1188">
            <v>12</v>
          </cell>
          <cell r="AG1188">
            <v>0</v>
          </cell>
          <cell r="AH1188">
            <v>0</v>
          </cell>
        </row>
        <row r="1189">
          <cell r="A1189" t="str">
            <v>L4404</v>
          </cell>
          <cell r="B1189" t="str">
            <v>Rooftop Housing Group Limited</v>
          </cell>
          <cell r="C1189" t="str">
            <v>RASA</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row>
        <row r="1190">
          <cell r="A1190" t="str">
            <v>L4414</v>
          </cell>
          <cell r="B1190" t="str">
            <v>Housing Hartlepool</v>
          </cell>
          <cell r="C1190" t="str">
            <v>Large</v>
          </cell>
          <cell r="D1190">
            <v>4727</v>
          </cell>
          <cell r="E1190">
            <v>0</v>
          </cell>
          <cell r="F1190">
            <v>0</v>
          </cell>
          <cell r="G1190">
            <v>38</v>
          </cell>
          <cell r="H1190">
            <v>0</v>
          </cell>
          <cell r="I1190">
            <v>0</v>
          </cell>
          <cell r="J1190">
            <v>1312</v>
          </cell>
          <cell r="K1190">
            <v>0</v>
          </cell>
          <cell r="L1190">
            <v>0</v>
          </cell>
          <cell r="M1190">
            <v>10</v>
          </cell>
          <cell r="N1190">
            <v>0</v>
          </cell>
          <cell r="O1190">
            <v>0</v>
          </cell>
          <cell r="P1190">
            <v>0</v>
          </cell>
          <cell r="Q1190">
            <v>0</v>
          </cell>
          <cell r="R1190">
            <v>0</v>
          </cell>
          <cell r="S1190">
            <v>1313</v>
          </cell>
          <cell r="T1190">
            <v>0</v>
          </cell>
          <cell r="U1190">
            <v>0</v>
          </cell>
          <cell r="V1190">
            <v>7400</v>
          </cell>
          <cell r="W1190">
            <v>0</v>
          </cell>
          <cell r="X1190">
            <v>0</v>
          </cell>
          <cell r="Y1190">
            <v>7400</v>
          </cell>
          <cell r="Z1190">
            <v>85</v>
          </cell>
          <cell r="AA1190">
            <v>0</v>
          </cell>
          <cell r="AB1190">
            <v>0</v>
          </cell>
          <cell r="AC1190">
            <v>21</v>
          </cell>
          <cell r="AD1190">
            <v>0</v>
          </cell>
          <cell r="AE1190">
            <v>0</v>
          </cell>
          <cell r="AF1190">
            <v>106</v>
          </cell>
          <cell r="AG1190">
            <v>0</v>
          </cell>
          <cell r="AH1190">
            <v>0</v>
          </cell>
        </row>
        <row r="1191">
          <cell r="A1191" t="str">
            <v>L4420</v>
          </cell>
          <cell r="B1191" t="str">
            <v>Lyng Community Association</v>
          </cell>
          <cell r="C1191" t="str">
            <v>RASA</v>
          </cell>
          <cell r="D1191">
            <v>190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190</v>
          </cell>
          <cell r="W1191">
            <v>0</v>
          </cell>
          <cell r="X1191">
            <v>0</v>
          </cell>
          <cell r="Y1191">
            <v>190</v>
          </cell>
          <cell r="Z1191">
            <v>0</v>
          </cell>
          <cell r="AA1191">
            <v>0</v>
          </cell>
          <cell r="AB1191">
            <v>0</v>
          </cell>
          <cell r="AC1191">
            <v>0</v>
          </cell>
          <cell r="AD1191">
            <v>0</v>
          </cell>
          <cell r="AE1191">
            <v>0</v>
          </cell>
          <cell r="AF1191">
            <v>0</v>
          </cell>
          <cell r="AG1191">
            <v>0</v>
          </cell>
          <cell r="AH1191">
            <v>0</v>
          </cell>
        </row>
        <row r="1192">
          <cell r="A1192" t="str">
            <v>L4422</v>
          </cell>
          <cell r="B1192" t="str">
            <v>Ocean Housing Group Limited</v>
          </cell>
          <cell r="C1192" t="str">
            <v>RASA</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row>
        <row r="1193">
          <cell r="A1193" t="str">
            <v>L4424</v>
          </cell>
          <cell r="B1193" t="str">
            <v>The Wrekin Housing Group Limited</v>
          </cell>
          <cell r="C1193" t="str">
            <v>RASA</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row>
        <row r="1194">
          <cell r="A1194" t="str">
            <v>L4431</v>
          </cell>
          <cell r="B1194" t="str">
            <v>Erimus Housing Limited</v>
          </cell>
          <cell r="C1194" t="str">
            <v>Large</v>
          </cell>
          <cell r="D1194">
            <v>9852</v>
          </cell>
          <cell r="E1194">
            <v>0</v>
          </cell>
          <cell r="F1194">
            <v>9</v>
          </cell>
          <cell r="G1194">
            <v>77</v>
          </cell>
          <cell r="H1194">
            <v>0</v>
          </cell>
          <cell r="I1194">
            <v>0</v>
          </cell>
          <cell r="J1194">
            <v>190</v>
          </cell>
          <cell r="K1194">
            <v>0</v>
          </cell>
          <cell r="L1194">
            <v>0</v>
          </cell>
          <cell r="M1194">
            <v>0</v>
          </cell>
          <cell r="N1194">
            <v>42</v>
          </cell>
          <cell r="O1194">
            <v>0</v>
          </cell>
          <cell r="P1194">
            <v>0</v>
          </cell>
          <cell r="Q1194">
            <v>0</v>
          </cell>
          <cell r="R1194">
            <v>0</v>
          </cell>
          <cell r="S1194">
            <v>761</v>
          </cell>
          <cell r="T1194">
            <v>0</v>
          </cell>
          <cell r="U1194">
            <v>0</v>
          </cell>
          <cell r="V1194">
            <v>10880</v>
          </cell>
          <cell r="W1194">
            <v>42</v>
          </cell>
          <cell r="X1194">
            <v>9</v>
          </cell>
          <cell r="Y1194">
            <v>10922</v>
          </cell>
          <cell r="Z1194">
            <v>0</v>
          </cell>
          <cell r="AA1194">
            <v>0</v>
          </cell>
          <cell r="AB1194">
            <v>0</v>
          </cell>
          <cell r="AC1194">
            <v>7</v>
          </cell>
          <cell r="AD1194">
            <v>0</v>
          </cell>
          <cell r="AE1194">
            <v>0</v>
          </cell>
          <cell r="AF1194">
            <v>7</v>
          </cell>
          <cell r="AG1194">
            <v>0</v>
          </cell>
          <cell r="AH1194">
            <v>0</v>
          </cell>
        </row>
        <row r="1195">
          <cell r="A1195" t="str">
            <v>L4432</v>
          </cell>
          <cell r="B1195" t="str">
            <v>Beechwood &amp; Ballantyne Community HA Limited</v>
          </cell>
          <cell r="C1195" t="str">
            <v>RASA</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row>
        <row r="1196">
          <cell r="A1196" t="str">
            <v>L4434</v>
          </cell>
          <cell r="B1196" t="str">
            <v>East End Homes Limited</v>
          </cell>
          <cell r="C1196" t="str">
            <v>Large</v>
          </cell>
          <cell r="D1196">
            <v>2256</v>
          </cell>
          <cell r="E1196">
            <v>0</v>
          </cell>
          <cell r="F1196">
            <v>0</v>
          </cell>
          <cell r="G1196">
            <v>3</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2259</v>
          </cell>
          <cell r="W1196">
            <v>0</v>
          </cell>
          <cell r="X1196">
            <v>0</v>
          </cell>
          <cell r="Y1196">
            <v>2259</v>
          </cell>
          <cell r="Z1196">
            <v>52</v>
          </cell>
          <cell r="AA1196">
            <v>0</v>
          </cell>
          <cell r="AB1196">
            <v>0</v>
          </cell>
          <cell r="AC1196">
            <v>0</v>
          </cell>
          <cell r="AD1196">
            <v>0</v>
          </cell>
          <cell r="AE1196">
            <v>0</v>
          </cell>
          <cell r="AF1196">
            <v>52</v>
          </cell>
          <cell r="AG1196">
            <v>0</v>
          </cell>
          <cell r="AH1196">
            <v>0</v>
          </cell>
        </row>
        <row r="1197">
          <cell r="A1197" t="str">
            <v>L4435</v>
          </cell>
          <cell r="B1197" t="str">
            <v>Wirral Partnership Homes Limited</v>
          </cell>
          <cell r="C1197" t="str">
            <v>Large</v>
          </cell>
          <cell r="D1197">
            <v>9700</v>
          </cell>
          <cell r="E1197">
            <v>0</v>
          </cell>
          <cell r="F1197">
            <v>23</v>
          </cell>
          <cell r="G1197">
            <v>0</v>
          </cell>
          <cell r="H1197">
            <v>0</v>
          </cell>
          <cell r="I1197">
            <v>0</v>
          </cell>
          <cell r="J1197">
            <v>1070</v>
          </cell>
          <cell r="K1197">
            <v>13</v>
          </cell>
          <cell r="L1197">
            <v>15</v>
          </cell>
          <cell r="M1197">
            <v>0</v>
          </cell>
          <cell r="N1197">
            <v>14</v>
          </cell>
          <cell r="O1197">
            <v>0</v>
          </cell>
          <cell r="P1197">
            <v>0</v>
          </cell>
          <cell r="Q1197">
            <v>0</v>
          </cell>
          <cell r="R1197">
            <v>0</v>
          </cell>
          <cell r="S1197">
            <v>1639</v>
          </cell>
          <cell r="T1197">
            <v>0</v>
          </cell>
          <cell r="U1197">
            <v>0</v>
          </cell>
          <cell r="V1197">
            <v>12409</v>
          </cell>
          <cell r="W1197">
            <v>27</v>
          </cell>
          <cell r="X1197">
            <v>38</v>
          </cell>
          <cell r="Y1197">
            <v>12436</v>
          </cell>
          <cell r="Z1197">
            <v>0</v>
          </cell>
          <cell r="AA1197">
            <v>0</v>
          </cell>
          <cell r="AB1197">
            <v>7</v>
          </cell>
          <cell r="AC1197">
            <v>0</v>
          </cell>
          <cell r="AD1197">
            <v>0</v>
          </cell>
          <cell r="AE1197">
            <v>0</v>
          </cell>
          <cell r="AF1197">
            <v>0</v>
          </cell>
          <cell r="AG1197">
            <v>0</v>
          </cell>
          <cell r="AH1197">
            <v>7</v>
          </cell>
        </row>
        <row r="1198">
          <cell r="A1198" t="str">
            <v>L4436</v>
          </cell>
          <cell r="B1198" t="str">
            <v>Knightstone Housing Group Limited</v>
          </cell>
          <cell r="C1198" t="str">
            <v>RASA</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row>
        <row r="1199">
          <cell r="A1199" t="str">
            <v>L4437</v>
          </cell>
          <cell r="B1199" t="str">
            <v>The Community Housing Group Limited</v>
          </cell>
          <cell r="C1199" t="str">
            <v>RASA</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row>
        <row r="1200">
          <cell r="A1200" t="str">
            <v>L4440</v>
          </cell>
          <cell r="B1200" t="str">
            <v>Trafford Housing Trust Limited</v>
          </cell>
          <cell r="C1200" t="str">
            <v>Large</v>
          </cell>
          <cell r="D1200">
            <v>4991</v>
          </cell>
          <cell r="E1200">
            <v>72</v>
          </cell>
          <cell r="F1200">
            <v>0</v>
          </cell>
          <cell r="G1200">
            <v>0</v>
          </cell>
          <cell r="H1200">
            <v>0</v>
          </cell>
          <cell r="I1200">
            <v>0</v>
          </cell>
          <cell r="J1200">
            <v>1161</v>
          </cell>
          <cell r="K1200">
            <v>0</v>
          </cell>
          <cell r="L1200">
            <v>0</v>
          </cell>
          <cell r="M1200">
            <v>18</v>
          </cell>
          <cell r="N1200">
            <v>2</v>
          </cell>
          <cell r="O1200">
            <v>0</v>
          </cell>
          <cell r="P1200">
            <v>0</v>
          </cell>
          <cell r="Q1200">
            <v>0</v>
          </cell>
          <cell r="R1200">
            <v>0</v>
          </cell>
          <cell r="S1200">
            <v>2547</v>
          </cell>
          <cell r="T1200">
            <v>0</v>
          </cell>
          <cell r="U1200">
            <v>0</v>
          </cell>
          <cell r="V1200">
            <v>8717</v>
          </cell>
          <cell r="W1200">
            <v>74</v>
          </cell>
          <cell r="X1200">
            <v>0</v>
          </cell>
          <cell r="Y1200">
            <v>8791</v>
          </cell>
          <cell r="Z1200">
            <v>0</v>
          </cell>
          <cell r="AA1200">
            <v>0</v>
          </cell>
          <cell r="AB1200">
            <v>0</v>
          </cell>
          <cell r="AC1200">
            <v>0</v>
          </cell>
          <cell r="AD1200">
            <v>0</v>
          </cell>
          <cell r="AE1200">
            <v>0</v>
          </cell>
          <cell r="AF1200">
            <v>0</v>
          </cell>
          <cell r="AG1200">
            <v>0</v>
          </cell>
          <cell r="AH1200">
            <v>0</v>
          </cell>
        </row>
        <row r="1201">
          <cell r="A1201" t="str">
            <v>L4441</v>
          </cell>
          <cell r="B1201" t="str">
            <v>Wakefield And District Housing Limited</v>
          </cell>
          <cell r="C1201" t="str">
            <v>Large</v>
          </cell>
          <cell r="D1201">
            <v>27992</v>
          </cell>
          <cell r="E1201">
            <v>0</v>
          </cell>
          <cell r="F1201">
            <v>48</v>
          </cell>
          <cell r="G1201">
            <v>87</v>
          </cell>
          <cell r="H1201">
            <v>0</v>
          </cell>
          <cell r="I1201">
            <v>0</v>
          </cell>
          <cell r="J1201">
            <v>1058</v>
          </cell>
          <cell r="K1201">
            <v>0</v>
          </cell>
          <cell r="L1201">
            <v>0</v>
          </cell>
          <cell r="M1201">
            <v>0</v>
          </cell>
          <cell r="N1201">
            <v>0</v>
          </cell>
          <cell r="O1201">
            <v>0</v>
          </cell>
          <cell r="P1201">
            <v>0</v>
          </cell>
          <cell r="Q1201">
            <v>0</v>
          </cell>
          <cell r="R1201">
            <v>0</v>
          </cell>
          <cell r="S1201">
            <v>1878</v>
          </cell>
          <cell r="T1201">
            <v>0</v>
          </cell>
          <cell r="U1201">
            <v>4</v>
          </cell>
          <cell r="V1201">
            <v>31015</v>
          </cell>
          <cell r="W1201">
            <v>0</v>
          </cell>
          <cell r="X1201">
            <v>52</v>
          </cell>
          <cell r="Y1201">
            <v>31015</v>
          </cell>
          <cell r="Z1201">
            <v>0</v>
          </cell>
          <cell r="AA1201">
            <v>0</v>
          </cell>
          <cell r="AB1201">
            <v>0</v>
          </cell>
          <cell r="AC1201">
            <v>0</v>
          </cell>
          <cell r="AD1201">
            <v>0</v>
          </cell>
          <cell r="AE1201">
            <v>0</v>
          </cell>
          <cell r="AF1201">
            <v>0</v>
          </cell>
          <cell r="AG1201">
            <v>0</v>
          </cell>
          <cell r="AH1201">
            <v>0</v>
          </cell>
        </row>
        <row r="1202">
          <cell r="A1202" t="str">
            <v>L4442</v>
          </cell>
          <cell r="B1202" t="str">
            <v>Shoreline Housing Partnership Ltd</v>
          </cell>
          <cell r="C1202" t="str">
            <v>Large</v>
          </cell>
          <cell r="D1202">
            <v>5643</v>
          </cell>
          <cell r="E1202">
            <v>0</v>
          </cell>
          <cell r="F1202">
            <v>0</v>
          </cell>
          <cell r="G1202">
            <v>0</v>
          </cell>
          <cell r="H1202">
            <v>0</v>
          </cell>
          <cell r="I1202">
            <v>0</v>
          </cell>
          <cell r="J1202">
            <v>22</v>
          </cell>
          <cell r="K1202">
            <v>0</v>
          </cell>
          <cell r="L1202">
            <v>0</v>
          </cell>
          <cell r="M1202">
            <v>14</v>
          </cell>
          <cell r="N1202">
            <v>7</v>
          </cell>
          <cell r="O1202">
            <v>0</v>
          </cell>
          <cell r="P1202">
            <v>0</v>
          </cell>
          <cell r="Q1202">
            <v>0</v>
          </cell>
          <cell r="R1202">
            <v>0</v>
          </cell>
          <cell r="S1202">
            <v>2300</v>
          </cell>
          <cell r="T1202">
            <v>0</v>
          </cell>
          <cell r="U1202">
            <v>0</v>
          </cell>
          <cell r="V1202">
            <v>7979</v>
          </cell>
          <cell r="W1202">
            <v>7</v>
          </cell>
          <cell r="X1202">
            <v>0</v>
          </cell>
          <cell r="Y1202">
            <v>7986</v>
          </cell>
          <cell r="Z1202">
            <v>0</v>
          </cell>
          <cell r="AA1202">
            <v>7</v>
          </cell>
          <cell r="AB1202">
            <v>12</v>
          </cell>
          <cell r="AC1202">
            <v>13</v>
          </cell>
          <cell r="AD1202">
            <v>0</v>
          </cell>
          <cell r="AE1202">
            <v>0</v>
          </cell>
          <cell r="AF1202">
            <v>13</v>
          </cell>
          <cell r="AG1202">
            <v>7</v>
          </cell>
          <cell r="AH1202">
            <v>12</v>
          </cell>
        </row>
        <row r="1203">
          <cell r="A1203" t="str">
            <v>L4443</v>
          </cell>
          <cell r="B1203" t="str">
            <v>Apna Ghar Housing Association Limited</v>
          </cell>
          <cell r="C1203" t="str">
            <v>RASA</v>
          </cell>
          <cell r="D1203">
            <v>71</v>
          </cell>
          <cell r="E1203">
            <v>0</v>
          </cell>
          <cell r="F1203">
            <v>197</v>
          </cell>
          <cell r="G1203">
            <v>0</v>
          </cell>
          <cell r="H1203">
            <v>0</v>
          </cell>
          <cell r="I1203">
            <v>0</v>
          </cell>
          <cell r="J1203">
            <v>31</v>
          </cell>
          <cell r="K1203">
            <v>0</v>
          </cell>
          <cell r="L1203">
            <v>0</v>
          </cell>
          <cell r="M1203">
            <v>0</v>
          </cell>
          <cell r="N1203">
            <v>0</v>
          </cell>
          <cell r="O1203">
            <v>0</v>
          </cell>
          <cell r="P1203">
            <v>0</v>
          </cell>
          <cell r="Q1203">
            <v>0</v>
          </cell>
          <cell r="R1203">
            <v>0</v>
          </cell>
          <cell r="S1203">
            <v>0</v>
          </cell>
          <cell r="T1203">
            <v>0</v>
          </cell>
          <cell r="U1203">
            <v>0</v>
          </cell>
          <cell r="V1203">
            <v>102</v>
          </cell>
          <cell r="W1203">
            <v>0</v>
          </cell>
          <cell r="X1203">
            <v>197</v>
          </cell>
          <cell r="Y1203">
            <v>102</v>
          </cell>
          <cell r="Z1203">
            <v>0</v>
          </cell>
          <cell r="AA1203">
            <v>0</v>
          </cell>
          <cell r="AB1203">
            <v>0</v>
          </cell>
          <cell r="AC1203">
            <v>0</v>
          </cell>
          <cell r="AD1203">
            <v>0</v>
          </cell>
          <cell r="AE1203">
            <v>0</v>
          </cell>
          <cell r="AF1203">
            <v>0</v>
          </cell>
          <cell r="AG1203">
            <v>0</v>
          </cell>
          <cell r="AH1203">
            <v>0</v>
          </cell>
        </row>
        <row r="1204">
          <cell r="A1204" t="str">
            <v>L4447</v>
          </cell>
          <cell r="B1204" t="str">
            <v>Hillside Housing Trust Limited</v>
          </cell>
          <cell r="C1204" t="str">
            <v>RASA</v>
          </cell>
          <cell r="D1204">
            <v>717</v>
          </cell>
          <cell r="E1204">
            <v>0</v>
          </cell>
          <cell r="F1204">
            <v>328</v>
          </cell>
          <cell r="G1204">
            <v>9</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726</v>
          </cell>
          <cell r="W1204">
            <v>0</v>
          </cell>
          <cell r="X1204">
            <v>328</v>
          </cell>
          <cell r="Y1204">
            <v>726</v>
          </cell>
          <cell r="Z1204">
            <v>0</v>
          </cell>
          <cell r="AA1204">
            <v>0</v>
          </cell>
          <cell r="AB1204">
            <v>0</v>
          </cell>
          <cell r="AC1204">
            <v>31</v>
          </cell>
          <cell r="AD1204">
            <v>0</v>
          </cell>
          <cell r="AE1204">
            <v>19</v>
          </cell>
          <cell r="AF1204">
            <v>31</v>
          </cell>
          <cell r="AG1204">
            <v>0</v>
          </cell>
          <cell r="AH1204">
            <v>19</v>
          </cell>
        </row>
        <row r="1205">
          <cell r="A1205" t="str">
            <v>L4449</v>
          </cell>
          <cell r="B1205" t="str">
            <v>Bromford Housing Group Limited</v>
          </cell>
          <cell r="C1205" t="str">
            <v>RASA</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row>
        <row r="1206">
          <cell r="A1206" t="str">
            <v>L4450</v>
          </cell>
          <cell r="B1206" t="str">
            <v>Bromford Home Ownership Limited</v>
          </cell>
          <cell r="C1206" t="str">
            <v>Large</v>
          </cell>
          <cell r="D1206">
            <v>4</v>
          </cell>
          <cell r="E1206">
            <v>0</v>
          </cell>
          <cell r="F1206">
            <v>0</v>
          </cell>
          <cell r="G1206">
            <v>0</v>
          </cell>
          <cell r="H1206">
            <v>0</v>
          </cell>
          <cell r="I1206">
            <v>185</v>
          </cell>
          <cell r="J1206">
            <v>0</v>
          </cell>
          <cell r="K1206">
            <v>0</v>
          </cell>
          <cell r="L1206">
            <v>0</v>
          </cell>
          <cell r="M1206">
            <v>0</v>
          </cell>
          <cell r="N1206">
            <v>0</v>
          </cell>
          <cell r="O1206">
            <v>0</v>
          </cell>
          <cell r="P1206">
            <v>0</v>
          </cell>
          <cell r="Q1206">
            <v>0</v>
          </cell>
          <cell r="R1206">
            <v>0</v>
          </cell>
          <cell r="S1206">
            <v>0</v>
          </cell>
          <cell r="T1206">
            <v>0</v>
          </cell>
          <cell r="U1206">
            <v>0</v>
          </cell>
          <cell r="V1206">
            <v>4</v>
          </cell>
          <cell r="W1206">
            <v>0</v>
          </cell>
          <cell r="X1206">
            <v>185</v>
          </cell>
          <cell r="Y1206">
            <v>4</v>
          </cell>
          <cell r="Z1206">
            <v>24</v>
          </cell>
          <cell r="AA1206">
            <v>0</v>
          </cell>
          <cell r="AB1206">
            <v>20</v>
          </cell>
          <cell r="AC1206">
            <v>0</v>
          </cell>
          <cell r="AD1206">
            <v>0</v>
          </cell>
          <cell r="AE1206">
            <v>0</v>
          </cell>
          <cell r="AF1206">
            <v>24</v>
          </cell>
          <cell r="AG1206">
            <v>0</v>
          </cell>
          <cell r="AH1206">
            <v>20</v>
          </cell>
        </row>
        <row r="1207">
          <cell r="A1207" t="str">
            <v>L4455</v>
          </cell>
          <cell r="B1207" t="str">
            <v>B3 Living Limited</v>
          </cell>
          <cell r="C1207" t="str">
            <v>Large</v>
          </cell>
          <cell r="D1207">
            <v>2440</v>
          </cell>
          <cell r="E1207">
            <v>0</v>
          </cell>
          <cell r="F1207">
            <v>0</v>
          </cell>
          <cell r="G1207">
            <v>81</v>
          </cell>
          <cell r="H1207">
            <v>0</v>
          </cell>
          <cell r="I1207">
            <v>0</v>
          </cell>
          <cell r="J1207">
            <v>445</v>
          </cell>
          <cell r="K1207">
            <v>0</v>
          </cell>
          <cell r="L1207">
            <v>0</v>
          </cell>
          <cell r="M1207">
            <v>62</v>
          </cell>
          <cell r="N1207">
            <v>0</v>
          </cell>
          <cell r="O1207">
            <v>0</v>
          </cell>
          <cell r="P1207">
            <v>0</v>
          </cell>
          <cell r="Q1207">
            <v>0</v>
          </cell>
          <cell r="R1207">
            <v>0</v>
          </cell>
          <cell r="S1207">
            <v>608</v>
          </cell>
          <cell r="T1207">
            <v>0</v>
          </cell>
          <cell r="U1207">
            <v>0</v>
          </cell>
          <cell r="V1207">
            <v>3636</v>
          </cell>
          <cell r="W1207">
            <v>0</v>
          </cell>
          <cell r="X1207">
            <v>0</v>
          </cell>
          <cell r="Y1207">
            <v>3636</v>
          </cell>
          <cell r="Z1207">
            <v>2</v>
          </cell>
          <cell r="AA1207">
            <v>0</v>
          </cell>
          <cell r="AB1207">
            <v>0</v>
          </cell>
          <cell r="AC1207">
            <v>102</v>
          </cell>
          <cell r="AD1207">
            <v>0</v>
          </cell>
          <cell r="AE1207">
            <v>0</v>
          </cell>
          <cell r="AF1207">
            <v>104</v>
          </cell>
          <cell r="AG1207">
            <v>0</v>
          </cell>
          <cell r="AH1207">
            <v>0</v>
          </cell>
        </row>
        <row r="1208">
          <cell r="A1208" t="str">
            <v>L4456</v>
          </cell>
          <cell r="B1208" t="str">
            <v>Halton Housing Trust Limited</v>
          </cell>
          <cell r="C1208" t="str">
            <v>Large</v>
          </cell>
          <cell r="D1208">
            <v>6113</v>
          </cell>
          <cell r="E1208">
            <v>0</v>
          </cell>
          <cell r="F1208">
            <v>3</v>
          </cell>
          <cell r="G1208">
            <v>19</v>
          </cell>
          <cell r="H1208">
            <v>0</v>
          </cell>
          <cell r="I1208">
            <v>0</v>
          </cell>
          <cell r="J1208">
            <v>480</v>
          </cell>
          <cell r="K1208">
            <v>0</v>
          </cell>
          <cell r="L1208">
            <v>0</v>
          </cell>
          <cell r="M1208">
            <v>128</v>
          </cell>
          <cell r="N1208">
            <v>0</v>
          </cell>
          <cell r="O1208">
            <v>0</v>
          </cell>
          <cell r="P1208">
            <v>0</v>
          </cell>
          <cell r="Q1208">
            <v>0</v>
          </cell>
          <cell r="R1208">
            <v>0</v>
          </cell>
          <cell r="S1208">
            <v>0</v>
          </cell>
          <cell r="T1208">
            <v>0</v>
          </cell>
          <cell r="U1208">
            <v>0</v>
          </cell>
          <cell r="V1208">
            <v>6740</v>
          </cell>
          <cell r="W1208">
            <v>0</v>
          </cell>
          <cell r="X1208">
            <v>3</v>
          </cell>
          <cell r="Y1208">
            <v>6740</v>
          </cell>
          <cell r="Z1208">
            <v>159</v>
          </cell>
          <cell r="AA1208">
            <v>0</v>
          </cell>
          <cell r="AB1208">
            <v>0</v>
          </cell>
          <cell r="AC1208">
            <v>125</v>
          </cell>
          <cell r="AD1208">
            <v>0</v>
          </cell>
          <cell r="AE1208">
            <v>0</v>
          </cell>
          <cell r="AF1208">
            <v>284</v>
          </cell>
          <cell r="AG1208">
            <v>0</v>
          </cell>
          <cell r="AH1208">
            <v>0</v>
          </cell>
        </row>
        <row r="1209">
          <cell r="A1209" t="str">
            <v>L4457</v>
          </cell>
          <cell r="B1209" t="str">
            <v>Community Gateway Association Limited</v>
          </cell>
          <cell r="C1209" t="str">
            <v>Large</v>
          </cell>
          <cell r="D1209">
            <v>5420</v>
          </cell>
          <cell r="E1209">
            <v>0</v>
          </cell>
          <cell r="F1209">
            <v>0</v>
          </cell>
          <cell r="G1209">
            <v>0</v>
          </cell>
          <cell r="H1209">
            <v>0</v>
          </cell>
          <cell r="I1209">
            <v>0</v>
          </cell>
          <cell r="J1209">
            <v>324</v>
          </cell>
          <cell r="K1209">
            <v>0</v>
          </cell>
          <cell r="L1209">
            <v>0</v>
          </cell>
          <cell r="M1209">
            <v>18</v>
          </cell>
          <cell r="N1209">
            <v>0</v>
          </cell>
          <cell r="O1209">
            <v>0</v>
          </cell>
          <cell r="P1209">
            <v>0</v>
          </cell>
          <cell r="Q1209">
            <v>0</v>
          </cell>
          <cell r="R1209">
            <v>0</v>
          </cell>
          <cell r="S1209">
            <v>421</v>
          </cell>
          <cell r="T1209">
            <v>0</v>
          </cell>
          <cell r="U1209">
            <v>0</v>
          </cell>
          <cell r="V1209">
            <v>6183</v>
          </cell>
          <cell r="W1209">
            <v>0</v>
          </cell>
          <cell r="X1209">
            <v>0</v>
          </cell>
          <cell r="Y1209">
            <v>6183</v>
          </cell>
          <cell r="Z1209">
            <v>0</v>
          </cell>
          <cell r="AA1209">
            <v>0</v>
          </cell>
          <cell r="AB1209">
            <v>0</v>
          </cell>
          <cell r="AC1209">
            <v>0</v>
          </cell>
          <cell r="AD1209">
            <v>0</v>
          </cell>
          <cell r="AE1209">
            <v>0</v>
          </cell>
          <cell r="AF1209">
            <v>0</v>
          </cell>
          <cell r="AG1209">
            <v>0</v>
          </cell>
          <cell r="AH1209">
            <v>0</v>
          </cell>
        </row>
        <row r="1210">
          <cell r="A1210" t="str">
            <v>L4458</v>
          </cell>
          <cell r="B1210" t="str">
            <v>Stafford &amp; Rural Homes Limited</v>
          </cell>
          <cell r="C1210" t="str">
            <v>Large</v>
          </cell>
          <cell r="D1210">
            <v>4261</v>
          </cell>
          <cell r="E1210">
            <v>0</v>
          </cell>
          <cell r="F1210">
            <v>1</v>
          </cell>
          <cell r="G1210">
            <v>0</v>
          </cell>
          <cell r="H1210">
            <v>0</v>
          </cell>
          <cell r="I1210">
            <v>0</v>
          </cell>
          <cell r="J1210">
            <v>165</v>
          </cell>
          <cell r="K1210">
            <v>0</v>
          </cell>
          <cell r="L1210">
            <v>0</v>
          </cell>
          <cell r="M1210">
            <v>8</v>
          </cell>
          <cell r="N1210">
            <v>0</v>
          </cell>
          <cell r="O1210">
            <v>0</v>
          </cell>
          <cell r="P1210">
            <v>0</v>
          </cell>
          <cell r="Q1210">
            <v>0</v>
          </cell>
          <cell r="R1210">
            <v>0</v>
          </cell>
          <cell r="S1210">
            <v>1416</v>
          </cell>
          <cell r="T1210">
            <v>0</v>
          </cell>
          <cell r="U1210">
            <v>0</v>
          </cell>
          <cell r="V1210">
            <v>5850</v>
          </cell>
          <cell r="W1210">
            <v>0</v>
          </cell>
          <cell r="X1210">
            <v>1</v>
          </cell>
          <cell r="Y1210">
            <v>5850</v>
          </cell>
          <cell r="Z1210">
            <v>0</v>
          </cell>
          <cell r="AA1210">
            <v>0</v>
          </cell>
          <cell r="AB1210">
            <v>0</v>
          </cell>
          <cell r="AC1210">
            <v>0</v>
          </cell>
          <cell r="AD1210">
            <v>0</v>
          </cell>
          <cell r="AE1210">
            <v>0</v>
          </cell>
          <cell r="AF1210">
            <v>0</v>
          </cell>
          <cell r="AG1210">
            <v>0</v>
          </cell>
          <cell r="AH1210">
            <v>0</v>
          </cell>
        </row>
        <row r="1211">
          <cell r="A1211" t="str">
            <v>L4459</v>
          </cell>
          <cell r="B1211" t="str">
            <v>NSAH  (Alliance Homes) Limited</v>
          </cell>
          <cell r="C1211" t="str">
            <v>Large</v>
          </cell>
          <cell r="D1211">
            <v>4510</v>
          </cell>
          <cell r="E1211">
            <v>0</v>
          </cell>
          <cell r="F1211">
            <v>0</v>
          </cell>
          <cell r="G1211">
            <v>0</v>
          </cell>
          <cell r="H1211">
            <v>0</v>
          </cell>
          <cell r="I1211">
            <v>0</v>
          </cell>
          <cell r="J1211">
            <v>453</v>
          </cell>
          <cell r="K1211">
            <v>0</v>
          </cell>
          <cell r="L1211">
            <v>0</v>
          </cell>
          <cell r="M1211">
            <v>97</v>
          </cell>
          <cell r="N1211">
            <v>0</v>
          </cell>
          <cell r="O1211">
            <v>3</v>
          </cell>
          <cell r="P1211">
            <v>0</v>
          </cell>
          <cell r="Q1211">
            <v>0</v>
          </cell>
          <cell r="R1211">
            <v>0</v>
          </cell>
          <cell r="S1211">
            <v>1073</v>
          </cell>
          <cell r="T1211">
            <v>0</v>
          </cell>
          <cell r="U1211">
            <v>0</v>
          </cell>
          <cell r="V1211">
            <v>6133</v>
          </cell>
          <cell r="W1211">
            <v>0</v>
          </cell>
          <cell r="X1211">
            <v>3</v>
          </cell>
          <cell r="Y1211">
            <v>6133</v>
          </cell>
          <cell r="Z1211">
            <v>0</v>
          </cell>
          <cell r="AA1211">
            <v>0</v>
          </cell>
          <cell r="AB1211">
            <v>0</v>
          </cell>
          <cell r="AC1211">
            <v>6</v>
          </cell>
          <cell r="AD1211">
            <v>0</v>
          </cell>
          <cell r="AE1211">
            <v>0</v>
          </cell>
          <cell r="AF1211">
            <v>6</v>
          </cell>
          <cell r="AG1211">
            <v>0</v>
          </cell>
          <cell r="AH1211">
            <v>0</v>
          </cell>
        </row>
        <row r="1212">
          <cell r="A1212" t="str">
            <v>L4460</v>
          </cell>
          <cell r="B1212" t="str">
            <v>Victory Housing Trust</v>
          </cell>
          <cell r="C1212" t="str">
            <v>Large</v>
          </cell>
          <cell r="D1212">
            <v>4034</v>
          </cell>
          <cell r="E1212">
            <v>0</v>
          </cell>
          <cell r="F1212">
            <v>0</v>
          </cell>
          <cell r="G1212">
            <v>20</v>
          </cell>
          <cell r="H1212">
            <v>0</v>
          </cell>
          <cell r="I1212">
            <v>0</v>
          </cell>
          <cell r="J1212">
            <v>418</v>
          </cell>
          <cell r="K1212">
            <v>0</v>
          </cell>
          <cell r="L1212">
            <v>0</v>
          </cell>
          <cell r="M1212">
            <v>14</v>
          </cell>
          <cell r="N1212">
            <v>0</v>
          </cell>
          <cell r="O1212">
            <v>0</v>
          </cell>
          <cell r="P1212">
            <v>0</v>
          </cell>
          <cell r="Q1212">
            <v>0</v>
          </cell>
          <cell r="R1212">
            <v>0</v>
          </cell>
          <cell r="S1212">
            <v>446</v>
          </cell>
          <cell r="T1212">
            <v>0</v>
          </cell>
          <cell r="U1212">
            <v>0</v>
          </cell>
          <cell r="V1212">
            <v>4932</v>
          </cell>
          <cell r="W1212">
            <v>0</v>
          </cell>
          <cell r="X1212">
            <v>0</v>
          </cell>
          <cell r="Y1212">
            <v>4932</v>
          </cell>
          <cell r="Z1212">
            <v>0</v>
          </cell>
          <cell r="AA1212">
            <v>0</v>
          </cell>
          <cell r="AB1212">
            <v>0</v>
          </cell>
          <cell r="AC1212">
            <v>0</v>
          </cell>
          <cell r="AD1212">
            <v>0</v>
          </cell>
          <cell r="AE1212">
            <v>0</v>
          </cell>
          <cell r="AF1212">
            <v>0</v>
          </cell>
          <cell r="AG1212">
            <v>0</v>
          </cell>
          <cell r="AH1212">
            <v>0</v>
          </cell>
        </row>
        <row r="1213">
          <cell r="A1213" t="str">
            <v>L4461</v>
          </cell>
          <cell r="B1213" t="str">
            <v>Hyndburn Homes Limited</v>
          </cell>
          <cell r="C1213" t="str">
            <v>Large</v>
          </cell>
          <cell r="D1213">
            <v>1997</v>
          </cell>
          <cell r="E1213">
            <v>0</v>
          </cell>
          <cell r="F1213">
            <v>117</v>
          </cell>
          <cell r="G1213">
            <v>0</v>
          </cell>
          <cell r="H1213">
            <v>0</v>
          </cell>
          <cell r="I1213">
            <v>0</v>
          </cell>
          <cell r="J1213">
            <v>2</v>
          </cell>
          <cell r="K1213">
            <v>0</v>
          </cell>
          <cell r="L1213">
            <v>0</v>
          </cell>
          <cell r="M1213">
            <v>0</v>
          </cell>
          <cell r="N1213">
            <v>0</v>
          </cell>
          <cell r="O1213">
            <v>0</v>
          </cell>
          <cell r="P1213">
            <v>0</v>
          </cell>
          <cell r="Q1213">
            <v>0</v>
          </cell>
          <cell r="R1213">
            <v>0</v>
          </cell>
          <cell r="S1213">
            <v>1122</v>
          </cell>
          <cell r="T1213">
            <v>0</v>
          </cell>
          <cell r="U1213">
            <v>5</v>
          </cell>
          <cell r="V1213">
            <v>3121</v>
          </cell>
          <cell r="W1213">
            <v>0</v>
          </cell>
          <cell r="X1213">
            <v>122</v>
          </cell>
          <cell r="Y1213">
            <v>3121</v>
          </cell>
          <cell r="Z1213">
            <v>0</v>
          </cell>
          <cell r="AA1213">
            <v>0</v>
          </cell>
          <cell r="AB1213">
            <v>0</v>
          </cell>
          <cell r="AC1213">
            <v>0</v>
          </cell>
          <cell r="AD1213">
            <v>0</v>
          </cell>
          <cell r="AE1213">
            <v>0</v>
          </cell>
          <cell r="AF1213">
            <v>0</v>
          </cell>
          <cell r="AG1213">
            <v>0</v>
          </cell>
          <cell r="AH1213">
            <v>0</v>
          </cell>
        </row>
        <row r="1214">
          <cell r="A1214" t="str">
            <v>L4462</v>
          </cell>
          <cell r="B1214" t="str">
            <v>Green Vale Homes Ltd</v>
          </cell>
          <cell r="C1214" t="str">
            <v>Large</v>
          </cell>
          <cell r="D1214">
            <v>3339</v>
          </cell>
          <cell r="E1214">
            <v>0</v>
          </cell>
          <cell r="F1214">
            <v>0</v>
          </cell>
          <cell r="G1214">
            <v>0</v>
          </cell>
          <cell r="H1214">
            <v>0</v>
          </cell>
          <cell r="I1214">
            <v>0</v>
          </cell>
          <cell r="J1214">
            <v>240</v>
          </cell>
          <cell r="K1214">
            <v>0</v>
          </cell>
          <cell r="L1214">
            <v>1</v>
          </cell>
          <cell r="M1214">
            <v>0</v>
          </cell>
          <cell r="N1214">
            <v>0</v>
          </cell>
          <cell r="O1214">
            <v>0</v>
          </cell>
          <cell r="P1214">
            <v>0</v>
          </cell>
          <cell r="Q1214">
            <v>0</v>
          </cell>
          <cell r="R1214">
            <v>0</v>
          </cell>
          <cell r="S1214">
            <v>84</v>
          </cell>
          <cell r="T1214">
            <v>0</v>
          </cell>
          <cell r="U1214">
            <v>0</v>
          </cell>
          <cell r="V1214">
            <v>3663</v>
          </cell>
          <cell r="W1214">
            <v>0</v>
          </cell>
          <cell r="X1214">
            <v>1</v>
          </cell>
          <cell r="Y1214">
            <v>3663</v>
          </cell>
          <cell r="Z1214">
            <v>0</v>
          </cell>
          <cell r="AA1214">
            <v>0</v>
          </cell>
          <cell r="AB1214">
            <v>0</v>
          </cell>
          <cell r="AC1214">
            <v>0</v>
          </cell>
          <cell r="AD1214">
            <v>0</v>
          </cell>
          <cell r="AE1214">
            <v>0</v>
          </cell>
          <cell r="AF1214">
            <v>0</v>
          </cell>
          <cell r="AG1214">
            <v>0</v>
          </cell>
          <cell r="AH1214">
            <v>0</v>
          </cell>
        </row>
        <row r="1215">
          <cell r="A1215" t="str">
            <v>L4463</v>
          </cell>
          <cell r="B1215" t="str">
            <v>Freebridge Community Housing Limited</v>
          </cell>
          <cell r="C1215" t="str">
            <v>Large</v>
          </cell>
          <cell r="D1215">
            <v>5871</v>
          </cell>
          <cell r="E1215">
            <v>0</v>
          </cell>
          <cell r="F1215">
            <v>0</v>
          </cell>
          <cell r="G1215">
            <v>15</v>
          </cell>
          <cell r="H1215">
            <v>0</v>
          </cell>
          <cell r="I1215">
            <v>0</v>
          </cell>
          <cell r="J1215">
            <v>353</v>
          </cell>
          <cell r="K1215">
            <v>0</v>
          </cell>
          <cell r="L1215">
            <v>0</v>
          </cell>
          <cell r="M1215">
            <v>12</v>
          </cell>
          <cell r="N1215">
            <v>0</v>
          </cell>
          <cell r="O1215">
            <v>0</v>
          </cell>
          <cell r="P1215">
            <v>0</v>
          </cell>
          <cell r="Q1215">
            <v>0</v>
          </cell>
          <cell r="R1215">
            <v>0</v>
          </cell>
          <cell r="S1215">
            <v>612</v>
          </cell>
          <cell r="T1215">
            <v>0</v>
          </cell>
          <cell r="U1215">
            <v>0</v>
          </cell>
          <cell r="V1215">
            <v>6863</v>
          </cell>
          <cell r="W1215">
            <v>0</v>
          </cell>
          <cell r="X1215">
            <v>0</v>
          </cell>
          <cell r="Y1215">
            <v>6863</v>
          </cell>
          <cell r="Z1215">
            <v>0</v>
          </cell>
          <cell r="AA1215">
            <v>0</v>
          </cell>
          <cell r="AB1215">
            <v>0</v>
          </cell>
          <cell r="AC1215">
            <v>0</v>
          </cell>
          <cell r="AD1215">
            <v>0</v>
          </cell>
          <cell r="AE1215">
            <v>0</v>
          </cell>
          <cell r="AF1215">
            <v>0</v>
          </cell>
          <cell r="AG1215">
            <v>0</v>
          </cell>
          <cell r="AH1215">
            <v>0</v>
          </cell>
        </row>
        <row r="1216">
          <cell r="A1216" t="str">
            <v>L4464</v>
          </cell>
          <cell r="B1216" t="str">
            <v>Together Housing Group Limited</v>
          </cell>
          <cell r="C1216" t="str">
            <v>RASA</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row>
        <row r="1217">
          <cell r="A1217" t="str">
            <v>L4465</v>
          </cell>
          <cell r="B1217" t="str">
            <v>Great Places Housing Group Limited</v>
          </cell>
          <cell r="C1217" t="str">
            <v>RASA</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row>
        <row r="1218">
          <cell r="A1218" t="str">
            <v>L4466</v>
          </cell>
          <cell r="B1218" t="str">
            <v>Midland Heart Limited</v>
          </cell>
          <cell r="C1218" t="str">
            <v>Large</v>
          </cell>
          <cell r="D1218">
            <v>20712</v>
          </cell>
          <cell r="E1218">
            <v>0</v>
          </cell>
          <cell r="F1218">
            <v>0</v>
          </cell>
          <cell r="G1218">
            <v>255</v>
          </cell>
          <cell r="H1218">
            <v>0</v>
          </cell>
          <cell r="I1218">
            <v>0</v>
          </cell>
          <cell r="J1218">
            <v>1815</v>
          </cell>
          <cell r="K1218">
            <v>0</v>
          </cell>
          <cell r="L1218">
            <v>0</v>
          </cell>
          <cell r="M1218">
            <v>1189</v>
          </cell>
          <cell r="N1218">
            <v>777</v>
          </cell>
          <cell r="O1218">
            <v>8</v>
          </cell>
          <cell r="P1218">
            <v>77</v>
          </cell>
          <cell r="Q1218">
            <v>140</v>
          </cell>
          <cell r="R1218">
            <v>18</v>
          </cell>
          <cell r="S1218">
            <v>1829</v>
          </cell>
          <cell r="T1218">
            <v>1067</v>
          </cell>
          <cell r="U1218">
            <v>3</v>
          </cell>
          <cell r="V1218">
            <v>25877</v>
          </cell>
          <cell r="W1218">
            <v>1984</v>
          </cell>
          <cell r="X1218">
            <v>29</v>
          </cell>
          <cell r="Y1218">
            <v>27644</v>
          </cell>
          <cell r="Z1218">
            <v>124</v>
          </cell>
          <cell r="AA1218">
            <v>60</v>
          </cell>
          <cell r="AB1218">
            <v>16</v>
          </cell>
          <cell r="AC1218">
            <v>1701</v>
          </cell>
          <cell r="AD1218">
            <v>0</v>
          </cell>
          <cell r="AE1218">
            <v>0</v>
          </cell>
          <cell r="AF1218">
            <v>1825</v>
          </cell>
          <cell r="AG1218">
            <v>60</v>
          </cell>
          <cell r="AH1218">
            <v>16</v>
          </cell>
        </row>
        <row r="1219">
          <cell r="A1219" t="str">
            <v>L4467</v>
          </cell>
          <cell r="B1219" t="str">
            <v>Clapham Park Homes Limited</v>
          </cell>
          <cell r="C1219" t="str">
            <v>Large</v>
          </cell>
          <cell r="D1219">
            <v>1215</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90</v>
          </cell>
          <cell r="T1219">
            <v>3</v>
          </cell>
          <cell r="U1219">
            <v>0</v>
          </cell>
          <cell r="V1219">
            <v>1305</v>
          </cell>
          <cell r="W1219">
            <v>3</v>
          </cell>
          <cell r="X1219">
            <v>0</v>
          </cell>
          <cell r="Y1219">
            <v>1308</v>
          </cell>
          <cell r="Z1219">
            <v>190</v>
          </cell>
          <cell r="AA1219">
            <v>44</v>
          </cell>
          <cell r="AB1219">
            <v>0</v>
          </cell>
          <cell r="AC1219">
            <v>488</v>
          </cell>
          <cell r="AD1219">
            <v>0</v>
          </cell>
          <cell r="AE1219">
            <v>0</v>
          </cell>
          <cell r="AF1219">
            <v>678</v>
          </cell>
          <cell r="AG1219">
            <v>44</v>
          </cell>
          <cell r="AH1219">
            <v>0</v>
          </cell>
        </row>
        <row r="1220">
          <cell r="A1220" t="str">
            <v>L4468</v>
          </cell>
          <cell r="B1220" t="str">
            <v>North Star Housing Group Limited</v>
          </cell>
          <cell r="C1220" t="str">
            <v>RASA</v>
          </cell>
          <cell r="D1220">
            <v>0</v>
          </cell>
          <cell r="E1220">
            <v>0</v>
          </cell>
          <cell r="F1220">
            <v>216</v>
          </cell>
          <cell r="G1220">
            <v>0</v>
          </cell>
          <cell r="H1220">
            <v>0</v>
          </cell>
          <cell r="I1220">
            <v>0</v>
          </cell>
          <cell r="J1220">
            <v>0</v>
          </cell>
          <cell r="K1220">
            <v>0</v>
          </cell>
          <cell r="L1220">
            <v>0</v>
          </cell>
          <cell r="M1220">
            <v>0</v>
          </cell>
          <cell r="N1220">
            <v>0</v>
          </cell>
          <cell r="O1220">
            <v>16</v>
          </cell>
          <cell r="P1220">
            <v>0</v>
          </cell>
          <cell r="Q1220">
            <v>0</v>
          </cell>
          <cell r="R1220">
            <v>0</v>
          </cell>
          <cell r="S1220">
            <v>0</v>
          </cell>
          <cell r="T1220">
            <v>0</v>
          </cell>
          <cell r="U1220">
            <v>31</v>
          </cell>
          <cell r="V1220">
            <v>0</v>
          </cell>
          <cell r="W1220">
            <v>0</v>
          </cell>
          <cell r="X1220">
            <v>263</v>
          </cell>
          <cell r="Y1220">
            <v>0</v>
          </cell>
          <cell r="Z1220">
            <v>0</v>
          </cell>
          <cell r="AA1220">
            <v>0</v>
          </cell>
          <cell r="AB1220">
            <v>0</v>
          </cell>
          <cell r="AC1220">
            <v>0</v>
          </cell>
          <cell r="AD1220">
            <v>0</v>
          </cell>
          <cell r="AE1220">
            <v>0</v>
          </cell>
          <cell r="AF1220">
            <v>0</v>
          </cell>
          <cell r="AG1220">
            <v>0</v>
          </cell>
          <cell r="AH1220">
            <v>0</v>
          </cell>
        </row>
        <row r="1221">
          <cell r="A1221" t="str">
            <v>L4469</v>
          </cell>
          <cell r="B1221" t="str">
            <v>Teesdale Housing Association Ltd</v>
          </cell>
          <cell r="C1221" t="str">
            <v>RASA</v>
          </cell>
          <cell r="D1221">
            <v>624</v>
          </cell>
          <cell r="E1221">
            <v>0</v>
          </cell>
          <cell r="F1221">
            <v>149</v>
          </cell>
          <cell r="G1221">
            <v>1</v>
          </cell>
          <cell r="H1221">
            <v>0</v>
          </cell>
          <cell r="I1221">
            <v>5</v>
          </cell>
          <cell r="J1221">
            <v>193</v>
          </cell>
          <cell r="K1221">
            <v>0</v>
          </cell>
          <cell r="L1221">
            <v>104</v>
          </cell>
          <cell r="M1221">
            <v>0</v>
          </cell>
          <cell r="N1221">
            <v>0</v>
          </cell>
          <cell r="O1221">
            <v>0</v>
          </cell>
          <cell r="P1221">
            <v>0</v>
          </cell>
          <cell r="Q1221">
            <v>0</v>
          </cell>
          <cell r="R1221">
            <v>0</v>
          </cell>
          <cell r="S1221">
            <v>0</v>
          </cell>
          <cell r="T1221">
            <v>0</v>
          </cell>
          <cell r="U1221">
            <v>0</v>
          </cell>
          <cell r="V1221">
            <v>818</v>
          </cell>
          <cell r="W1221">
            <v>0</v>
          </cell>
          <cell r="X1221">
            <v>258</v>
          </cell>
          <cell r="Y1221">
            <v>818</v>
          </cell>
          <cell r="Z1221">
            <v>0</v>
          </cell>
          <cell r="AA1221">
            <v>0</v>
          </cell>
          <cell r="AB1221">
            <v>0</v>
          </cell>
          <cell r="AC1221">
            <v>0</v>
          </cell>
          <cell r="AD1221">
            <v>0</v>
          </cell>
          <cell r="AE1221">
            <v>0</v>
          </cell>
          <cell r="AF1221">
            <v>0</v>
          </cell>
          <cell r="AG1221">
            <v>0</v>
          </cell>
          <cell r="AH1221">
            <v>0</v>
          </cell>
        </row>
        <row r="1222">
          <cell r="A1222" t="str">
            <v>L4470</v>
          </cell>
          <cell r="B1222" t="str">
            <v>Family Mosaic Housing</v>
          </cell>
          <cell r="C1222" t="str">
            <v>Large</v>
          </cell>
          <cell r="D1222">
            <v>16156</v>
          </cell>
          <cell r="E1222">
            <v>38</v>
          </cell>
          <cell r="F1222">
            <v>346</v>
          </cell>
          <cell r="G1222">
            <v>0</v>
          </cell>
          <cell r="H1222">
            <v>0</v>
          </cell>
          <cell r="I1222">
            <v>0</v>
          </cell>
          <cell r="J1222">
            <v>735</v>
          </cell>
          <cell r="K1222">
            <v>1</v>
          </cell>
          <cell r="L1222">
            <v>1</v>
          </cell>
          <cell r="M1222">
            <v>1990</v>
          </cell>
          <cell r="N1222">
            <v>398</v>
          </cell>
          <cell r="O1222">
            <v>325</v>
          </cell>
          <cell r="P1222">
            <v>9</v>
          </cell>
          <cell r="Q1222">
            <v>0</v>
          </cell>
          <cell r="R1222">
            <v>24</v>
          </cell>
          <cell r="S1222">
            <v>489</v>
          </cell>
          <cell r="T1222">
            <v>12</v>
          </cell>
          <cell r="U1222">
            <v>0</v>
          </cell>
          <cell r="V1222">
            <v>19379</v>
          </cell>
          <cell r="W1222">
            <v>449</v>
          </cell>
          <cell r="X1222">
            <v>696</v>
          </cell>
          <cell r="Y1222">
            <v>19819</v>
          </cell>
          <cell r="Z1222">
            <v>0</v>
          </cell>
          <cell r="AA1222">
            <v>0</v>
          </cell>
          <cell r="AB1222">
            <v>28</v>
          </cell>
          <cell r="AC1222">
            <v>0</v>
          </cell>
          <cell r="AD1222">
            <v>0</v>
          </cell>
          <cell r="AE1222">
            <v>0</v>
          </cell>
          <cell r="AF1222">
            <v>0</v>
          </cell>
          <cell r="AG1222">
            <v>0</v>
          </cell>
          <cell r="AH1222">
            <v>28</v>
          </cell>
        </row>
        <row r="1223">
          <cell r="A1223" t="str">
            <v>L4472</v>
          </cell>
          <cell r="B1223" t="str">
            <v>Cheshire Peaks &amp; Plains Housing Trust</v>
          </cell>
          <cell r="C1223" t="str">
            <v>Large</v>
          </cell>
          <cell r="D1223">
            <v>3185</v>
          </cell>
          <cell r="E1223">
            <v>0</v>
          </cell>
          <cell r="F1223">
            <v>11</v>
          </cell>
          <cell r="G1223">
            <v>0</v>
          </cell>
          <cell r="H1223">
            <v>0</v>
          </cell>
          <cell r="I1223">
            <v>0</v>
          </cell>
          <cell r="J1223">
            <v>711</v>
          </cell>
          <cell r="K1223">
            <v>0</v>
          </cell>
          <cell r="L1223">
            <v>0</v>
          </cell>
          <cell r="M1223">
            <v>0</v>
          </cell>
          <cell r="N1223">
            <v>0</v>
          </cell>
          <cell r="O1223">
            <v>0</v>
          </cell>
          <cell r="P1223">
            <v>0</v>
          </cell>
          <cell r="Q1223">
            <v>0</v>
          </cell>
          <cell r="R1223">
            <v>0</v>
          </cell>
          <cell r="S1223">
            <v>1110</v>
          </cell>
          <cell r="T1223">
            <v>0</v>
          </cell>
          <cell r="U1223">
            <v>0</v>
          </cell>
          <cell r="V1223">
            <v>5006</v>
          </cell>
          <cell r="W1223">
            <v>0</v>
          </cell>
          <cell r="X1223">
            <v>11</v>
          </cell>
          <cell r="Y1223">
            <v>5006</v>
          </cell>
          <cell r="Z1223">
            <v>0</v>
          </cell>
          <cell r="AA1223">
            <v>0</v>
          </cell>
          <cell r="AB1223">
            <v>0</v>
          </cell>
          <cell r="AC1223">
            <v>0</v>
          </cell>
          <cell r="AD1223">
            <v>0</v>
          </cell>
          <cell r="AE1223">
            <v>0</v>
          </cell>
          <cell r="AF1223">
            <v>0</v>
          </cell>
          <cell r="AG1223">
            <v>0</v>
          </cell>
          <cell r="AH1223">
            <v>0</v>
          </cell>
        </row>
        <row r="1224">
          <cell r="A1224" t="str">
            <v>L4473</v>
          </cell>
          <cell r="B1224" t="str">
            <v>Vale of Aylesbury Housing Trust</v>
          </cell>
          <cell r="C1224" t="str">
            <v>Large</v>
          </cell>
          <cell r="D1224">
            <v>6469</v>
          </cell>
          <cell r="E1224">
            <v>1</v>
          </cell>
          <cell r="F1224">
            <v>0</v>
          </cell>
          <cell r="G1224">
            <v>4</v>
          </cell>
          <cell r="H1224">
            <v>0</v>
          </cell>
          <cell r="I1224">
            <v>0</v>
          </cell>
          <cell r="J1224">
            <v>287</v>
          </cell>
          <cell r="K1224">
            <v>0</v>
          </cell>
          <cell r="L1224">
            <v>0</v>
          </cell>
          <cell r="M1224">
            <v>11</v>
          </cell>
          <cell r="N1224">
            <v>2</v>
          </cell>
          <cell r="O1224">
            <v>0</v>
          </cell>
          <cell r="P1224">
            <v>0</v>
          </cell>
          <cell r="Q1224">
            <v>0</v>
          </cell>
          <cell r="R1224">
            <v>0</v>
          </cell>
          <cell r="S1224">
            <v>580</v>
          </cell>
          <cell r="T1224">
            <v>0</v>
          </cell>
          <cell r="U1224">
            <v>0</v>
          </cell>
          <cell r="V1224">
            <v>7351</v>
          </cell>
          <cell r="W1224">
            <v>3</v>
          </cell>
          <cell r="X1224">
            <v>0</v>
          </cell>
          <cell r="Y1224">
            <v>7354</v>
          </cell>
          <cell r="Z1224">
            <v>10</v>
          </cell>
          <cell r="AA1224">
            <v>0</v>
          </cell>
          <cell r="AB1224">
            <v>0</v>
          </cell>
          <cell r="AC1224">
            <v>0</v>
          </cell>
          <cell r="AD1224">
            <v>0</v>
          </cell>
          <cell r="AE1224">
            <v>0</v>
          </cell>
          <cell r="AF1224">
            <v>10</v>
          </cell>
          <cell r="AG1224">
            <v>0</v>
          </cell>
          <cell r="AH1224">
            <v>0</v>
          </cell>
        </row>
        <row r="1225">
          <cell r="A1225" t="str">
            <v>L4474</v>
          </cell>
          <cell r="B1225" t="str">
            <v>London District Housing Association Limited</v>
          </cell>
          <cell r="C1225" t="str">
            <v>RASA</v>
          </cell>
          <cell r="D1225">
            <v>3</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3</v>
          </cell>
          <cell r="W1225">
            <v>0</v>
          </cell>
          <cell r="X1225">
            <v>0</v>
          </cell>
          <cell r="Y1225">
            <v>3</v>
          </cell>
          <cell r="Z1225">
            <v>0</v>
          </cell>
          <cell r="AA1225">
            <v>0</v>
          </cell>
          <cell r="AB1225">
            <v>0</v>
          </cell>
          <cell r="AC1225">
            <v>0</v>
          </cell>
          <cell r="AD1225">
            <v>0</v>
          </cell>
          <cell r="AE1225">
            <v>0</v>
          </cell>
          <cell r="AF1225">
            <v>0</v>
          </cell>
          <cell r="AG1225">
            <v>0</v>
          </cell>
          <cell r="AH1225">
            <v>0</v>
          </cell>
        </row>
        <row r="1226">
          <cell r="A1226" t="str">
            <v>L4475</v>
          </cell>
          <cell r="B1226" t="str">
            <v>Peak Valley Housing Association Limited</v>
          </cell>
          <cell r="C1226" t="str">
            <v>Large</v>
          </cell>
          <cell r="D1226">
            <v>1306</v>
          </cell>
          <cell r="E1226">
            <v>0</v>
          </cell>
          <cell r="F1226">
            <v>0</v>
          </cell>
          <cell r="G1226">
            <v>0</v>
          </cell>
          <cell r="H1226">
            <v>0</v>
          </cell>
          <cell r="I1226">
            <v>0</v>
          </cell>
          <cell r="J1226">
            <v>8</v>
          </cell>
          <cell r="K1226">
            <v>0</v>
          </cell>
          <cell r="L1226">
            <v>0</v>
          </cell>
          <cell r="M1226">
            <v>0</v>
          </cell>
          <cell r="N1226">
            <v>0</v>
          </cell>
          <cell r="O1226">
            <v>0</v>
          </cell>
          <cell r="P1226">
            <v>0</v>
          </cell>
          <cell r="Q1226">
            <v>0</v>
          </cell>
          <cell r="R1226">
            <v>0</v>
          </cell>
          <cell r="S1226">
            <v>193</v>
          </cell>
          <cell r="T1226">
            <v>0</v>
          </cell>
          <cell r="U1226">
            <v>0</v>
          </cell>
          <cell r="V1226">
            <v>1507</v>
          </cell>
          <cell r="W1226">
            <v>0</v>
          </cell>
          <cell r="X1226">
            <v>0</v>
          </cell>
          <cell r="Y1226">
            <v>1507</v>
          </cell>
          <cell r="Z1226">
            <v>0</v>
          </cell>
          <cell r="AA1226">
            <v>0</v>
          </cell>
          <cell r="AB1226">
            <v>0</v>
          </cell>
          <cell r="AC1226">
            <v>0</v>
          </cell>
          <cell r="AD1226">
            <v>0</v>
          </cell>
          <cell r="AE1226">
            <v>0</v>
          </cell>
          <cell r="AF1226">
            <v>0</v>
          </cell>
          <cell r="AG1226">
            <v>0</v>
          </cell>
          <cell r="AH1226">
            <v>0</v>
          </cell>
        </row>
        <row r="1227">
          <cell r="A1227" t="str">
            <v>L4476</v>
          </cell>
          <cell r="B1227" t="str">
            <v>Incommunities Limited</v>
          </cell>
          <cell r="C1227" t="str">
            <v>Large</v>
          </cell>
          <cell r="D1227">
            <v>18191</v>
          </cell>
          <cell r="E1227">
            <v>0</v>
          </cell>
          <cell r="F1227">
            <v>30</v>
          </cell>
          <cell r="G1227">
            <v>0</v>
          </cell>
          <cell r="H1227">
            <v>0</v>
          </cell>
          <cell r="I1227">
            <v>0</v>
          </cell>
          <cell r="J1227">
            <v>1202</v>
          </cell>
          <cell r="K1227">
            <v>0</v>
          </cell>
          <cell r="L1227">
            <v>0</v>
          </cell>
          <cell r="M1227">
            <v>117</v>
          </cell>
          <cell r="N1227">
            <v>0</v>
          </cell>
          <cell r="O1227">
            <v>0</v>
          </cell>
          <cell r="P1227">
            <v>0</v>
          </cell>
          <cell r="Q1227">
            <v>0</v>
          </cell>
          <cell r="R1227">
            <v>0</v>
          </cell>
          <cell r="S1227">
            <v>890</v>
          </cell>
          <cell r="T1227">
            <v>0</v>
          </cell>
          <cell r="U1227">
            <v>0</v>
          </cell>
          <cell r="V1227">
            <v>20400</v>
          </cell>
          <cell r="W1227">
            <v>0</v>
          </cell>
          <cell r="X1227">
            <v>30</v>
          </cell>
          <cell r="Y1227">
            <v>20400</v>
          </cell>
          <cell r="Z1227">
            <v>0</v>
          </cell>
          <cell r="AA1227">
            <v>0</v>
          </cell>
          <cell r="AB1227">
            <v>0</v>
          </cell>
          <cell r="AC1227">
            <v>0</v>
          </cell>
          <cell r="AD1227">
            <v>0</v>
          </cell>
          <cell r="AE1227">
            <v>0</v>
          </cell>
          <cell r="AF1227">
            <v>0</v>
          </cell>
          <cell r="AG1227">
            <v>0</v>
          </cell>
          <cell r="AH1227">
            <v>0</v>
          </cell>
        </row>
        <row r="1228">
          <cell r="A1228" t="str">
            <v>L4477</v>
          </cell>
          <cell r="B1228" t="str">
            <v>Housing Pendle Limited</v>
          </cell>
          <cell r="C1228" t="str">
            <v>Large</v>
          </cell>
          <cell r="D1228">
            <v>3015</v>
          </cell>
          <cell r="E1228">
            <v>0</v>
          </cell>
          <cell r="F1228">
            <v>0</v>
          </cell>
          <cell r="G1228">
            <v>1</v>
          </cell>
          <cell r="H1228">
            <v>0</v>
          </cell>
          <cell r="I1228">
            <v>0</v>
          </cell>
          <cell r="J1228">
            <v>146</v>
          </cell>
          <cell r="K1228">
            <v>0</v>
          </cell>
          <cell r="L1228">
            <v>75</v>
          </cell>
          <cell r="M1228">
            <v>0</v>
          </cell>
          <cell r="N1228">
            <v>0</v>
          </cell>
          <cell r="O1228">
            <v>0</v>
          </cell>
          <cell r="P1228">
            <v>0</v>
          </cell>
          <cell r="Q1228">
            <v>0</v>
          </cell>
          <cell r="R1228">
            <v>0</v>
          </cell>
          <cell r="S1228">
            <v>35</v>
          </cell>
          <cell r="T1228">
            <v>0</v>
          </cell>
          <cell r="U1228">
            <v>0</v>
          </cell>
          <cell r="V1228">
            <v>3197</v>
          </cell>
          <cell r="W1228">
            <v>0</v>
          </cell>
          <cell r="X1228">
            <v>75</v>
          </cell>
          <cell r="Y1228">
            <v>3197</v>
          </cell>
          <cell r="Z1228">
            <v>7</v>
          </cell>
          <cell r="AA1228">
            <v>0</v>
          </cell>
          <cell r="AB1228">
            <v>0</v>
          </cell>
          <cell r="AC1228">
            <v>0</v>
          </cell>
          <cell r="AD1228">
            <v>0</v>
          </cell>
          <cell r="AE1228">
            <v>0</v>
          </cell>
          <cell r="AF1228">
            <v>7</v>
          </cell>
          <cell r="AG1228">
            <v>0</v>
          </cell>
          <cell r="AH1228">
            <v>0</v>
          </cell>
        </row>
        <row r="1229">
          <cell r="A1229" t="str">
            <v>L4478</v>
          </cell>
          <cell r="B1229" t="str">
            <v>Parkway Green Housing Trust</v>
          </cell>
          <cell r="C1229" t="str">
            <v>Large</v>
          </cell>
          <cell r="D1229">
            <v>5410</v>
          </cell>
          <cell r="E1229">
            <v>0</v>
          </cell>
          <cell r="F1229">
            <v>0</v>
          </cell>
          <cell r="G1229">
            <v>0</v>
          </cell>
          <cell r="H1229">
            <v>0</v>
          </cell>
          <cell r="I1229">
            <v>0</v>
          </cell>
          <cell r="J1229">
            <v>201</v>
          </cell>
          <cell r="K1229">
            <v>0</v>
          </cell>
          <cell r="L1229">
            <v>0</v>
          </cell>
          <cell r="M1229">
            <v>0</v>
          </cell>
          <cell r="N1229">
            <v>0</v>
          </cell>
          <cell r="O1229">
            <v>0</v>
          </cell>
          <cell r="P1229">
            <v>0</v>
          </cell>
          <cell r="Q1229">
            <v>0</v>
          </cell>
          <cell r="R1229">
            <v>0</v>
          </cell>
          <cell r="S1229">
            <v>30</v>
          </cell>
          <cell r="T1229">
            <v>0</v>
          </cell>
          <cell r="U1229">
            <v>0</v>
          </cell>
          <cell r="V1229">
            <v>5641</v>
          </cell>
          <cell r="W1229">
            <v>0</v>
          </cell>
          <cell r="X1229">
            <v>0</v>
          </cell>
          <cell r="Y1229">
            <v>5641</v>
          </cell>
          <cell r="Z1229">
            <v>5</v>
          </cell>
          <cell r="AA1229">
            <v>0</v>
          </cell>
          <cell r="AB1229">
            <v>0</v>
          </cell>
          <cell r="AC1229">
            <v>0</v>
          </cell>
          <cell r="AD1229">
            <v>0</v>
          </cell>
          <cell r="AE1229">
            <v>0</v>
          </cell>
          <cell r="AF1229">
            <v>5</v>
          </cell>
          <cell r="AG1229">
            <v>0</v>
          </cell>
          <cell r="AH1229">
            <v>0</v>
          </cell>
        </row>
        <row r="1230">
          <cell r="A1230" t="str">
            <v>L4483</v>
          </cell>
          <cell r="B1230" t="str">
            <v>Derwentside Homes</v>
          </cell>
          <cell r="C1230" t="str">
            <v>Large</v>
          </cell>
          <cell r="D1230">
            <v>6103</v>
          </cell>
          <cell r="E1230">
            <v>0</v>
          </cell>
          <cell r="F1230">
            <v>4</v>
          </cell>
          <cell r="G1230">
            <v>5</v>
          </cell>
          <cell r="H1230">
            <v>0</v>
          </cell>
          <cell r="I1230">
            <v>0</v>
          </cell>
          <cell r="J1230">
            <v>362</v>
          </cell>
          <cell r="K1230">
            <v>0</v>
          </cell>
          <cell r="L1230">
            <v>0</v>
          </cell>
          <cell r="M1230">
            <v>0</v>
          </cell>
          <cell r="N1230">
            <v>0</v>
          </cell>
          <cell r="O1230">
            <v>0</v>
          </cell>
          <cell r="P1230">
            <v>0</v>
          </cell>
          <cell r="Q1230">
            <v>0</v>
          </cell>
          <cell r="R1230">
            <v>0</v>
          </cell>
          <cell r="S1230">
            <v>196</v>
          </cell>
          <cell r="T1230">
            <v>0</v>
          </cell>
          <cell r="U1230">
            <v>0</v>
          </cell>
          <cell r="V1230">
            <v>6666</v>
          </cell>
          <cell r="W1230">
            <v>0</v>
          </cell>
          <cell r="X1230">
            <v>4</v>
          </cell>
          <cell r="Y1230">
            <v>6666</v>
          </cell>
          <cell r="Z1230">
            <v>377</v>
          </cell>
          <cell r="AA1230">
            <v>0</v>
          </cell>
          <cell r="AB1230">
            <v>2</v>
          </cell>
          <cell r="AC1230">
            <v>0</v>
          </cell>
          <cell r="AD1230">
            <v>0</v>
          </cell>
          <cell r="AE1230">
            <v>0</v>
          </cell>
          <cell r="AF1230">
            <v>377</v>
          </cell>
          <cell r="AG1230">
            <v>0</v>
          </cell>
          <cell r="AH1230">
            <v>2</v>
          </cell>
        </row>
        <row r="1231">
          <cell r="A1231" t="str">
            <v>L4484</v>
          </cell>
          <cell r="B1231" t="str">
            <v>Community Trust Housing</v>
          </cell>
          <cell r="C1231" t="str">
            <v>Large</v>
          </cell>
          <cell r="D1231">
            <v>901</v>
          </cell>
          <cell r="E1231">
            <v>0</v>
          </cell>
          <cell r="F1231">
            <v>13</v>
          </cell>
          <cell r="G1231">
            <v>0</v>
          </cell>
          <cell r="H1231">
            <v>0</v>
          </cell>
          <cell r="I1231">
            <v>0</v>
          </cell>
          <cell r="J1231">
            <v>0</v>
          </cell>
          <cell r="K1231">
            <v>0</v>
          </cell>
          <cell r="L1231">
            <v>1</v>
          </cell>
          <cell r="M1231">
            <v>46</v>
          </cell>
          <cell r="N1231">
            <v>0</v>
          </cell>
          <cell r="O1231">
            <v>0</v>
          </cell>
          <cell r="P1231">
            <v>0</v>
          </cell>
          <cell r="Q1231">
            <v>0</v>
          </cell>
          <cell r="R1231">
            <v>0</v>
          </cell>
          <cell r="S1231">
            <v>26</v>
          </cell>
          <cell r="T1231">
            <v>0</v>
          </cell>
          <cell r="U1231">
            <v>0</v>
          </cell>
          <cell r="V1231">
            <v>973</v>
          </cell>
          <cell r="W1231">
            <v>0</v>
          </cell>
          <cell r="X1231">
            <v>14</v>
          </cell>
          <cell r="Y1231">
            <v>973</v>
          </cell>
          <cell r="Z1231">
            <v>16</v>
          </cell>
          <cell r="AA1231">
            <v>0</v>
          </cell>
          <cell r="AB1231">
            <v>0</v>
          </cell>
          <cell r="AC1231">
            <v>0</v>
          </cell>
          <cell r="AD1231">
            <v>0</v>
          </cell>
          <cell r="AE1231">
            <v>157</v>
          </cell>
          <cell r="AF1231">
            <v>16</v>
          </cell>
          <cell r="AG1231">
            <v>0</v>
          </cell>
          <cell r="AH1231">
            <v>157</v>
          </cell>
        </row>
        <row r="1232">
          <cell r="A1232" t="str">
            <v>L4485</v>
          </cell>
          <cell r="B1232" t="str">
            <v>Merlin Housing Society Limited</v>
          </cell>
          <cell r="C1232" t="str">
            <v>Large</v>
          </cell>
          <cell r="D1232">
            <v>6340</v>
          </cell>
          <cell r="E1232">
            <v>0</v>
          </cell>
          <cell r="F1232">
            <v>0</v>
          </cell>
          <cell r="G1232">
            <v>31</v>
          </cell>
          <cell r="H1232">
            <v>0</v>
          </cell>
          <cell r="I1232">
            <v>0</v>
          </cell>
          <cell r="J1232">
            <v>45</v>
          </cell>
          <cell r="K1232">
            <v>0</v>
          </cell>
          <cell r="L1232">
            <v>0</v>
          </cell>
          <cell r="M1232">
            <v>74</v>
          </cell>
          <cell r="N1232">
            <v>0</v>
          </cell>
          <cell r="O1232">
            <v>0</v>
          </cell>
          <cell r="P1232">
            <v>0</v>
          </cell>
          <cell r="Q1232">
            <v>0</v>
          </cell>
          <cell r="R1232">
            <v>0</v>
          </cell>
          <cell r="S1232">
            <v>1366</v>
          </cell>
          <cell r="T1232">
            <v>0</v>
          </cell>
          <cell r="U1232">
            <v>0</v>
          </cell>
          <cell r="V1232">
            <v>7856</v>
          </cell>
          <cell r="W1232">
            <v>0</v>
          </cell>
          <cell r="X1232">
            <v>0</v>
          </cell>
          <cell r="Y1232">
            <v>7856</v>
          </cell>
          <cell r="Z1232">
            <v>0</v>
          </cell>
          <cell r="AA1232">
            <v>0</v>
          </cell>
          <cell r="AB1232">
            <v>0</v>
          </cell>
          <cell r="AC1232">
            <v>0</v>
          </cell>
          <cell r="AD1232">
            <v>15</v>
          </cell>
          <cell r="AE1232">
            <v>0</v>
          </cell>
          <cell r="AF1232">
            <v>0</v>
          </cell>
          <cell r="AG1232">
            <v>15</v>
          </cell>
          <cell r="AH1232">
            <v>0</v>
          </cell>
        </row>
        <row r="1233">
          <cell r="A1233" t="str">
            <v>L4486</v>
          </cell>
          <cell r="B1233" t="str">
            <v>Ongo Homes Limited</v>
          </cell>
          <cell r="C1233" t="str">
            <v>Large</v>
          </cell>
          <cell r="D1233">
            <v>9030</v>
          </cell>
          <cell r="E1233">
            <v>0</v>
          </cell>
          <cell r="F1233">
            <v>0</v>
          </cell>
          <cell r="G1233">
            <v>6</v>
          </cell>
          <cell r="H1233">
            <v>0</v>
          </cell>
          <cell r="I1233">
            <v>0</v>
          </cell>
          <cell r="J1233">
            <v>196</v>
          </cell>
          <cell r="K1233">
            <v>0</v>
          </cell>
          <cell r="L1233">
            <v>0</v>
          </cell>
          <cell r="M1233">
            <v>8</v>
          </cell>
          <cell r="N1233">
            <v>0</v>
          </cell>
          <cell r="O1233">
            <v>0</v>
          </cell>
          <cell r="P1233">
            <v>0</v>
          </cell>
          <cell r="Q1233">
            <v>0</v>
          </cell>
          <cell r="R1233">
            <v>0</v>
          </cell>
          <cell r="S1233">
            <v>480</v>
          </cell>
          <cell r="T1233">
            <v>0</v>
          </cell>
          <cell r="U1233">
            <v>0</v>
          </cell>
          <cell r="V1233">
            <v>9720</v>
          </cell>
          <cell r="W1233">
            <v>0</v>
          </cell>
          <cell r="X1233">
            <v>0</v>
          </cell>
          <cell r="Y1233">
            <v>9720</v>
          </cell>
          <cell r="Z1233">
            <v>0</v>
          </cell>
          <cell r="AA1233">
            <v>0</v>
          </cell>
          <cell r="AB1233">
            <v>0</v>
          </cell>
          <cell r="AC1233">
            <v>0</v>
          </cell>
          <cell r="AD1233">
            <v>0</v>
          </cell>
          <cell r="AE1233">
            <v>0</v>
          </cell>
          <cell r="AF1233">
            <v>0</v>
          </cell>
          <cell r="AG1233">
            <v>0</v>
          </cell>
          <cell r="AH1233">
            <v>0</v>
          </cell>
        </row>
        <row r="1234">
          <cell r="A1234" t="str">
            <v>L4487</v>
          </cell>
          <cell r="B1234" t="str">
            <v>Chorley Community Housing Limited</v>
          </cell>
          <cell r="C1234" t="str">
            <v>Large</v>
          </cell>
          <cell r="D1234">
            <v>2414</v>
          </cell>
          <cell r="E1234">
            <v>0</v>
          </cell>
          <cell r="F1234">
            <v>1826</v>
          </cell>
          <cell r="G1234">
            <v>0</v>
          </cell>
          <cell r="H1234">
            <v>0</v>
          </cell>
          <cell r="I1234">
            <v>0</v>
          </cell>
          <cell r="J1234">
            <v>187</v>
          </cell>
          <cell r="K1234">
            <v>0</v>
          </cell>
          <cell r="L1234">
            <v>368</v>
          </cell>
          <cell r="M1234">
            <v>6</v>
          </cell>
          <cell r="N1234">
            <v>16</v>
          </cell>
          <cell r="O1234">
            <v>0</v>
          </cell>
          <cell r="P1234">
            <v>0</v>
          </cell>
          <cell r="Q1234">
            <v>0</v>
          </cell>
          <cell r="R1234">
            <v>0</v>
          </cell>
          <cell r="S1234">
            <v>317</v>
          </cell>
          <cell r="T1234">
            <v>0</v>
          </cell>
          <cell r="U1234">
            <v>279</v>
          </cell>
          <cell r="V1234">
            <v>2924</v>
          </cell>
          <cell r="W1234">
            <v>16</v>
          </cell>
          <cell r="X1234">
            <v>2473</v>
          </cell>
          <cell r="Y1234">
            <v>2940</v>
          </cell>
          <cell r="Z1234">
            <v>0</v>
          </cell>
          <cell r="AA1234">
            <v>0</v>
          </cell>
          <cell r="AB1234">
            <v>0</v>
          </cell>
          <cell r="AC1234">
            <v>0</v>
          </cell>
          <cell r="AD1234">
            <v>0</v>
          </cell>
          <cell r="AE1234">
            <v>0</v>
          </cell>
          <cell r="AF1234">
            <v>0</v>
          </cell>
          <cell r="AG1234">
            <v>0</v>
          </cell>
          <cell r="AH1234">
            <v>0</v>
          </cell>
        </row>
        <row r="1235">
          <cell r="A1235" t="str">
            <v>L4490</v>
          </cell>
          <cell r="B1235" t="str">
            <v>Rochford Housing Association Limited</v>
          </cell>
          <cell r="C1235" t="str">
            <v>Large</v>
          </cell>
          <cell r="D1235">
            <v>1184</v>
          </cell>
          <cell r="E1235">
            <v>0</v>
          </cell>
          <cell r="F1235">
            <v>1</v>
          </cell>
          <cell r="G1235">
            <v>0</v>
          </cell>
          <cell r="H1235">
            <v>0</v>
          </cell>
          <cell r="I1235">
            <v>0</v>
          </cell>
          <cell r="J1235">
            <v>89</v>
          </cell>
          <cell r="K1235">
            <v>0</v>
          </cell>
          <cell r="L1235">
            <v>107</v>
          </cell>
          <cell r="M1235">
            <v>0</v>
          </cell>
          <cell r="N1235">
            <v>0</v>
          </cell>
          <cell r="O1235">
            <v>0</v>
          </cell>
          <cell r="P1235">
            <v>0</v>
          </cell>
          <cell r="Q1235">
            <v>0</v>
          </cell>
          <cell r="R1235">
            <v>0</v>
          </cell>
          <cell r="S1235">
            <v>414</v>
          </cell>
          <cell r="T1235">
            <v>0</v>
          </cell>
          <cell r="U1235">
            <v>0</v>
          </cell>
          <cell r="V1235">
            <v>1687</v>
          </cell>
          <cell r="W1235">
            <v>0</v>
          </cell>
          <cell r="X1235">
            <v>108</v>
          </cell>
          <cell r="Y1235">
            <v>1687</v>
          </cell>
          <cell r="Z1235">
            <v>0</v>
          </cell>
          <cell r="AA1235">
            <v>0</v>
          </cell>
          <cell r="AB1235">
            <v>0</v>
          </cell>
          <cell r="AC1235">
            <v>0</v>
          </cell>
          <cell r="AD1235">
            <v>0</v>
          </cell>
          <cell r="AE1235">
            <v>0</v>
          </cell>
          <cell r="AF1235">
            <v>0</v>
          </cell>
          <cell r="AG1235">
            <v>0</v>
          </cell>
          <cell r="AH1235">
            <v>0</v>
          </cell>
        </row>
        <row r="1236">
          <cell r="A1236" t="str">
            <v>L4491</v>
          </cell>
          <cell r="B1236" t="str">
            <v>The Housing Plus Group Limited</v>
          </cell>
          <cell r="C1236" t="str">
            <v>RASA</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row>
        <row r="1237">
          <cell r="A1237" t="str">
            <v>L4493</v>
          </cell>
          <cell r="B1237" t="str">
            <v>Meres and Mosses Housing Association</v>
          </cell>
          <cell r="C1237" t="str">
            <v>Large</v>
          </cell>
          <cell r="D1237">
            <v>1900</v>
          </cell>
          <cell r="E1237">
            <v>0</v>
          </cell>
          <cell r="F1237">
            <v>0</v>
          </cell>
          <cell r="G1237">
            <v>0</v>
          </cell>
          <cell r="H1237">
            <v>0</v>
          </cell>
          <cell r="I1237">
            <v>0</v>
          </cell>
          <cell r="J1237">
            <v>209</v>
          </cell>
          <cell r="K1237">
            <v>0</v>
          </cell>
          <cell r="L1237">
            <v>0</v>
          </cell>
          <cell r="M1237">
            <v>0</v>
          </cell>
          <cell r="N1237">
            <v>3</v>
          </cell>
          <cell r="O1237">
            <v>0</v>
          </cell>
          <cell r="P1237">
            <v>0</v>
          </cell>
          <cell r="Q1237">
            <v>0</v>
          </cell>
          <cell r="R1237">
            <v>0</v>
          </cell>
          <cell r="S1237">
            <v>189</v>
          </cell>
          <cell r="T1237">
            <v>0</v>
          </cell>
          <cell r="U1237">
            <v>0</v>
          </cell>
          <cell r="V1237">
            <v>2298</v>
          </cell>
          <cell r="W1237">
            <v>3</v>
          </cell>
          <cell r="X1237">
            <v>0</v>
          </cell>
          <cell r="Y1237">
            <v>2301</v>
          </cell>
          <cell r="Z1237">
            <v>0</v>
          </cell>
          <cell r="AA1237">
            <v>0</v>
          </cell>
          <cell r="AB1237">
            <v>0</v>
          </cell>
          <cell r="AC1237">
            <v>0</v>
          </cell>
          <cell r="AD1237">
            <v>0</v>
          </cell>
          <cell r="AE1237">
            <v>0</v>
          </cell>
          <cell r="AF1237">
            <v>0</v>
          </cell>
          <cell r="AG1237">
            <v>0</v>
          </cell>
          <cell r="AH1237">
            <v>0</v>
          </cell>
        </row>
        <row r="1238">
          <cell r="A1238" t="str">
            <v>L4494</v>
          </cell>
          <cell r="B1238" t="str">
            <v>Shropshire Housing Limited</v>
          </cell>
          <cell r="C1238" t="str">
            <v>RASA</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row>
        <row r="1239">
          <cell r="A1239" t="str">
            <v>L4495</v>
          </cell>
          <cell r="B1239" t="str">
            <v>Watford Community Housing Trust</v>
          </cell>
          <cell r="C1239" t="str">
            <v>Large</v>
          </cell>
          <cell r="D1239">
            <v>4058</v>
          </cell>
          <cell r="E1239">
            <v>0</v>
          </cell>
          <cell r="F1239">
            <v>92</v>
          </cell>
          <cell r="G1239">
            <v>4</v>
          </cell>
          <cell r="H1239">
            <v>0</v>
          </cell>
          <cell r="I1239">
            <v>0</v>
          </cell>
          <cell r="J1239">
            <v>65</v>
          </cell>
          <cell r="K1239">
            <v>0</v>
          </cell>
          <cell r="L1239">
            <v>0</v>
          </cell>
          <cell r="M1239">
            <v>0</v>
          </cell>
          <cell r="N1239">
            <v>0</v>
          </cell>
          <cell r="O1239">
            <v>0</v>
          </cell>
          <cell r="P1239">
            <v>0</v>
          </cell>
          <cell r="Q1239">
            <v>0</v>
          </cell>
          <cell r="R1239">
            <v>0</v>
          </cell>
          <cell r="S1239">
            <v>514</v>
          </cell>
          <cell r="T1239">
            <v>0</v>
          </cell>
          <cell r="U1239">
            <v>6</v>
          </cell>
          <cell r="V1239">
            <v>4641</v>
          </cell>
          <cell r="W1239">
            <v>0</v>
          </cell>
          <cell r="X1239">
            <v>98</v>
          </cell>
          <cell r="Y1239">
            <v>4641</v>
          </cell>
          <cell r="Z1239">
            <v>21</v>
          </cell>
          <cell r="AA1239">
            <v>0</v>
          </cell>
          <cell r="AB1239">
            <v>7</v>
          </cell>
          <cell r="AC1239">
            <v>0</v>
          </cell>
          <cell r="AD1239">
            <v>0</v>
          </cell>
          <cell r="AE1239">
            <v>0</v>
          </cell>
          <cell r="AF1239">
            <v>21</v>
          </cell>
          <cell r="AG1239">
            <v>0</v>
          </cell>
          <cell r="AH1239">
            <v>7</v>
          </cell>
        </row>
        <row r="1240">
          <cell r="A1240" t="str">
            <v>L4496</v>
          </cell>
          <cell r="B1240" t="str">
            <v>Fry Housing Trust</v>
          </cell>
          <cell r="C1240" t="str">
            <v>RASA</v>
          </cell>
          <cell r="D1240">
            <v>0</v>
          </cell>
          <cell r="E1240">
            <v>0</v>
          </cell>
          <cell r="F1240">
            <v>0</v>
          </cell>
          <cell r="G1240">
            <v>0</v>
          </cell>
          <cell r="H1240">
            <v>0</v>
          </cell>
          <cell r="I1240">
            <v>0</v>
          </cell>
          <cell r="J1240">
            <v>0</v>
          </cell>
          <cell r="K1240">
            <v>0</v>
          </cell>
          <cell r="L1240">
            <v>0</v>
          </cell>
          <cell r="M1240">
            <v>142</v>
          </cell>
          <cell r="N1240">
            <v>0</v>
          </cell>
          <cell r="O1240">
            <v>73</v>
          </cell>
          <cell r="P1240">
            <v>0</v>
          </cell>
          <cell r="Q1240">
            <v>0</v>
          </cell>
          <cell r="R1240">
            <v>0</v>
          </cell>
          <cell r="S1240">
            <v>0</v>
          </cell>
          <cell r="T1240">
            <v>0</v>
          </cell>
          <cell r="U1240">
            <v>0</v>
          </cell>
          <cell r="V1240">
            <v>142</v>
          </cell>
          <cell r="W1240">
            <v>0</v>
          </cell>
          <cell r="X1240">
            <v>73</v>
          </cell>
          <cell r="Y1240">
            <v>142</v>
          </cell>
          <cell r="Z1240">
            <v>0</v>
          </cell>
          <cell r="AA1240">
            <v>0</v>
          </cell>
          <cell r="AB1240">
            <v>0</v>
          </cell>
          <cell r="AC1240">
            <v>0</v>
          </cell>
          <cell r="AD1240">
            <v>0</v>
          </cell>
          <cell r="AE1240">
            <v>0</v>
          </cell>
          <cell r="AF1240">
            <v>0</v>
          </cell>
          <cell r="AG1240">
            <v>0</v>
          </cell>
          <cell r="AH1240">
            <v>0</v>
          </cell>
        </row>
        <row r="1241">
          <cell r="A1241" t="str">
            <v>L4497</v>
          </cell>
          <cell r="B1241" t="str">
            <v>Guinness Care and Support Limited</v>
          </cell>
          <cell r="C1241" t="str">
            <v>RASA</v>
          </cell>
          <cell r="D1241">
            <v>0</v>
          </cell>
          <cell r="E1241">
            <v>56</v>
          </cell>
          <cell r="F1241">
            <v>0</v>
          </cell>
          <cell r="G1241">
            <v>0</v>
          </cell>
          <cell r="H1241">
            <v>0</v>
          </cell>
          <cell r="I1241">
            <v>0</v>
          </cell>
          <cell r="J1241">
            <v>0</v>
          </cell>
          <cell r="K1241">
            <v>0</v>
          </cell>
          <cell r="L1241">
            <v>0</v>
          </cell>
          <cell r="M1241">
            <v>1</v>
          </cell>
          <cell r="N1241">
            <v>128</v>
          </cell>
          <cell r="O1241">
            <v>0</v>
          </cell>
          <cell r="P1241">
            <v>190</v>
          </cell>
          <cell r="Q1241">
            <v>0</v>
          </cell>
          <cell r="R1241">
            <v>0</v>
          </cell>
          <cell r="S1241">
            <v>0</v>
          </cell>
          <cell r="T1241">
            <v>569</v>
          </cell>
          <cell r="U1241">
            <v>0</v>
          </cell>
          <cell r="V1241">
            <v>191</v>
          </cell>
          <cell r="W1241">
            <v>753</v>
          </cell>
          <cell r="X1241">
            <v>0</v>
          </cell>
          <cell r="Y1241">
            <v>754</v>
          </cell>
          <cell r="Z1241">
            <v>0</v>
          </cell>
          <cell r="AA1241">
            <v>0</v>
          </cell>
          <cell r="AB1241">
            <v>0</v>
          </cell>
          <cell r="AC1241">
            <v>0</v>
          </cell>
          <cell r="AD1241">
            <v>0</v>
          </cell>
          <cell r="AE1241">
            <v>0</v>
          </cell>
          <cell r="AF1241">
            <v>0</v>
          </cell>
          <cell r="AG1241">
            <v>0</v>
          </cell>
          <cell r="AH1241">
            <v>0</v>
          </cell>
        </row>
        <row r="1242">
          <cell r="A1242" t="str">
            <v>L4498</v>
          </cell>
          <cell r="B1242" t="str">
            <v>Futures Homeway Limited</v>
          </cell>
          <cell r="C1242" t="str">
            <v>Large</v>
          </cell>
          <cell r="D1242">
            <v>2119</v>
          </cell>
          <cell r="E1242">
            <v>0</v>
          </cell>
          <cell r="F1242">
            <v>0</v>
          </cell>
          <cell r="G1242">
            <v>0</v>
          </cell>
          <cell r="H1242">
            <v>0</v>
          </cell>
          <cell r="I1242">
            <v>0</v>
          </cell>
          <cell r="J1242">
            <v>46</v>
          </cell>
          <cell r="K1242">
            <v>0</v>
          </cell>
          <cell r="L1242">
            <v>0</v>
          </cell>
          <cell r="M1242">
            <v>0</v>
          </cell>
          <cell r="N1242">
            <v>0</v>
          </cell>
          <cell r="O1242">
            <v>0</v>
          </cell>
          <cell r="P1242">
            <v>0</v>
          </cell>
          <cell r="Q1242">
            <v>0</v>
          </cell>
          <cell r="R1242">
            <v>0</v>
          </cell>
          <cell r="S1242">
            <v>888</v>
          </cell>
          <cell r="T1242">
            <v>0</v>
          </cell>
          <cell r="U1242">
            <v>0</v>
          </cell>
          <cell r="V1242">
            <v>3053</v>
          </cell>
          <cell r="W1242">
            <v>0</v>
          </cell>
          <cell r="X1242">
            <v>0</v>
          </cell>
          <cell r="Y1242">
            <v>3053</v>
          </cell>
          <cell r="Z1242">
            <v>0</v>
          </cell>
          <cell r="AA1242">
            <v>0</v>
          </cell>
          <cell r="AB1242">
            <v>0</v>
          </cell>
          <cell r="AC1242">
            <v>0</v>
          </cell>
          <cell r="AD1242">
            <v>0</v>
          </cell>
          <cell r="AE1242">
            <v>0</v>
          </cell>
          <cell r="AF1242">
            <v>0</v>
          </cell>
          <cell r="AG1242">
            <v>0</v>
          </cell>
          <cell r="AH1242">
            <v>0</v>
          </cell>
        </row>
        <row r="1243">
          <cell r="A1243" t="str">
            <v>L4499</v>
          </cell>
          <cell r="B1243" t="str">
            <v>Greenfields Community Housing Association</v>
          </cell>
          <cell r="C1243" t="str">
            <v>Large</v>
          </cell>
          <cell r="D1243">
            <v>7253</v>
          </cell>
          <cell r="E1243">
            <v>0</v>
          </cell>
          <cell r="F1243">
            <v>0</v>
          </cell>
          <cell r="G1243">
            <v>1</v>
          </cell>
          <cell r="H1243">
            <v>0</v>
          </cell>
          <cell r="I1243">
            <v>0</v>
          </cell>
          <cell r="J1243">
            <v>213</v>
          </cell>
          <cell r="K1243">
            <v>0</v>
          </cell>
          <cell r="L1243">
            <v>0</v>
          </cell>
          <cell r="M1243">
            <v>0</v>
          </cell>
          <cell r="N1243">
            <v>0</v>
          </cell>
          <cell r="O1243">
            <v>0</v>
          </cell>
          <cell r="P1243">
            <v>0</v>
          </cell>
          <cell r="Q1243">
            <v>0</v>
          </cell>
          <cell r="R1243">
            <v>0</v>
          </cell>
          <cell r="S1243">
            <v>393</v>
          </cell>
          <cell r="T1243">
            <v>0</v>
          </cell>
          <cell r="U1243">
            <v>0</v>
          </cell>
          <cell r="V1243">
            <v>7860</v>
          </cell>
          <cell r="W1243">
            <v>0</v>
          </cell>
          <cell r="X1243">
            <v>0</v>
          </cell>
          <cell r="Y1243">
            <v>7860</v>
          </cell>
          <cell r="Z1243">
            <v>0</v>
          </cell>
          <cell r="AA1243">
            <v>0</v>
          </cell>
          <cell r="AB1243">
            <v>0</v>
          </cell>
          <cell r="AC1243">
            <v>0</v>
          </cell>
          <cell r="AD1243">
            <v>0</v>
          </cell>
          <cell r="AE1243">
            <v>0</v>
          </cell>
          <cell r="AF1243">
            <v>0</v>
          </cell>
          <cell r="AG1243">
            <v>0</v>
          </cell>
          <cell r="AH1243">
            <v>0</v>
          </cell>
        </row>
        <row r="1244">
          <cell r="A1244" t="str">
            <v>L4500</v>
          </cell>
          <cell r="B1244" t="str">
            <v>Mole Valley Housing Association Limited</v>
          </cell>
          <cell r="C1244" t="str">
            <v>Large</v>
          </cell>
          <cell r="D1244">
            <v>2572</v>
          </cell>
          <cell r="E1244">
            <v>0</v>
          </cell>
          <cell r="F1244">
            <v>0</v>
          </cell>
          <cell r="G1244">
            <v>0</v>
          </cell>
          <cell r="H1244">
            <v>0</v>
          </cell>
          <cell r="I1244">
            <v>0</v>
          </cell>
          <cell r="J1244">
            <v>423</v>
          </cell>
          <cell r="K1244">
            <v>0</v>
          </cell>
          <cell r="L1244">
            <v>0</v>
          </cell>
          <cell r="M1244">
            <v>0</v>
          </cell>
          <cell r="N1244">
            <v>0</v>
          </cell>
          <cell r="O1244">
            <v>0</v>
          </cell>
          <cell r="P1244">
            <v>0</v>
          </cell>
          <cell r="Q1244">
            <v>0</v>
          </cell>
          <cell r="R1244">
            <v>0</v>
          </cell>
          <cell r="S1244">
            <v>522</v>
          </cell>
          <cell r="T1244">
            <v>0</v>
          </cell>
          <cell r="U1244">
            <v>0</v>
          </cell>
          <cell r="V1244">
            <v>3517</v>
          </cell>
          <cell r="W1244">
            <v>0</v>
          </cell>
          <cell r="X1244">
            <v>0</v>
          </cell>
          <cell r="Y1244">
            <v>3517</v>
          </cell>
          <cell r="Z1244">
            <v>0</v>
          </cell>
          <cell r="AA1244">
            <v>0</v>
          </cell>
          <cell r="AB1244">
            <v>0</v>
          </cell>
          <cell r="AC1244">
            <v>0</v>
          </cell>
          <cell r="AD1244">
            <v>0</v>
          </cell>
          <cell r="AE1244">
            <v>0</v>
          </cell>
          <cell r="AF1244">
            <v>0</v>
          </cell>
          <cell r="AG1244">
            <v>0</v>
          </cell>
          <cell r="AH1244">
            <v>0</v>
          </cell>
        </row>
        <row r="1245">
          <cell r="A1245" t="str">
            <v>L4501</v>
          </cell>
          <cell r="B1245" t="str">
            <v>Roddons Housing Association Limited</v>
          </cell>
          <cell r="C1245" t="str">
            <v>Large</v>
          </cell>
          <cell r="D1245">
            <v>3324</v>
          </cell>
          <cell r="E1245">
            <v>9</v>
          </cell>
          <cell r="F1245">
            <v>0</v>
          </cell>
          <cell r="G1245">
            <v>2</v>
          </cell>
          <cell r="H1245">
            <v>0</v>
          </cell>
          <cell r="I1245">
            <v>0</v>
          </cell>
          <cell r="J1245">
            <v>159</v>
          </cell>
          <cell r="K1245">
            <v>0</v>
          </cell>
          <cell r="L1245">
            <v>0</v>
          </cell>
          <cell r="M1245">
            <v>0</v>
          </cell>
          <cell r="N1245">
            <v>0</v>
          </cell>
          <cell r="O1245">
            <v>0</v>
          </cell>
          <cell r="P1245">
            <v>0</v>
          </cell>
          <cell r="Q1245">
            <v>0</v>
          </cell>
          <cell r="R1245">
            <v>0</v>
          </cell>
          <cell r="S1245">
            <v>427</v>
          </cell>
          <cell r="T1245">
            <v>0</v>
          </cell>
          <cell r="U1245">
            <v>0</v>
          </cell>
          <cell r="V1245">
            <v>3912</v>
          </cell>
          <cell r="W1245">
            <v>9</v>
          </cell>
          <cell r="X1245">
            <v>0</v>
          </cell>
          <cell r="Y1245">
            <v>3921</v>
          </cell>
          <cell r="Z1245">
            <v>0</v>
          </cell>
          <cell r="AA1245">
            <v>0</v>
          </cell>
          <cell r="AB1245">
            <v>0</v>
          </cell>
          <cell r="AC1245">
            <v>0</v>
          </cell>
          <cell r="AD1245">
            <v>0</v>
          </cell>
          <cell r="AE1245">
            <v>0</v>
          </cell>
          <cell r="AF1245">
            <v>0</v>
          </cell>
          <cell r="AG1245">
            <v>0</v>
          </cell>
          <cell r="AH1245">
            <v>0</v>
          </cell>
        </row>
        <row r="1246">
          <cell r="A1246" t="str">
            <v>L4502</v>
          </cell>
          <cell r="B1246" t="str">
            <v>Futures Housing Group Limited</v>
          </cell>
          <cell r="C1246" t="str">
            <v>RASA</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row>
        <row r="1247">
          <cell r="A1247" t="str">
            <v>L4504</v>
          </cell>
          <cell r="B1247" t="str">
            <v>Acclaim Housing Group Limited</v>
          </cell>
          <cell r="C1247" t="str">
            <v>RASA</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row>
        <row r="1248">
          <cell r="A1248" t="str">
            <v>L4505</v>
          </cell>
          <cell r="B1248" t="str">
            <v>Phoenix Community Housing Association (Bellingham and Downham) Limited</v>
          </cell>
          <cell r="C1248" t="str">
            <v>Large</v>
          </cell>
          <cell r="D1248">
            <v>5364</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5364</v>
          </cell>
          <cell r="W1248">
            <v>0</v>
          </cell>
          <cell r="X1248">
            <v>0</v>
          </cell>
          <cell r="Y1248">
            <v>5364</v>
          </cell>
          <cell r="Z1248">
            <v>5</v>
          </cell>
          <cell r="AA1248">
            <v>0</v>
          </cell>
          <cell r="AB1248">
            <v>0</v>
          </cell>
          <cell r="AC1248">
            <v>0</v>
          </cell>
          <cell r="AD1248">
            <v>0</v>
          </cell>
          <cell r="AE1248">
            <v>0</v>
          </cell>
          <cell r="AF1248">
            <v>5</v>
          </cell>
          <cell r="AG1248">
            <v>0</v>
          </cell>
          <cell r="AH1248">
            <v>0</v>
          </cell>
        </row>
        <row r="1249">
          <cell r="A1249" t="str">
            <v>L4506</v>
          </cell>
          <cell r="B1249" t="str">
            <v>Seven Locks Housing Limited</v>
          </cell>
          <cell r="C1249" t="str">
            <v>Large</v>
          </cell>
          <cell r="D1249">
            <v>1783</v>
          </cell>
          <cell r="E1249">
            <v>0</v>
          </cell>
          <cell r="F1249">
            <v>0</v>
          </cell>
          <cell r="G1249">
            <v>0</v>
          </cell>
          <cell r="H1249">
            <v>0</v>
          </cell>
          <cell r="I1249">
            <v>0</v>
          </cell>
          <cell r="J1249">
            <v>14</v>
          </cell>
          <cell r="K1249">
            <v>0</v>
          </cell>
          <cell r="L1249">
            <v>0</v>
          </cell>
          <cell r="M1249">
            <v>0</v>
          </cell>
          <cell r="N1249">
            <v>0</v>
          </cell>
          <cell r="O1249">
            <v>0</v>
          </cell>
          <cell r="P1249">
            <v>0</v>
          </cell>
          <cell r="Q1249">
            <v>0</v>
          </cell>
          <cell r="R1249">
            <v>0</v>
          </cell>
          <cell r="S1249">
            <v>325</v>
          </cell>
          <cell r="T1249">
            <v>0</v>
          </cell>
          <cell r="U1249">
            <v>0</v>
          </cell>
          <cell r="V1249">
            <v>2122</v>
          </cell>
          <cell r="W1249">
            <v>0</v>
          </cell>
          <cell r="X1249">
            <v>0</v>
          </cell>
          <cell r="Y1249">
            <v>2122</v>
          </cell>
          <cell r="Z1249">
            <v>0</v>
          </cell>
          <cell r="AA1249">
            <v>0</v>
          </cell>
          <cell r="AB1249">
            <v>0</v>
          </cell>
          <cell r="AC1249">
            <v>0</v>
          </cell>
          <cell r="AD1249">
            <v>0</v>
          </cell>
          <cell r="AE1249">
            <v>0</v>
          </cell>
          <cell r="AF1249">
            <v>0</v>
          </cell>
          <cell r="AG1249">
            <v>0</v>
          </cell>
          <cell r="AH1249">
            <v>0</v>
          </cell>
        </row>
        <row r="1250">
          <cell r="A1250" t="str">
            <v>L4507</v>
          </cell>
          <cell r="B1250" t="str">
            <v>Southway Housing Trust (Manchester) Limited</v>
          </cell>
          <cell r="C1250" t="str">
            <v>Large</v>
          </cell>
          <cell r="D1250">
            <v>5682</v>
          </cell>
          <cell r="E1250">
            <v>0</v>
          </cell>
          <cell r="F1250">
            <v>0</v>
          </cell>
          <cell r="G1250">
            <v>0</v>
          </cell>
          <cell r="H1250">
            <v>0</v>
          </cell>
          <cell r="I1250">
            <v>0</v>
          </cell>
          <cell r="J1250">
            <v>121</v>
          </cell>
          <cell r="K1250">
            <v>0</v>
          </cell>
          <cell r="L1250">
            <v>0</v>
          </cell>
          <cell r="M1250">
            <v>0</v>
          </cell>
          <cell r="N1250">
            <v>0</v>
          </cell>
          <cell r="O1250">
            <v>0</v>
          </cell>
          <cell r="P1250">
            <v>0</v>
          </cell>
          <cell r="Q1250">
            <v>0</v>
          </cell>
          <cell r="R1250">
            <v>0</v>
          </cell>
          <cell r="S1250">
            <v>47</v>
          </cell>
          <cell r="T1250">
            <v>0</v>
          </cell>
          <cell r="U1250">
            <v>0</v>
          </cell>
          <cell r="V1250">
            <v>5850</v>
          </cell>
          <cell r="W1250">
            <v>0</v>
          </cell>
          <cell r="X1250">
            <v>0</v>
          </cell>
          <cell r="Y1250">
            <v>5850</v>
          </cell>
          <cell r="Z1250">
            <v>5</v>
          </cell>
          <cell r="AA1250">
            <v>0</v>
          </cell>
          <cell r="AB1250">
            <v>0</v>
          </cell>
          <cell r="AC1250">
            <v>0</v>
          </cell>
          <cell r="AD1250">
            <v>0</v>
          </cell>
          <cell r="AE1250">
            <v>0</v>
          </cell>
          <cell r="AF1250">
            <v>5</v>
          </cell>
          <cell r="AG1250">
            <v>0</v>
          </cell>
          <cell r="AH1250">
            <v>0</v>
          </cell>
        </row>
        <row r="1251">
          <cell r="A1251" t="str">
            <v>L4508</v>
          </cell>
          <cell r="B1251" t="str">
            <v>Tarka Housing Limited</v>
          </cell>
          <cell r="C1251" t="str">
            <v>Large</v>
          </cell>
          <cell r="D1251">
            <v>1074</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653</v>
          </cell>
          <cell r="T1251">
            <v>0</v>
          </cell>
          <cell r="U1251">
            <v>0</v>
          </cell>
          <cell r="V1251">
            <v>1727</v>
          </cell>
          <cell r="W1251">
            <v>0</v>
          </cell>
          <cell r="X1251">
            <v>0</v>
          </cell>
          <cell r="Y1251">
            <v>1727</v>
          </cell>
          <cell r="Z1251">
            <v>0</v>
          </cell>
          <cell r="AA1251">
            <v>0</v>
          </cell>
          <cell r="AB1251">
            <v>0</v>
          </cell>
          <cell r="AC1251">
            <v>0</v>
          </cell>
          <cell r="AD1251">
            <v>0</v>
          </cell>
          <cell r="AE1251">
            <v>0</v>
          </cell>
          <cell r="AF1251">
            <v>0</v>
          </cell>
          <cell r="AG1251">
            <v>0</v>
          </cell>
          <cell r="AH1251">
            <v>0</v>
          </cell>
        </row>
        <row r="1252">
          <cell r="A1252" t="str">
            <v>L4509</v>
          </cell>
          <cell r="B1252" t="str">
            <v>Wellingborough Homes Limited</v>
          </cell>
          <cell r="C1252" t="str">
            <v>Large</v>
          </cell>
          <cell r="D1252">
            <v>4177</v>
          </cell>
          <cell r="E1252">
            <v>0</v>
          </cell>
          <cell r="F1252">
            <v>13</v>
          </cell>
          <cell r="G1252">
            <v>0</v>
          </cell>
          <cell r="H1252">
            <v>0</v>
          </cell>
          <cell r="I1252">
            <v>0</v>
          </cell>
          <cell r="J1252">
            <v>137</v>
          </cell>
          <cell r="K1252">
            <v>0</v>
          </cell>
          <cell r="L1252">
            <v>0</v>
          </cell>
          <cell r="M1252">
            <v>225</v>
          </cell>
          <cell r="N1252">
            <v>0</v>
          </cell>
          <cell r="O1252">
            <v>0</v>
          </cell>
          <cell r="P1252">
            <v>0</v>
          </cell>
          <cell r="Q1252">
            <v>0</v>
          </cell>
          <cell r="R1252">
            <v>0</v>
          </cell>
          <cell r="S1252">
            <v>0</v>
          </cell>
          <cell r="T1252">
            <v>0</v>
          </cell>
          <cell r="U1252">
            <v>0</v>
          </cell>
          <cell r="V1252">
            <v>4539</v>
          </cell>
          <cell r="W1252">
            <v>0</v>
          </cell>
          <cell r="X1252">
            <v>13</v>
          </cell>
          <cell r="Y1252">
            <v>4539</v>
          </cell>
          <cell r="Z1252">
            <v>7</v>
          </cell>
          <cell r="AA1252">
            <v>0</v>
          </cell>
          <cell r="AB1252">
            <v>0</v>
          </cell>
          <cell r="AC1252">
            <v>0</v>
          </cell>
          <cell r="AD1252">
            <v>0</v>
          </cell>
          <cell r="AE1252">
            <v>1</v>
          </cell>
          <cell r="AF1252">
            <v>7</v>
          </cell>
          <cell r="AG1252">
            <v>0</v>
          </cell>
          <cell r="AH1252">
            <v>1</v>
          </cell>
        </row>
        <row r="1253">
          <cell r="A1253" t="str">
            <v>L4510</v>
          </cell>
          <cell r="B1253" t="str">
            <v>WHGL 2016 Limited</v>
          </cell>
          <cell r="C1253" t="str">
            <v>RASA</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row>
        <row r="1254">
          <cell r="A1254" t="str">
            <v>L4511</v>
          </cell>
          <cell r="B1254" t="str">
            <v>Accent Group Limited</v>
          </cell>
          <cell r="C1254" t="str">
            <v>RASA</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row>
        <row r="1255">
          <cell r="A1255" t="str">
            <v>L4512</v>
          </cell>
          <cell r="B1255" t="str">
            <v>Bernicia Group Limited</v>
          </cell>
          <cell r="C1255" t="str">
            <v>RASA</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row>
        <row r="1256">
          <cell r="A1256" t="str">
            <v>L4513</v>
          </cell>
          <cell r="B1256" t="str">
            <v>Bracknell Forest Homes Limited</v>
          </cell>
          <cell r="C1256" t="str">
            <v>Large</v>
          </cell>
          <cell r="D1256">
            <v>5234</v>
          </cell>
          <cell r="E1256">
            <v>0</v>
          </cell>
          <cell r="F1256">
            <v>13</v>
          </cell>
          <cell r="G1256">
            <v>0</v>
          </cell>
          <cell r="H1256">
            <v>0</v>
          </cell>
          <cell r="I1256">
            <v>0</v>
          </cell>
          <cell r="J1256">
            <v>318</v>
          </cell>
          <cell r="K1256">
            <v>0</v>
          </cell>
          <cell r="L1256">
            <v>0</v>
          </cell>
          <cell r="M1256">
            <v>38</v>
          </cell>
          <cell r="N1256">
            <v>0</v>
          </cell>
          <cell r="O1256">
            <v>0</v>
          </cell>
          <cell r="P1256">
            <v>0</v>
          </cell>
          <cell r="Q1256">
            <v>0</v>
          </cell>
          <cell r="R1256">
            <v>0</v>
          </cell>
          <cell r="S1256">
            <v>425</v>
          </cell>
          <cell r="T1256">
            <v>0</v>
          </cell>
          <cell r="U1256">
            <v>0</v>
          </cell>
          <cell r="V1256">
            <v>6015</v>
          </cell>
          <cell r="W1256">
            <v>0</v>
          </cell>
          <cell r="X1256">
            <v>13</v>
          </cell>
          <cell r="Y1256">
            <v>6015</v>
          </cell>
          <cell r="Z1256">
            <v>0</v>
          </cell>
          <cell r="AA1256">
            <v>0</v>
          </cell>
          <cell r="AB1256">
            <v>0</v>
          </cell>
          <cell r="AC1256">
            <v>0</v>
          </cell>
          <cell r="AD1256">
            <v>0</v>
          </cell>
          <cell r="AE1256">
            <v>0</v>
          </cell>
          <cell r="AF1256">
            <v>0</v>
          </cell>
          <cell r="AG1256">
            <v>0</v>
          </cell>
          <cell r="AH1256">
            <v>0</v>
          </cell>
        </row>
        <row r="1257">
          <cell r="A1257" t="str">
            <v>L4514</v>
          </cell>
          <cell r="B1257" t="str">
            <v>Cestria Community Housing Association Limited</v>
          </cell>
          <cell r="C1257" t="str">
            <v>Large</v>
          </cell>
          <cell r="D1257">
            <v>3302</v>
          </cell>
          <cell r="E1257">
            <v>0</v>
          </cell>
          <cell r="F1257">
            <v>0</v>
          </cell>
          <cell r="G1257">
            <v>0</v>
          </cell>
          <cell r="H1257">
            <v>0</v>
          </cell>
          <cell r="I1257">
            <v>0</v>
          </cell>
          <cell r="J1257">
            <v>143</v>
          </cell>
          <cell r="K1257">
            <v>0</v>
          </cell>
          <cell r="L1257">
            <v>0</v>
          </cell>
          <cell r="M1257">
            <v>0</v>
          </cell>
          <cell r="N1257">
            <v>0</v>
          </cell>
          <cell r="O1257">
            <v>0</v>
          </cell>
          <cell r="P1257">
            <v>0</v>
          </cell>
          <cell r="Q1257">
            <v>0</v>
          </cell>
          <cell r="R1257">
            <v>0</v>
          </cell>
          <cell r="S1257">
            <v>740</v>
          </cell>
          <cell r="T1257">
            <v>0</v>
          </cell>
          <cell r="U1257">
            <v>0</v>
          </cell>
          <cell r="V1257">
            <v>4185</v>
          </cell>
          <cell r="W1257">
            <v>0</v>
          </cell>
          <cell r="X1257">
            <v>0</v>
          </cell>
          <cell r="Y1257">
            <v>4185</v>
          </cell>
          <cell r="Z1257">
            <v>1</v>
          </cell>
          <cell r="AA1257">
            <v>0</v>
          </cell>
          <cell r="AB1257">
            <v>0</v>
          </cell>
          <cell r="AC1257">
            <v>3</v>
          </cell>
          <cell r="AD1257">
            <v>0</v>
          </cell>
          <cell r="AE1257">
            <v>0</v>
          </cell>
          <cell r="AF1257">
            <v>4</v>
          </cell>
          <cell r="AG1257">
            <v>0</v>
          </cell>
          <cell r="AH1257">
            <v>0</v>
          </cell>
        </row>
        <row r="1258">
          <cell r="A1258" t="str">
            <v>L4515</v>
          </cell>
          <cell r="B1258" t="str">
            <v>GreenSquare Group Limited</v>
          </cell>
          <cell r="C1258" t="str">
            <v>RASA</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row>
        <row r="1259">
          <cell r="A1259" t="str">
            <v>L4516</v>
          </cell>
          <cell r="B1259" t="str">
            <v>Wansbeck Homes Limited</v>
          </cell>
          <cell r="C1259" t="str">
            <v>Large</v>
          </cell>
          <cell r="D1259">
            <v>3481</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1698</v>
          </cell>
          <cell r="T1259">
            <v>0</v>
          </cell>
          <cell r="U1259">
            <v>0</v>
          </cell>
          <cell r="V1259">
            <v>5179</v>
          </cell>
          <cell r="W1259">
            <v>0</v>
          </cell>
          <cell r="X1259">
            <v>0</v>
          </cell>
          <cell r="Y1259">
            <v>5179</v>
          </cell>
          <cell r="Z1259">
            <v>0</v>
          </cell>
          <cell r="AA1259">
            <v>0</v>
          </cell>
          <cell r="AB1259">
            <v>0</v>
          </cell>
          <cell r="AC1259">
            <v>0</v>
          </cell>
          <cell r="AD1259">
            <v>0</v>
          </cell>
          <cell r="AE1259">
            <v>0</v>
          </cell>
          <cell r="AF1259">
            <v>0</v>
          </cell>
          <cell r="AG1259">
            <v>0</v>
          </cell>
          <cell r="AH1259">
            <v>0</v>
          </cell>
        </row>
        <row r="1260">
          <cell r="A1260" t="str">
            <v>L4517</v>
          </cell>
          <cell r="B1260" t="str">
            <v>London &amp; Quadrant Housing Trust</v>
          </cell>
          <cell r="C1260" t="str">
            <v>Large</v>
          </cell>
          <cell r="D1260">
            <v>44938</v>
          </cell>
          <cell r="E1260">
            <v>295</v>
          </cell>
          <cell r="F1260">
            <v>133</v>
          </cell>
          <cell r="G1260">
            <v>1382</v>
          </cell>
          <cell r="H1260">
            <v>0</v>
          </cell>
          <cell r="I1260">
            <v>7</v>
          </cell>
          <cell r="J1260">
            <v>3223</v>
          </cell>
          <cell r="K1260">
            <v>1</v>
          </cell>
          <cell r="L1260">
            <v>3</v>
          </cell>
          <cell r="M1260">
            <v>509</v>
          </cell>
          <cell r="N1260">
            <v>1386</v>
          </cell>
          <cell r="O1260">
            <v>15</v>
          </cell>
          <cell r="P1260">
            <v>0</v>
          </cell>
          <cell r="Q1260">
            <v>218</v>
          </cell>
          <cell r="R1260">
            <v>0</v>
          </cell>
          <cell r="S1260">
            <v>1914</v>
          </cell>
          <cell r="T1260">
            <v>245</v>
          </cell>
          <cell r="U1260">
            <v>0</v>
          </cell>
          <cell r="V1260">
            <v>51966</v>
          </cell>
          <cell r="W1260">
            <v>2145</v>
          </cell>
          <cell r="X1260">
            <v>158</v>
          </cell>
          <cell r="Y1260">
            <v>53893</v>
          </cell>
          <cell r="Z1260">
            <v>2385</v>
          </cell>
          <cell r="AA1260">
            <v>0</v>
          </cell>
          <cell r="AB1260">
            <v>1</v>
          </cell>
          <cell r="AC1260">
            <v>298</v>
          </cell>
          <cell r="AD1260">
            <v>0</v>
          </cell>
          <cell r="AE1260">
            <v>17</v>
          </cell>
          <cell r="AF1260">
            <v>2683</v>
          </cell>
          <cell r="AG1260">
            <v>0</v>
          </cell>
          <cell r="AH1260">
            <v>18</v>
          </cell>
        </row>
        <row r="1261">
          <cell r="A1261" t="str">
            <v>L4518</v>
          </cell>
          <cell r="B1261" t="str">
            <v>Grand Union Housing Group</v>
          </cell>
          <cell r="C1261" t="str">
            <v>RASA</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row>
        <row r="1262">
          <cell r="A1262" t="str">
            <v>L4519</v>
          </cell>
          <cell r="B1262" t="str">
            <v>South Northants Homes Limited</v>
          </cell>
          <cell r="C1262" t="str">
            <v>Large</v>
          </cell>
          <cell r="D1262">
            <v>1960</v>
          </cell>
          <cell r="E1262">
            <v>0</v>
          </cell>
          <cell r="F1262">
            <v>88</v>
          </cell>
          <cell r="G1262">
            <v>0</v>
          </cell>
          <cell r="H1262">
            <v>0</v>
          </cell>
          <cell r="I1262">
            <v>0</v>
          </cell>
          <cell r="J1262">
            <v>68</v>
          </cell>
          <cell r="K1262">
            <v>0</v>
          </cell>
          <cell r="L1262">
            <v>58</v>
          </cell>
          <cell r="M1262">
            <v>0</v>
          </cell>
          <cell r="N1262">
            <v>0</v>
          </cell>
          <cell r="O1262">
            <v>0</v>
          </cell>
          <cell r="P1262">
            <v>0</v>
          </cell>
          <cell r="Q1262">
            <v>0</v>
          </cell>
          <cell r="R1262">
            <v>0</v>
          </cell>
          <cell r="S1262">
            <v>799</v>
          </cell>
          <cell r="T1262">
            <v>0</v>
          </cell>
          <cell r="U1262">
            <v>87</v>
          </cell>
          <cell r="V1262">
            <v>2827</v>
          </cell>
          <cell r="W1262">
            <v>0</v>
          </cell>
          <cell r="X1262">
            <v>233</v>
          </cell>
          <cell r="Y1262">
            <v>2827</v>
          </cell>
          <cell r="Z1262">
            <v>6</v>
          </cell>
          <cell r="AA1262">
            <v>0</v>
          </cell>
          <cell r="AB1262">
            <v>0</v>
          </cell>
          <cell r="AC1262">
            <v>0</v>
          </cell>
          <cell r="AD1262">
            <v>0</v>
          </cell>
          <cell r="AE1262">
            <v>0</v>
          </cell>
          <cell r="AF1262">
            <v>6</v>
          </cell>
          <cell r="AG1262">
            <v>0</v>
          </cell>
          <cell r="AH1262">
            <v>0</v>
          </cell>
        </row>
        <row r="1263">
          <cell r="A1263" t="str">
            <v>L4520</v>
          </cell>
          <cell r="B1263" t="str">
            <v>Thrive Homes Ltd</v>
          </cell>
          <cell r="C1263" t="str">
            <v>Large</v>
          </cell>
          <cell r="D1263">
            <v>3141</v>
          </cell>
          <cell r="E1263">
            <v>0</v>
          </cell>
          <cell r="F1263">
            <v>0</v>
          </cell>
          <cell r="G1263">
            <v>27</v>
          </cell>
          <cell r="H1263">
            <v>0</v>
          </cell>
          <cell r="I1263">
            <v>0</v>
          </cell>
          <cell r="J1263">
            <v>43</v>
          </cell>
          <cell r="K1263">
            <v>0</v>
          </cell>
          <cell r="L1263">
            <v>0</v>
          </cell>
          <cell r="M1263">
            <v>0</v>
          </cell>
          <cell r="N1263">
            <v>0</v>
          </cell>
          <cell r="O1263">
            <v>0</v>
          </cell>
          <cell r="P1263">
            <v>0</v>
          </cell>
          <cell r="Q1263">
            <v>0</v>
          </cell>
          <cell r="R1263">
            <v>0</v>
          </cell>
          <cell r="S1263">
            <v>585</v>
          </cell>
          <cell r="T1263">
            <v>0</v>
          </cell>
          <cell r="U1263">
            <v>0</v>
          </cell>
          <cell r="V1263">
            <v>3796</v>
          </cell>
          <cell r="W1263">
            <v>0</v>
          </cell>
          <cell r="X1263">
            <v>0</v>
          </cell>
          <cell r="Y1263">
            <v>3796</v>
          </cell>
          <cell r="Z1263">
            <v>3</v>
          </cell>
          <cell r="AA1263">
            <v>0</v>
          </cell>
          <cell r="AB1263">
            <v>0</v>
          </cell>
          <cell r="AC1263">
            <v>0</v>
          </cell>
          <cell r="AD1263">
            <v>0</v>
          </cell>
          <cell r="AE1263">
            <v>0</v>
          </cell>
          <cell r="AF1263">
            <v>3</v>
          </cell>
          <cell r="AG1263">
            <v>0</v>
          </cell>
          <cell r="AH1263">
            <v>0</v>
          </cell>
        </row>
        <row r="1264">
          <cell r="A1264" t="str">
            <v>L4521</v>
          </cell>
          <cell r="B1264" t="str">
            <v>Yorkshire Housing Limited</v>
          </cell>
          <cell r="C1264" t="str">
            <v>Large</v>
          </cell>
          <cell r="D1264">
            <v>8288</v>
          </cell>
          <cell r="E1264">
            <v>165</v>
          </cell>
          <cell r="F1264">
            <v>151</v>
          </cell>
          <cell r="G1264">
            <v>0</v>
          </cell>
          <cell r="H1264">
            <v>1050</v>
          </cell>
          <cell r="I1264">
            <v>0</v>
          </cell>
          <cell r="J1264">
            <v>2840</v>
          </cell>
          <cell r="K1264">
            <v>217</v>
          </cell>
          <cell r="L1264">
            <v>0</v>
          </cell>
          <cell r="M1264">
            <v>319</v>
          </cell>
          <cell r="N1264">
            <v>129</v>
          </cell>
          <cell r="O1264">
            <v>0</v>
          </cell>
          <cell r="P1264">
            <v>47</v>
          </cell>
          <cell r="Q1264">
            <v>0</v>
          </cell>
          <cell r="R1264">
            <v>0</v>
          </cell>
          <cell r="S1264">
            <v>2520</v>
          </cell>
          <cell r="T1264">
            <v>0</v>
          </cell>
          <cell r="U1264">
            <v>0</v>
          </cell>
          <cell r="V1264">
            <v>14014</v>
          </cell>
          <cell r="W1264">
            <v>1561</v>
          </cell>
          <cell r="X1264">
            <v>151</v>
          </cell>
          <cell r="Y1264">
            <v>15528</v>
          </cell>
          <cell r="Z1264">
            <v>0</v>
          </cell>
          <cell r="AA1264">
            <v>0</v>
          </cell>
          <cell r="AB1264">
            <v>1420</v>
          </cell>
          <cell r="AC1264">
            <v>13</v>
          </cell>
          <cell r="AD1264">
            <v>0</v>
          </cell>
          <cell r="AE1264">
            <v>0</v>
          </cell>
          <cell r="AF1264">
            <v>13</v>
          </cell>
          <cell r="AG1264">
            <v>0</v>
          </cell>
          <cell r="AH1264">
            <v>1420</v>
          </cell>
        </row>
        <row r="1265">
          <cell r="A1265" t="str">
            <v>L4522</v>
          </cell>
          <cell r="B1265" t="str">
            <v>Thirteen Group Limited</v>
          </cell>
          <cell r="C1265" t="str">
            <v>RASA</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row>
        <row r="1266">
          <cell r="A1266" t="str">
            <v>L4523</v>
          </cell>
          <cell r="B1266" t="str">
            <v>Asra Housing Group Limited</v>
          </cell>
          <cell r="C1266" t="str">
            <v>RASA</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row>
        <row r="1267">
          <cell r="A1267" t="str">
            <v>L4524</v>
          </cell>
          <cell r="B1267" t="str">
            <v>Liverpool Mutual Homes Limited</v>
          </cell>
          <cell r="C1267" t="str">
            <v>Large</v>
          </cell>
          <cell r="D1267">
            <v>13507</v>
          </cell>
          <cell r="E1267">
            <v>0</v>
          </cell>
          <cell r="F1267">
            <v>38</v>
          </cell>
          <cell r="G1267">
            <v>0</v>
          </cell>
          <cell r="H1267">
            <v>0</v>
          </cell>
          <cell r="I1267">
            <v>0</v>
          </cell>
          <cell r="J1267">
            <v>891</v>
          </cell>
          <cell r="K1267">
            <v>0</v>
          </cell>
          <cell r="L1267">
            <v>0</v>
          </cell>
          <cell r="M1267">
            <v>64</v>
          </cell>
          <cell r="N1267">
            <v>0</v>
          </cell>
          <cell r="O1267">
            <v>0</v>
          </cell>
          <cell r="P1267">
            <v>0</v>
          </cell>
          <cell r="Q1267">
            <v>0</v>
          </cell>
          <cell r="R1267">
            <v>0</v>
          </cell>
          <cell r="S1267">
            <v>721</v>
          </cell>
          <cell r="T1267">
            <v>0</v>
          </cell>
          <cell r="U1267">
            <v>0</v>
          </cell>
          <cell r="V1267">
            <v>15183</v>
          </cell>
          <cell r="W1267">
            <v>0</v>
          </cell>
          <cell r="X1267">
            <v>38</v>
          </cell>
          <cell r="Y1267">
            <v>15183</v>
          </cell>
          <cell r="Z1267">
            <v>0</v>
          </cell>
          <cell r="AA1267">
            <v>0</v>
          </cell>
          <cell r="AB1267">
            <v>0</v>
          </cell>
          <cell r="AC1267">
            <v>34</v>
          </cell>
          <cell r="AD1267">
            <v>0</v>
          </cell>
          <cell r="AE1267">
            <v>0</v>
          </cell>
          <cell r="AF1267">
            <v>34</v>
          </cell>
          <cell r="AG1267">
            <v>0</v>
          </cell>
          <cell r="AH1267">
            <v>0</v>
          </cell>
        </row>
        <row r="1268">
          <cell r="A1268" t="str">
            <v>L4525</v>
          </cell>
          <cell r="B1268" t="str">
            <v>Ribble Valley Homes Limited</v>
          </cell>
          <cell r="C1268" t="str">
            <v>Large</v>
          </cell>
          <cell r="D1268">
            <v>542</v>
          </cell>
          <cell r="E1268">
            <v>0</v>
          </cell>
          <cell r="F1268">
            <v>24</v>
          </cell>
          <cell r="G1268">
            <v>0</v>
          </cell>
          <cell r="H1268">
            <v>0</v>
          </cell>
          <cell r="I1268">
            <v>0</v>
          </cell>
          <cell r="J1268">
            <v>14</v>
          </cell>
          <cell r="K1268">
            <v>0</v>
          </cell>
          <cell r="L1268">
            <v>39</v>
          </cell>
          <cell r="M1268">
            <v>0</v>
          </cell>
          <cell r="N1268">
            <v>0</v>
          </cell>
          <cell r="O1268">
            <v>0</v>
          </cell>
          <cell r="P1268">
            <v>0</v>
          </cell>
          <cell r="Q1268">
            <v>0</v>
          </cell>
          <cell r="R1268">
            <v>0</v>
          </cell>
          <cell r="S1268">
            <v>599</v>
          </cell>
          <cell r="T1268">
            <v>0</v>
          </cell>
          <cell r="U1268">
            <v>0</v>
          </cell>
          <cell r="V1268">
            <v>1155</v>
          </cell>
          <cell r="W1268">
            <v>0</v>
          </cell>
          <cell r="X1268">
            <v>63</v>
          </cell>
          <cell r="Y1268">
            <v>1155</v>
          </cell>
          <cell r="Z1268">
            <v>0</v>
          </cell>
          <cell r="AA1268">
            <v>0</v>
          </cell>
          <cell r="AB1268">
            <v>0</v>
          </cell>
          <cell r="AC1268">
            <v>0</v>
          </cell>
          <cell r="AD1268">
            <v>0</v>
          </cell>
          <cell r="AE1268">
            <v>0</v>
          </cell>
          <cell r="AF1268">
            <v>0</v>
          </cell>
          <cell r="AG1268">
            <v>0</v>
          </cell>
          <cell r="AH1268">
            <v>0</v>
          </cell>
        </row>
        <row r="1269">
          <cell r="A1269" t="str">
            <v>L4526</v>
          </cell>
          <cell r="B1269" t="str">
            <v>Heart Of England Housing Association Limited</v>
          </cell>
          <cell r="C1269" t="str">
            <v>Large</v>
          </cell>
          <cell r="D1269">
            <v>12352</v>
          </cell>
          <cell r="E1269">
            <v>0</v>
          </cell>
          <cell r="F1269">
            <v>0</v>
          </cell>
          <cell r="G1269">
            <v>33</v>
          </cell>
          <cell r="H1269">
            <v>0</v>
          </cell>
          <cell r="I1269">
            <v>83</v>
          </cell>
          <cell r="J1269">
            <v>912</v>
          </cell>
          <cell r="K1269">
            <v>0</v>
          </cell>
          <cell r="L1269">
            <v>0</v>
          </cell>
          <cell r="M1269">
            <v>208</v>
          </cell>
          <cell r="N1269">
            <v>189</v>
          </cell>
          <cell r="O1269">
            <v>0</v>
          </cell>
          <cell r="P1269">
            <v>0</v>
          </cell>
          <cell r="Q1269">
            <v>12</v>
          </cell>
          <cell r="R1269">
            <v>0</v>
          </cell>
          <cell r="S1269">
            <v>1467</v>
          </cell>
          <cell r="T1269">
            <v>0</v>
          </cell>
          <cell r="U1269">
            <v>0</v>
          </cell>
          <cell r="V1269">
            <v>14972</v>
          </cell>
          <cell r="W1269">
            <v>201</v>
          </cell>
          <cell r="X1269">
            <v>83</v>
          </cell>
          <cell r="Y1269">
            <v>15161</v>
          </cell>
          <cell r="Z1269">
            <v>10</v>
          </cell>
          <cell r="AA1269">
            <v>0</v>
          </cell>
          <cell r="AB1269">
            <v>0</v>
          </cell>
          <cell r="AC1269">
            <v>421</v>
          </cell>
          <cell r="AD1269">
            <v>0</v>
          </cell>
          <cell r="AE1269">
            <v>37</v>
          </cell>
          <cell r="AF1269">
            <v>431</v>
          </cell>
          <cell r="AG1269">
            <v>0</v>
          </cell>
          <cell r="AH1269">
            <v>37</v>
          </cell>
        </row>
        <row r="1270">
          <cell r="A1270" t="str">
            <v>L4527</v>
          </cell>
          <cell r="B1270" t="str">
            <v>City South Manchester Housing Trust</v>
          </cell>
          <cell r="C1270" t="str">
            <v>Large</v>
          </cell>
          <cell r="D1270">
            <v>4180</v>
          </cell>
          <cell r="E1270">
            <v>0</v>
          </cell>
          <cell r="F1270">
            <v>0</v>
          </cell>
          <cell r="G1270">
            <v>0</v>
          </cell>
          <cell r="H1270">
            <v>0</v>
          </cell>
          <cell r="I1270">
            <v>0</v>
          </cell>
          <cell r="J1270">
            <v>68</v>
          </cell>
          <cell r="K1270">
            <v>0</v>
          </cell>
          <cell r="L1270">
            <v>0</v>
          </cell>
          <cell r="M1270">
            <v>0</v>
          </cell>
          <cell r="N1270">
            <v>0</v>
          </cell>
          <cell r="O1270">
            <v>0</v>
          </cell>
          <cell r="P1270">
            <v>0</v>
          </cell>
          <cell r="Q1270">
            <v>0</v>
          </cell>
          <cell r="R1270">
            <v>0</v>
          </cell>
          <cell r="S1270">
            <v>28</v>
          </cell>
          <cell r="T1270">
            <v>0</v>
          </cell>
          <cell r="U1270">
            <v>0</v>
          </cell>
          <cell r="V1270">
            <v>4276</v>
          </cell>
          <cell r="W1270">
            <v>0</v>
          </cell>
          <cell r="X1270">
            <v>0</v>
          </cell>
          <cell r="Y1270">
            <v>4276</v>
          </cell>
          <cell r="Z1270">
            <v>21</v>
          </cell>
          <cell r="AA1270">
            <v>0</v>
          </cell>
          <cell r="AB1270">
            <v>1</v>
          </cell>
          <cell r="AC1270">
            <v>352</v>
          </cell>
          <cell r="AD1270">
            <v>0</v>
          </cell>
          <cell r="AE1270">
            <v>0</v>
          </cell>
          <cell r="AF1270">
            <v>373</v>
          </cell>
          <cell r="AG1270">
            <v>0</v>
          </cell>
          <cell r="AH1270">
            <v>1</v>
          </cell>
        </row>
        <row r="1271">
          <cell r="A1271" t="str">
            <v>L4528</v>
          </cell>
          <cell r="B1271" t="str">
            <v>City West Housing Trust Limited</v>
          </cell>
          <cell r="C1271" t="str">
            <v>Large</v>
          </cell>
          <cell r="D1271">
            <v>13183</v>
          </cell>
          <cell r="E1271">
            <v>0</v>
          </cell>
          <cell r="F1271">
            <v>32</v>
          </cell>
          <cell r="G1271">
            <v>0</v>
          </cell>
          <cell r="H1271">
            <v>0</v>
          </cell>
          <cell r="I1271">
            <v>0</v>
          </cell>
          <cell r="J1271">
            <v>647</v>
          </cell>
          <cell r="K1271">
            <v>0</v>
          </cell>
          <cell r="L1271">
            <v>0</v>
          </cell>
          <cell r="M1271">
            <v>850</v>
          </cell>
          <cell r="N1271">
            <v>22</v>
          </cell>
          <cell r="O1271">
            <v>0</v>
          </cell>
          <cell r="P1271">
            <v>0</v>
          </cell>
          <cell r="Q1271">
            <v>0</v>
          </cell>
          <cell r="R1271">
            <v>0</v>
          </cell>
          <cell r="S1271">
            <v>36</v>
          </cell>
          <cell r="T1271">
            <v>0</v>
          </cell>
          <cell r="U1271">
            <v>0</v>
          </cell>
          <cell r="V1271">
            <v>14716</v>
          </cell>
          <cell r="W1271">
            <v>22</v>
          </cell>
          <cell r="X1271">
            <v>32</v>
          </cell>
          <cell r="Y1271">
            <v>14738</v>
          </cell>
          <cell r="Z1271">
            <v>3</v>
          </cell>
          <cell r="AA1271">
            <v>27</v>
          </cell>
          <cell r="AB1271">
            <v>0</v>
          </cell>
          <cell r="AC1271">
            <v>0</v>
          </cell>
          <cell r="AD1271">
            <v>0</v>
          </cell>
          <cell r="AE1271">
            <v>0</v>
          </cell>
          <cell r="AF1271">
            <v>3</v>
          </cell>
          <cell r="AG1271">
            <v>27</v>
          </cell>
          <cell r="AH1271">
            <v>0</v>
          </cell>
        </row>
        <row r="1272">
          <cell r="A1272" t="str">
            <v>L4529</v>
          </cell>
          <cell r="B1272" t="str">
            <v>Berwick Borough Housing</v>
          </cell>
          <cell r="C1272" t="str">
            <v>Large</v>
          </cell>
          <cell r="D1272">
            <v>1764</v>
          </cell>
          <cell r="E1272">
            <v>0</v>
          </cell>
          <cell r="F1272">
            <v>54</v>
          </cell>
          <cell r="G1272">
            <v>0</v>
          </cell>
          <cell r="H1272">
            <v>0</v>
          </cell>
          <cell r="I1272">
            <v>2</v>
          </cell>
          <cell r="J1272">
            <v>0</v>
          </cell>
          <cell r="K1272">
            <v>0</v>
          </cell>
          <cell r="L1272">
            <v>37</v>
          </cell>
          <cell r="M1272">
            <v>3</v>
          </cell>
          <cell r="N1272">
            <v>0</v>
          </cell>
          <cell r="O1272">
            <v>0</v>
          </cell>
          <cell r="P1272">
            <v>0</v>
          </cell>
          <cell r="Q1272">
            <v>0</v>
          </cell>
          <cell r="R1272">
            <v>0</v>
          </cell>
          <cell r="S1272">
            <v>60</v>
          </cell>
          <cell r="T1272">
            <v>0</v>
          </cell>
          <cell r="U1272">
            <v>0</v>
          </cell>
          <cell r="V1272">
            <v>1827</v>
          </cell>
          <cell r="W1272">
            <v>0</v>
          </cell>
          <cell r="X1272">
            <v>93</v>
          </cell>
          <cell r="Y1272">
            <v>1827</v>
          </cell>
          <cell r="Z1272">
            <v>0</v>
          </cell>
          <cell r="AA1272">
            <v>0</v>
          </cell>
          <cell r="AB1272">
            <v>0</v>
          </cell>
          <cell r="AC1272">
            <v>0</v>
          </cell>
          <cell r="AD1272">
            <v>0</v>
          </cell>
          <cell r="AE1272">
            <v>0</v>
          </cell>
          <cell r="AF1272">
            <v>0</v>
          </cell>
          <cell r="AG1272">
            <v>0</v>
          </cell>
          <cell r="AH1272">
            <v>0</v>
          </cell>
        </row>
        <row r="1273">
          <cell r="A1273" t="str">
            <v>L4530</v>
          </cell>
          <cell r="B1273" t="str">
            <v>East Midlands Housing Group</v>
          </cell>
          <cell r="C1273" t="str">
            <v>RASA</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row>
        <row r="1274">
          <cell r="A1274" t="str">
            <v>L4531</v>
          </cell>
          <cell r="B1274" t="str">
            <v>Four Housing Group Limited</v>
          </cell>
          <cell r="C1274" t="str">
            <v>RASA</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row>
        <row r="1275">
          <cell r="A1275" t="str">
            <v>L4532</v>
          </cell>
          <cell r="B1275" t="str">
            <v>Gedling Homes</v>
          </cell>
          <cell r="C1275" t="str">
            <v>Large</v>
          </cell>
          <cell r="D1275">
            <v>2394</v>
          </cell>
          <cell r="E1275">
            <v>0</v>
          </cell>
          <cell r="F1275">
            <v>0</v>
          </cell>
          <cell r="G1275">
            <v>0</v>
          </cell>
          <cell r="H1275">
            <v>0</v>
          </cell>
          <cell r="I1275">
            <v>0</v>
          </cell>
          <cell r="J1275">
            <v>2</v>
          </cell>
          <cell r="K1275">
            <v>0</v>
          </cell>
          <cell r="L1275">
            <v>0</v>
          </cell>
          <cell r="M1275">
            <v>0</v>
          </cell>
          <cell r="N1275">
            <v>0</v>
          </cell>
          <cell r="O1275">
            <v>0</v>
          </cell>
          <cell r="P1275">
            <v>0</v>
          </cell>
          <cell r="Q1275">
            <v>0</v>
          </cell>
          <cell r="R1275">
            <v>0</v>
          </cell>
          <cell r="S1275">
            <v>868</v>
          </cell>
          <cell r="T1275">
            <v>0</v>
          </cell>
          <cell r="U1275">
            <v>0</v>
          </cell>
          <cell r="V1275">
            <v>3264</v>
          </cell>
          <cell r="W1275">
            <v>0</v>
          </cell>
          <cell r="X1275">
            <v>0</v>
          </cell>
          <cell r="Y1275">
            <v>3264</v>
          </cell>
          <cell r="Z1275">
            <v>0</v>
          </cell>
          <cell r="AA1275">
            <v>0</v>
          </cell>
          <cell r="AB1275">
            <v>0</v>
          </cell>
          <cell r="AC1275">
            <v>270</v>
          </cell>
          <cell r="AD1275">
            <v>0</v>
          </cell>
          <cell r="AE1275">
            <v>0</v>
          </cell>
          <cell r="AF1275">
            <v>270</v>
          </cell>
          <cell r="AG1275">
            <v>0</v>
          </cell>
          <cell r="AH1275">
            <v>0</v>
          </cell>
        </row>
        <row r="1276">
          <cell r="A1276" t="str">
            <v>L4534</v>
          </cell>
          <cell r="B1276" t="str">
            <v>Bangla Housing Association</v>
          </cell>
          <cell r="C1276" t="str">
            <v>RASA</v>
          </cell>
          <cell r="D1276">
            <v>86</v>
          </cell>
          <cell r="E1276">
            <v>0</v>
          </cell>
          <cell r="F1276">
            <v>172</v>
          </cell>
          <cell r="G1276">
            <v>0</v>
          </cell>
          <cell r="H1276">
            <v>0</v>
          </cell>
          <cell r="I1276">
            <v>0</v>
          </cell>
          <cell r="J1276">
            <v>0</v>
          </cell>
          <cell r="K1276">
            <v>0</v>
          </cell>
          <cell r="L1276">
            <v>9</v>
          </cell>
          <cell r="M1276">
            <v>0</v>
          </cell>
          <cell r="N1276">
            <v>0</v>
          </cell>
          <cell r="O1276">
            <v>0</v>
          </cell>
          <cell r="P1276">
            <v>0</v>
          </cell>
          <cell r="Q1276">
            <v>0</v>
          </cell>
          <cell r="R1276">
            <v>0</v>
          </cell>
          <cell r="S1276">
            <v>0</v>
          </cell>
          <cell r="T1276">
            <v>0</v>
          </cell>
          <cell r="U1276">
            <v>0</v>
          </cell>
          <cell r="V1276">
            <v>86</v>
          </cell>
          <cell r="W1276">
            <v>0</v>
          </cell>
          <cell r="X1276">
            <v>181</v>
          </cell>
          <cell r="Y1276">
            <v>86</v>
          </cell>
          <cell r="Z1276">
            <v>0</v>
          </cell>
          <cell r="AA1276">
            <v>0</v>
          </cell>
          <cell r="AB1276">
            <v>0</v>
          </cell>
          <cell r="AC1276">
            <v>0</v>
          </cell>
          <cell r="AD1276">
            <v>0</v>
          </cell>
          <cell r="AE1276">
            <v>0</v>
          </cell>
          <cell r="AF1276">
            <v>0</v>
          </cell>
          <cell r="AG1276">
            <v>0</v>
          </cell>
          <cell r="AH1276">
            <v>0</v>
          </cell>
        </row>
        <row r="1277">
          <cell r="A1277" t="str">
            <v>L4535</v>
          </cell>
          <cell r="B1277" t="str">
            <v>Fairoak Housing Assocation</v>
          </cell>
          <cell r="C1277" t="str">
            <v>RASA</v>
          </cell>
          <cell r="D1277">
            <v>0</v>
          </cell>
          <cell r="E1277">
            <v>0</v>
          </cell>
          <cell r="F1277">
            <v>0</v>
          </cell>
          <cell r="G1277">
            <v>0</v>
          </cell>
          <cell r="H1277">
            <v>0</v>
          </cell>
          <cell r="I1277">
            <v>0</v>
          </cell>
          <cell r="J1277">
            <v>8</v>
          </cell>
          <cell r="K1277">
            <v>0</v>
          </cell>
          <cell r="L1277">
            <v>0</v>
          </cell>
          <cell r="M1277">
            <v>47</v>
          </cell>
          <cell r="N1277">
            <v>0</v>
          </cell>
          <cell r="O1277">
            <v>13</v>
          </cell>
          <cell r="P1277">
            <v>0</v>
          </cell>
          <cell r="Q1277">
            <v>0</v>
          </cell>
          <cell r="R1277">
            <v>17</v>
          </cell>
          <cell r="S1277">
            <v>0</v>
          </cell>
          <cell r="T1277">
            <v>0</v>
          </cell>
          <cell r="U1277">
            <v>0</v>
          </cell>
          <cell r="V1277">
            <v>55</v>
          </cell>
          <cell r="W1277">
            <v>0</v>
          </cell>
          <cell r="X1277">
            <v>30</v>
          </cell>
          <cell r="Y1277">
            <v>55</v>
          </cell>
          <cell r="Z1277">
            <v>0</v>
          </cell>
          <cell r="AA1277">
            <v>0</v>
          </cell>
          <cell r="AB1277">
            <v>0</v>
          </cell>
          <cell r="AC1277">
            <v>0</v>
          </cell>
          <cell r="AD1277">
            <v>0</v>
          </cell>
          <cell r="AE1277">
            <v>0</v>
          </cell>
          <cell r="AF1277">
            <v>0</v>
          </cell>
          <cell r="AG1277">
            <v>0</v>
          </cell>
          <cell r="AH1277">
            <v>0</v>
          </cell>
        </row>
        <row r="1278">
          <cell r="A1278" t="str">
            <v>L4536</v>
          </cell>
          <cell r="B1278" t="str">
            <v>AmicusHorizon Limited</v>
          </cell>
          <cell r="C1278" t="str">
            <v>Large</v>
          </cell>
          <cell r="D1278">
            <v>18311</v>
          </cell>
          <cell r="E1278">
            <v>468</v>
          </cell>
          <cell r="F1278">
            <v>23</v>
          </cell>
          <cell r="G1278">
            <v>135</v>
          </cell>
          <cell r="H1278">
            <v>0</v>
          </cell>
          <cell r="I1278">
            <v>0</v>
          </cell>
          <cell r="J1278">
            <v>2186</v>
          </cell>
          <cell r="K1278">
            <v>0</v>
          </cell>
          <cell r="L1278">
            <v>0</v>
          </cell>
          <cell r="M1278">
            <v>182</v>
          </cell>
          <cell r="N1278">
            <v>400</v>
          </cell>
          <cell r="O1278">
            <v>0</v>
          </cell>
          <cell r="P1278">
            <v>0</v>
          </cell>
          <cell r="Q1278">
            <v>18</v>
          </cell>
          <cell r="R1278">
            <v>0</v>
          </cell>
          <cell r="S1278">
            <v>1358</v>
          </cell>
          <cell r="T1278">
            <v>0</v>
          </cell>
          <cell r="U1278">
            <v>0</v>
          </cell>
          <cell r="V1278">
            <v>22172</v>
          </cell>
          <cell r="W1278">
            <v>886</v>
          </cell>
          <cell r="X1278">
            <v>23</v>
          </cell>
          <cell r="Y1278">
            <v>23040</v>
          </cell>
          <cell r="Z1278">
            <v>45</v>
          </cell>
          <cell r="AA1278">
            <v>0</v>
          </cell>
          <cell r="AB1278">
            <v>0</v>
          </cell>
          <cell r="AC1278">
            <v>10</v>
          </cell>
          <cell r="AD1278">
            <v>0</v>
          </cell>
          <cell r="AE1278">
            <v>0</v>
          </cell>
          <cell r="AF1278">
            <v>55</v>
          </cell>
          <cell r="AG1278">
            <v>0</v>
          </cell>
          <cell r="AH1278">
            <v>0</v>
          </cell>
        </row>
        <row r="1279">
          <cell r="A1279" t="str">
            <v>L4538</v>
          </cell>
          <cell r="B1279" t="str">
            <v>Livin Housing Limited</v>
          </cell>
          <cell r="C1279" t="str">
            <v>Large</v>
          </cell>
          <cell r="D1279">
            <v>4795</v>
          </cell>
          <cell r="E1279">
            <v>0</v>
          </cell>
          <cell r="F1279">
            <v>0</v>
          </cell>
          <cell r="G1279">
            <v>21</v>
          </cell>
          <cell r="H1279">
            <v>0</v>
          </cell>
          <cell r="I1279">
            <v>0</v>
          </cell>
          <cell r="J1279">
            <v>901</v>
          </cell>
          <cell r="K1279">
            <v>0</v>
          </cell>
          <cell r="L1279">
            <v>0</v>
          </cell>
          <cell r="M1279">
            <v>0</v>
          </cell>
          <cell r="N1279">
            <v>0</v>
          </cell>
          <cell r="O1279">
            <v>0</v>
          </cell>
          <cell r="P1279">
            <v>0</v>
          </cell>
          <cell r="Q1279">
            <v>0</v>
          </cell>
          <cell r="R1279">
            <v>0</v>
          </cell>
          <cell r="S1279">
            <v>2761</v>
          </cell>
          <cell r="T1279">
            <v>0</v>
          </cell>
          <cell r="U1279">
            <v>0</v>
          </cell>
          <cell r="V1279">
            <v>8478</v>
          </cell>
          <cell r="W1279">
            <v>0</v>
          </cell>
          <cell r="X1279">
            <v>0</v>
          </cell>
          <cell r="Y1279">
            <v>8478</v>
          </cell>
          <cell r="Z1279">
            <v>0</v>
          </cell>
          <cell r="AA1279">
            <v>0</v>
          </cell>
          <cell r="AB1279">
            <v>0</v>
          </cell>
          <cell r="AC1279">
            <v>65</v>
          </cell>
          <cell r="AD1279">
            <v>0</v>
          </cell>
          <cell r="AE1279">
            <v>0</v>
          </cell>
          <cell r="AF1279">
            <v>65</v>
          </cell>
          <cell r="AG1279">
            <v>0</v>
          </cell>
          <cell r="AH1279">
            <v>0</v>
          </cell>
        </row>
        <row r="1280">
          <cell r="A1280" t="str">
            <v>L4542</v>
          </cell>
          <cell r="B1280" t="str">
            <v>Longhurst &amp; Havelok Homes</v>
          </cell>
          <cell r="C1280" t="str">
            <v>Large</v>
          </cell>
          <cell r="D1280">
            <v>5605</v>
          </cell>
          <cell r="E1280">
            <v>0</v>
          </cell>
          <cell r="F1280">
            <v>156</v>
          </cell>
          <cell r="G1280">
            <v>254</v>
          </cell>
          <cell r="H1280">
            <v>1</v>
          </cell>
          <cell r="I1280">
            <v>13</v>
          </cell>
          <cell r="J1280">
            <v>191</v>
          </cell>
          <cell r="K1280">
            <v>0</v>
          </cell>
          <cell r="L1280">
            <v>0</v>
          </cell>
          <cell r="M1280">
            <v>57</v>
          </cell>
          <cell r="N1280">
            <v>44</v>
          </cell>
          <cell r="O1280">
            <v>0</v>
          </cell>
          <cell r="P1280">
            <v>69</v>
          </cell>
          <cell r="Q1280">
            <v>5</v>
          </cell>
          <cell r="R1280">
            <v>0</v>
          </cell>
          <cell r="S1280">
            <v>366</v>
          </cell>
          <cell r="T1280">
            <v>0</v>
          </cell>
          <cell r="U1280">
            <v>0</v>
          </cell>
          <cell r="V1280">
            <v>6542</v>
          </cell>
          <cell r="W1280">
            <v>50</v>
          </cell>
          <cell r="X1280">
            <v>169</v>
          </cell>
          <cell r="Y1280">
            <v>6518</v>
          </cell>
          <cell r="Z1280">
            <v>11</v>
          </cell>
          <cell r="AA1280">
            <v>47</v>
          </cell>
          <cell r="AB1280">
            <v>16</v>
          </cell>
          <cell r="AC1280">
            <v>858</v>
          </cell>
          <cell r="AD1280">
            <v>0</v>
          </cell>
          <cell r="AE1280">
            <v>139</v>
          </cell>
          <cell r="AF1280">
            <v>869</v>
          </cell>
          <cell r="AG1280">
            <v>47</v>
          </cell>
          <cell r="AH1280">
            <v>155</v>
          </cell>
        </row>
        <row r="1281">
          <cell r="A1281" t="str">
            <v>L4543</v>
          </cell>
          <cell r="B1281" t="str">
            <v>Plymouth Community Homes</v>
          </cell>
          <cell r="C1281" t="str">
            <v>Large</v>
          </cell>
          <cell r="D1281">
            <v>11276</v>
          </cell>
          <cell r="E1281">
            <v>0</v>
          </cell>
          <cell r="F1281">
            <v>0</v>
          </cell>
          <cell r="G1281">
            <v>0</v>
          </cell>
          <cell r="H1281">
            <v>0</v>
          </cell>
          <cell r="I1281">
            <v>0</v>
          </cell>
          <cell r="J1281">
            <v>1238</v>
          </cell>
          <cell r="K1281">
            <v>0</v>
          </cell>
          <cell r="L1281">
            <v>0</v>
          </cell>
          <cell r="M1281">
            <v>1686</v>
          </cell>
          <cell r="N1281">
            <v>0</v>
          </cell>
          <cell r="O1281">
            <v>0</v>
          </cell>
          <cell r="P1281">
            <v>0</v>
          </cell>
          <cell r="Q1281">
            <v>0</v>
          </cell>
          <cell r="R1281">
            <v>0</v>
          </cell>
          <cell r="S1281">
            <v>0</v>
          </cell>
          <cell r="T1281">
            <v>0</v>
          </cell>
          <cell r="U1281">
            <v>0</v>
          </cell>
          <cell r="V1281">
            <v>14200</v>
          </cell>
          <cell r="W1281">
            <v>0</v>
          </cell>
          <cell r="X1281">
            <v>0</v>
          </cell>
          <cell r="Y1281">
            <v>14065</v>
          </cell>
          <cell r="Z1281">
            <v>10</v>
          </cell>
          <cell r="AA1281">
            <v>0</v>
          </cell>
          <cell r="AB1281">
            <v>0</v>
          </cell>
          <cell r="AC1281">
            <v>0</v>
          </cell>
          <cell r="AD1281">
            <v>0</v>
          </cell>
          <cell r="AE1281">
            <v>0</v>
          </cell>
          <cell r="AF1281">
            <v>10</v>
          </cell>
          <cell r="AG1281">
            <v>0</v>
          </cell>
          <cell r="AH1281">
            <v>0</v>
          </cell>
        </row>
        <row r="1282">
          <cell r="A1282" t="str">
            <v>L4544</v>
          </cell>
          <cell r="B1282" t="str">
            <v>Kurdish Housing Association</v>
          </cell>
          <cell r="C1282" t="str">
            <v>RASA</v>
          </cell>
          <cell r="D1282">
            <v>0</v>
          </cell>
          <cell r="E1282">
            <v>0</v>
          </cell>
          <cell r="F1282">
            <v>113</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113</v>
          </cell>
          <cell r="Y1282">
            <v>0</v>
          </cell>
          <cell r="Z1282">
            <v>0</v>
          </cell>
          <cell r="AA1282">
            <v>0</v>
          </cell>
          <cell r="AB1282">
            <v>0</v>
          </cell>
          <cell r="AC1282">
            <v>0</v>
          </cell>
          <cell r="AD1282">
            <v>0</v>
          </cell>
          <cell r="AE1282">
            <v>0</v>
          </cell>
          <cell r="AF1282">
            <v>0</v>
          </cell>
          <cell r="AG1282">
            <v>0</v>
          </cell>
          <cell r="AH1282">
            <v>0</v>
          </cell>
        </row>
        <row r="1283">
          <cell r="A1283" t="str">
            <v>L4546</v>
          </cell>
          <cell r="B1283" t="str">
            <v>St Andrews Community Housing Association</v>
          </cell>
          <cell r="C1283" t="str">
            <v>RASA</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row>
        <row r="1284">
          <cell r="A1284" t="str">
            <v>L4547</v>
          </cell>
          <cell r="B1284" t="str">
            <v>YMCA Thames Gateway</v>
          </cell>
          <cell r="C1284" t="str">
            <v>RASA</v>
          </cell>
          <cell r="D1284">
            <v>0</v>
          </cell>
          <cell r="E1284">
            <v>0</v>
          </cell>
          <cell r="F1284">
            <v>0</v>
          </cell>
          <cell r="G1284">
            <v>0</v>
          </cell>
          <cell r="H1284">
            <v>0</v>
          </cell>
          <cell r="I1284">
            <v>0</v>
          </cell>
          <cell r="J1284">
            <v>0</v>
          </cell>
          <cell r="K1284">
            <v>0</v>
          </cell>
          <cell r="L1284">
            <v>0</v>
          </cell>
          <cell r="M1284">
            <v>214</v>
          </cell>
          <cell r="N1284">
            <v>0</v>
          </cell>
          <cell r="O1284">
            <v>21</v>
          </cell>
          <cell r="P1284">
            <v>0</v>
          </cell>
          <cell r="Q1284">
            <v>0</v>
          </cell>
          <cell r="R1284">
            <v>0</v>
          </cell>
          <cell r="S1284">
            <v>0</v>
          </cell>
          <cell r="T1284">
            <v>0</v>
          </cell>
          <cell r="U1284">
            <v>0</v>
          </cell>
          <cell r="V1284">
            <v>214</v>
          </cell>
          <cell r="W1284">
            <v>0</v>
          </cell>
          <cell r="X1284">
            <v>21</v>
          </cell>
          <cell r="Y1284">
            <v>214</v>
          </cell>
          <cell r="Z1284">
            <v>2</v>
          </cell>
          <cell r="AA1284">
            <v>0</v>
          </cell>
          <cell r="AB1284">
            <v>0</v>
          </cell>
          <cell r="AC1284">
            <v>0</v>
          </cell>
          <cell r="AD1284">
            <v>0</v>
          </cell>
          <cell r="AE1284">
            <v>0</v>
          </cell>
          <cell r="AF1284">
            <v>2</v>
          </cell>
          <cell r="AG1284">
            <v>0</v>
          </cell>
          <cell r="AH1284">
            <v>0</v>
          </cell>
        </row>
        <row r="1285">
          <cell r="A1285" t="str">
            <v>L4548</v>
          </cell>
          <cell r="B1285" t="str">
            <v>Merton Priory Homes</v>
          </cell>
          <cell r="C1285" t="str">
            <v>Large</v>
          </cell>
          <cell r="D1285">
            <v>5172</v>
          </cell>
          <cell r="E1285">
            <v>0</v>
          </cell>
          <cell r="F1285">
            <v>14</v>
          </cell>
          <cell r="G1285">
            <v>0</v>
          </cell>
          <cell r="H1285">
            <v>0</v>
          </cell>
          <cell r="I1285">
            <v>0</v>
          </cell>
          <cell r="J1285">
            <v>732</v>
          </cell>
          <cell r="K1285">
            <v>0</v>
          </cell>
          <cell r="L1285">
            <v>2</v>
          </cell>
          <cell r="M1285">
            <v>43</v>
          </cell>
          <cell r="N1285">
            <v>0</v>
          </cell>
          <cell r="O1285">
            <v>0</v>
          </cell>
          <cell r="P1285">
            <v>0</v>
          </cell>
          <cell r="Q1285">
            <v>0</v>
          </cell>
          <cell r="R1285">
            <v>0</v>
          </cell>
          <cell r="S1285">
            <v>207</v>
          </cell>
          <cell r="T1285">
            <v>0</v>
          </cell>
          <cell r="U1285">
            <v>0</v>
          </cell>
          <cell r="V1285">
            <v>6154</v>
          </cell>
          <cell r="W1285">
            <v>0</v>
          </cell>
          <cell r="X1285">
            <v>16</v>
          </cell>
          <cell r="Y1285">
            <v>6154</v>
          </cell>
          <cell r="Z1285">
            <v>0</v>
          </cell>
          <cell r="AA1285">
            <v>0</v>
          </cell>
          <cell r="AB1285">
            <v>0</v>
          </cell>
          <cell r="AC1285">
            <v>0</v>
          </cell>
          <cell r="AD1285">
            <v>0</v>
          </cell>
          <cell r="AE1285">
            <v>0</v>
          </cell>
          <cell r="AF1285">
            <v>0</v>
          </cell>
          <cell r="AG1285">
            <v>0</v>
          </cell>
          <cell r="AH1285">
            <v>0</v>
          </cell>
        </row>
        <row r="1286">
          <cell r="A1286" t="str">
            <v>L4549</v>
          </cell>
          <cell r="B1286" t="str">
            <v>Julian House</v>
          </cell>
          <cell r="C1286" t="str">
            <v>RASA</v>
          </cell>
          <cell r="D1286">
            <v>0</v>
          </cell>
          <cell r="E1286">
            <v>0</v>
          </cell>
          <cell r="F1286">
            <v>0</v>
          </cell>
          <cell r="G1286">
            <v>0</v>
          </cell>
          <cell r="H1286">
            <v>0</v>
          </cell>
          <cell r="I1286">
            <v>0</v>
          </cell>
          <cell r="J1286">
            <v>0</v>
          </cell>
          <cell r="K1286">
            <v>0</v>
          </cell>
          <cell r="L1286">
            <v>0</v>
          </cell>
          <cell r="M1286">
            <v>13</v>
          </cell>
          <cell r="N1286">
            <v>0</v>
          </cell>
          <cell r="O1286">
            <v>96</v>
          </cell>
          <cell r="P1286">
            <v>0</v>
          </cell>
          <cell r="Q1286">
            <v>0</v>
          </cell>
          <cell r="R1286">
            <v>0</v>
          </cell>
          <cell r="S1286">
            <v>0</v>
          </cell>
          <cell r="T1286">
            <v>0</v>
          </cell>
          <cell r="U1286">
            <v>0</v>
          </cell>
          <cell r="V1286">
            <v>13</v>
          </cell>
          <cell r="W1286">
            <v>0</v>
          </cell>
          <cell r="X1286">
            <v>96</v>
          </cell>
          <cell r="Y1286">
            <v>13</v>
          </cell>
          <cell r="Z1286">
            <v>0</v>
          </cell>
          <cell r="AA1286">
            <v>0</v>
          </cell>
          <cell r="AB1286">
            <v>0</v>
          </cell>
          <cell r="AC1286">
            <v>0</v>
          </cell>
          <cell r="AD1286">
            <v>0</v>
          </cell>
          <cell r="AE1286">
            <v>0</v>
          </cell>
          <cell r="AF1286">
            <v>0</v>
          </cell>
          <cell r="AG1286">
            <v>0</v>
          </cell>
          <cell r="AH1286">
            <v>0</v>
          </cell>
        </row>
        <row r="1287">
          <cell r="A1287" t="str">
            <v>L4550</v>
          </cell>
          <cell r="B1287" t="str">
            <v>YMCA Black Country Group</v>
          </cell>
          <cell r="C1287" t="str">
            <v>RASA</v>
          </cell>
          <cell r="D1287">
            <v>0</v>
          </cell>
          <cell r="E1287">
            <v>0</v>
          </cell>
          <cell r="F1287">
            <v>0</v>
          </cell>
          <cell r="G1287">
            <v>0</v>
          </cell>
          <cell r="H1287">
            <v>0</v>
          </cell>
          <cell r="I1287">
            <v>0</v>
          </cell>
          <cell r="J1287">
            <v>96</v>
          </cell>
          <cell r="K1287">
            <v>0</v>
          </cell>
          <cell r="L1287">
            <v>0</v>
          </cell>
          <cell r="M1287">
            <v>15</v>
          </cell>
          <cell r="N1287">
            <v>0</v>
          </cell>
          <cell r="O1287">
            <v>35</v>
          </cell>
          <cell r="P1287">
            <v>0</v>
          </cell>
          <cell r="Q1287">
            <v>0</v>
          </cell>
          <cell r="R1287">
            <v>0</v>
          </cell>
          <cell r="S1287">
            <v>0</v>
          </cell>
          <cell r="T1287">
            <v>0</v>
          </cell>
          <cell r="U1287">
            <v>0</v>
          </cell>
          <cell r="V1287">
            <v>111</v>
          </cell>
          <cell r="W1287">
            <v>0</v>
          </cell>
          <cell r="X1287">
            <v>35</v>
          </cell>
          <cell r="Y1287">
            <v>111</v>
          </cell>
          <cell r="Z1287">
            <v>0</v>
          </cell>
          <cell r="AA1287">
            <v>0</v>
          </cell>
          <cell r="AB1287">
            <v>0</v>
          </cell>
          <cell r="AC1287">
            <v>0</v>
          </cell>
          <cell r="AD1287">
            <v>0</v>
          </cell>
          <cell r="AE1287">
            <v>0</v>
          </cell>
          <cell r="AF1287">
            <v>0</v>
          </cell>
          <cell r="AG1287">
            <v>0</v>
          </cell>
          <cell r="AH1287">
            <v>0</v>
          </cell>
        </row>
        <row r="1288">
          <cell r="A1288" t="str">
            <v>L4551</v>
          </cell>
          <cell r="B1288" t="str">
            <v>Reading YMCA</v>
          </cell>
          <cell r="C1288" t="str">
            <v>RASA</v>
          </cell>
          <cell r="D1288">
            <v>0</v>
          </cell>
          <cell r="E1288">
            <v>0</v>
          </cell>
          <cell r="F1288">
            <v>0</v>
          </cell>
          <cell r="G1288">
            <v>0</v>
          </cell>
          <cell r="H1288">
            <v>0</v>
          </cell>
          <cell r="I1288">
            <v>0</v>
          </cell>
          <cell r="J1288">
            <v>0</v>
          </cell>
          <cell r="K1288">
            <v>0</v>
          </cell>
          <cell r="L1288">
            <v>0</v>
          </cell>
          <cell r="M1288">
            <v>40</v>
          </cell>
          <cell r="N1288">
            <v>0</v>
          </cell>
          <cell r="O1288">
            <v>0</v>
          </cell>
          <cell r="P1288">
            <v>0</v>
          </cell>
          <cell r="Q1288">
            <v>0</v>
          </cell>
          <cell r="R1288">
            <v>0</v>
          </cell>
          <cell r="S1288">
            <v>0</v>
          </cell>
          <cell r="T1288">
            <v>0</v>
          </cell>
          <cell r="U1288">
            <v>0</v>
          </cell>
          <cell r="V1288">
            <v>40</v>
          </cell>
          <cell r="W1288">
            <v>0</v>
          </cell>
          <cell r="X1288">
            <v>0</v>
          </cell>
          <cell r="Y1288">
            <v>40</v>
          </cell>
          <cell r="Z1288">
            <v>0</v>
          </cell>
          <cell r="AA1288">
            <v>0</v>
          </cell>
          <cell r="AB1288">
            <v>0</v>
          </cell>
          <cell r="AC1288">
            <v>0</v>
          </cell>
          <cell r="AD1288">
            <v>0</v>
          </cell>
          <cell r="AE1288">
            <v>0</v>
          </cell>
          <cell r="AF1288">
            <v>0</v>
          </cell>
          <cell r="AG1288">
            <v>0</v>
          </cell>
          <cell r="AH1288">
            <v>0</v>
          </cell>
        </row>
        <row r="1289">
          <cell r="A1289" t="str">
            <v>L4552</v>
          </cell>
          <cell r="B1289" t="str">
            <v>The Riverside Group Limited</v>
          </cell>
          <cell r="C1289" t="str">
            <v>Large</v>
          </cell>
          <cell r="D1289">
            <v>30662</v>
          </cell>
          <cell r="E1289">
            <v>600</v>
          </cell>
          <cell r="F1289">
            <v>1208</v>
          </cell>
          <cell r="G1289">
            <v>263</v>
          </cell>
          <cell r="H1289">
            <v>0</v>
          </cell>
          <cell r="I1289">
            <v>0</v>
          </cell>
          <cell r="J1289">
            <v>4117</v>
          </cell>
          <cell r="K1289">
            <v>28</v>
          </cell>
          <cell r="L1289">
            <v>0</v>
          </cell>
          <cell r="M1289">
            <v>3537</v>
          </cell>
          <cell r="N1289">
            <v>703</v>
          </cell>
          <cell r="O1289">
            <v>118</v>
          </cell>
          <cell r="P1289">
            <v>48</v>
          </cell>
          <cell r="Q1289">
            <v>216</v>
          </cell>
          <cell r="R1289">
            <v>0</v>
          </cell>
          <cell r="S1289">
            <v>4783</v>
          </cell>
          <cell r="T1289">
            <v>3</v>
          </cell>
          <cell r="U1289">
            <v>0</v>
          </cell>
          <cell r="V1289">
            <v>43410</v>
          </cell>
          <cell r="W1289">
            <v>1550</v>
          </cell>
          <cell r="X1289">
            <v>1326</v>
          </cell>
          <cell r="Y1289">
            <v>44696</v>
          </cell>
          <cell r="Z1289">
            <v>213</v>
          </cell>
          <cell r="AA1289">
            <v>145</v>
          </cell>
          <cell r="AB1289">
            <v>2</v>
          </cell>
          <cell r="AC1289">
            <v>527</v>
          </cell>
          <cell r="AD1289">
            <v>294</v>
          </cell>
          <cell r="AE1289">
            <v>674</v>
          </cell>
          <cell r="AF1289">
            <v>740</v>
          </cell>
          <cell r="AG1289">
            <v>439</v>
          </cell>
          <cell r="AH1289">
            <v>676</v>
          </cell>
        </row>
        <row r="1290">
          <cell r="A1290" t="str">
            <v>L4553</v>
          </cell>
          <cell r="B1290" t="str">
            <v>First Wessex</v>
          </cell>
          <cell r="C1290" t="str">
            <v>Large</v>
          </cell>
          <cell r="D1290">
            <v>10851</v>
          </cell>
          <cell r="E1290">
            <v>0</v>
          </cell>
          <cell r="F1290">
            <v>93</v>
          </cell>
          <cell r="G1290">
            <v>341</v>
          </cell>
          <cell r="H1290">
            <v>0</v>
          </cell>
          <cell r="I1290">
            <v>0</v>
          </cell>
          <cell r="J1290">
            <v>2692</v>
          </cell>
          <cell r="K1290">
            <v>0</v>
          </cell>
          <cell r="L1290">
            <v>0</v>
          </cell>
          <cell r="M1290">
            <v>220</v>
          </cell>
          <cell r="N1290">
            <v>137</v>
          </cell>
          <cell r="O1290">
            <v>12</v>
          </cell>
          <cell r="P1290">
            <v>0</v>
          </cell>
          <cell r="Q1290">
            <v>2</v>
          </cell>
          <cell r="R1290">
            <v>0</v>
          </cell>
          <cell r="S1290">
            <v>1116</v>
          </cell>
          <cell r="T1290">
            <v>0</v>
          </cell>
          <cell r="U1290">
            <v>49</v>
          </cell>
          <cell r="V1290">
            <v>15220</v>
          </cell>
          <cell r="W1290">
            <v>139</v>
          </cell>
          <cell r="X1290">
            <v>154</v>
          </cell>
          <cell r="Y1290">
            <v>15357</v>
          </cell>
          <cell r="Z1290">
            <v>345</v>
          </cell>
          <cell r="AA1290">
            <v>104</v>
          </cell>
          <cell r="AB1290">
            <v>194</v>
          </cell>
          <cell r="AC1290">
            <v>48</v>
          </cell>
          <cell r="AD1290">
            <v>23</v>
          </cell>
          <cell r="AE1290">
            <v>0</v>
          </cell>
          <cell r="AF1290">
            <v>393</v>
          </cell>
          <cell r="AG1290">
            <v>127</v>
          </cell>
          <cell r="AH1290">
            <v>194</v>
          </cell>
        </row>
        <row r="1291">
          <cell r="A1291" t="str">
            <v>L4556</v>
          </cell>
          <cell r="B1291" t="str">
            <v>Plus Dane (Merseyside) Housing Association Limited</v>
          </cell>
          <cell r="C1291" t="str">
            <v>Large</v>
          </cell>
          <cell r="D1291">
            <v>5563</v>
          </cell>
          <cell r="E1291">
            <v>0</v>
          </cell>
          <cell r="F1291">
            <v>0</v>
          </cell>
          <cell r="G1291">
            <v>142</v>
          </cell>
          <cell r="H1291">
            <v>0</v>
          </cell>
          <cell r="I1291">
            <v>0</v>
          </cell>
          <cell r="J1291">
            <v>1061</v>
          </cell>
          <cell r="K1291">
            <v>0</v>
          </cell>
          <cell r="L1291">
            <v>0</v>
          </cell>
          <cell r="M1291">
            <v>37</v>
          </cell>
          <cell r="N1291">
            <v>102</v>
          </cell>
          <cell r="O1291">
            <v>0</v>
          </cell>
          <cell r="P1291">
            <v>0</v>
          </cell>
          <cell r="Q1291">
            <v>0</v>
          </cell>
          <cell r="R1291">
            <v>0</v>
          </cell>
          <cell r="S1291">
            <v>294</v>
          </cell>
          <cell r="T1291">
            <v>0</v>
          </cell>
          <cell r="U1291">
            <v>0</v>
          </cell>
          <cell r="V1291">
            <v>7097</v>
          </cell>
          <cell r="W1291">
            <v>102</v>
          </cell>
          <cell r="X1291">
            <v>0</v>
          </cell>
          <cell r="Y1291">
            <v>7199</v>
          </cell>
          <cell r="Z1291">
            <v>0</v>
          </cell>
          <cell r="AA1291">
            <v>6</v>
          </cell>
          <cell r="AB1291">
            <v>95</v>
          </cell>
          <cell r="AC1291">
            <v>0</v>
          </cell>
          <cell r="AD1291">
            <v>0</v>
          </cell>
          <cell r="AE1291">
            <v>0</v>
          </cell>
          <cell r="AF1291">
            <v>0</v>
          </cell>
          <cell r="AG1291">
            <v>6</v>
          </cell>
          <cell r="AH1291">
            <v>95</v>
          </cell>
        </row>
        <row r="1292">
          <cell r="A1292" t="str">
            <v>L4628</v>
          </cell>
          <cell r="B1292" t="str">
            <v>Southern Housing Group Limited</v>
          </cell>
          <cell r="C1292" t="str">
            <v>Large</v>
          </cell>
          <cell r="D1292">
            <v>17171</v>
          </cell>
          <cell r="E1292">
            <v>9</v>
          </cell>
          <cell r="F1292">
            <v>11</v>
          </cell>
          <cell r="G1292">
            <v>900</v>
          </cell>
          <cell r="H1292">
            <v>0</v>
          </cell>
          <cell r="I1292">
            <v>53</v>
          </cell>
          <cell r="J1292">
            <v>922</v>
          </cell>
          <cell r="K1292">
            <v>0</v>
          </cell>
          <cell r="L1292">
            <v>0</v>
          </cell>
          <cell r="M1292">
            <v>263</v>
          </cell>
          <cell r="N1292">
            <v>14</v>
          </cell>
          <cell r="O1292">
            <v>67</v>
          </cell>
          <cell r="P1292">
            <v>0</v>
          </cell>
          <cell r="Q1292">
            <v>0</v>
          </cell>
          <cell r="R1292">
            <v>0</v>
          </cell>
          <cell r="S1292">
            <v>2291</v>
          </cell>
          <cell r="T1292">
            <v>0</v>
          </cell>
          <cell r="U1292">
            <v>0</v>
          </cell>
          <cell r="V1292">
            <v>21547</v>
          </cell>
          <cell r="W1292">
            <v>23</v>
          </cell>
          <cell r="X1292">
            <v>131</v>
          </cell>
          <cell r="Y1292">
            <v>21570</v>
          </cell>
          <cell r="Z1292">
            <v>20</v>
          </cell>
          <cell r="AA1292">
            <v>0</v>
          </cell>
          <cell r="AB1292">
            <v>0</v>
          </cell>
          <cell r="AC1292">
            <v>359</v>
          </cell>
          <cell r="AD1292">
            <v>0</v>
          </cell>
          <cell r="AE1292">
            <v>27</v>
          </cell>
          <cell r="AF1292">
            <v>379</v>
          </cell>
          <cell r="AG1292">
            <v>0</v>
          </cell>
          <cell r="AH1292">
            <v>27</v>
          </cell>
        </row>
        <row r="1293">
          <cell r="A1293" t="str">
            <v>LH0013</v>
          </cell>
          <cell r="B1293" t="str">
            <v>Look Ahead Care and Support Ltd</v>
          </cell>
          <cell r="C1293" t="str">
            <v>Large</v>
          </cell>
          <cell r="D1293">
            <v>0</v>
          </cell>
          <cell r="E1293">
            <v>0</v>
          </cell>
          <cell r="F1293">
            <v>0</v>
          </cell>
          <cell r="G1293">
            <v>0</v>
          </cell>
          <cell r="H1293">
            <v>27</v>
          </cell>
          <cell r="I1293">
            <v>0</v>
          </cell>
          <cell r="J1293">
            <v>0</v>
          </cell>
          <cell r="K1293">
            <v>0</v>
          </cell>
          <cell r="L1293">
            <v>0</v>
          </cell>
          <cell r="M1293">
            <v>1163</v>
          </cell>
          <cell r="N1293">
            <v>91</v>
          </cell>
          <cell r="O1293">
            <v>1270</v>
          </cell>
          <cell r="P1293">
            <v>11</v>
          </cell>
          <cell r="Q1293">
            <v>0</v>
          </cell>
          <cell r="R1293">
            <v>58</v>
          </cell>
          <cell r="S1293">
            <v>0</v>
          </cell>
          <cell r="T1293">
            <v>0</v>
          </cell>
          <cell r="U1293">
            <v>0</v>
          </cell>
          <cell r="V1293">
            <v>1174</v>
          </cell>
          <cell r="W1293">
            <v>118</v>
          </cell>
          <cell r="X1293">
            <v>1328</v>
          </cell>
          <cell r="Y1293">
            <v>1281</v>
          </cell>
          <cell r="Z1293">
            <v>27</v>
          </cell>
          <cell r="AA1293">
            <v>0</v>
          </cell>
          <cell r="AB1293">
            <v>0</v>
          </cell>
          <cell r="AC1293">
            <v>0</v>
          </cell>
          <cell r="AD1293">
            <v>0</v>
          </cell>
          <cell r="AE1293">
            <v>0</v>
          </cell>
          <cell r="AF1293">
            <v>27</v>
          </cell>
          <cell r="AG1293">
            <v>0</v>
          </cell>
          <cell r="AH1293">
            <v>0</v>
          </cell>
        </row>
        <row r="1294">
          <cell r="A1294" t="str">
            <v>LH0032</v>
          </cell>
          <cell r="B1294" t="str">
            <v>Hyde Housing Association Limited</v>
          </cell>
          <cell r="C1294" t="str">
            <v>Large</v>
          </cell>
          <cell r="D1294">
            <v>17766</v>
          </cell>
          <cell r="E1294">
            <v>37</v>
          </cell>
          <cell r="F1294">
            <v>4478</v>
          </cell>
          <cell r="G1294">
            <v>387</v>
          </cell>
          <cell r="H1294">
            <v>0</v>
          </cell>
          <cell r="I1294">
            <v>0</v>
          </cell>
          <cell r="J1294">
            <v>1392</v>
          </cell>
          <cell r="K1294">
            <v>0</v>
          </cell>
          <cell r="L1294">
            <v>0</v>
          </cell>
          <cell r="M1294">
            <v>1089</v>
          </cell>
          <cell r="N1294">
            <v>826</v>
          </cell>
          <cell r="O1294">
            <v>8</v>
          </cell>
          <cell r="P1294">
            <v>0</v>
          </cell>
          <cell r="Q1294">
            <v>255</v>
          </cell>
          <cell r="R1294">
            <v>0</v>
          </cell>
          <cell r="S1294">
            <v>691</v>
          </cell>
          <cell r="T1294">
            <v>6</v>
          </cell>
          <cell r="U1294">
            <v>0</v>
          </cell>
          <cell r="V1294">
            <v>21325</v>
          </cell>
          <cell r="W1294">
            <v>1124</v>
          </cell>
          <cell r="X1294">
            <v>4486</v>
          </cell>
          <cell r="Y1294">
            <v>22194</v>
          </cell>
          <cell r="Z1294">
            <v>1165</v>
          </cell>
          <cell r="AA1294">
            <v>55</v>
          </cell>
          <cell r="AB1294">
            <v>0</v>
          </cell>
          <cell r="AC1294">
            <v>1727</v>
          </cell>
          <cell r="AD1294">
            <v>1</v>
          </cell>
          <cell r="AE1294">
            <v>47</v>
          </cell>
          <cell r="AF1294">
            <v>2892</v>
          </cell>
          <cell r="AG1294">
            <v>56</v>
          </cell>
          <cell r="AH1294">
            <v>47</v>
          </cell>
        </row>
        <row r="1295">
          <cell r="A1295" t="str">
            <v>LH0050</v>
          </cell>
          <cell r="B1295" t="str">
            <v>Shepherds Bush Housing Association Limited</v>
          </cell>
          <cell r="C1295" t="str">
            <v>Large</v>
          </cell>
          <cell r="D1295">
            <v>3078</v>
          </cell>
          <cell r="E1295">
            <v>0</v>
          </cell>
          <cell r="F1295">
            <v>0</v>
          </cell>
          <cell r="G1295">
            <v>0</v>
          </cell>
          <cell r="H1295">
            <v>0</v>
          </cell>
          <cell r="I1295">
            <v>0</v>
          </cell>
          <cell r="J1295">
            <v>212</v>
          </cell>
          <cell r="K1295">
            <v>0</v>
          </cell>
          <cell r="L1295">
            <v>0</v>
          </cell>
          <cell r="M1295">
            <v>83</v>
          </cell>
          <cell r="N1295">
            <v>201</v>
          </cell>
          <cell r="O1295">
            <v>0</v>
          </cell>
          <cell r="P1295">
            <v>0</v>
          </cell>
          <cell r="Q1295">
            <v>0</v>
          </cell>
          <cell r="R1295">
            <v>0</v>
          </cell>
          <cell r="S1295">
            <v>73</v>
          </cell>
          <cell r="T1295">
            <v>0</v>
          </cell>
          <cell r="U1295">
            <v>0</v>
          </cell>
          <cell r="V1295">
            <v>3446</v>
          </cell>
          <cell r="W1295">
            <v>201</v>
          </cell>
          <cell r="X1295">
            <v>0</v>
          </cell>
          <cell r="Y1295">
            <v>3647</v>
          </cell>
          <cell r="Z1295">
            <v>0</v>
          </cell>
          <cell r="AA1295">
            <v>0</v>
          </cell>
          <cell r="AB1295">
            <v>437</v>
          </cell>
          <cell r="AC1295">
            <v>0</v>
          </cell>
          <cell r="AD1295">
            <v>0</v>
          </cell>
          <cell r="AE1295">
            <v>0</v>
          </cell>
          <cell r="AF1295">
            <v>0</v>
          </cell>
          <cell r="AG1295">
            <v>0</v>
          </cell>
          <cell r="AH1295">
            <v>437</v>
          </cell>
        </row>
        <row r="1296">
          <cell r="A1296" t="str">
            <v>LH0065</v>
          </cell>
          <cell r="B1296" t="str">
            <v>Headrow Limited</v>
          </cell>
          <cell r="C1296" t="str">
            <v>Large</v>
          </cell>
          <cell r="D1296">
            <v>527</v>
          </cell>
          <cell r="E1296">
            <v>0</v>
          </cell>
          <cell r="F1296">
            <v>0</v>
          </cell>
          <cell r="G1296">
            <v>182</v>
          </cell>
          <cell r="H1296">
            <v>0</v>
          </cell>
          <cell r="I1296">
            <v>41</v>
          </cell>
          <cell r="J1296">
            <v>15</v>
          </cell>
          <cell r="K1296">
            <v>0</v>
          </cell>
          <cell r="L1296">
            <v>0</v>
          </cell>
          <cell r="M1296">
            <v>0</v>
          </cell>
          <cell r="N1296">
            <v>3</v>
          </cell>
          <cell r="O1296">
            <v>0</v>
          </cell>
          <cell r="P1296">
            <v>0</v>
          </cell>
          <cell r="Q1296">
            <v>0</v>
          </cell>
          <cell r="R1296">
            <v>0</v>
          </cell>
          <cell r="S1296">
            <v>403</v>
          </cell>
          <cell r="T1296">
            <v>0</v>
          </cell>
          <cell r="U1296">
            <v>0</v>
          </cell>
          <cell r="V1296">
            <v>1127</v>
          </cell>
          <cell r="W1296">
            <v>3</v>
          </cell>
          <cell r="X1296">
            <v>41</v>
          </cell>
          <cell r="Y1296">
            <v>1130</v>
          </cell>
          <cell r="Z1296">
            <v>0</v>
          </cell>
          <cell r="AA1296">
            <v>0</v>
          </cell>
          <cell r="AB1296">
            <v>0</v>
          </cell>
          <cell r="AC1296">
            <v>0</v>
          </cell>
          <cell r="AD1296">
            <v>0</v>
          </cell>
          <cell r="AE1296">
            <v>0</v>
          </cell>
          <cell r="AF1296">
            <v>0</v>
          </cell>
          <cell r="AG1296">
            <v>0</v>
          </cell>
          <cell r="AH1296">
            <v>0</v>
          </cell>
        </row>
        <row r="1297">
          <cell r="A1297" t="str">
            <v>LH0079</v>
          </cell>
          <cell r="B1297" t="str">
            <v>Sussex Housing &amp; Care</v>
          </cell>
          <cell r="C1297" t="str">
            <v>RASA</v>
          </cell>
          <cell r="D1297">
            <v>0</v>
          </cell>
          <cell r="E1297">
            <v>0</v>
          </cell>
          <cell r="F1297">
            <v>0</v>
          </cell>
          <cell r="G1297">
            <v>0</v>
          </cell>
          <cell r="H1297">
            <v>0</v>
          </cell>
          <cell r="I1297">
            <v>0</v>
          </cell>
          <cell r="J1297">
            <v>0</v>
          </cell>
          <cell r="K1297">
            <v>0</v>
          </cell>
          <cell r="L1297">
            <v>0</v>
          </cell>
          <cell r="M1297">
            <v>0</v>
          </cell>
          <cell r="N1297">
            <v>0</v>
          </cell>
          <cell r="O1297">
            <v>0</v>
          </cell>
          <cell r="P1297">
            <v>140</v>
          </cell>
          <cell r="Q1297">
            <v>0</v>
          </cell>
          <cell r="R1297">
            <v>0</v>
          </cell>
          <cell r="S1297">
            <v>425</v>
          </cell>
          <cell r="T1297">
            <v>0</v>
          </cell>
          <cell r="U1297">
            <v>0</v>
          </cell>
          <cell r="V1297">
            <v>565</v>
          </cell>
          <cell r="W1297">
            <v>0</v>
          </cell>
          <cell r="X1297">
            <v>0</v>
          </cell>
          <cell r="Y1297">
            <v>425</v>
          </cell>
          <cell r="Z1297">
            <v>0</v>
          </cell>
          <cell r="AA1297">
            <v>0</v>
          </cell>
          <cell r="AB1297">
            <v>0</v>
          </cell>
          <cell r="AC1297">
            <v>0</v>
          </cell>
          <cell r="AD1297">
            <v>0</v>
          </cell>
          <cell r="AE1297">
            <v>0</v>
          </cell>
          <cell r="AF1297">
            <v>0</v>
          </cell>
          <cell r="AG1297">
            <v>0</v>
          </cell>
          <cell r="AH1297">
            <v>0</v>
          </cell>
        </row>
        <row r="1298">
          <cell r="A1298" t="str">
            <v>LH0084</v>
          </cell>
          <cell r="B1298" t="str">
            <v>Endeavour Housing Association Limited</v>
          </cell>
          <cell r="C1298" t="str">
            <v>Large</v>
          </cell>
          <cell r="D1298">
            <v>1367</v>
          </cell>
          <cell r="E1298">
            <v>110</v>
          </cell>
          <cell r="F1298">
            <v>56</v>
          </cell>
          <cell r="G1298">
            <v>21</v>
          </cell>
          <cell r="H1298">
            <v>5</v>
          </cell>
          <cell r="I1298">
            <v>0</v>
          </cell>
          <cell r="J1298">
            <v>247</v>
          </cell>
          <cell r="K1298">
            <v>102</v>
          </cell>
          <cell r="L1298">
            <v>0</v>
          </cell>
          <cell r="M1298">
            <v>261</v>
          </cell>
          <cell r="N1298">
            <v>136</v>
          </cell>
          <cell r="O1298">
            <v>0</v>
          </cell>
          <cell r="P1298">
            <v>0</v>
          </cell>
          <cell r="Q1298">
            <v>3</v>
          </cell>
          <cell r="R1298">
            <v>0</v>
          </cell>
          <cell r="S1298">
            <v>162</v>
          </cell>
          <cell r="T1298">
            <v>0</v>
          </cell>
          <cell r="U1298">
            <v>0</v>
          </cell>
          <cell r="V1298">
            <v>2058</v>
          </cell>
          <cell r="W1298">
            <v>356</v>
          </cell>
          <cell r="X1298">
            <v>56</v>
          </cell>
          <cell r="Y1298">
            <v>2411</v>
          </cell>
          <cell r="Z1298">
            <v>0</v>
          </cell>
          <cell r="AA1298">
            <v>0</v>
          </cell>
          <cell r="AB1298">
            <v>0</v>
          </cell>
          <cell r="AC1298">
            <v>0</v>
          </cell>
          <cell r="AD1298">
            <v>0</v>
          </cell>
          <cell r="AE1298">
            <v>0</v>
          </cell>
          <cell r="AF1298">
            <v>0</v>
          </cell>
          <cell r="AG1298">
            <v>0</v>
          </cell>
          <cell r="AH1298">
            <v>0</v>
          </cell>
        </row>
        <row r="1299">
          <cell r="A1299" t="str">
            <v>LH0131</v>
          </cell>
          <cell r="B1299" t="str">
            <v>Adactus Housing Association Limited</v>
          </cell>
          <cell r="C1299" t="str">
            <v>Large</v>
          </cell>
          <cell r="D1299">
            <v>2981</v>
          </cell>
          <cell r="E1299">
            <v>1737</v>
          </cell>
          <cell r="F1299">
            <v>1402</v>
          </cell>
          <cell r="G1299">
            <v>0</v>
          </cell>
          <cell r="H1299">
            <v>31</v>
          </cell>
          <cell r="I1299">
            <v>0</v>
          </cell>
          <cell r="J1299">
            <v>754</v>
          </cell>
          <cell r="K1299">
            <v>380</v>
          </cell>
          <cell r="L1299">
            <v>0</v>
          </cell>
          <cell r="M1299">
            <v>257</v>
          </cell>
          <cell r="N1299">
            <v>175</v>
          </cell>
          <cell r="O1299">
            <v>0</v>
          </cell>
          <cell r="P1299">
            <v>0</v>
          </cell>
          <cell r="Q1299">
            <v>0</v>
          </cell>
          <cell r="R1299">
            <v>0</v>
          </cell>
          <cell r="S1299">
            <v>516</v>
          </cell>
          <cell r="T1299">
            <v>279</v>
          </cell>
          <cell r="U1299">
            <v>71</v>
          </cell>
          <cell r="V1299">
            <v>4508</v>
          </cell>
          <cell r="W1299">
            <v>2602</v>
          </cell>
          <cell r="X1299">
            <v>1473</v>
          </cell>
          <cell r="Y1299">
            <v>7110</v>
          </cell>
          <cell r="Z1299">
            <v>0</v>
          </cell>
          <cell r="AA1299">
            <v>0</v>
          </cell>
          <cell r="AB1299">
            <v>0</v>
          </cell>
          <cell r="AC1299">
            <v>0</v>
          </cell>
          <cell r="AD1299">
            <v>0</v>
          </cell>
          <cell r="AE1299">
            <v>0</v>
          </cell>
          <cell r="AF1299">
            <v>0</v>
          </cell>
          <cell r="AG1299">
            <v>0</v>
          </cell>
          <cell r="AH1299">
            <v>0</v>
          </cell>
        </row>
        <row r="1300">
          <cell r="A1300" t="str">
            <v>LH0155</v>
          </cell>
          <cell r="B1300" t="str">
            <v>Bournemouth Churches Housing Association Limited</v>
          </cell>
          <cell r="C1300" t="str">
            <v>Large</v>
          </cell>
          <cell r="D1300">
            <v>224</v>
          </cell>
          <cell r="E1300">
            <v>0</v>
          </cell>
          <cell r="F1300">
            <v>672</v>
          </cell>
          <cell r="G1300">
            <v>0</v>
          </cell>
          <cell r="H1300">
            <v>0</v>
          </cell>
          <cell r="I1300">
            <v>0</v>
          </cell>
          <cell r="J1300">
            <v>48</v>
          </cell>
          <cell r="K1300">
            <v>0</v>
          </cell>
          <cell r="L1300">
            <v>0</v>
          </cell>
          <cell r="M1300">
            <v>688</v>
          </cell>
          <cell r="N1300">
            <v>49</v>
          </cell>
          <cell r="O1300">
            <v>41</v>
          </cell>
          <cell r="P1300">
            <v>13</v>
          </cell>
          <cell r="Q1300">
            <v>0</v>
          </cell>
          <cell r="R1300">
            <v>48</v>
          </cell>
          <cell r="S1300">
            <v>76</v>
          </cell>
          <cell r="T1300">
            <v>0</v>
          </cell>
          <cell r="U1300">
            <v>0</v>
          </cell>
          <cell r="V1300">
            <v>1049</v>
          </cell>
          <cell r="W1300">
            <v>49</v>
          </cell>
          <cell r="X1300">
            <v>761</v>
          </cell>
          <cell r="Y1300">
            <v>1085</v>
          </cell>
          <cell r="Z1300">
            <v>73</v>
          </cell>
          <cell r="AA1300">
            <v>0</v>
          </cell>
          <cell r="AB1300">
            <v>0</v>
          </cell>
          <cell r="AC1300">
            <v>0</v>
          </cell>
          <cell r="AD1300">
            <v>0</v>
          </cell>
          <cell r="AE1300">
            <v>0</v>
          </cell>
          <cell r="AF1300">
            <v>73</v>
          </cell>
          <cell r="AG1300">
            <v>0</v>
          </cell>
          <cell r="AH1300">
            <v>0</v>
          </cell>
        </row>
        <row r="1301">
          <cell r="A1301" t="str">
            <v>LH0170</v>
          </cell>
          <cell r="B1301" t="str">
            <v>Co-operative Development Society Limited</v>
          </cell>
          <cell r="C1301" t="str">
            <v>RASA</v>
          </cell>
          <cell r="D1301">
            <v>689</v>
          </cell>
          <cell r="E1301">
            <v>0</v>
          </cell>
          <cell r="F1301">
            <v>1919</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689</v>
          </cell>
          <cell r="W1301">
            <v>0</v>
          </cell>
          <cell r="X1301">
            <v>1919</v>
          </cell>
          <cell r="Y1301">
            <v>689</v>
          </cell>
          <cell r="Z1301">
            <v>0</v>
          </cell>
          <cell r="AA1301">
            <v>0</v>
          </cell>
          <cell r="AB1301">
            <v>0</v>
          </cell>
          <cell r="AC1301">
            <v>40</v>
          </cell>
          <cell r="AD1301">
            <v>0</v>
          </cell>
          <cell r="AE1301">
            <v>0</v>
          </cell>
          <cell r="AF1301">
            <v>40</v>
          </cell>
          <cell r="AG1301">
            <v>0</v>
          </cell>
          <cell r="AH1301">
            <v>0</v>
          </cell>
        </row>
        <row r="1302">
          <cell r="A1302" t="str">
            <v>LH0171</v>
          </cell>
          <cell r="B1302" t="str">
            <v>One Housing Group Limited</v>
          </cell>
          <cell r="C1302" t="str">
            <v>Large</v>
          </cell>
          <cell r="D1302">
            <v>7500</v>
          </cell>
          <cell r="E1302">
            <v>452</v>
          </cell>
          <cell r="F1302">
            <v>24</v>
          </cell>
          <cell r="G1302">
            <v>512</v>
          </cell>
          <cell r="H1302">
            <v>27</v>
          </cell>
          <cell r="I1302">
            <v>0</v>
          </cell>
          <cell r="J1302">
            <v>396</v>
          </cell>
          <cell r="K1302">
            <v>0</v>
          </cell>
          <cell r="L1302">
            <v>1</v>
          </cell>
          <cell r="M1302">
            <v>988</v>
          </cell>
          <cell r="N1302">
            <v>359</v>
          </cell>
          <cell r="O1302">
            <v>294</v>
          </cell>
          <cell r="P1302">
            <v>54</v>
          </cell>
          <cell r="Q1302">
            <v>0</v>
          </cell>
          <cell r="R1302">
            <v>17</v>
          </cell>
          <cell r="S1302">
            <v>83</v>
          </cell>
          <cell r="T1302">
            <v>0</v>
          </cell>
          <cell r="U1302">
            <v>0</v>
          </cell>
          <cell r="V1302">
            <v>9533</v>
          </cell>
          <cell r="W1302">
            <v>838</v>
          </cell>
          <cell r="X1302">
            <v>336</v>
          </cell>
          <cell r="Y1302">
            <v>10317</v>
          </cell>
          <cell r="Z1302">
            <v>126</v>
          </cell>
          <cell r="AA1302">
            <v>2</v>
          </cell>
          <cell r="AB1302">
            <v>0</v>
          </cell>
          <cell r="AC1302">
            <v>414</v>
          </cell>
          <cell r="AD1302">
            <v>0</v>
          </cell>
          <cell r="AE1302">
            <v>0</v>
          </cell>
          <cell r="AF1302">
            <v>540</v>
          </cell>
          <cell r="AG1302">
            <v>2</v>
          </cell>
          <cell r="AH1302">
            <v>0</v>
          </cell>
        </row>
        <row r="1303">
          <cell r="A1303" t="str">
            <v>LH0172</v>
          </cell>
          <cell r="B1303" t="str">
            <v>Viridian Housing</v>
          </cell>
          <cell r="C1303" t="str">
            <v>Large</v>
          </cell>
          <cell r="D1303">
            <v>7205</v>
          </cell>
          <cell r="E1303">
            <v>33</v>
          </cell>
          <cell r="F1303">
            <v>0</v>
          </cell>
          <cell r="G1303">
            <v>197</v>
          </cell>
          <cell r="H1303">
            <v>0</v>
          </cell>
          <cell r="I1303">
            <v>37</v>
          </cell>
          <cell r="J1303">
            <v>327</v>
          </cell>
          <cell r="K1303">
            <v>0</v>
          </cell>
          <cell r="L1303">
            <v>0</v>
          </cell>
          <cell r="M1303">
            <v>451</v>
          </cell>
          <cell r="N1303">
            <v>0</v>
          </cell>
          <cell r="O1303">
            <v>0</v>
          </cell>
          <cell r="P1303">
            <v>0</v>
          </cell>
          <cell r="Q1303">
            <v>14</v>
          </cell>
          <cell r="R1303">
            <v>152</v>
          </cell>
          <cell r="S1303">
            <v>2447</v>
          </cell>
          <cell r="T1303">
            <v>0</v>
          </cell>
          <cell r="U1303">
            <v>0</v>
          </cell>
          <cell r="V1303">
            <v>10627</v>
          </cell>
          <cell r="W1303">
            <v>47</v>
          </cell>
          <cell r="X1303">
            <v>189</v>
          </cell>
          <cell r="Y1303">
            <v>10660</v>
          </cell>
          <cell r="Z1303">
            <v>3245</v>
          </cell>
          <cell r="AA1303">
            <v>0</v>
          </cell>
          <cell r="AB1303">
            <v>773</v>
          </cell>
          <cell r="AC1303">
            <v>0</v>
          </cell>
          <cell r="AD1303">
            <v>160</v>
          </cell>
          <cell r="AE1303">
            <v>139</v>
          </cell>
          <cell r="AF1303">
            <v>3245</v>
          </cell>
          <cell r="AG1303">
            <v>160</v>
          </cell>
          <cell r="AH1303">
            <v>912</v>
          </cell>
        </row>
        <row r="1304">
          <cell r="A1304" t="str">
            <v>LH0250</v>
          </cell>
          <cell r="B1304" t="str">
            <v>Liverpool Housing Trust Limited</v>
          </cell>
          <cell r="C1304" t="str">
            <v>Large</v>
          </cell>
          <cell r="D1304">
            <v>8520</v>
          </cell>
          <cell r="E1304">
            <v>7</v>
          </cell>
          <cell r="F1304">
            <v>0</v>
          </cell>
          <cell r="G1304">
            <v>0</v>
          </cell>
          <cell r="H1304">
            <v>0</v>
          </cell>
          <cell r="I1304">
            <v>0</v>
          </cell>
          <cell r="J1304">
            <v>666</v>
          </cell>
          <cell r="K1304">
            <v>26</v>
          </cell>
          <cell r="L1304">
            <v>0</v>
          </cell>
          <cell r="M1304">
            <v>1224</v>
          </cell>
          <cell r="N1304">
            <v>43</v>
          </cell>
          <cell r="O1304">
            <v>0</v>
          </cell>
          <cell r="P1304">
            <v>0</v>
          </cell>
          <cell r="Q1304">
            <v>0</v>
          </cell>
          <cell r="R1304">
            <v>0</v>
          </cell>
          <cell r="S1304">
            <v>609</v>
          </cell>
          <cell r="T1304">
            <v>0</v>
          </cell>
          <cell r="U1304">
            <v>0</v>
          </cell>
          <cell r="V1304">
            <v>11019</v>
          </cell>
          <cell r="W1304">
            <v>76</v>
          </cell>
          <cell r="X1304">
            <v>0</v>
          </cell>
          <cell r="Y1304">
            <v>11095</v>
          </cell>
          <cell r="Z1304">
            <v>71</v>
          </cell>
          <cell r="AA1304">
            <v>0</v>
          </cell>
          <cell r="AB1304">
            <v>0</v>
          </cell>
          <cell r="AC1304">
            <v>0</v>
          </cell>
          <cell r="AD1304">
            <v>0</v>
          </cell>
          <cell r="AE1304">
            <v>0</v>
          </cell>
          <cell r="AF1304">
            <v>71</v>
          </cell>
          <cell r="AG1304">
            <v>0</v>
          </cell>
          <cell r="AH1304">
            <v>0</v>
          </cell>
        </row>
        <row r="1305">
          <cell r="A1305" t="str">
            <v>LH0269</v>
          </cell>
          <cell r="B1305" t="str">
            <v>Brunelcare</v>
          </cell>
          <cell r="C1305" t="str">
            <v>Large</v>
          </cell>
          <cell r="D1305">
            <v>4</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1092</v>
          </cell>
          <cell r="T1305">
            <v>0</v>
          </cell>
          <cell r="U1305">
            <v>0</v>
          </cell>
          <cell r="V1305">
            <v>1096</v>
          </cell>
          <cell r="W1305">
            <v>0</v>
          </cell>
          <cell r="X1305">
            <v>0</v>
          </cell>
          <cell r="Y1305">
            <v>1096</v>
          </cell>
          <cell r="Z1305">
            <v>0</v>
          </cell>
          <cell r="AA1305">
            <v>0</v>
          </cell>
          <cell r="AB1305">
            <v>0</v>
          </cell>
          <cell r="AC1305">
            <v>56</v>
          </cell>
          <cell r="AD1305">
            <v>0</v>
          </cell>
          <cell r="AE1305">
            <v>0</v>
          </cell>
          <cell r="AF1305">
            <v>56</v>
          </cell>
          <cell r="AG1305">
            <v>0</v>
          </cell>
          <cell r="AH1305">
            <v>0</v>
          </cell>
        </row>
        <row r="1306">
          <cell r="A1306" t="str">
            <v>LH0279</v>
          </cell>
          <cell r="B1306" t="str">
            <v xml:space="preserve">St Mungo Community Housing Association </v>
          </cell>
          <cell r="C1306" t="str">
            <v>Large</v>
          </cell>
          <cell r="D1306">
            <v>78</v>
          </cell>
          <cell r="E1306">
            <v>0</v>
          </cell>
          <cell r="F1306">
            <v>36</v>
          </cell>
          <cell r="G1306">
            <v>0</v>
          </cell>
          <cell r="H1306">
            <v>0</v>
          </cell>
          <cell r="I1306">
            <v>0</v>
          </cell>
          <cell r="J1306">
            <v>0</v>
          </cell>
          <cell r="K1306">
            <v>0</v>
          </cell>
          <cell r="L1306">
            <v>0</v>
          </cell>
          <cell r="M1306">
            <v>793</v>
          </cell>
          <cell r="N1306">
            <v>160</v>
          </cell>
          <cell r="O1306">
            <v>1230</v>
          </cell>
          <cell r="P1306">
            <v>55</v>
          </cell>
          <cell r="Q1306">
            <v>0</v>
          </cell>
          <cell r="R1306">
            <v>0</v>
          </cell>
          <cell r="S1306">
            <v>0</v>
          </cell>
          <cell r="T1306">
            <v>0</v>
          </cell>
          <cell r="U1306">
            <v>0</v>
          </cell>
          <cell r="V1306">
            <v>926</v>
          </cell>
          <cell r="W1306">
            <v>160</v>
          </cell>
          <cell r="X1306">
            <v>1266</v>
          </cell>
          <cell r="Y1306">
            <v>1031</v>
          </cell>
          <cell r="Z1306">
            <v>61</v>
          </cell>
          <cell r="AA1306">
            <v>0</v>
          </cell>
          <cell r="AB1306">
            <v>360</v>
          </cell>
          <cell r="AC1306">
            <v>0</v>
          </cell>
          <cell r="AD1306">
            <v>0</v>
          </cell>
          <cell r="AE1306">
            <v>0</v>
          </cell>
          <cell r="AF1306">
            <v>61</v>
          </cell>
          <cell r="AG1306">
            <v>0</v>
          </cell>
          <cell r="AH1306">
            <v>360</v>
          </cell>
        </row>
        <row r="1307">
          <cell r="A1307" t="str">
            <v>LH0280</v>
          </cell>
          <cell r="B1307" t="str">
            <v>Advance Housing and Support Limited</v>
          </cell>
          <cell r="C1307" t="str">
            <v>Large</v>
          </cell>
          <cell r="D1307">
            <v>4</v>
          </cell>
          <cell r="E1307">
            <v>0</v>
          </cell>
          <cell r="F1307">
            <v>0</v>
          </cell>
          <cell r="G1307">
            <v>0</v>
          </cell>
          <cell r="H1307">
            <v>0</v>
          </cell>
          <cell r="I1307">
            <v>0</v>
          </cell>
          <cell r="J1307">
            <v>48</v>
          </cell>
          <cell r="K1307">
            <v>0</v>
          </cell>
          <cell r="L1307">
            <v>0</v>
          </cell>
          <cell r="M1307">
            <v>1429</v>
          </cell>
          <cell r="N1307">
            <v>31</v>
          </cell>
          <cell r="O1307">
            <v>68</v>
          </cell>
          <cell r="P1307">
            <v>82</v>
          </cell>
          <cell r="Q1307">
            <v>48</v>
          </cell>
          <cell r="R1307">
            <v>9</v>
          </cell>
          <cell r="S1307">
            <v>0</v>
          </cell>
          <cell r="T1307">
            <v>0</v>
          </cell>
          <cell r="U1307">
            <v>0</v>
          </cell>
          <cell r="V1307">
            <v>1563</v>
          </cell>
          <cell r="W1307">
            <v>79</v>
          </cell>
          <cell r="X1307">
            <v>77</v>
          </cell>
          <cell r="Y1307">
            <v>1512</v>
          </cell>
          <cell r="Z1307">
            <v>0</v>
          </cell>
          <cell r="AA1307">
            <v>0</v>
          </cell>
          <cell r="AB1307">
            <v>0</v>
          </cell>
          <cell r="AC1307">
            <v>0</v>
          </cell>
          <cell r="AD1307">
            <v>0</v>
          </cell>
          <cell r="AE1307">
            <v>0</v>
          </cell>
          <cell r="AF1307">
            <v>0</v>
          </cell>
          <cell r="AG1307">
            <v>0</v>
          </cell>
          <cell r="AH1307">
            <v>0</v>
          </cell>
        </row>
        <row r="1308">
          <cell r="A1308" t="str">
            <v>LH0391</v>
          </cell>
          <cell r="B1308" t="str">
            <v>A2Dominion Homes Limited</v>
          </cell>
          <cell r="C1308" t="str">
            <v>Large</v>
          </cell>
          <cell r="D1308">
            <v>8285</v>
          </cell>
          <cell r="E1308">
            <v>70</v>
          </cell>
          <cell r="F1308">
            <v>219</v>
          </cell>
          <cell r="G1308">
            <v>247</v>
          </cell>
          <cell r="H1308">
            <v>0</v>
          </cell>
          <cell r="I1308">
            <v>0</v>
          </cell>
          <cell r="J1308">
            <v>302</v>
          </cell>
          <cell r="K1308">
            <v>0</v>
          </cell>
          <cell r="L1308">
            <v>0</v>
          </cell>
          <cell r="M1308">
            <v>675</v>
          </cell>
          <cell r="N1308">
            <v>225</v>
          </cell>
          <cell r="O1308">
            <v>7</v>
          </cell>
          <cell r="P1308">
            <v>4</v>
          </cell>
          <cell r="Q1308">
            <v>133</v>
          </cell>
          <cell r="R1308">
            <v>0</v>
          </cell>
          <cell r="S1308">
            <v>308</v>
          </cell>
          <cell r="T1308">
            <v>0</v>
          </cell>
          <cell r="U1308">
            <v>0</v>
          </cell>
          <cell r="V1308">
            <v>9821</v>
          </cell>
          <cell r="W1308">
            <v>428</v>
          </cell>
          <cell r="X1308">
            <v>226</v>
          </cell>
          <cell r="Y1308">
            <v>10112</v>
          </cell>
          <cell r="Z1308">
            <v>1424</v>
          </cell>
          <cell r="AA1308">
            <v>121</v>
          </cell>
          <cell r="AB1308">
            <v>330</v>
          </cell>
          <cell r="AC1308">
            <v>0</v>
          </cell>
          <cell r="AD1308">
            <v>0</v>
          </cell>
          <cell r="AE1308">
            <v>0</v>
          </cell>
          <cell r="AF1308">
            <v>1424</v>
          </cell>
          <cell r="AG1308">
            <v>121</v>
          </cell>
          <cell r="AH1308">
            <v>330</v>
          </cell>
        </row>
        <row r="1309">
          <cell r="A1309" t="str">
            <v>LH0418</v>
          </cell>
          <cell r="B1309" t="str">
            <v>Sandbourne  Housing Association</v>
          </cell>
          <cell r="C1309" t="str">
            <v>RASA</v>
          </cell>
          <cell r="D1309">
            <v>152</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251</v>
          </cell>
          <cell r="T1309">
            <v>0</v>
          </cell>
          <cell r="U1309">
            <v>0</v>
          </cell>
          <cell r="V1309">
            <v>403</v>
          </cell>
          <cell r="W1309">
            <v>0</v>
          </cell>
          <cell r="X1309">
            <v>0</v>
          </cell>
          <cell r="Y1309">
            <v>403</v>
          </cell>
          <cell r="Z1309">
            <v>0</v>
          </cell>
          <cell r="AA1309">
            <v>0</v>
          </cell>
          <cell r="AB1309">
            <v>0</v>
          </cell>
          <cell r="AC1309">
            <v>15</v>
          </cell>
          <cell r="AD1309">
            <v>0</v>
          </cell>
          <cell r="AE1309">
            <v>0</v>
          </cell>
          <cell r="AF1309">
            <v>15</v>
          </cell>
          <cell r="AG1309">
            <v>0</v>
          </cell>
          <cell r="AH1309">
            <v>0</v>
          </cell>
        </row>
        <row r="1310">
          <cell r="A1310" t="str">
            <v>LH0424</v>
          </cell>
          <cell r="B1310" t="str">
            <v>Westlon Housing Association Limited</v>
          </cell>
          <cell r="C1310" t="str">
            <v>RASA</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91</v>
          </cell>
          <cell r="T1310">
            <v>0</v>
          </cell>
          <cell r="U1310">
            <v>0</v>
          </cell>
          <cell r="V1310">
            <v>91</v>
          </cell>
          <cell r="W1310">
            <v>0</v>
          </cell>
          <cell r="X1310">
            <v>0</v>
          </cell>
          <cell r="Y1310">
            <v>91</v>
          </cell>
          <cell r="Z1310">
            <v>0</v>
          </cell>
          <cell r="AA1310">
            <v>0</v>
          </cell>
          <cell r="AB1310">
            <v>0</v>
          </cell>
          <cell r="AC1310">
            <v>0</v>
          </cell>
          <cell r="AD1310">
            <v>0</v>
          </cell>
          <cell r="AE1310">
            <v>0</v>
          </cell>
          <cell r="AF1310">
            <v>0</v>
          </cell>
          <cell r="AG1310">
            <v>0</v>
          </cell>
          <cell r="AH1310">
            <v>0</v>
          </cell>
        </row>
        <row r="1311">
          <cell r="A1311" t="str">
            <v>LH0426</v>
          </cell>
          <cell r="B1311" t="str">
            <v>Teachers' Housing Association Limited</v>
          </cell>
          <cell r="C1311" t="str">
            <v>RASA</v>
          </cell>
          <cell r="D1311">
            <v>269</v>
          </cell>
          <cell r="E1311">
            <v>0</v>
          </cell>
          <cell r="F1311">
            <v>49</v>
          </cell>
          <cell r="G1311">
            <v>27</v>
          </cell>
          <cell r="H1311">
            <v>0</v>
          </cell>
          <cell r="I1311">
            <v>5</v>
          </cell>
          <cell r="J1311">
            <v>0</v>
          </cell>
          <cell r="K1311">
            <v>0</v>
          </cell>
          <cell r="L1311">
            <v>0</v>
          </cell>
          <cell r="M1311">
            <v>0</v>
          </cell>
          <cell r="N1311">
            <v>0</v>
          </cell>
          <cell r="O1311">
            <v>0</v>
          </cell>
          <cell r="P1311">
            <v>0</v>
          </cell>
          <cell r="Q1311">
            <v>0</v>
          </cell>
          <cell r="R1311">
            <v>0</v>
          </cell>
          <cell r="S1311">
            <v>273</v>
          </cell>
          <cell r="T1311">
            <v>0</v>
          </cell>
          <cell r="U1311">
            <v>0</v>
          </cell>
          <cell r="V1311">
            <v>569</v>
          </cell>
          <cell r="W1311">
            <v>0</v>
          </cell>
          <cell r="X1311">
            <v>54</v>
          </cell>
          <cell r="Y1311">
            <v>527</v>
          </cell>
          <cell r="Z1311">
            <v>0</v>
          </cell>
          <cell r="AA1311">
            <v>0</v>
          </cell>
          <cell r="AB1311">
            <v>0</v>
          </cell>
          <cell r="AC1311">
            <v>12</v>
          </cell>
          <cell r="AD1311">
            <v>0</v>
          </cell>
          <cell r="AE1311">
            <v>0</v>
          </cell>
          <cell r="AF1311">
            <v>12</v>
          </cell>
          <cell r="AG1311">
            <v>0</v>
          </cell>
          <cell r="AH1311">
            <v>0</v>
          </cell>
        </row>
        <row r="1312">
          <cell r="A1312" t="str">
            <v>LH0459</v>
          </cell>
          <cell r="B1312" t="str">
            <v>Habinteg Housing Association Limited</v>
          </cell>
          <cell r="C1312" t="str">
            <v>Large</v>
          </cell>
          <cell r="D1312">
            <v>1722</v>
          </cell>
          <cell r="E1312">
            <v>6</v>
          </cell>
          <cell r="F1312">
            <v>0</v>
          </cell>
          <cell r="G1312">
            <v>0</v>
          </cell>
          <cell r="H1312">
            <v>0</v>
          </cell>
          <cell r="I1312">
            <v>0</v>
          </cell>
          <cell r="J1312">
            <v>0</v>
          </cell>
          <cell r="K1312">
            <v>0</v>
          </cell>
          <cell r="L1312">
            <v>0</v>
          </cell>
          <cell r="M1312">
            <v>1272</v>
          </cell>
          <cell r="N1312">
            <v>6</v>
          </cell>
          <cell r="O1312">
            <v>0</v>
          </cell>
          <cell r="P1312">
            <v>0</v>
          </cell>
          <cell r="Q1312">
            <v>19</v>
          </cell>
          <cell r="R1312">
            <v>0</v>
          </cell>
          <cell r="S1312">
            <v>245</v>
          </cell>
          <cell r="T1312">
            <v>0</v>
          </cell>
          <cell r="U1312">
            <v>0</v>
          </cell>
          <cell r="V1312">
            <v>3239</v>
          </cell>
          <cell r="W1312">
            <v>31</v>
          </cell>
          <cell r="X1312">
            <v>0</v>
          </cell>
          <cell r="Y1312">
            <v>3251</v>
          </cell>
          <cell r="Z1312">
            <v>10</v>
          </cell>
          <cell r="AA1312">
            <v>0</v>
          </cell>
          <cell r="AB1312">
            <v>0</v>
          </cell>
          <cell r="AC1312">
            <v>0</v>
          </cell>
          <cell r="AD1312">
            <v>0</v>
          </cell>
          <cell r="AE1312">
            <v>0</v>
          </cell>
          <cell r="AF1312">
            <v>10</v>
          </cell>
          <cell r="AG1312">
            <v>0</v>
          </cell>
          <cell r="AH1312">
            <v>0</v>
          </cell>
        </row>
        <row r="1313">
          <cell r="A1313" t="str">
            <v>LH0495</v>
          </cell>
          <cell r="B1313" t="str">
            <v>Croydon Churches Housing Association Limited</v>
          </cell>
          <cell r="C1313" t="str">
            <v>Large</v>
          </cell>
          <cell r="D1313">
            <v>747</v>
          </cell>
          <cell r="E1313">
            <v>0</v>
          </cell>
          <cell r="F1313">
            <v>54</v>
          </cell>
          <cell r="G1313">
            <v>0</v>
          </cell>
          <cell r="H1313">
            <v>0</v>
          </cell>
          <cell r="I1313">
            <v>0</v>
          </cell>
          <cell r="J1313">
            <v>127</v>
          </cell>
          <cell r="K1313">
            <v>0</v>
          </cell>
          <cell r="L1313">
            <v>0</v>
          </cell>
          <cell r="M1313">
            <v>191</v>
          </cell>
          <cell r="N1313">
            <v>56</v>
          </cell>
          <cell r="O1313">
            <v>19</v>
          </cell>
          <cell r="P1313">
            <v>0</v>
          </cell>
          <cell r="Q1313">
            <v>0</v>
          </cell>
          <cell r="R1313">
            <v>0</v>
          </cell>
          <cell r="S1313">
            <v>266</v>
          </cell>
          <cell r="T1313">
            <v>0</v>
          </cell>
          <cell r="U1313">
            <v>0</v>
          </cell>
          <cell r="V1313">
            <v>1331</v>
          </cell>
          <cell r="W1313">
            <v>56</v>
          </cell>
          <cell r="X1313">
            <v>73</v>
          </cell>
          <cell r="Y1313">
            <v>1387</v>
          </cell>
          <cell r="Z1313">
            <v>0</v>
          </cell>
          <cell r="AA1313">
            <v>0</v>
          </cell>
          <cell r="AB1313">
            <v>0</v>
          </cell>
          <cell r="AC1313">
            <v>0</v>
          </cell>
          <cell r="AD1313">
            <v>0</v>
          </cell>
          <cell r="AE1313">
            <v>0</v>
          </cell>
          <cell r="AF1313">
            <v>0</v>
          </cell>
          <cell r="AG1313">
            <v>0</v>
          </cell>
          <cell r="AH1313">
            <v>0</v>
          </cell>
        </row>
        <row r="1314">
          <cell r="A1314" t="str">
            <v>LH0526</v>
          </cell>
          <cell r="B1314" t="str">
            <v>ENHAM</v>
          </cell>
          <cell r="C1314" t="str">
            <v>RASA</v>
          </cell>
          <cell r="D1314">
            <v>147</v>
          </cell>
          <cell r="E1314">
            <v>0</v>
          </cell>
          <cell r="F1314">
            <v>0</v>
          </cell>
          <cell r="G1314">
            <v>0</v>
          </cell>
          <cell r="H1314">
            <v>0</v>
          </cell>
          <cell r="I1314">
            <v>0</v>
          </cell>
          <cell r="J1314">
            <v>0</v>
          </cell>
          <cell r="K1314">
            <v>0</v>
          </cell>
          <cell r="L1314">
            <v>0</v>
          </cell>
          <cell r="M1314">
            <v>105</v>
          </cell>
          <cell r="N1314">
            <v>0</v>
          </cell>
          <cell r="O1314">
            <v>0</v>
          </cell>
          <cell r="P1314">
            <v>56</v>
          </cell>
          <cell r="Q1314">
            <v>0</v>
          </cell>
          <cell r="R1314">
            <v>0</v>
          </cell>
          <cell r="S1314">
            <v>0</v>
          </cell>
          <cell r="T1314">
            <v>0</v>
          </cell>
          <cell r="U1314">
            <v>0</v>
          </cell>
          <cell r="V1314">
            <v>308</v>
          </cell>
          <cell r="W1314">
            <v>0</v>
          </cell>
          <cell r="X1314">
            <v>0</v>
          </cell>
          <cell r="Y1314">
            <v>252</v>
          </cell>
          <cell r="Z1314">
            <v>29</v>
          </cell>
          <cell r="AA1314">
            <v>0</v>
          </cell>
          <cell r="AB1314">
            <v>0</v>
          </cell>
          <cell r="AC1314">
            <v>0</v>
          </cell>
          <cell r="AD1314">
            <v>0</v>
          </cell>
          <cell r="AE1314">
            <v>0</v>
          </cell>
          <cell r="AF1314">
            <v>29</v>
          </cell>
          <cell r="AG1314">
            <v>0</v>
          </cell>
          <cell r="AH1314">
            <v>0</v>
          </cell>
        </row>
        <row r="1315">
          <cell r="A1315" t="str">
            <v>LH0674</v>
          </cell>
          <cell r="B1315" t="str">
            <v>Veterans Aid</v>
          </cell>
          <cell r="C1315" t="str">
            <v>RASA</v>
          </cell>
          <cell r="D1315">
            <v>55</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55</v>
          </cell>
          <cell r="W1315">
            <v>0</v>
          </cell>
          <cell r="X1315">
            <v>0</v>
          </cell>
          <cell r="Y1315">
            <v>55</v>
          </cell>
          <cell r="Z1315">
            <v>0</v>
          </cell>
          <cell r="AA1315">
            <v>0</v>
          </cell>
          <cell r="AB1315">
            <v>0</v>
          </cell>
          <cell r="AC1315">
            <v>0</v>
          </cell>
          <cell r="AD1315">
            <v>0</v>
          </cell>
          <cell r="AE1315">
            <v>0</v>
          </cell>
          <cell r="AF1315">
            <v>0</v>
          </cell>
          <cell r="AG1315">
            <v>0</v>
          </cell>
          <cell r="AH1315">
            <v>0</v>
          </cell>
        </row>
        <row r="1316">
          <cell r="A1316" t="str">
            <v>LH0676</v>
          </cell>
          <cell r="B1316" t="str">
            <v>The Christian Action (Enfield) Housing Association Limited</v>
          </cell>
          <cell r="C1316" t="str">
            <v>Large</v>
          </cell>
          <cell r="D1316">
            <v>712</v>
          </cell>
          <cell r="E1316">
            <v>0</v>
          </cell>
          <cell r="F1316">
            <v>172</v>
          </cell>
          <cell r="G1316">
            <v>75</v>
          </cell>
          <cell r="H1316">
            <v>0</v>
          </cell>
          <cell r="I1316">
            <v>0</v>
          </cell>
          <cell r="J1316">
            <v>100</v>
          </cell>
          <cell r="K1316">
            <v>0</v>
          </cell>
          <cell r="L1316">
            <v>0</v>
          </cell>
          <cell r="M1316">
            <v>156</v>
          </cell>
          <cell r="N1316">
            <v>48</v>
          </cell>
          <cell r="O1316">
            <v>26</v>
          </cell>
          <cell r="P1316">
            <v>0</v>
          </cell>
          <cell r="Q1316">
            <v>0</v>
          </cell>
          <cell r="R1316">
            <v>0</v>
          </cell>
          <cell r="S1316">
            <v>233</v>
          </cell>
          <cell r="T1316">
            <v>0</v>
          </cell>
          <cell r="U1316">
            <v>0</v>
          </cell>
          <cell r="V1316">
            <v>1276</v>
          </cell>
          <cell r="W1316">
            <v>48</v>
          </cell>
          <cell r="X1316">
            <v>198</v>
          </cell>
          <cell r="Y1316">
            <v>1324</v>
          </cell>
          <cell r="Z1316">
            <v>17</v>
          </cell>
          <cell r="AA1316">
            <v>0</v>
          </cell>
          <cell r="AB1316">
            <v>0</v>
          </cell>
          <cell r="AC1316">
            <v>0</v>
          </cell>
          <cell r="AD1316">
            <v>0</v>
          </cell>
          <cell r="AE1316">
            <v>0</v>
          </cell>
          <cell r="AF1316">
            <v>17</v>
          </cell>
          <cell r="AG1316">
            <v>0</v>
          </cell>
          <cell r="AH1316">
            <v>0</v>
          </cell>
        </row>
        <row r="1317">
          <cell r="A1317" t="str">
            <v>LH0704</v>
          </cell>
          <cell r="B1317" t="str">
            <v>Leeds and Yorkshire Housing Association Ltd</v>
          </cell>
          <cell r="C1317" t="str">
            <v>Large</v>
          </cell>
          <cell r="D1317">
            <v>1067</v>
          </cell>
          <cell r="E1317">
            <v>6</v>
          </cell>
          <cell r="F1317">
            <v>4</v>
          </cell>
          <cell r="G1317">
            <v>62</v>
          </cell>
          <cell r="H1317">
            <v>0</v>
          </cell>
          <cell r="I1317">
            <v>0</v>
          </cell>
          <cell r="J1317">
            <v>66</v>
          </cell>
          <cell r="K1317">
            <v>0</v>
          </cell>
          <cell r="L1317">
            <v>0</v>
          </cell>
          <cell r="M1317">
            <v>0</v>
          </cell>
          <cell r="N1317">
            <v>0</v>
          </cell>
          <cell r="O1317">
            <v>0</v>
          </cell>
          <cell r="P1317">
            <v>0</v>
          </cell>
          <cell r="Q1317">
            <v>0</v>
          </cell>
          <cell r="R1317">
            <v>0</v>
          </cell>
          <cell r="S1317">
            <v>76</v>
          </cell>
          <cell r="T1317">
            <v>0</v>
          </cell>
          <cell r="U1317">
            <v>64</v>
          </cell>
          <cell r="V1317">
            <v>1271</v>
          </cell>
          <cell r="W1317">
            <v>6</v>
          </cell>
          <cell r="X1317">
            <v>68</v>
          </cell>
          <cell r="Y1317">
            <v>1277</v>
          </cell>
          <cell r="Z1317">
            <v>13</v>
          </cell>
          <cell r="AA1317">
            <v>0</v>
          </cell>
          <cell r="AB1317">
            <v>0</v>
          </cell>
          <cell r="AC1317">
            <v>0</v>
          </cell>
          <cell r="AD1317">
            <v>0</v>
          </cell>
          <cell r="AE1317">
            <v>0</v>
          </cell>
          <cell r="AF1317">
            <v>13</v>
          </cell>
          <cell r="AG1317">
            <v>0</v>
          </cell>
          <cell r="AH1317">
            <v>0</v>
          </cell>
        </row>
        <row r="1318">
          <cell r="A1318" t="str">
            <v>LH0713</v>
          </cell>
          <cell r="B1318" t="str">
            <v>Family Housing Association (Birmingham) Limited</v>
          </cell>
          <cell r="C1318" t="str">
            <v>Large</v>
          </cell>
          <cell r="D1318">
            <v>1803</v>
          </cell>
          <cell r="E1318">
            <v>0</v>
          </cell>
          <cell r="F1318">
            <v>0</v>
          </cell>
          <cell r="G1318">
            <v>127</v>
          </cell>
          <cell r="H1318">
            <v>0</v>
          </cell>
          <cell r="I1318">
            <v>0</v>
          </cell>
          <cell r="J1318">
            <v>2</v>
          </cell>
          <cell r="K1318">
            <v>0</v>
          </cell>
          <cell r="L1318">
            <v>0</v>
          </cell>
          <cell r="M1318">
            <v>22</v>
          </cell>
          <cell r="N1318">
            <v>93</v>
          </cell>
          <cell r="O1318">
            <v>0</v>
          </cell>
          <cell r="P1318">
            <v>0</v>
          </cell>
          <cell r="Q1318">
            <v>64</v>
          </cell>
          <cell r="R1318">
            <v>0</v>
          </cell>
          <cell r="S1318">
            <v>139</v>
          </cell>
          <cell r="T1318">
            <v>0</v>
          </cell>
          <cell r="U1318">
            <v>0</v>
          </cell>
          <cell r="V1318">
            <v>2093</v>
          </cell>
          <cell r="W1318">
            <v>157</v>
          </cell>
          <cell r="X1318">
            <v>0</v>
          </cell>
          <cell r="Y1318">
            <v>2186</v>
          </cell>
          <cell r="Z1318">
            <v>0</v>
          </cell>
          <cell r="AA1318">
            <v>0</v>
          </cell>
          <cell r="AB1318">
            <v>0</v>
          </cell>
          <cell r="AC1318">
            <v>51</v>
          </cell>
          <cell r="AD1318">
            <v>0</v>
          </cell>
          <cell r="AE1318">
            <v>0</v>
          </cell>
          <cell r="AF1318">
            <v>51</v>
          </cell>
          <cell r="AG1318">
            <v>0</v>
          </cell>
          <cell r="AH1318">
            <v>0</v>
          </cell>
        </row>
        <row r="1319">
          <cell r="A1319" t="str">
            <v>LH0869</v>
          </cell>
          <cell r="B1319" t="str">
            <v>Rockdale Housing Association Limited</v>
          </cell>
          <cell r="C1319" t="str">
            <v>RASA</v>
          </cell>
          <cell r="D1319">
            <v>14</v>
          </cell>
          <cell r="E1319">
            <v>0</v>
          </cell>
          <cell r="F1319">
            <v>0</v>
          </cell>
          <cell r="G1319">
            <v>0</v>
          </cell>
          <cell r="H1319">
            <v>0</v>
          </cell>
          <cell r="I1319">
            <v>0</v>
          </cell>
          <cell r="J1319">
            <v>0</v>
          </cell>
          <cell r="K1319">
            <v>0</v>
          </cell>
          <cell r="L1319">
            <v>0</v>
          </cell>
          <cell r="M1319">
            <v>0</v>
          </cell>
          <cell r="N1319">
            <v>0</v>
          </cell>
          <cell r="O1319">
            <v>0</v>
          </cell>
          <cell r="P1319">
            <v>48</v>
          </cell>
          <cell r="Q1319">
            <v>0</v>
          </cell>
          <cell r="R1319">
            <v>0</v>
          </cell>
          <cell r="S1319">
            <v>123</v>
          </cell>
          <cell r="T1319">
            <v>0</v>
          </cell>
          <cell r="U1319">
            <v>0</v>
          </cell>
          <cell r="V1319">
            <v>185</v>
          </cell>
          <cell r="W1319">
            <v>0</v>
          </cell>
          <cell r="X1319">
            <v>0</v>
          </cell>
          <cell r="Y1319">
            <v>137</v>
          </cell>
          <cell r="Z1319">
            <v>0</v>
          </cell>
          <cell r="AA1319">
            <v>0</v>
          </cell>
          <cell r="AB1319">
            <v>0</v>
          </cell>
          <cell r="AC1319">
            <v>38</v>
          </cell>
          <cell r="AD1319">
            <v>0</v>
          </cell>
          <cell r="AE1319">
            <v>0</v>
          </cell>
          <cell r="AF1319">
            <v>38</v>
          </cell>
          <cell r="AG1319">
            <v>0</v>
          </cell>
          <cell r="AH1319">
            <v>0</v>
          </cell>
        </row>
        <row r="1320">
          <cell r="A1320" t="str">
            <v>LH0870</v>
          </cell>
          <cell r="B1320" t="str">
            <v>Gravesend Churches Housing Association Limited</v>
          </cell>
          <cell r="C1320" t="str">
            <v>RASA</v>
          </cell>
          <cell r="D1320">
            <v>423</v>
          </cell>
          <cell r="E1320">
            <v>0</v>
          </cell>
          <cell r="F1320">
            <v>77</v>
          </cell>
          <cell r="G1320">
            <v>0</v>
          </cell>
          <cell r="H1320">
            <v>0</v>
          </cell>
          <cell r="I1320">
            <v>0</v>
          </cell>
          <cell r="J1320">
            <v>105</v>
          </cell>
          <cell r="K1320">
            <v>0</v>
          </cell>
          <cell r="L1320">
            <v>0</v>
          </cell>
          <cell r="M1320">
            <v>0</v>
          </cell>
          <cell r="N1320">
            <v>32</v>
          </cell>
          <cell r="O1320">
            <v>0</v>
          </cell>
          <cell r="P1320">
            <v>0</v>
          </cell>
          <cell r="Q1320">
            <v>0</v>
          </cell>
          <cell r="R1320">
            <v>0</v>
          </cell>
          <cell r="S1320">
            <v>0</v>
          </cell>
          <cell r="T1320">
            <v>0</v>
          </cell>
          <cell r="U1320">
            <v>0</v>
          </cell>
          <cell r="V1320">
            <v>528</v>
          </cell>
          <cell r="W1320">
            <v>32</v>
          </cell>
          <cell r="X1320">
            <v>77</v>
          </cell>
          <cell r="Y1320">
            <v>560</v>
          </cell>
          <cell r="Z1320">
            <v>16</v>
          </cell>
          <cell r="AA1320">
            <v>0</v>
          </cell>
          <cell r="AB1320">
            <v>0</v>
          </cell>
          <cell r="AC1320">
            <v>0</v>
          </cell>
          <cell r="AD1320">
            <v>0</v>
          </cell>
          <cell r="AE1320">
            <v>0</v>
          </cell>
          <cell r="AF1320">
            <v>16</v>
          </cell>
          <cell r="AG1320">
            <v>0</v>
          </cell>
          <cell r="AH1320">
            <v>0</v>
          </cell>
        </row>
        <row r="1321">
          <cell r="A1321" t="str">
            <v>LH0884</v>
          </cell>
          <cell r="B1321" t="str">
            <v>Arches Housing Limited</v>
          </cell>
          <cell r="C1321" t="str">
            <v>Large</v>
          </cell>
          <cell r="D1321">
            <v>673</v>
          </cell>
          <cell r="E1321">
            <v>0</v>
          </cell>
          <cell r="F1321">
            <v>0</v>
          </cell>
          <cell r="G1321">
            <v>4</v>
          </cell>
          <cell r="H1321">
            <v>0</v>
          </cell>
          <cell r="I1321">
            <v>0</v>
          </cell>
          <cell r="J1321">
            <v>332</v>
          </cell>
          <cell r="K1321">
            <v>0</v>
          </cell>
          <cell r="L1321">
            <v>0</v>
          </cell>
          <cell r="M1321">
            <v>0</v>
          </cell>
          <cell r="N1321">
            <v>48</v>
          </cell>
          <cell r="O1321">
            <v>0</v>
          </cell>
          <cell r="P1321">
            <v>0</v>
          </cell>
          <cell r="Q1321">
            <v>0</v>
          </cell>
          <cell r="R1321">
            <v>0</v>
          </cell>
          <cell r="S1321">
            <v>0</v>
          </cell>
          <cell r="T1321">
            <v>0</v>
          </cell>
          <cell r="U1321">
            <v>0</v>
          </cell>
          <cell r="V1321">
            <v>1009</v>
          </cell>
          <cell r="W1321">
            <v>48</v>
          </cell>
          <cell r="X1321">
            <v>0</v>
          </cell>
          <cell r="Y1321">
            <v>1057</v>
          </cell>
          <cell r="Z1321">
            <v>0</v>
          </cell>
          <cell r="AA1321">
            <v>0</v>
          </cell>
          <cell r="AB1321">
            <v>0</v>
          </cell>
          <cell r="AC1321">
            <v>0</v>
          </cell>
          <cell r="AD1321">
            <v>0</v>
          </cell>
          <cell r="AE1321">
            <v>0</v>
          </cell>
          <cell r="AF1321">
            <v>0</v>
          </cell>
          <cell r="AG1321">
            <v>0</v>
          </cell>
          <cell r="AH1321">
            <v>0</v>
          </cell>
        </row>
        <row r="1322">
          <cell r="A1322" t="str">
            <v>LH0886</v>
          </cell>
          <cell r="B1322" t="str">
            <v>Three Rivers Housing Association Limited</v>
          </cell>
          <cell r="C1322" t="str">
            <v>Large</v>
          </cell>
          <cell r="D1322">
            <v>1984</v>
          </cell>
          <cell r="E1322">
            <v>53</v>
          </cell>
          <cell r="F1322">
            <v>0</v>
          </cell>
          <cell r="G1322">
            <v>45</v>
          </cell>
          <cell r="H1322">
            <v>2</v>
          </cell>
          <cell r="I1322">
            <v>0</v>
          </cell>
          <cell r="J1322">
            <v>504</v>
          </cell>
          <cell r="K1322">
            <v>37</v>
          </cell>
          <cell r="L1322">
            <v>0</v>
          </cell>
          <cell r="M1322">
            <v>244</v>
          </cell>
          <cell r="N1322">
            <v>116</v>
          </cell>
          <cell r="O1322">
            <v>0</v>
          </cell>
          <cell r="P1322">
            <v>96</v>
          </cell>
          <cell r="Q1322">
            <v>0</v>
          </cell>
          <cell r="R1322">
            <v>0</v>
          </cell>
          <cell r="S1322">
            <v>64</v>
          </cell>
          <cell r="T1322">
            <v>0</v>
          </cell>
          <cell r="U1322">
            <v>0</v>
          </cell>
          <cell r="V1322">
            <v>2937</v>
          </cell>
          <cell r="W1322">
            <v>208</v>
          </cell>
          <cell r="X1322">
            <v>0</v>
          </cell>
          <cell r="Y1322">
            <v>3049</v>
          </cell>
          <cell r="Z1322">
            <v>0</v>
          </cell>
          <cell r="AA1322">
            <v>0</v>
          </cell>
          <cell r="AB1322">
            <v>0</v>
          </cell>
          <cell r="AC1322">
            <v>0</v>
          </cell>
          <cell r="AD1322">
            <v>0</v>
          </cell>
          <cell r="AE1322">
            <v>0</v>
          </cell>
          <cell r="AF1322">
            <v>0</v>
          </cell>
          <cell r="AG1322">
            <v>0</v>
          </cell>
          <cell r="AH1322">
            <v>0</v>
          </cell>
        </row>
        <row r="1323">
          <cell r="A1323" t="str">
            <v>LH0888</v>
          </cell>
          <cell r="B1323" t="str">
            <v>Peter Bedford Housing Association Limited</v>
          </cell>
          <cell r="C1323" t="str">
            <v>RASA</v>
          </cell>
          <cell r="D1323">
            <v>59</v>
          </cell>
          <cell r="E1323">
            <v>0</v>
          </cell>
          <cell r="F1323">
            <v>0</v>
          </cell>
          <cell r="G1323">
            <v>0</v>
          </cell>
          <cell r="H1323">
            <v>0</v>
          </cell>
          <cell r="I1323">
            <v>0</v>
          </cell>
          <cell r="J1323">
            <v>0</v>
          </cell>
          <cell r="K1323">
            <v>0</v>
          </cell>
          <cell r="L1323">
            <v>0</v>
          </cell>
          <cell r="M1323">
            <v>201</v>
          </cell>
          <cell r="N1323">
            <v>0</v>
          </cell>
          <cell r="O1323">
            <v>3</v>
          </cell>
          <cell r="P1323">
            <v>0</v>
          </cell>
          <cell r="Q1323">
            <v>0</v>
          </cell>
          <cell r="R1323">
            <v>0</v>
          </cell>
          <cell r="S1323">
            <v>0</v>
          </cell>
          <cell r="T1323">
            <v>0</v>
          </cell>
          <cell r="U1323">
            <v>0</v>
          </cell>
          <cell r="V1323">
            <v>260</v>
          </cell>
          <cell r="W1323">
            <v>0</v>
          </cell>
          <cell r="X1323">
            <v>3</v>
          </cell>
          <cell r="Y1323">
            <v>260</v>
          </cell>
          <cell r="Z1323">
            <v>0</v>
          </cell>
          <cell r="AA1323">
            <v>0</v>
          </cell>
          <cell r="AB1323">
            <v>0</v>
          </cell>
          <cell r="AC1323">
            <v>0</v>
          </cell>
          <cell r="AD1323">
            <v>0</v>
          </cell>
          <cell r="AE1323">
            <v>0</v>
          </cell>
          <cell r="AF1323">
            <v>0</v>
          </cell>
          <cell r="AG1323">
            <v>0</v>
          </cell>
          <cell r="AH1323">
            <v>0</v>
          </cell>
        </row>
        <row r="1324">
          <cell r="A1324" t="str">
            <v>LH0902</v>
          </cell>
          <cell r="B1324" t="str">
            <v>Jewish Community Housing Association Limited</v>
          </cell>
          <cell r="C1324" t="str">
            <v>RASA</v>
          </cell>
          <cell r="D1324">
            <v>4</v>
          </cell>
          <cell r="E1324">
            <v>0</v>
          </cell>
          <cell r="F1324">
            <v>0</v>
          </cell>
          <cell r="G1324">
            <v>0</v>
          </cell>
          <cell r="H1324">
            <v>0</v>
          </cell>
          <cell r="I1324">
            <v>0</v>
          </cell>
          <cell r="J1324">
            <v>9</v>
          </cell>
          <cell r="K1324">
            <v>0</v>
          </cell>
          <cell r="L1324">
            <v>0</v>
          </cell>
          <cell r="M1324">
            <v>0</v>
          </cell>
          <cell r="N1324">
            <v>17</v>
          </cell>
          <cell r="O1324">
            <v>0</v>
          </cell>
          <cell r="P1324">
            <v>0</v>
          </cell>
          <cell r="Q1324">
            <v>0</v>
          </cell>
          <cell r="R1324">
            <v>0</v>
          </cell>
          <cell r="S1324">
            <v>394</v>
          </cell>
          <cell r="T1324">
            <v>0</v>
          </cell>
          <cell r="U1324">
            <v>0</v>
          </cell>
          <cell r="V1324">
            <v>407</v>
          </cell>
          <cell r="W1324">
            <v>17</v>
          </cell>
          <cell r="X1324">
            <v>0</v>
          </cell>
          <cell r="Y1324">
            <v>424</v>
          </cell>
          <cell r="Z1324">
            <v>0</v>
          </cell>
          <cell r="AA1324">
            <v>0</v>
          </cell>
          <cell r="AB1324">
            <v>0</v>
          </cell>
          <cell r="AC1324">
            <v>0</v>
          </cell>
          <cell r="AD1324">
            <v>0</v>
          </cell>
          <cell r="AE1324">
            <v>0</v>
          </cell>
          <cell r="AF1324">
            <v>0</v>
          </cell>
          <cell r="AG1324">
            <v>0</v>
          </cell>
          <cell r="AH1324">
            <v>0</v>
          </cell>
        </row>
        <row r="1325">
          <cell r="A1325" t="str">
            <v>LH0910</v>
          </cell>
          <cell r="B1325" t="str">
            <v>Fountain Housing Association Limited</v>
          </cell>
          <cell r="C1325" t="str">
            <v>RASA</v>
          </cell>
          <cell r="D1325">
            <v>7</v>
          </cell>
          <cell r="E1325">
            <v>0</v>
          </cell>
          <cell r="F1325">
            <v>0</v>
          </cell>
          <cell r="G1325">
            <v>0</v>
          </cell>
          <cell r="H1325">
            <v>0</v>
          </cell>
          <cell r="I1325">
            <v>0</v>
          </cell>
          <cell r="J1325">
            <v>0</v>
          </cell>
          <cell r="K1325">
            <v>0</v>
          </cell>
          <cell r="L1325">
            <v>0</v>
          </cell>
          <cell r="M1325">
            <v>0</v>
          </cell>
          <cell r="N1325">
            <v>0</v>
          </cell>
          <cell r="O1325">
            <v>0</v>
          </cell>
          <cell r="P1325">
            <v>23</v>
          </cell>
          <cell r="Q1325">
            <v>0</v>
          </cell>
          <cell r="R1325">
            <v>0</v>
          </cell>
          <cell r="S1325">
            <v>0</v>
          </cell>
          <cell r="T1325">
            <v>0</v>
          </cell>
          <cell r="U1325">
            <v>0</v>
          </cell>
          <cell r="V1325">
            <v>30</v>
          </cell>
          <cell r="W1325">
            <v>0</v>
          </cell>
          <cell r="X1325">
            <v>0</v>
          </cell>
          <cell r="Y1325">
            <v>7</v>
          </cell>
          <cell r="Z1325">
            <v>0</v>
          </cell>
          <cell r="AA1325">
            <v>0</v>
          </cell>
          <cell r="AB1325">
            <v>0</v>
          </cell>
          <cell r="AC1325">
            <v>0</v>
          </cell>
          <cell r="AD1325">
            <v>0</v>
          </cell>
          <cell r="AE1325">
            <v>0</v>
          </cell>
          <cell r="AF1325">
            <v>0</v>
          </cell>
          <cell r="AG1325">
            <v>0</v>
          </cell>
          <cell r="AH1325">
            <v>0</v>
          </cell>
        </row>
        <row r="1326">
          <cell r="A1326" t="str">
            <v>LH0912</v>
          </cell>
          <cell r="B1326" t="str">
            <v>Accent Nene Limited</v>
          </cell>
          <cell r="C1326" t="str">
            <v>Large</v>
          </cell>
          <cell r="D1326">
            <v>2888</v>
          </cell>
          <cell r="E1326">
            <v>0</v>
          </cell>
          <cell r="F1326">
            <v>59</v>
          </cell>
          <cell r="G1326">
            <v>73</v>
          </cell>
          <cell r="H1326">
            <v>0</v>
          </cell>
          <cell r="I1326">
            <v>14</v>
          </cell>
          <cell r="J1326">
            <v>3</v>
          </cell>
          <cell r="K1326">
            <v>0</v>
          </cell>
          <cell r="L1326">
            <v>15</v>
          </cell>
          <cell r="M1326">
            <v>0</v>
          </cell>
          <cell r="N1326">
            <v>23</v>
          </cell>
          <cell r="O1326">
            <v>0</v>
          </cell>
          <cell r="P1326">
            <v>0</v>
          </cell>
          <cell r="Q1326">
            <v>0</v>
          </cell>
          <cell r="R1326">
            <v>0</v>
          </cell>
          <cell r="S1326">
            <v>589</v>
          </cell>
          <cell r="T1326">
            <v>0</v>
          </cell>
          <cell r="U1326">
            <v>0</v>
          </cell>
          <cell r="V1326">
            <v>3553</v>
          </cell>
          <cell r="W1326">
            <v>23</v>
          </cell>
          <cell r="X1326">
            <v>88</v>
          </cell>
          <cell r="Y1326">
            <v>3576</v>
          </cell>
          <cell r="Z1326">
            <v>4</v>
          </cell>
          <cell r="AA1326">
            <v>0</v>
          </cell>
          <cell r="AB1326">
            <v>0</v>
          </cell>
          <cell r="AC1326">
            <v>95</v>
          </cell>
          <cell r="AD1326">
            <v>0</v>
          </cell>
          <cell r="AE1326">
            <v>0</v>
          </cell>
          <cell r="AF1326">
            <v>99</v>
          </cell>
          <cell r="AG1326">
            <v>0</v>
          </cell>
          <cell r="AH1326">
            <v>0</v>
          </cell>
        </row>
        <row r="1327">
          <cell r="A1327" t="str">
            <v>LH0920</v>
          </cell>
          <cell r="B1327" t="str">
            <v>South Devon Rural Housing Association Limited</v>
          </cell>
          <cell r="C1327" t="str">
            <v>RASA</v>
          </cell>
          <cell r="D1327">
            <v>106</v>
          </cell>
          <cell r="E1327">
            <v>0</v>
          </cell>
          <cell r="F1327">
            <v>16</v>
          </cell>
          <cell r="G1327">
            <v>29</v>
          </cell>
          <cell r="H1327">
            <v>0</v>
          </cell>
          <cell r="I1327">
            <v>11</v>
          </cell>
          <cell r="J1327">
            <v>28</v>
          </cell>
          <cell r="K1327">
            <v>0</v>
          </cell>
          <cell r="L1327">
            <v>0</v>
          </cell>
          <cell r="M1327">
            <v>0</v>
          </cell>
          <cell r="N1327">
            <v>0</v>
          </cell>
          <cell r="O1327">
            <v>0</v>
          </cell>
          <cell r="P1327">
            <v>25</v>
          </cell>
          <cell r="Q1327">
            <v>0</v>
          </cell>
          <cell r="R1327">
            <v>0</v>
          </cell>
          <cell r="S1327">
            <v>72</v>
          </cell>
          <cell r="T1327">
            <v>0</v>
          </cell>
          <cell r="U1327">
            <v>0</v>
          </cell>
          <cell r="V1327">
            <v>260</v>
          </cell>
          <cell r="W1327">
            <v>0</v>
          </cell>
          <cell r="X1327">
            <v>27</v>
          </cell>
          <cell r="Y1327">
            <v>235</v>
          </cell>
          <cell r="Z1327">
            <v>0</v>
          </cell>
          <cell r="AA1327">
            <v>0</v>
          </cell>
          <cell r="AB1327">
            <v>0</v>
          </cell>
          <cell r="AC1327">
            <v>0</v>
          </cell>
          <cell r="AD1327">
            <v>0</v>
          </cell>
          <cell r="AE1327">
            <v>0</v>
          </cell>
          <cell r="AF1327">
            <v>0</v>
          </cell>
          <cell r="AG1327">
            <v>0</v>
          </cell>
          <cell r="AH1327">
            <v>0</v>
          </cell>
        </row>
        <row r="1328">
          <cell r="A1328" t="str">
            <v>LH0945</v>
          </cell>
          <cell r="B1328" t="str">
            <v>Westcountry Housing Association Limited</v>
          </cell>
          <cell r="C1328" t="str">
            <v>Large</v>
          </cell>
          <cell r="D1328">
            <v>2833</v>
          </cell>
          <cell r="E1328">
            <v>0</v>
          </cell>
          <cell r="F1328">
            <v>0</v>
          </cell>
          <cell r="G1328">
            <v>85</v>
          </cell>
          <cell r="H1328">
            <v>0</v>
          </cell>
          <cell r="I1328">
            <v>0</v>
          </cell>
          <cell r="J1328">
            <v>458</v>
          </cell>
          <cell r="K1328">
            <v>0</v>
          </cell>
          <cell r="L1328">
            <v>0</v>
          </cell>
          <cell r="M1328">
            <v>350</v>
          </cell>
          <cell r="N1328">
            <v>101</v>
          </cell>
          <cell r="O1328">
            <v>8</v>
          </cell>
          <cell r="P1328">
            <v>0</v>
          </cell>
          <cell r="Q1328">
            <v>60</v>
          </cell>
          <cell r="R1328">
            <v>0</v>
          </cell>
          <cell r="S1328">
            <v>474</v>
          </cell>
          <cell r="T1328">
            <v>0</v>
          </cell>
          <cell r="U1328">
            <v>0</v>
          </cell>
          <cell r="V1328">
            <v>4200</v>
          </cell>
          <cell r="W1328">
            <v>161</v>
          </cell>
          <cell r="X1328">
            <v>8</v>
          </cell>
          <cell r="Y1328">
            <v>4301</v>
          </cell>
          <cell r="Z1328">
            <v>0</v>
          </cell>
          <cell r="AA1328">
            <v>0</v>
          </cell>
          <cell r="AB1328">
            <v>0</v>
          </cell>
          <cell r="AC1328">
            <v>0</v>
          </cell>
          <cell r="AD1328">
            <v>0</v>
          </cell>
          <cell r="AE1328">
            <v>0</v>
          </cell>
          <cell r="AF1328">
            <v>0</v>
          </cell>
          <cell r="AG1328">
            <v>0</v>
          </cell>
          <cell r="AH1328">
            <v>0</v>
          </cell>
        </row>
        <row r="1329">
          <cell r="A1329" t="str">
            <v>LH0959</v>
          </cell>
          <cell r="B1329" t="str">
            <v>Mansfield Road (Nottingham) Baptist Housing Association Limited</v>
          </cell>
          <cell r="C1329" t="str">
            <v>RASA</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110</v>
          </cell>
          <cell r="T1329">
            <v>0</v>
          </cell>
          <cell r="U1329">
            <v>0</v>
          </cell>
          <cell r="V1329">
            <v>110</v>
          </cell>
          <cell r="W1329">
            <v>0</v>
          </cell>
          <cell r="X1329">
            <v>0</v>
          </cell>
          <cell r="Y1329">
            <v>110</v>
          </cell>
          <cell r="Z1329">
            <v>0</v>
          </cell>
          <cell r="AA1329">
            <v>0</v>
          </cell>
          <cell r="AB1329">
            <v>0</v>
          </cell>
          <cell r="AC1329">
            <v>0</v>
          </cell>
          <cell r="AD1329">
            <v>0</v>
          </cell>
          <cell r="AE1329">
            <v>0</v>
          </cell>
          <cell r="AF1329">
            <v>0</v>
          </cell>
          <cell r="AG1329">
            <v>0</v>
          </cell>
          <cell r="AH1329">
            <v>0</v>
          </cell>
        </row>
        <row r="1330">
          <cell r="A1330" t="str">
            <v>LH0971</v>
          </cell>
          <cell r="B1330" t="str">
            <v>Guildford Sunset Homes</v>
          </cell>
          <cell r="C1330" t="str">
            <v>RASA</v>
          </cell>
          <cell r="D1330">
            <v>0</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87</v>
          </cell>
          <cell r="U1330">
            <v>0</v>
          </cell>
          <cell r="V1330">
            <v>0</v>
          </cell>
          <cell r="W1330">
            <v>87</v>
          </cell>
          <cell r="X1330">
            <v>0</v>
          </cell>
          <cell r="Y1330">
            <v>87</v>
          </cell>
          <cell r="Z1330">
            <v>0</v>
          </cell>
          <cell r="AA1330">
            <v>0</v>
          </cell>
          <cell r="AB1330">
            <v>0</v>
          </cell>
          <cell r="AC1330">
            <v>0</v>
          </cell>
          <cell r="AD1330">
            <v>0</v>
          </cell>
          <cell r="AE1330">
            <v>0</v>
          </cell>
          <cell r="AF1330">
            <v>0</v>
          </cell>
          <cell r="AG1330">
            <v>0</v>
          </cell>
          <cell r="AH1330">
            <v>0</v>
          </cell>
        </row>
        <row r="1331">
          <cell r="A1331" t="str">
            <v>LH0977</v>
          </cell>
          <cell r="B1331" t="str">
            <v>Elim Housing Association Limited</v>
          </cell>
          <cell r="C1331" t="str">
            <v>RASA</v>
          </cell>
          <cell r="D1331">
            <v>368</v>
          </cell>
          <cell r="E1331">
            <v>0</v>
          </cell>
          <cell r="F1331">
            <v>41</v>
          </cell>
          <cell r="G1331">
            <v>23</v>
          </cell>
          <cell r="H1331">
            <v>0</v>
          </cell>
          <cell r="I1331">
            <v>0</v>
          </cell>
          <cell r="J1331">
            <v>23</v>
          </cell>
          <cell r="K1331">
            <v>0</v>
          </cell>
          <cell r="L1331">
            <v>0</v>
          </cell>
          <cell r="M1331">
            <v>174</v>
          </cell>
          <cell r="N1331">
            <v>0</v>
          </cell>
          <cell r="O1331">
            <v>59</v>
          </cell>
          <cell r="P1331">
            <v>0</v>
          </cell>
          <cell r="Q1331">
            <v>0</v>
          </cell>
          <cell r="R1331">
            <v>0</v>
          </cell>
          <cell r="S1331">
            <v>0</v>
          </cell>
          <cell r="T1331">
            <v>0</v>
          </cell>
          <cell r="U1331">
            <v>11</v>
          </cell>
          <cell r="V1331">
            <v>588</v>
          </cell>
          <cell r="W1331">
            <v>0</v>
          </cell>
          <cell r="X1331">
            <v>111</v>
          </cell>
          <cell r="Y1331">
            <v>588</v>
          </cell>
          <cell r="Z1331">
            <v>0</v>
          </cell>
          <cell r="AA1331">
            <v>0</v>
          </cell>
          <cell r="AB1331">
            <v>0</v>
          </cell>
          <cell r="AC1331">
            <v>0</v>
          </cell>
          <cell r="AD1331">
            <v>0</v>
          </cell>
          <cell r="AE1331">
            <v>0</v>
          </cell>
          <cell r="AF1331">
            <v>0</v>
          </cell>
          <cell r="AG1331">
            <v>0</v>
          </cell>
          <cell r="AH1331">
            <v>0</v>
          </cell>
        </row>
        <row r="1332">
          <cell r="A1332" t="str">
            <v>LH0989</v>
          </cell>
          <cell r="B1332" t="str">
            <v>Leeds Federated Housing Association Limited</v>
          </cell>
          <cell r="C1332" t="str">
            <v>Large</v>
          </cell>
          <cell r="D1332">
            <v>3010</v>
          </cell>
          <cell r="E1332">
            <v>0</v>
          </cell>
          <cell r="F1332">
            <v>0</v>
          </cell>
          <cell r="G1332">
            <v>12</v>
          </cell>
          <cell r="H1332">
            <v>0</v>
          </cell>
          <cell r="I1332">
            <v>0</v>
          </cell>
          <cell r="J1332">
            <v>99</v>
          </cell>
          <cell r="K1332">
            <v>0</v>
          </cell>
          <cell r="L1332">
            <v>0</v>
          </cell>
          <cell r="M1332">
            <v>32</v>
          </cell>
          <cell r="N1332">
            <v>174</v>
          </cell>
          <cell r="O1332">
            <v>0</v>
          </cell>
          <cell r="P1332">
            <v>0</v>
          </cell>
          <cell r="Q1332">
            <v>16</v>
          </cell>
          <cell r="R1332">
            <v>0</v>
          </cell>
          <cell r="S1332">
            <v>288</v>
          </cell>
          <cell r="T1332">
            <v>0</v>
          </cell>
          <cell r="U1332">
            <v>0</v>
          </cell>
          <cell r="V1332">
            <v>3441</v>
          </cell>
          <cell r="W1332">
            <v>190</v>
          </cell>
          <cell r="X1332">
            <v>0</v>
          </cell>
          <cell r="Y1332">
            <v>3615</v>
          </cell>
          <cell r="Z1332">
            <v>85</v>
          </cell>
          <cell r="AA1332">
            <v>0</v>
          </cell>
          <cell r="AB1332">
            <v>0</v>
          </cell>
          <cell r="AC1332">
            <v>0</v>
          </cell>
          <cell r="AD1332">
            <v>0</v>
          </cell>
          <cell r="AE1332">
            <v>0</v>
          </cell>
          <cell r="AF1332">
            <v>85</v>
          </cell>
          <cell r="AG1332">
            <v>0</v>
          </cell>
          <cell r="AH1332">
            <v>0</v>
          </cell>
        </row>
        <row r="1333">
          <cell r="A1333" t="str">
            <v>LH1020</v>
          </cell>
          <cell r="B1333" t="str">
            <v>Yorkshire Ladies Council (Hostels) Limited</v>
          </cell>
          <cell r="C1333" t="str">
            <v>RASA</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30</v>
          </cell>
          <cell r="T1333">
            <v>0</v>
          </cell>
          <cell r="U1333">
            <v>0</v>
          </cell>
          <cell r="V1333">
            <v>30</v>
          </cell>
          <cell r="W1333">
            <v>0</v>
          </cell>
          <cell r="X1333">
            <v>0</v>
          </cell>
          <cell r="Y1333">
            <v>30</v>
          </cell>
          <cell r="Z1333">
            <v>0</v>
          </cell>
          <cell r="AA1333">
            <v>0</v>
          </cell>
          <cell r="AB1333">
            <v>0</v>
          </cell>
          <cell r="AC1333">
            <v>0</v>
          </cell>
          <cell r="AD1333">
            <v>0</v>
          </cell>
          <cell r="AE1333">
            <v>0</v>
          </cell>
          <cell r="AF1333">
            <v>0</v>
          </cell>
          <cell r="AG1333">
            <v>0</v>
          </cell>
          <cell r="AH1333">
            <v>0</v>
          </cell>
        </row>
        <row r="1334">
          <cell r="A1334" t="str">
            <v>LH1026</v>
          </cell>
          <cell r="B1334" t="str">
            <v>Rosemary Simmons Memorial Housing Association Ltd</v>
          </cell>
          <cell r="C1334" t="str">
            <v>RASA</v>
          </cell>
          <cell r="D1334">
            <v>216</v>
          </cell>
          <cell r="E1334">
            <v>0</v>
          </cell>
          <cell r="F1334">
            <v>167</v>
          </cell>
          <cell r="G1334">
            <v>0</v>
          </cell>
          <cell r="H1334">
            <v>0</v>
          </cell>
          <cell r="I1334">
            <v>0</v>
          </cell>
          <cell r="J1334">
            <v>25</v>
          </cell>
          <cell r="K1334">
            <v>0</v>
          </cell>
          <cell r="L1334">
            <v>0</v>
          </cell>
          <cell r="M1334">
            <v>0</v>
          </cell>
          <cell r="N1334">
            <v>0</v>
          </cell>
          <cell r="O1334">
            <v>0</v>
          </cell>
          <cell r="P1334">
            <v>0</v>
          </cell>
          <cell r="Q1334">
            <v>0</v>
          </cell>
          <cell r="R1334">
            <v>0</v>
          </cell>
          <cell r="S1334">
            <v>123</v>
          </cell>
          <cell r="T1334">
            <v>0</v>
          </cell>
          <cell r="U1334">
            <v>45</v>
          </cell>
          <cell r="V1334">
            <v>364</v>
          </cell>
          <cell r="W1334">
            <v>0</v>
          </cell>
          <cell r="X1334">
            <v>212</v>
          </cell>
          <cell r="Y1334">
            <v>364</v>
          </cell>
          <cell r="Z1334">
            <v>0</v>
          </cell>
          <cell r="AA1334">
            <v>0</v>
          </cell>
          <cell r="AB1334">
            <v>0</v>
          </cell>
          <cell r="AC1334">
            <v>0</v>
          </cell>
          <cell r="AD1334">
            <v>0</v>
          </cell>
          <cell r="AE1334">
            <v>0</v>
          </cell>
          <cell r="AF1334">
            <v>0</v>
          </cell>
          <cell r="AG1334">
            <v>0</v>
          </cell>
          <cell r="AH1334">
            <v>0</v>
          </cell>
        </row>
        <row r="1335">
          <cell r="A1335" t="str">
            <v>LH1028</v>
          </cell>
          <cell r="B1335" t="str">
            <v>Bath Centre for Voluntary Service Homes</v>
          </cell>
          <cell r="C1335" t="str">
            <v>RASA</v>
          </cell>
          <cell r="D1335">
            <v>0</v>
          </cell>
          <cell r="E1335">
            <v>0</v>
          </cell>
          <cell r="F1335">
            <v>0</v>
          </cell>
          <cell r="G1335">
            <v>0</v>
          </cell>
          <cell r="H1335">
            <v>0</v>
          </cell>
          <cell r="I1335">
            <v>0</v>
          </cell>
          <cell r="J1335">
            <v>0</v>
          </cell>
          <cell r="K1335">
            <v>0</v>
          </cell>
          <cell r="L1335">
            <v>0</v>
          </cell>
          <cell r="M1335">
            <v>0</v>
          </cell>
          <cell r="N1335">
            <v>0</v>
          </cell>
          <cell r="O1335">
            <v>0</v>
          </cell>
          <cell r="P1335">
            <v>47</v>
          </cell>
          <cell r="Q1335">
            <v>0</v>
          </cell>
          <cell r="R1335">
            <v>0</v>
          </cell>
          <cell r="S1335">
            <v>0</v>
          </cell>
          <cell r="T1335">
            <v>0</v>
          </cell>
          <cell r="U1335">
            <v>0</v>
          </cell>
          <cell r="V1335">
            <v>47</v>
          </cell>
          <cell r="W1335">
            <v>0</v>
          </cell>
          <cell r="X1335">
            <v>0</v>
          </cell>
          <cell r="Y1335">
            <v>0</v>
          </cell>
          <cell r="Z1335">
            <v>0</v>
          </cell>
          <cell r="AA1335">
            <v>0</v>
          </cell>
          <cell r="AB1335">
            <v>0</v>
          </cell>
          <cell r="AC1335">
            <v>0</v>
          </cell>
          <cell r="AD1335">
            <v>0</v>
          </cell>
          <cell r="AE1335">
            <v>0</v>
          </cell>
          <cell r="AF1335">
            <v>0</v>
          </cell>
          <cell r="AG1335">
            <v>0</v>
          </cell>
          <cell r="AH1335">
            <v>0</v>
          </cell>
        </row>
        <row r="1336">
          <cell r="A1336" t="str">
            <v>LH1298</v>
          </cell>
          <cell r="B1336" t="str">
            <v>Sanctuary (North West) Housing Association Limited</v>
          </cell>
          <cell r="C1336" t="str">
            <v>Large</v>
          </cell>
          <cell r="D1336">
            <v>1781</v>
          </cell>
          <cell r="E1336">
            <v>0</v>
          </cell>
          <cell r="F1336">
            <v>1</v>
          </cell>
          <cell r="G1336">
            <v>66</v>
          </cell>
          <cell r="H1336">
            <v>0</v>
          </cell>
          <cell r="I1336">
            <v>0</v>
          </cell>
          <cell r="J1336">
            <v>23</v>
          </cell>
          <cell r="K1336">
            <v>0</v>
          </cell>
          <cell r="L1336">
            <v>76</v>
          </cell>
          <cell r="M1336">
            <v>1</v>
          </cell>
          <cell r="N1336">
            <v>178</v>
          </cell>
          <cell r="O1336">
            <v>0</v>
          </cell>
          <cell r="P1336">
            <v>0</v>
          </cell>
          <cell r="Q1336">
            <v>0</v>
          </cell>
          <cell r="R1336">
            <v>0</v>
          </cell>
          <cell r="S1336">
            <v>226</v>
          </cell>
          <cell r="T1336">
            <v>57</v>
          </cell>
          <cell r="U1336">
            <v>0</v>
          </cell>
          <cell r="V1336">
            <v>2097</v>
          </cell>
          <cell r="W1336">
            <v>235</v>
          </cell>
          <cell r="X1336">
            <v>77</v>
          </cell>
          <cell r="Y1336">
            <v>2332</v>
          </cell>
          <cell r="Z1336">
            <v>27</v>
          </cell>
          <cell r="AA1336">
            <v>339</v>
          </cell>
          <cell r="AB1336">
            <v>0</v>
          </cell>
          <cell r="AC1336">
            <v>0</v>
          </cell>
          <cell r="AD1336">
            <v>0</v>
          </cell>
          <cell r="AE1336">
            <v>0</v>
          </cell>
          <cell r="AF1336">
            <v>27</v>
          </cell>
          <cell r="AG1336">
            <v>339</v>
          </cell>
          <cell r="AH1336">
            <v>0</v>
          </cell>
        </row>
        <row r="1337">
          <cell r="A1337" t="str">
            <v>LH1315</v>
          </cell>
          <cell r="B1337" t="str">
            <v>Hill Homes</v>
          </cell>
          <cell r="C1337" t="str">
            <v>RASA</v>
          </cell>
          <cell r="D1337">
            <v>1</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65</v>
          </cell>
          <cell r="T1337">
            <v>0</v>
          </cell>
          <cell r="U1337">
            <v>0</v>
          </cell>
          <cell r="V1337">
            <v>66</v>
          </cell>
          <cell r="W1337">
            <v>0</v>
          </cell>
          <cell r="X1337">
            <v>0</v>
          </cell>
          <cell r="Y1337">
            <v>66</v>
          </cell>
          <cell r="Z1337">
            <v>0</v>
          </cell>
          <cell r="AA1337">
            <v>0</v>
          </cell>
          <cell r="AB1337">
            <v>0</v>
          </cell>
          <cell r="AC1337">
            <v>0</v>
          </cell>
          <cell r="AD1337">
            <v>0</v>
          </cell>
          <cell r="AE1337">
            <v>0</v>
          </cell>
          <cell r="AF1337">
            <v>0</v>
          </cell>
          <cell r="AG1337">
            <v>0</v>
          </cell>
          <cell r="AH1337">
            <v>0</v>
          </cell>
        </row>
        <row r="1338">
          <cell r="A1338" t="str">
            <v>LH1317</v>
          </cell>
          <cell r="B1338" t="str">
            <v>St Vincent's Family Housing Association Limited</v>
          </cell>
          <cell r="C1338" t="str">
            <v>RASA</v>
          </cell>
          <cell r="D1338">
            <v>30</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12</v>
          </cell>
          <cell r="T1338">
            <v>0</v>
          </cell>
          <cell r="U1338">
            <v>0</v>
          </cell>
          <cell r="V1338">
            <v>42</v>
          </cell>
          <cell r="W1338">
            <v>0</v>
          </cell>
          <cell r="X1338">
            <v>0</v>
          </cell>
          <cell r="Y1338">
            <v>42</v>
          </cell>
          <cell r="Z1338">
            <v>0</v>
          </cell>
          <cell r="AA1338">
            <v>0</v>
          </cell>
          <cell r="AB1338">
            <v>0</v>
          </cell>
          <cell r="AC1338">
            <v>0</v>
          </cell>
          <cell r="AD1338">
            <v>0</v>
          </cell>
          <cell r="AE1338">
            <v>0</v>
          </cell>
          <cell r="AF1338">
            <v>0</v>
          </cell>
          <cell r="AG1338">
            <v>0</v>
          </cell>
          <cell r="AH1338">
            <v>0</v>
          </cell>
        </row>
        <row r="1339">
          <cell r="A1339" t="str">
            <v>LH1321</v>
          </cell>
          <cell r="B1339" t="str">
            <v>Soho Housing Association Limited</v>
          </cell>
          <cell r="C1339" t="str">
            <v>RASA</v>
          </cell>
          <cell r="D1339">
            <v>687</v>
          </cell>
          <cell r="E1339">
            <v>0</v>
          </cell>
          <cell r="F1339">
            <v>0</v>
          </cell>
          <cell r="G1339">
            <v>7</v>
          </cell>
          <cell r="H1339">
            <v>0</v>
          </cell>
          <cell r="I1339">
            <v>0</v>
          </cell>
          <cell r="J1339">
            <v>0</v>
          </cell>
          <cell r="K1339">
            <v>0</v>
          </cell>
          <cell r="L1339">
            <v>0</v>
          </cell>
          <cell r="M1339">
            <v>0</v>
          </cell>
          <cell r="N1339">
            <v>38</v>
          </cell>
          <cell r="O1339">
            <v>0</v>
          </cell>
          <cell r="P1339">
            <v>0</v>
          </cell>
          <cell r="Q1339">
            <v>0</v>
          </cell>
          <cell r="R1339">
            <v>0</v>
          </cell>
          <cell r="S1339">
            <v>19</v>
          </cell>
          <cell r="T1339">
            <v>0</v>
          </cell>
          <cell r="U1339">
            <v>0</v>
          </cell>
          <cell r="V1339">
            <v>713</v>
          </cell>
          <cell r="W1339">
            <v>38</v>
          </cell>
          <cell r="X1339">
            <v>0</v>
          </cell>
          <cell r="Y1339">
            <v>751</v>
          </cell>
          <cell r="Z1339">
            <v>24</v>
          </cell>
          <cell r="AA1339">
            <v>0</v>
          </cell>
          <cell r="AB1339">
            <v>0</v>
          </cell>
          <cell r="AC1339">
            <v>0</v>
          </cell>
          <cell r="AD1339">
            <v>0</v>
          </cell>
          <cell r="AE1339">
            <v>0</v>
          </cell>
          <cell r="AF1339">
            <v>24</v>
          </cell>
          <cell r="AG1339">
            <v>0</v>
          </cell>
          <cell r="AH1339">
            <v>0</v>
          </cell>
        </row>
        <row r="1340">
          <cell r="A1340" t="str">
            <v>LH1388</v>
          </cell>
          <cell r="B1340" t="str">
            <v>Adullam Homes Housing Association Limited</v>
          </cell>
          <cell r="C1340" t="str">
            <v>RASA</v>
          </cell>
          <cell r="D1340">
            <v>7</v>
          </cell>
          <cell r="E1340">
            <v>0</v>
          </cell>
          <cell r="F1340">
            <v>0</v>
          </cell>
          <cell r="G1340">
            <v>0</v>
          </cell>
          <cell r="H1340">
            <v>0</v>
          </cell>
          <cell r="I1340">
            <v>0</v>
          </cell>
          <cell r="J1340">
            <v>0</v>
          </cell>
          <cell r="K1340">
            <v>0</v>
          </cell>
          <cell r="L1340">
            <v>0</v>
          </cell>
          <cell r="M1340">
            <v>577</v>
          </cell>
          <cell r="N1340">
            <v>45</v>
          </cell>
          <cell r="O1340">
            <v>0</v>
          </cell>
          <cell r="P1340">
            <v>0</v>
          </cell>
          <cell r="Q1340">
            <v>0</v>
          </cell>
          <cell r="R1340">
            <v>0</v>
          </cell>
          <cell r="S1340">
            <v>0</v>
          </cell>
          <cell r="T1340">
            <v>0</v>
          </cell>
          <cell r="U1340">
            <v>0</v>
          </cell>
          <cell r="V1340">
            <v>584</v>
          </cell>
          <cell r="W1340">
            <v>45</v>
          </cell>
          <cell r="X1340">
            <v>0</v>
          </cell>
          <cell r="Y1340">
            <v>629</v>
          </cell>
          <cell r="Z1340">
            <v>0</v>
          </cell>
          <cell r="AA1340">
            <v>0</v>
          </cell>
          <cell r="AB1340">
            <v>0</v>
          </cell>
          <cell r="AC1340">
            <v>0</v>
          </cell>
          <cell r="AD1340">
            <v>0</v>
          </cell>
          <cell r="AE1340">
            <v>0</v>
          </cell>
          <cell r="AF1340">
            <v>0</v>
          </cell>
          <cell r="AG1340">
            <v>0</v>
          </cell>
          <cell r="AH1340">
            <v>0</v>
          </cell>
        </row>
        <row r="1341">
          <cell r="A1341" t="str">
            <v>LH1396</v>
          </cell>
          <cell r="B1341" t="str">
            <v>Aston-Mansfield Charitable Trust</v>
          </cell>
          <cell r="C1341" t="str">
            <v>RASA</v>
          </cell>
          <cell r="D1341">
            <v>0</v>
          </cell>
          <cell r="E1341">
            <v>26</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26</v>
          </cell>
          <cell r="X1341">
            <v>0</v>
          </cell>
          <cell r="Y1341">
            <v>26</v>
          </cell>
          <cell r="Z1341">
            <v>0</v>
          </cell>
          <cell r="AA1341">
            <v>2</v>
          </cell>
          <cell r="AB1341">
            <v>0</v>
          </cell>
          <cell r="AC1341">
            <v>0</v>
          </cell>
          <cell r="AD1341">
            <v>0</v>
          </cell>
          <cell r="AE1341">
            <v>0</v>
          </cell>
          <cell r="AF1341">
            <v>0</v>
          </cell>
          <cell r="AG1341">
            <v>2</v>
          </cell>
          <cell r="AH1341">
            <v>0</v>
          </cell>
        </row>
        <row r="1342">
          <cell r="A1342" t="str">
            <v>LH1534</v>
          </cell>
          <cell r="B1342" t="str">
            <v>Two Castles Housing Association Limited</v>
          </cell>
          <cell r="C1342" t="str">
            <v>Large</v>
          </cell>
          <cell r="D1342">
            <v>1753</v>
          </cell>
          <cell r="E1342">
            <v>0</v>
          </cell>
          <cell r="F1342">
            <v>22</v>
          </cell>
          <cell r="G1342">
            <v>0</v>
          </cell>
          <cell r="H1342">
            <v>0</v>
          </cell>
          <cell r="I1342">
            <v>0</v>
          </cell>
          <cell r="J1342">
            <v>523</v>
          </cell>
          <cell r="K1342">
            <v>0</v>
          </cell>
          <cell r="L1342">
            <v>0</v>
          </cell>
          <cell r="M1342">
            <v>47</v>
          </cell>
          <cell r="N1342">
            <v>0</v>
          </cell>
          <cell r="O1342">
            <v>0</v>
          </cell>
          <cell r="P1342">
            <v>0</v>
          </cell>
          <cell r="Q1342">
            <v>0</v>
          </cell>
          <cell r="R1342">
            <v>0</v>
          </cell>
          <cell r="S1342">
            <v>522</v>
          </cell>
          <cell r="T1342">
            <v>0</v>
          </cell>
          <cell r="U1342">
            <v>0</v>
          </cell>
          <cell r="V1342">
            <v>2845</v>
          </cell>
          <cell r="W1342">
            <v>0</v>
          </cell>
          <cell r="X1342">
            <v>22</v>
          </cell>
          <cell r="Y1342">
            <v>2845</v>
          </cell>
          <cell r="Z1342">
            <v>0</v>
          </cell>
          <cell r="AA1342">
            <v>0</v>
          </cell>
          <cell r="AB1342">
            <v>0</v>
          </cell>
          <cell r="AC1342">
            <v>0</v>
          </cell>
          <cell r="AD1342">
            <v>0</v>
          </cell>
          <cell r="AE1342">
            <v>0</v>
          </cell>
          <cell r="AF1342">
            <v>0</v>
          </cell>
          <cell r="AG1342">
            <v>0</v>
          </cell>
          <cell r="AH1342">
            <v>0</v>
          </cell>
        </row>
        <row r="1343">
          <cell r="A1343" t="str">
            <v>LH1647</v>
          </cell>
          <cell r="B1343" t="str">
            <v>Balkerne Gardens Trust Limited</v>
          </cell>
          <cell r="C1343" t="str">
            <v>RASA</v>
          </cell>
          <cell r="D1343">
            <v>0</v>
          </cell>
          <cell r="E1343">
            <v>0</v>
          </cell>
          <cell r="F1343">
            <v>0</v>
          </cell>
          <cell r="G1343">
            <v>0</v>
          </cell>
          <cell r="H1343">
            <v>0</v>
          </cell>
          <cell r="I1343">
            <v>0</v>
          </cell>
          <cell r="J1343">
            <v>0</v>
          </cell>
          <cell r="K1343">
            <v>0</v>
          </cell>
          <cell r="L1343">
            <v>0</v>
          </cell>
          <cell r="M1343">
            <v>0</v>
          </cell>
          <cell r="N1343">
            <v>0</v>
          </cell>
          <cell r="O1343">
            <v>0</v>
          </cell>
          <cell r="P1343">
            <v>40</v>
          </cell>
          <cell r="Q1343">
            <v>0</v>
          </cell>
          <cell r="R1343">
            <v>0</v>
          </cell>
          <cell r="S1343">
            <v>69</v>
          </cell>
          <cell r="T1343">
            <v>0</v>
          </cell>
          <cell r="U1343">
            <v>0</v>
          </cell>
          <cell r="V1343">
            <v>109</v>
          </cell>
          <cell r="W1343">
            <v>0</v>
          </cell>
          <cell r="X1343">
            <v>0</v>
          </cell>
          <cell r="Y1343">
            <v>69</v>
          </cell>
          <cell r="Z1343">
            <v>0</v>
          </cell>
          <cell r="AA1343">
            <v>0</v>
          </cell>
          <cell r="AB1343">
            <v>0</v>
          </cell>
          <cell r="AC1343">
            <v>0</v>
          </cell>
          <cell r="AD1343">
            <v>0</v>
          </cell>
          <cell r="AE1343">
            <v>0</v>
          </cell>
          <cell r="AF1343">
            <v>0</v>
          </cell>
          <cell r="AG1343">
            <v>0</v>
          </cell>
          <cell r="AH1343">
            <v>0</v>
          </cell>
        </row>
        <row r="1344">
          <cell r="A1344" t="str">
            <v>LH1648</v>
          </cell>
          <cell r="B1344" t="str">
            <v>The Papworth Trust</v>
          </cell>
          <cell r="C1344" t="str">
            <v>RASA</v>
          </cell>
          <cell r="D1344">
            <v>173</v>
          </cell>
          <cell r="E1344">
            <v>0</v>
          </cell>
          <cell r="F1344">
            <v>0</v>
          </cell>
          <cell r="G1344">
            <v>0</v>
          </cell>
          <cell r="H1344">
            <v>0</v>
          </cell>
          <cell r="I1344">
            <v>0</v>
          </cell>
          <cell r="J1344">
            <v>0</v>
          </cell>
          <cell r="K1344">
            <v>0</v>
          </cell>
          <cell r="L1344">
            <v>0</v>
          </cell>
          <cell r="M1344">
            <v>443</v>
          </cell>
          <cell r="N1344">
            <v>0</v>
          </cell>
          <cell r="O1344">
            <v>16</v>
          </cell>
          <cell r="P1344">
            <v>0</v>
          </cell>
          <cell r="Q1344">
            <v>0</v>
          </cell>
          <cell r="R1344">
            <v>0</v>
          </cell>
          <cell r="S1344">
            <v>0</v>
          </cell>
          <cell r="T1344">
            <v>0</v>
          </cell>
          <cell r="U1344">
            <v>0</v>
          </cell>
          <cell r="V1344">
            <v>616</v>
          </cell>
          <cell r="W1344">
            <v>0</v>
          </cell>
          <cell r="X1344">
            <v>16</v>
          </cell>
          <cell r="Y1344">
            <v>616</v>
          </cell>
          <cell r="Z1344">
            <v>0</v>
          </cell>
          <cell r="AA1344">
            <v>0</v>
          </cell>
          <cell r="AB1344">
            <v>0</v>
          </cell>
          <cell r="AC1344">
            <v>0</v>
          </cell>
          <cell r="AD1344">
            <v>0</v>
          </cell>
          <cell r="AE1344">
            <v>0</v>
          </cell>
          <cell r="AF1344">
            <v>0</v>
          </cell>
          <cell r="AG1344">
            <v>0</v>
          </cell>
          <cell r="AH1344">
            <v>0</v>
          </cell>
        </row>
        <row r="1345">
          <cell r="A1345" t="str">
            <v>LH1649</v>
          </cell>
          <cell r="B1345" t="str">
            <v>Bedford Citizens Housing Association Limited</v>
          </cell>
          <cell r="C1345" t="str">
            <v>RASA</v>
          </cell>
          <cell r="D1345">
            <v>63</v>
          </cell>
          <cell r="E1345">
            <v>0</v>
          </cell>
          <cell r="F1345">
            <v>0</v>
          </cell>
          <cell r="G1345">
            <v>0</v>
          </cell>
          <cell r="H1345">
            <v>0</v>
          </cell>
          <cell r="I1345">
            <v>0</v>
          </cell>
          <cell r="J1345">
            <v>0</v>
          </cell>
          <cell r="K1345">
            <v>0</v>
          </cell>
          <cell r="L1345">
            <v>0</v>
          </cell>
          <cell r="M1345">
            <v>0</v>
          </cell>
          <cell r="N1345">
            <v>0</v>
          </cell>
          <cell r="O1345">
            <v>0</v>
          </cell>
          <cell r="P1345">
            <v>72</v>
          </cell>
          <cell r="Q1345">
            <v>0</v>
          </cell>
          <cell r="R1345">
            <v>0</v>
          </cell>
          <cell r="S1345">
            <v>61</v>
          </cell>
          <cell r="T1345">
            <v>0</v>
          </cell>
          <cell r="U1345">
            <v>31</v>
          </cell>
          <cell r="V1345">
            <v>196</v>
          </cell>
          <cell r="W1345">
            <v>0</v>
          </cell>
          <cell r="X1345">
            <v>31</v>
          </cell>
          <cell r="Y1345">
            <v>124</v>
          </cell>
          <cell r="Z1345">
            <v>0</v>
          </cell>
          <cell r="AA1345">
            <v>0</v>
          </cell>
          <cell r="AB1345">
            <v>0</v>
          </cell>
          <cell r="AC1345">
            <v>0</v>
          </cell>
          <cell r="AD1345">
            <v>0</v>
          </cell>
          <cell r="AE1345">
            <v>0</v>
          </cell>
          <cell r="AF1345">
            <v>0</v>
          </cell>
          <cell r="AG1345">
            <v>0</v>
          </cell>
          <cell r="AH1345">
            <v>0</v>
          </cell>
        </row>
        <row r="1346">
          <cell r="A1346" t="str">
            <v>LH1651</v>
          </cell>
          <cell r="B1346" t="str">
            <v>Colne Housing Society Limited</v>
          </cell>
          <cell r="C1346" t="str">
            <v>Large</v>
          </cell>
          <cell r="D1346">
            <v>1474</v>
          </cell>
          <cell r="E1346">
            <v>0</v>
          </cell>
          <cell r="F1346">
            <v>103</v>
          </cell>
          <cell r="G1346">
            <v>117</v>
          </cell>
          <cell r="H1346">
            <v>0</v>
          </cell>
          <cell r="I1346">
            <v>0</v>
          </cell>
          <cell r="J1346">
            <v>555</v>
          </cell>
          <cell r="K1346">
            <v>0</v>
          </cell>
          <cell r="L1346">
            <v>0</v>
          </cell>
          <cell r="M1346">
            <v>126</v>
          </cell>
          <cell r="N1346">
            <v>28</v>
          </cell>
          <cell r="O1346">
            <v>0</v>
          </cell>
          <cell r="P1346">
            <v>0</v>
          </cell>
          <cell r="Q1346">
            <v>9</v>
          </cell>
          <cell r="R1346">
            <v>0</v>
          </cell>
          <cell r="S1346">
            <v>224</v>
          </cell>
          <cell r="T1346">
            <v>0</v>
          </cell>
          <cell r="U1346">
            <v>100</v>
          </cell>
          <cell r="V1346">
            <v>2496</v>
          </cell>
          <cell r="W1346">
            <v>37</v>
          </cell>
          <cell r="X1346">
            <v>203</v>
          </cell>
          <cell r="Y1346">
            <v>2524</v>
          </cell>
          <cell r="Z1346">
            <v>0</v>
          </cell>
          <cell r="AA1346">
            <v>0</v>
          </cell>
          <cell r="AB1346">
            <v>0</v>
          </cell>
          <cell r="AC1346">
            <v>75</v>
          </cell>
          <cell r="AD1346">
            <v>0</v>
          </cell>
          <cell r="AE1346">
            <v>19</v>
          </cell>
          <cell r="AF1346">
            <v>75</v>
          </cell>
          <cell r="AG1346">
            <v>0</v>
          </cell>
          <cell r="AH1346">
            <v>19</v>
          </cell>
        </row>
        <row r="1347">
          <cell r="A1347" t="str">
            <v>LH1658</v>
          </cell>
          <cell r="B1347" t="str">
            <v>Rotary House For The Deaf Limited</v>
          </cell>
          <cell r="C1347" t="str">
            <v>RASA</v>
          </cell>
          <cell r="D1347">
            <v>0</v>
          </cell>
          <cell r="E1347">
            <v>0</v>
          </cell>
          <cell r="F1347">
            <v>0</v>
          </cell>
          <cell r="G1347">
            <v>0</v>
          </cell>
          <cell r="H1347">
            <v>0</v>
          </cell>
          <cell r="I1347">
            <v>0</v>
          </cell>
          <cell r="J1347">
            <v>0</v>
          </cell>
          <cell r="K1347">
            <v>0</v>
          </cell>
          <cell r="L1347">
            <v>0</v>
          </cell>
          <cell r="M1347">
            <v>21</v>
          </cell>
          <cell r="N1347">
            <v>0</v>
          </cell>
          <cell r="O1347">
            <v>0</v>
          </cell>
          <cell r="P1347">
            <v>0</v>
          </cell>
          <cell r="Q1347">
            <v>0</v>
          </cell>
          <cell r="R1347">
            <v>0</v>
          </cell>
          <cell r="S1347">
            <v>0</v>
          </cell>
          <cell r="T1347">
            <v>0</v>
          </cell>
          <cell r="U1347">
            <v>0</v>
          </cell>
          <cell r="V1347">
            <v>21</v>
          </cell>
          <cell r="W1347">
            <v>0</v>
          </cell>
          <cell r="X1347">
            <v>0</v>
          </cell>
          <cell r="Y1347">
            <v>21</v>
          </cell>
          <cell r="Z1347">
            <v>0</v>
          </cell>
          <cell r="AA1347">
            <v>0</v>
          </cell>
          <cell r="AB1347">
            <v>0</v>
          </cell>
          <cell r="AC1347">
            <v>0</v>
          </cell>
          <cell r="AD1347">
            <v>0</v>
          </cell>
          <cell r="AE1347">
            <v>0</v>
          </cell>
          <cell r="AF1347">
            <v>0</v>
          </cell>
          <cell r="AG1347">
            <v>0</v>
          </cell>
          <cell r="AH1347">
            <v>0</v>
          </cell>
        </row>
        <row r="1348">
          <cell r="A1348" t="str">
            <v>LH1662</v>
          </cell>
          <cell r="B1348" t="str">
            <v>Southern Home Ownership Limited</v>
          </cell>
          <cell r="C1348" t="str">
            <v>Large</v>
          </cell>
          <cell r="D1348">
            <v>0</v>
          </cell>
          <cell r="E1348">
            <v>0</v>
          </cell>
          <cell r="F1348">
            <v>0</v>
          </cell>
          <cell r="G1348">
            <v>0</v>
          </cell>
          <cell r="H1348">
            <v>53</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53</v>
          </cell>
          <cell r="X1348">
            <v>0</v>
          </cell>
          <cell r="Y1348">
            <v>53</v>
          </cell>
          <cell r="Z1348">
            <v>0</v>
          </cell>
          <cell r="AA1348">
            <v>0</v>
          </cell>
          <cell r="AB1348">
            <v>0</v>
          </cell>
          <cell r="AC1348">
            <v>0</v>
          </cell>
          <cell r="AD1348">
            <v>27</v>
          </cell>
          <cell r="AE1348">
            <v>0</v>
          </cell>
          <cell r="AF1348">
            <v>0</v>
          </cell>
          <cell r="AG1348">
            <v>27</v>
          </cell>
          <cell r="AH1348">
            <v>0</v>
          </cell>
        </row>
        <row r="1349">
          <cell r="A1349" t="str">
            <v>LH1682</v>
          </cell>
          <cell r="B1349" t="str">
            <v>Aldwyck Housing Group Limited</v>
          </cell>
          <cell r="C1349" t="str">
            <v>Large</v>
          </cell>
          <cell r="D1349">
            <v>6013</v>
          </cell>
          <cell r="E1349">
            <v>25</v>
          </cell>
          <cell r="F1349">
            <v>3</v>
          </cell>
          <cell r="G1349">
            <v>254</v>
          </cell>
          <cell r="H1349">
            <v>0</v>
          </cell>
          <cell r="I1349">
            <v>0</v>
          </cell>
          <cell r="J1349">
            <v>586</v>
          </cell>
          <cell r="K1349">
            <v>0</v>
          </cell>
          <cell r="L1349">
            <v>5</v>
          </cell>
          <cell r="M1349">
            <v>378</v>
          </cell>
          <cell r="N1349">
            <v>97</v>
          </cell>
          <cell r="O1349">
            <v>324</v>
          </cell>
          <cell r="P1349">
            <v>37</v>
          </cell>
          <cell r="Q1349">
            <v>80</v>
          </cell>
          <cell r="R1349">
            <v>0</v>
          </cell>
          <cell r="S1349">
            <v>305</v>
          </cell>
          <cell r="T1349">
            <v>0</v>
          </cell>
          <cell r="U1349">
            <v>48</v>
          </cell>
          <cell r="V1349">
            <v>7573</v>
          </cell>
          <cell r="W1349">
            <v>202</v>
          </cell>
          <cell r="X1349">
            <v>380</v>
          </cell>
          <cell r="Y1349">
            <v>7658</v>
          </cell>
          <cell r="Z1349">
            <v>190</v>
          </cell>
          <cell r="AA1349">
            <v>0</v>
          </cell>
          <cell r="AB1349">
            <v>71</v>
          </cell>
          <cell r="AC1349">
            <v>357</v>
          </cell>
          <cell r="AD1349">
            <v>0</v>
          </cell>
          <cell r="AE1349">
            <v>18</v>
          </cell>
          <cell r="AF1349">
            <v>547</v>
          </cell>
          <cell r="AG1349">
            <v>0</v>
          </cell>
          <cell r="AH1349">
            <v>89</v>
          </cell>
        </row>
        <row r="1350">
          <cell r="A1350" t="str">
            <v>LH1704</v>
          </cell>
          <cell r="B1350" t="str">
            <v>Mitre Housing Association Limited</v>
          </cell>
          <cell r="C1350" t="str">
            <v>RASA</v>
          </cell>
          <cell r="D1350">
            <v>0</v>
          </cell>
          <cell r="E1350">
            <v>129</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129</v>
          </cell>
          <cell r="X1350">
            <v>0</v>
          </cell>
          <cell r="Y1350">
            <v>129</v>
          </cell>
          <cell r="Z1350">
            <v>0</v>
          </cell>
          <cell r="AA1350">
            <v>0</v>
          </cell>
          <cell r="AB1350">
            <v>0</v>
          </cell>
          <cell r="AC1350">
            <v>0</v>
          </cell>
          <cell r="AD1350">
            <v>0</v>
          </cell>
          <cell r="AE1350">
            <v>0</v>
          </cell>
          <cell r="AF1350">
            <v>0</v>
          </cell>
          <cell r="AG1350">
            <v>0</v>
          </cell>
          <cell r="AH1350">
            <v>0</v>
          </cell>
        </row>
        <row r="1351">
          <cell r="A1351" t="str">
            <v>LH1722</v>
          </cell>
          <cell r="B1351" t="str">
            <v>Accent Foundation Limited</v>
          </cell>
          <cell r="C1351" t="str">
            <v>Large</v>
          </cell>
          <cell r="D1351">
            <v>8395</v>
          </cell>
          <cell r="E1351">
            <v>370</v>
          </cell>
          <cell r="F1351">
            <v>0</v>
          </cell>
          <cell r="G1351">
            <v>21</v>
          </cell>
          <cell r="H1351">
            <v>14</v>
          </cell>
          <cell r="I1351">
            <v>0</v>
          </cell>
          <cell r="J1351">
            <v>146</v>
          </cell>
          <cell r="K1351">
            <v>0</v>
          </cell>
          <cell r="L1351">
            <v>0</v>
          </cell>
          <cell r="M1351">
            <v>152</v>
          </cell>
          <cell r="N1351">
            <v>200</v>
          </cell>
          <cell r="O1351">
            <v>10</v>
          </cell>
          <cell r="P1351">
            <v>0</v>
          </cell>
          <cell r="Q1351">
            <v>0</v>
          </cell>
          <cell r="R1351">
            <v>0</v>
          </cell>
          <cell r="S1351">
            <v>1862</v>
          </cell>
          <cell r="T1351">
            <v>0</v>
          </cell>
          <cell r="U1351">
            <v>0</v>
          </cell>
          <cell r="V1351">
            <v>10576</v>
          </cell>
          <cell r="W1351">
            <v>584</v>
          </cell>
          <cell r="X1351">
            <v>10</v>
          </cell>
          <cell r="Y1351">
            <v>11160</v>
          </cell>
          <cell r="Z1351">
            <v>12</v>
          </cell>
          <cell r="AA1351">
            <v>0</v>
          </cell>
          <cell r="AB1351">
            <v>0</v>
          </cell>
          <cell r="AC1351">
            <v>0</v>
          </cell>
          <cell r="AD1351">
            <v>0</v>
          </cell>
          <cell r="AE1351">
            <v>0</v>
          </cell>
          <cell r="AF1351">
            <v>12</v>
          </cell>
          <cell r="AG1351">
            <v>0</v>
          </cell>
          <cell r="AH1351">
            <v>0</v>
          </cell>
        </row>
        <row r="1352">
          <cell r="A1352" t="str">
            <v>LH1832</v>
          </cell>
          <cell r="B1352" t="str">
            <v>St Christopher's Fellowship</v>
          </cell>
          <cell r="C1352" t="str">
            <v>RASA</v>
          </cell>
          <cell r="D1352">
            <v>0</v>
          </cell>
          <cell r="E1352">
            <v>0</v>
          </cell>
          <cell r="F1352">
            <v>0</v>
          </cell>
          <cell r="G1352">
            <v>0</v>
          </cell>
          <cell r="H1352">
            <v>0</v>
          </cell>
          <cell r="I1352">
            <v>0</v>
          </cell>
          <cell r="J1352">
            <v>0</v>
          </cell>
          <cell r="K1352">
            <v>0</v>
          </cell>
          <cell r="L1352">
            <v>0</v>
          </cell>
          <cell r="M1352">
            <v>80</v>
          </cell>
          <cell r="N1352">
            <v>9</v>
          </cell>
          <cell r="O1352">
            <v>29</v>
          </cell>
          <cell r="P1352">
            <v>0</v>
          </cell>
          <cell r="Q1352">
            <v>0</v>
          </cell>
          <cell r="R1352">
            <v>0</v>
          </cell>
          <cell r="S1352">
            <v>0</v>
          </cell>
          <cell r="T1352">
            <v>0</v>
          </cell>
          <cell r="U1352">
            <v>0</v>
          </cell>
          <cell r="V1352">
            <v>80</v>
          </cell>
          <cell r="W1352">
            <v>9</v>
          </cell>
          <cell r="X1352">
            <v>29</v>
          </cell>
          <cell r="Y1352">
            <v>89</v>
          </cell>
          <cell r="Z1352">
            <v>0</v>
          </cell>
          <cell r="AA1352">
            <v>0</v>
          </cell>
          <cell r="AB1352">
            <v>0</v>
          </cell>
          <cell r="AC1352">
            <v>0</v>
          </cell>
          <cell r="AD1352">
            <v>0</v>
          </cell>
          <cell r="AE1352">
            <v>0</v>
          </cell>
          <cell r="AF1352">
            <v>0</v>
          </cell>
          <cell r="AG1352">
            <v>0</v>
          </cell>
          <cell r="AH1352">
            <v>0</v>
          </cell>
        </row>
        <row r="1353">
          <cell r="A1353" t="str">
            <v>LH1833</v>
          </cell>
          <cell r="B1353" t="str">
            <v>Sussex Overseas Housing Society Limited</v>
          </cell>
          <cell r="C1353" t="str">
            <v>RASA</v>
          </cell>
          <cell r="D1353">
            <v>13</v>
          </cell>
          <cell r="E1353">
            <v>0</v>
          </cell>
          <cell r="F1353">
            <v>2</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13</v>
          </cell>
          <cell r="W1353">
            <v>0</v>
          </cell>
          <cell r="X1353">
            <v>2</v>
          </cell>
          <cell r="Y1353">
            <v>13</v>
          </cell>
          <cell r="Z1353">
            <v>0</v>
          </cell>
          <cell r="AA1353">
            <v>0</v>
          </cell>
          <cell r="AB1353">
            <v>2</v>
          </cell>
          <cell r="AC1353">
            <v>0</v>
          </cell>
          <cell r="AD1353">
            <v>0</v>
          </cell>
          <cell r="AE1353">
            <v>0</v>
          </cell>
          <cell r="AF1353">
            <v>0</v>
          </cell>
          <cell r="AG1353">
            <v>0</v>
          </cell>
          <cell r="AH1353">
            <v>2</v>
          </cell>
        </row>
        <row r="1354">
          <cell r="A1354" t="str">
            <v>LH1836</v>
          </cell>
          <cell r="B1354" t="str">
            <v>Otto Schiff Housing Association</v>
          </cell>
          <cell r="C1354" t="str">
            <v>RASA</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8</v>
          </cell>
          <cell r="U1354">
            <v>0</v>
          </cell>
          <cell r="V1354">
            <v>0</v>
          </cell>
          <cell r="W1354">
            <v>8</v>
          </cell>
          <cell r="X1354">
            <v>0</v>
          </cell>
          <cell r="Y1354">
            <v>8</v>
          </cell>
          <cell r="Z1354">
            <v>0</v>
          </cell>
          <cell r="AA1354">
            <v>0</v>
          </cell>
          <cell r="AB1354">
            <v>0</v>
          </cell>
          <cell r="AC1354">
            <v>0</v>
          </cell>
          <cell r="AD1354">
            <v>0</v>
          </cell>
          <cell r="AE1354">
            <v>0</v>
          </cell>
          <cell r="AF1354">
            <v>0</v>
          </cell>
          <cell r="AG1354">
            <v>0</v>
          </cell>
          <cell r="AH1354">
            <v>0</v>
          </cell>
        </row>
        <row r="1355">
          <cell r="A1355" t="str">
            <v>LH1960</v>
          </cell>
          <cell r="B1355" t="str">
            <v>Corton House Limited</v>
          </cell>
          <cell r="C1355" t="str">
            <v>RASA</v>
          </cell>
          <cell r="D1355">
            <v>0</v>
          </cell>
          <cell r="E1355">
            <v>0</v>
          </cell>
          <cell r="F1355">
            <v>0</v>
          </cell>
          <cell r="G1355">
            <v>0</v>
          </cell>
          <cell r="H1355">
            <v>0</v>
          </cell>
          <cell r="I1355">
            <v>0</v>
          </cell>
          <cell r="J1355">
            <v>0</v>
          </cell>
          <cell r="K1355">
            <v>0</v>
          </cell>
          <cell r="L1355">
            <v>0</v>
          </cell>
          <cell r="M1355">
            <v>0</v>
          </cell>
          <cell r="N1355">
            <v>0</v>
          </cell>
          <cell r="O1355">
            <v>0</v>
          </cell>
          <cell r="P1355">
            <v>42</v>
          </cell>
          <cell r="Q1355">
            <v>0</v>
          </cell>
          <cell r="R1355">
            <v>0</v>
          </cell>
          <cell r="S1355">
            <v>39</v>
          </cell>
          <cell r="T1355">
            <v>0</v>
          </cell>
          <cell r="U1355">
            <v>0</v>
          </cell>
          <cell r="V1355">
            <v>81</v>
          </cell>
          <cell r="W1355">
            <v>0</v>
          </cell>
          <cell r="X1355">
            <v>0</v>
          </cell>
          <cell r="Y1355">
            <v>39</v>
          </cell>
          <cell r="Z1355">
            <v>0</v>
          </cell>
          <cell r="AA1355">
            <v>0</v>
          </cell>
          <cell r="AB1355">
            <v>0</v>
          </cell>
          <cell r="AC1355">
            <v>0</v>
          </cell>
          <cell r="AD1355">
            <v>0</v>
          </cell>
          <cell r="AE1355">
            <v>0</v>
          </cell>
          <cell r="AF1355">
            <v>0</v>
          </cell>
          <cell r="AG1355">
            <v>0</v>
          </cell>
          <cell r="AH1355">
            <v>0</v>
          </cell>
        </row>
        <row r="1356">
          <cell r="A1356" t="str">
            <v>LH2018</v>
          </cell>
          <cell r="B1356" t="str">
            <v>Zebra Housing Association Limited</v>
          </cell>
          <cell r="C1356" t="str">
            <v>RASA</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134</v>
          </cell>
          <cell r="AA1356">
            <v>0</v>
          </cell>
          <cell r="AB1356">
            <v>0</v>
          </cell>
          <cell r="AC1356">
            <v>0</v>
          </cell>
          <cell r="AD1356">
            <v>0</v>
          </cell>
          <cell r="AE1356">
            <v>0</v>
          </cell>
          <cell r="AF1356">
            <v>134</v>
          </cell>
          <cell r="AG1356">
            <v>0</v>
          </cell>
          <cell r="AH1356">
            <v>0</v>
          </cell>
        </row>
        <row r="1357">
          <cell r="A1357" t="str">
            <v>LH2021</v>
          </cell>
          <cell r="B1357" t="str">
            <v>Homesdale (Woodford Baptist Homes) Limited</v>
          </cell>
          <cell r="C1357" t="str">
            <v>RASA</v>
          </cell>
          <cell r="D1357">
            <v>0</v>
          </cell>
          <cell r="E1357">
            <v>0</v>
          </cell>
          <cell r="F1357">
            <v>0</v>
          </cell>
          <cell r="G1357">
            <v>0</v>
          </cell>
          <cell r="H1357">
            <v>0</v>
          </cell>
          <cell r="I1357">
            <v>0</v>
          </cell>
          <cell r="J1357">
            <v>0</v>
          </cell>
          <cell r="K1357">
            <v>0</v>
          </cell>
          <cell r="L1357">
            <v>0</v>
          </cell>
          <cell r="M1357">
            <v>0</v>
          </cell>
          <cell r="N1357">
            <v>0</v>
          </cell>
          <cell r="O1357">
            <v>0</v>
          </cell>
          <cell r="P1357">
            <v>18</v>
          </cell>
          <cell r="Q1357">
            <v>0</v>
          </cell>
          <cell r="R1357">
            <v>0</v>
          </cell>
          <cell r="S1357">
            <v>70</v>
          </cell>
          <cell r="T1357">
            <v>0</v>
          </cell>
          <cell r="U1357">
            <v>0</v>
          </cell>
          <cell r="V1357">
            <v>88</v>
          </cell>
          <cell r="W1357">
            <v>0</v>
          </cell>
          <cell r="X1357">
            <v>0</v>
          </cell>
          <cell r="Y1357">
            <v>70</v>
          </cell>
          <cell r="Z1357">
            <v>0</v>
          </cell>
          <cell r="AA1357">
            <v>0</v>
          </cell>
          <cell r="AB1357">
            <v>0</v>
          </cell>
          <cell r="AC1357">
            <v>0</v>
          </cell>
          <cell r="AD1357">
            <v>0</v>
          </cell>
          <cell r="AE1357">
            <v>0</v>
          </cell>
          <cell r="AF1357">
            <v>0</v>
          </cell>
          <cell r="AG1357">
            <v>0</v>
          </cell>
          <cell r="AH1357">
            <v>0</v>
          </cell>
        </row>
        <row r="1358">
          <cell r="A1358" t="str">
            <v>LH2032</v>
          </cell>
          <cell r="B1358" t="str">
            <v>God's Port Housing Society Limited</v>
          </cell>
          <cell r="C1358" t="str">
            <v>RASA</v>
          </cell>
          <cell r="D1358">
            <v>33</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33</v>
          </cell>
          <cell r="W1358">
            <v>0</v>
          </cell>
          <cell r="X1358">
            <v>0</v>
          </cell>
          <cell r="Y1358">
            <v>33</v>
          </cell>
          <cell r="Z1358">
            <v>0</v>
          </cell>
          <cell r="AA1358">
            <v>0</v>
          </cell>
          <cell r="AB1358">
            <v>0</v>
          </cell>
          <cell r="AC1358">
            <v>0</v>
          </cell>
          <cell r="AD1358">
            <v>0</v>
          </cell>
          <cell r="AE1358">
            <v>0</v>
          </cell>
          <cell r="AF1358">
            <v>0</v>
          </cell>
          <cell r="AG1358">
            <v>0</v>
          </cell>
          <cell r="AH1358">
            <v>0</v>
          </cell>
        </row>
        <row r="1359">
          <cell r="A1359" t="str">
            <v>LH2162</v>
          </cell>
          <cell r="B1359" t="str">
            <v>Staffordshire Housing Association</v>
          </cell>
          <cell r="C1359" t="str">
            <v>Large</v>
          </cell>
          <cell r="D1359">
            <v>1831</v>
          </cell>
          <cell r="E1359">
            <v>0</v>
          </cell>
          <cell r="F1359">
            <v>6</v>
          </cell>
          <cell r="G1359">
            <v>25</v>
          </cell>
          <cell r="H1359">
            <v>0</v>
          </cell>
          <cell r="I1359">
            <v>0</v>
          </cell>
          <cell r="J1359">
            <v>40</v>
          </cell>
          <cell r="K1359">
            <v>0</v>
          </cell>
          <cell r="L1359">
            <v>0</v>
          </cell>
          <cell r="M1359">
            <v>0</v>
          </cell>
          <cell r="N1359">
            <v>117</v>
          </cell>
          <cell r="O1359">
            <v>0</v>
          </cell>
          <cell r="P1359">
            <v>0</v>
          </cell>
          <cell r="Q1359">
            <v>104</v>
          </cell>
          <cell r="R1359">
            <v>0</v>
          </cell>
          <cell r="S1359">
            <v>428</v>
          </cell>
          <cell r="T1359">
            <v>0</v>
          </cell>
          <cell r="U1359">
            <v>12</v>
          </cell>
          <cell r="V1359">
            <v>2324</v>
          </cell>
          <cell r="W1359">
            <v>221</v>
          </cell>
          <cell r="X1359">
            <v>18</v>
          </cell>
          <cell r="Y1359">
            <v>2441</v>
          </cell>
          <cell r="Z1359">
            <v>141</v>
          </cell>
          <cell r="AA1359">
            <v>0</v>
          </cell>
          <cell r="AB1359">
            <v>94</v>
          </cell>
          <cell r="AC1359">
            <v>0</v>
          </cell>
          <cell r="AD1359">
            <v>0</v>
          </cell>
          <cell r="AE1359">
            <v>0</v>
          </cell>
          <cell r="AF1359">
            <v>141</v>
          </cell>
          <cell r="AG1359">
            <v>0</v>
          </cell>
          <cell r="AH1359">
            <v>94</v>
          </cell>
        </row>
        <row r="1360">
          <cell r="A1360" t="str">
            <v>LH2174</v>
          </cell>
          <cell r="B1360" t="str">
            <v>Ability Housing Association</v>
          </cell>
          <cell r="C1360" t="str">
            <v>RASA</v>
          </cell>
          <cell r="D1360">
            <v>210</v>
          </cell>
          <cell r="E1360">
            <v>0</v>
          </cell>
          <cell r="F1360">
            <v>10</v>
          </cell>
          <cell r="G1360">
            <v>0</v>
          </cell>
          <cell r="H1360">
            <v>0</v>
          </cell>
          <cell r="I1360">
            <v>0</v>
          </cell>
          <cell r="J1360">
            <v>57</v>
          </cell>
          <cell r="K1360">
            <v>0</v>
          </cell>
          <cell r="L1360">
            <v>0</v>
          </cell>
          <cell r="M1360">
            <v>320</v>
          </cell>
          <cell r="N1360">
            <v>0</v>
          </cell>
          <cell r="O1360">
            <v>104</v>
          </cell>
          <cell r="P1360">
            <v>7</v>
          </cell>
          <cell r="Q1360">
            <v>0</v>
          </cell>
          <cell r="R1360">
            <v>0</v>
          </cell>
          <cell r="S1360">
            <v>0</v>
          </cell>
          <cell r="T1360">
            <v>0</v>
          </cell>
          <cell r="U1360">
            <v>0</v>
          </cell>
          <cell r="V1360">
            <v>594</v>
          </cell>
          <cell r="W1360">
            <v>0</v>
          </cell>
          <cell r="X1360">
            <v>114</v>
          </cell>
          <cell r="Y1360">
            <v>587</v>
          </cell>
          <cell r="Z1360">
            <v>0</v>
          </cell>
          <cell r="AA1360">
            <v>8</v>
          </cell>
          <cell r="AB1360">
            <v>0</v>
          </cell>
          <cell r="AC1360">
            <v>0</v>
          </cell>
          <cell r="AD1360">
            <v>0</v>
          </cell>
          <cell r="AE1360">
            <v>0</v>
          </cell>
          <cell r="AF1360">
            <v>0</v>
          </cell>
          <cell r="AG1360">
            <v>8</v>
          </cell>
          <cell r="AH1360">
            <v>0</v>
          </cell>
        </row>
        <row r="1361">
          <cell r="A1361" t="str">
            <v>LH2186</v>
          </cell>
          <cell r="B1361" t="str">
            <v>West of England Friends Housing Society Limited</v>
          </cell>
          <cell r="C1361" t="str">
            <v>RASA</v>
          </cell>
          <cell r="D1361">
            <v>0</v>
          </cell>
          <cell r="E1361">
            <v>0</v>
          </cell>
          <cell r="F1361">
            <v>0</v>
          </cell>
          <cell r="G1361">
            <v>0</v>
          </cell>
          <cell r="H1361">
            <v>0</v>
          </cell>
          <cell r="I1361">
            <v>0</v>
          </cell>
          <cell r="J1361">
            <v>0</v>
          </cell>
          <cell r="K1361">
            <v>0</v>
          </cell>
          <cell r="L1361">
            <v>0</v>
          </cell>
          <cell r="M1361">
            <v>0</v>
          </cell>
          <cell r="N1361">
            <v>0</v>
          </cell>
          <cell r="O1361">
            <v>0</v>
          </cell>
          <cell r="P1361">
            <v>30</v>
          </cell>
          <cell r="Q1361">
            <v>0</v>
          </cell>
          <cell r="R1361">
            <v>0</v>
          </cell>
          <cell r="S1361">
            <v>18</v>
          </cell>
          <cell r="T1361">
            <v>0</v>
          </cell>
          <cell r="U1361">
            <v>0</v>
          </cell>
          <cell r="V1361">
            <v>48</v>
          </cell>
          <cell r="W1361">
            <v>0</v>
          </cell>
          <cell r="X1361">
            <v>0</v>
          </cell>
          <cell r="Y1361">
            <v>18</v>
          </cell>
          <cell r="Z1361">
            <v>0</v>
          </cell>
          <cell r="AA1361">
            <v>0</v>
          </cell>
          <cell r="AB1361">
            <v>0</v>
          </cell>
          <cell r="AC1361">
            <v>0</v>
          </cell>
          <cell r="AD1361">
            <v>0</v>
          </cell>
          <cell r="AE1361">
            <v>0</v>
          </cell>
          <cell r="AF1361">
            <v>0</v>
          </cell>
          <cell r="AG1361">
            <v>0</v>
          </cell>
          <cell r="AH1361">
            <v>0</v>
          </cell>
        </row>
        <row r="1362">
          <cell r="A1362" t="str">
            <v>LH2204</v>
          </cell>
          <cell r="B1362" t="str">
            <v>National Council of YMCAs (Incorporated)</v>
          </cell>
          <cell r="C1362" t="str">
            <v>RASA</v>
          </cell>
          <cell r="D1362">
            <v>0</v>
          </cell>
          <cell r="E1362">
            <v>0</v>
          </cell>
          <cell r="F1362">
            <v>0</v>
          </cell>
          <cell r="G1362">
            <v>0</v>
          </cell>
          <cell r="H1362">
            <v>0</v>
          </cell>
          <cell r="I1362">
            <v>0</v>
          </cell>
          <cell r="J1362">
            <v>0</v>
          </cell>
          <cell r="K1362">
            <v>0</v>
          </cell>
          <cell r="L1362">
            <v>0</v>
          </cell>
          <cell r="M1362">
            <v>0</v>
          </cell>
          <cell r="N1362">
            <v>819</v>
          </cell>
          <cell r="O1362">
            <v>0</v>
          </cell>
          <cell r="P1362">
            <v>0</v>
          </cell>
          <cell r="Q1362">
            <v>0</v>
          </cell>
          <cell r="R1362">
            <v>0</v>
          </cell>
          <cell r="S1362">
            <v>0</v>
          </cell>
          <cell r="T1362">
            <v>0</v>
          </cell>
          <cell r="U1362">
            <v>0</v>
          </cell>
          <cell r="V1362">
            <v>0</v>
          </cell>
          <cell r="W1362">
            <v>819</v>
          </cell>
          <cell r="X1362">
            <v>0</v>
          </cell>
          <cell r="Y1362">
            <v>819</v>
          </cell>
          <cell r="Z1362">
            <v>0</v>
          </cell>
          <cell r="AA1362">
            <v>0</v>
          </cell>
          <cell r="AB1362">
            <v>0</v>
          </cell>
          <cell r="AC1362">
            <v>0</v>
          </cell>
          <cell r="AD1362">
            <v>0</v>
          </cell>
          <cell r="AE1362">
            <v>0</v>
          </cell>
          <cell r="AF1362">
            <v>0</v>
          </cell>
          <cell r="AG1362">
            <v>0</v>
          </cell>
          <cell r="AH1362">
            <v>0</v>
          </cell>
        </row>
        <row r="1363">
          <cell r="A1363" t="str">
            <v>LH2343</v>
          </cell>
          <cell r="B1363" t="str">
            <v>Methodist Homes Housing Association Limited</v>
          </cell>
          <cell r="C1363" t="str">
            <v>RASA</v>
          </cell>
          <cell r="D1363">
            <v>0</v>
          </cell>
          <cell r="E1363">
            <v>0</v>
          </cell>
          <cell r="F1363">
            <v>0</v>
          </cell>
          <cell r="G1363">
            <v>0</v>
          </cell>
          <cell r="H1363">
            <v>0</v>
          </cell>
          <cell r="I1363">
            <v>0</v>
          </cell>
          <cell r="J1363">
            <v>0</v>
          </cell>
          <cell r="K1363">
            <v>0</v>
          </cell>
          <cell r="L1363">
            <v>0</v>
          </cell>
          <cell r="M1363">
            <v>0</v>
          </cell>
          <cell r="N1363">
            <v>0</v>
          </cell>
          <cell r="O1363">
            <v>0</v>
          </cell>
          <cell r="P1363">
            <v>146</v>
          </cell>
          <cell r="Q1363">
            <v>0</v>
          </cell>
          <cell r="R1363">
            <v>0</v>
          </cell>
          <cell r="S1363">
            <v>652</v>
          </cell>
          <cell r="T1363">
            <v>0</v>
          </cell>
          <cell r="U1363">
            <v>0</v>
          </cell>
          <cell r="V1363">
            <v>798</v>
          </cell>
          <cell r="W1363">
            <v>0</v>
          </cell>
          <cell r="X1363">
            <v>0</v>
          </cell>
          <cell r="Y1363">
            <v>652</v>
          </cell>
          <cell r="Z1363">
            <v>0</v>
          </cell>
          <cell r="AA1363">
            <v>0</v>
          </cell>
          <cell r="AB1363">
            <v>0</v>
          </cell>
          <cell r="AC1363">
            <v>0</v>
          </cell>
          <cell r="AD1363">
            <v>0</v>
          </cell>
          <cell r="AE1363">
            <v>0</v>
          </cell>
          <cell r="AF1363">
            <v>0</v>
          </cell>
          <cell r="AG1363">
            <v>0</v>
          </cell>
          <cell r="AH1363">
            <v>0</v>
          </cell>
        </row>
        <row r="1364">
          <cell r="A1364" t="str">
            <v>LH2346</v>
          </cell>
          <cell r="B1364" t="str">
            <v>Darlington Housing Association Limited</v>
          </cell>
          <cell r="C1364" t="str">
            <v>RASA</v>
          </cell>
          <cell r="D1364">
            <v>0</v>
          </cell>
          <cell r="E1364">
            <v>216</v>
          </cell>
          <cell r="F1364">
            <v>0</v>
          </cell>
          <cell r="G1364">
            <v>0</v>
          </cell>
          <cell r="H1364">
            <v>0</v>
          </cell>
          <cell r="I1364">
            <v>0</v>
          </cell>
          <cell r="J1364">
            <v>0</v>
          </cell>
          <cell r="K1364">
            <v>0</v>
          </cell>
          <cell r="L1364">
            <v>0</v>
          </cell>
          <cell r="M1364">
            <v>0</v>
          </cell>
          <cell r="N1364">
            <v>16</v>
          </cell>
          <cell r="O1364">
            <v>0</v>
          </cell>
          <cell r="P1364">
            <v>0</v>
          </cell>
          <cell r="Q1364">
            <v>0</v>
          </cell>
          <cell r="R1364">
            <v>0</v>
          </cell>
          <cell r="S1364">
            <v>0</v>
          </cell>
          <cell r="T1364">
            <v>31</v>
          </cell>
          <cell r="U1364">
            <v>0</v>
          </cell>
          <cell r="V1364">
            <v>0</v>
          </cell>
          <cell r="W1364">
            <v>263</v>
          </cell>
          <cell r="X1364">
            <v>0</v>
          </cell>
          <cell r="Y1364">
            <v>263</v>
          </cell>
          <cell r="Z1364">
            <v>0</v>
          </cell>
          <cell r="AA1364">
            <v>0</v>
          </cell>
          <cell r="AB1364">
            <v>0</v>
          </cell>
          <cell r="AC1364">
            <v>0</v>
          </cell>
          <cell r="AD1364">
            <v>0</v>
          </cell>
          <cell r="AE1364">
            <v>0</v>
          </cell>
          <cell r="AF1364">
            <v>0</v>
          </cell>
          <cell r="AG1364">
            <v>0</v>
          </cell>
          <cell r="AH1364">
            <v>0</v>
          </cell>
        </row>
        <row r="1365">
          <cell r="A1365" t="str">
            <v>LH2429</v>
          </cell>
          <cell r="B1365" t="str">
            <v>Salvation Army Housing Association</v>
          </cell>
          <cell r="C1365" t="str">
            <v>Large</v>
          </cell>
          <cell r="D1365">
            <v>1052</v>
          </cell>
          <cell r="E1365">
            <v>0</v>
          </cell>
          <cell r="F1365">
            <v>0</v>
          </cell>
          <cell r="G1365">
            <v>0</v>
          </cell>
          <cell r="H1365">
            <v>0</v>
          </cell>
          <cell r="I1365">
            <v>0</v>
          </cell>
          <cell r="J1365">
            <v>125</v>
          </cell>
          <cell r="K1365">
            <v>0</v>
          </cell>
          <cell r="L1365">
            <v>0</v>
          </cell>
          <cell r="M1365">
            <v>241</v>
          </cell>
          <cell r="N1365">
            <v>1555</v>
          </cell>
          <cell r="O1365">
            <v>0</v>
          </cell>
          <cell r="P1365">
            <v>0</v>
          </cell>
          <cell r="Q1365">
            <v>67</v>
          </cell>
          <cell r="R1365">
            <v>0</v>
          </cell>
          <cell r="S1365">
            <v>287</v>
          </cell>
          <cell r="T1365">
            <v>0</v>
          </cell>
          <cell r="U1365">
            <v>0</v>
          </cell>
          <cell r="V1365">
            <v>1705</v>
          </cell>
          <cell r="W1365">
            <v>1622</v>
          </cell>
          <cell r="X1365">
            <v>0</v>
          </cell>
          <cell r="Y1365">
            <v>3260</v>
          </cell>
          <cell r="Z1365">
            <v>0</v>
          </cell>
          <cell r="AA1365">
            <v>0</v>
          </cell>
          <cell r="AB1365">
            <v>678</v>
          </cell>
          <cell r="AC1365">
            <v>0</v>
          </cell>
          <cell r="AD1365">
            <v>0</v>
          </cell>
          <cell r="AE1365">
            <v>0</v>
          </cell>
          <cell r="AF1365">
            <v>0</v>
          </cell>
          <cell r="AG1365">
            <v>0</v>
          </cell>
          <cell r="AH1365">
            <v>678</v>
          </cell>
        </row>
        <row r="1366">
          <cell r="A1366" t="str">
            <v>LH2833</v>
          </cell>
          <cell r="B1366" t="str">
            <v>East Homes Limited</v>
          </cell>
          <cell r="C1366" t="str">
            <v>Large</v>
          </cell>
          <cell r="D1366">
            <v>7707</v>
          </cell>
          <cell r="E1366">
            <v>0</v>
          </cell>
          <cell r="F1366">
            <v>725</v>
          </cell>
          <cell r="G1366">
            <v>593</v>
          </cell>
          <cell r="H1366">
            <v>0</v>
          </cell>
          <cell r="I1366">
            <v>296</v>
          </cell>
          <cell r="J1366">
            <v>497</v>
          </cell>
          <cell r="K1366">
            <v>0</v>
          </cell>
          <cell r="L1366">
            <v>0</v>
          </cell>
          <cell r="M1366">
            <v>692</v>
          </cell>
          <cell r="N1366">
            <v>136</v>
          </cell>
          <cell r="O1366">
            <v>39</v>
          </cell>
          <cell r="P1366">
            <v>89</v>
          </cell>
          <cell r="Q1366">
            <v>70</v>
          </cell>
          <cell r="R1366">
            <v>0</v>
          </cell>
          <cell r="S1366">
            <v>374</v>
          </cell>
          <cell r="T1366">
            <v>20</v>
          </cell>
          <cell r="U1366">
            <v>11</v>
          </cell>
          <cell r="V1366">
            <v>9952</v>
          </cell>
          <cell r="W1366">
            <v>226</v>
          </cell>
          <cell r="X1366">
            <v>1071</v>
          </cell>
          <cell r="Y1366">
            <v>10019</v>
          </cell>
          <cell r="Z1366">
            <v>46</v>
          </cell>
          <cell r="AA1366">
            <v>118</v>
          </cell>
          <cell r="AB1366">
            <v>0</v>
          </cell>
          <cell r="AC1366">
            <v>0</v>
          </cell>
          <cell r="AD1366">
            <v>0</v>
          </cell>
          <cell r="AE1366">
            <v>0</v>
          </cell>
          <cell r="AF1366">
            <v>46</v>
          </cell>
          <cell r="AG1366">
            <v>118</v>
          </cell>
          <cell r="AH1366">
            <v>0</v>
          </cell>
        </row>
        <row r="1367">
          <cell r="A1367" t="str">
            <v>LH2916</v>
          </cell>
          <cell r="B1367" t="str">
            <v>Churches Housing Assoc of Dudley &amp; District Ltd</v>
          </cell>
          <cell r="C1367" t="str">
            <v>RASA</v>
          </cell>
          <cell r="D1367">
            <v>0</v>
          </cell>
          <cell r="E1367">
            <v>0</v>
          </cell>
          <cell r="F1367">
            <v>0</v>
          </cell>
          <cell r="G1367">
            <v>0</v>
          </cell>
          <cell r="H1367">
            <v>0</v>
          </cell>
          <cell r="I1367">
            <v>0</v>
          </cell>
          <cell r="J1367">
            <v>0</v>
          </cell>
          <cell r="K1367">
            <v>0</v>
          </cell>
          <cell r="L1367">
            <v>0</v>
          </cell>
          <cell r="M1367">
            <v>116</v>
          </cell>
          <cell r="N1367">
            <v>36</v>
          </cell>
          <cell r="O1367">
            <v>0</v>
          </cell>
          <cell r="P1367">
            <v>0</v>
          </cell>
          <cell r="Q1367">
            <v>5</v>
          </cell>
          <cell r="R1367">
            <v>0</v>
          </cell>
          <cell r="S1367">
            <v>45</v>
          </cell>
          <cell r="T1367">
            <v>0</v>
          </cell>
          <cell r="U1367">
            <v>0</v>
          </cell>
          <cell r="V1367">
            <v>161</v>
          </cell>
          <cell r="W1367">
            <v>41</v>
          </cell>
          <cell r="X1367">
            <v>0</v>
          </cell>
          <cell r="Y1367">
            <v>197</v>
          </cell>
          <cell r="Z1367">
            <v>0</v>
          </cell>
          <cell r="AA1367">
            <v>0</v>
          </cell>
          <cell r="AB1367">
            <v>0</v>
          </cell>
          <cell r="AC1367">
            <v>0</v>
          </cell>
          <cell r="AD1367">
            <v>0</v>
          </cell>
          <cell r="AE1367">
            <v>0</v>
          </cell>
          <cell r="AF1367">
            <v>0</v>
          </cell>
          <cell r="AG1367">
            <v>0</v>
          </cell>
          <cell r="AH1367">
            <v>0</v>
          </cell>
        </row>
        <row r="1368">
          <cell r="A1368" t="str">
            <v>LH3047</v>
          </cell>
          <cell r="B1368" t="str">
            <v>The Field Lane Foundation</v>
          </cell>
          <cell r="C1368" t="str">
            <v>RASA</v>
          </cell>
          <cell r="D1368">
            <v>0</v>
          </cell>
          <cell r="E1368">
            <v>0</v>
          </cell>
          <cell r="F1368">
            <v>0</v>
          </cell>
          <cell r="G1368">
            <v>0</v>
          </cell>
          <cell r="H1368">
            <v>0</v>
          </cell>
          <cell r="I1368">
            <v>0</v>
          </cell>
          <cell r="J1368">
            <v>0</v>
          </cell>
          <cell r="K1368">
            <v>0</v>
          </cell>
          <cell r="L1368">
            <v>0</v>
          </cell>
          <cell r="M1368">
            <v>50</v>
          </cell>
          <cell r="N1368">
            <v>0</v>
          </cell>
          <cell r="O1368">
            <v>0</v>
          </cell>
          <cell r="P1368">
            <v>12</v>
          </cell>
          <cell r="Q1368">
            <v>0</v>
          </cell>
          <cell r="R1368">
            <v>0</v>
          </cell>
          <cell r="S1368">
            <v>15</v>
          </cell>
          <cell r="T1368">
            <v>0</v>
          </cell>
          <cell r="U1368">
            <v>0</v>
          </cell>
          <cell r="V1368">
            <v>77</v>
          </cell>
          <cell r="W1368">
            <v>0</v>
          </cell>
          <cell r="X1368">
            <v>0</v>
          </cell>
          <cell r="Y1368">
            <v>65</v>
          </cell>
          <cell r="Z1368">
            <v>0</v>
          </cell>
          <cell r="AA1368">
            <v>0</v>
          </cell>
          <cell r="AB1368">
            <v>0</v>
          </cell>
          <cell r="AC1368">
            <v>0</v>
          </cell>
          <cell r="AD1368">
            <v>0</v>
          </cell>
          <cell r="AE1368">
            <v>0</v>
          </cell>
          <cell r="AF1368">
            <v>0</v>
          </cell>
          <cell r="AG1368">
            <v>0</v>
          </cell>
          <cell r="AH1368">
            <v>0</v>
          </cell>
        </row>
        <row r="1369">
          <cell r="A1369" t="str">
            <v>LH3197</v>
          </cell>
          <cell r="B1369" t="str">
            <v>Addiscombe Catholic Housing Association Limited</v>
          </cell>
          <cell r="C1369" t="str">
            <v>RASA</v>
          </cell>
          <cell r="D1369">
            <v>16</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16</v>
          </cell>
          <cell r="W1369">
            <v>0</v>
          </cell>
          <cell r="X1369">
            <v>0</v>
          </cell>
          <cell r="Y1369">
            <v>16</v>
          </cell>
          <cell r="Z1369">
            <v>0</v>
          </cell>
          <cell r="AA1369">
            <v>0</v>
          </cell>
          <cell r="AB1369">
            <v>0</v>
          </cell>
          <cell r="AC1369">
            <v>0</v>
          </cell>
          <cell r="AD1369">
            <v>0</v>
          </cell>
          <cell r="AE1369">
            <v>0</v>
          </cell>
          <cell r="AF1369">
            <v>0</v>
          </cell>
          <cell r="AG1369">
            <v>0</v>
          </cell>
          <cell r="AH1369">
            <v>0</v>
          </cell>
        </row>
        <row r="1370">
          <cell r="A1370" t="str">
            <v>LH3373</v>
          </cell>
          <cell r="B1370" t="str">
            <v>West London Mission Housing Association Limited</v>
          </cell>
          <cell r="C1370" t="str">
            <v>RASA</v>
          </cell>
          <cell r="D1370">
            <v>0</v>
          </cell>
          <cell r="E1370">
            <v>0</v>
          </cell>
          <cell r="F1370">
            <v>0</v>
          </cell>
          <cell r="G1370">
            <v>0</v>
          </cell>
          <cell r="H1370">
            <v>0</v>
          </cell>
          <cell r="I1370">
            <v>0</v>
          </cell>
          <cell r="J1370">
            <v>0</v>
          </cell>
          <cell r="K1370">
            <v>0</v>
          </cell>
          <cell r="L1370">
            <v>0</v>
          </cell>
          <cell r="M1370">
            <v>17</v>
          </cell>
          <cell r="N1370">
            <v>0</v>
          </cell>
          <cell r="O1370">
            <v>0</v>
          </cell>
          <cell r="P1370">
            <v>26</v>
          </cell>
          <cell r="Q1370">
            <v>0</v>
          </cell>
          <cell r="R1370">
            <v>0</v>
          </cell>
          <cell r="S1370">
            <v>0</v>
          </cell>
          <cell r="T1370">
            <v>0</v>
          </cell>
          <cell r="U1370">
            <v>0</v>
          </cell>
          <cell r="V1370">
            <v>43</v>
          </cell>
          <cell r="W1370">
            <v>0</v>
          </cell>
          <cell r="X1370">
            <v>0</v>
          </cell>
          <cell r="Y1370">
            <v>17</v>
          </cell>
          <cell r="Z1370">
            <v>0</v>
          </cell>
          <cell r="AA1370">
            <v>0</v>
          </cell>
          <cell r="AB1370">
            <v>0</v>
          </cell>
          <cell r="AC1370">
            <v>0</v>
          </cell>
          <cell r="AD1370">
            <v>0</v>
          </cell>
          <cell r="AE1370">
            <v>0</v>
          </cell>
          <cell r="AF1370">
            <v>0</v>
          </cell>
          <cell r="AG1370">
            <v>0</v>
          </cell>
          <cell r="AH1370">
            <v>0</v>
          </cell>
        </row>
        <row r="1371">
          <cell r="A1371" t="str">
            <v>LH3594</v>
          </cell>
          <cell r="B1371" t="str">
            <v>HARC Housing Association Limited</v>
          </cell>
          <cell r="C1371" t="str">
            <v>RASA</v>
          </cell>
          <cell r="D1371">
            <v>0</v>
          </cell>
          <cell r="E1371">
            <v>0</v>
          </cell>
          <cell r="F1371">
            <v>0</v>
          </cell>
          <cell r="G1371">
            <v>0</v>
          </cell>
          <cell r="H1371">
            <v>0</v>
          </cell>
          <cell r="I1371">
            <v>0</v>
          </cell>
          <cell r="J1371">
            <v>0</v>
          </cell>
          <cell r="K1371">
            <v>0</v>
          </cell>
          <cell r="L1371">
            <v>0</v>
          </cell>
          <cell r="M1371">
            <v>8</v>
          </cell>
          <cell r="N1371">
            <v>15</v>
          </cell>
          <cell r="O1371">
            <v>25</v>
          </cell>
          <cell r="P1371">
            <v>0</v>
          </cell>
          <cell r="Q1371">
            <v>0</v>
          </cell>
          <cell r="R1371">
            <v>0</v>
          </cell>
          <cell r="S1371">
            <v>0</v>
          </cell>
          <cell r="T1371">
            <v>0</v>
          </cell>
          <cell r="U1371">
            <v>0</v>
          </cell>
          <cell r="V1371">
            <v>8</v>
          </cell>
          <cell r="W1371">
            <v>15</v>
          </cell>
          <cell r="X1371">
            <v>25</v>
          </cell>
          <cell r="Y1371">
            <v>23</v>
          </cell>
          <cell r="Z1371">
            <v>0</v>
          </cell>
          <cell r="AA1371">
            <v>0</v>
          </cell>
          <cell r="AB1371">
            <v>0</v>
          </cell>
          <cell r="AC1371">
            <v>0</v>
          </cell>
          <cell r="AD1371">
            <v>0</v>
          </cell>
          <cell r="AE1371">
            <v>0</v>
          </cell>
          <cell r="AF1371">
            <v>0</v>
          </cell>
          <cell r="AG1371">
            <v>0</v>
          </cell>
          <cell r="AH1371">
            <v>0</v>
          </cell>
        </row>
        <row r="1372">
          <cell r="A1372" t="str">
            <v>LH3651</v>
          </cell>
          <cell r="B1372" t="str">
            <v>Ripon YMCA</v>
          </cell>
          <cell r="C1372" t="str">
            <v>RASA</v>
          </cell>
          <cell r="D1372">
            <v>16</v>
          </cell>
          <cell r="E1372">
            <v>0</v>
          </cell>
          <cell r="F1372">
            <v>0</v>
          </cell>
          <cell r="G1372">
            <v>0</v>
          </cell>
          <cell r="H1372">
            <v>0</v>
          </cell>
          <cell r="I1372">
            <v>0</v>
          </cell>
          <cell r="J1372">
            <v>0</v>
          </cell>
          <cell r="K1372">
            <v>0</v>
          </cell>
          <cell r="L1372">
            <v>0</v>
          </cell>
          <cell r="M1372">
            <v>3</v>
          </cell>
          <cell r="N1372">
            <v>0</v>
          </cell>
          <cell r="O1372">
            <v>0</v>
          </cell>
          <cell r="P1372">
            <v>0</v>
          </cell>
          <cell r="Q1372">
            <v>0</v>
          </cell>
          <cell r="R1372">
            <v>0</v>
          </cell>
          <cell r="S1372">
            <v>0</v>
          </cell>
          <cell r="T1372">
            <v>0</v>
          </cell>
          <cell r="U1372">
            <v>0</v>
          </cell>
          <cell r="V1372">
            <v>19</v>
          </cell>
          <cell r="W1372">
            <v>0</v>
          </cell>
          <cell r="X1372">
            <v>0</v>
          </cell>
          <cell r="Y1372">
            <v>19</v>
          </cell>
          <cell r="Z1372">
            <v>0</v>
          </cell>
          <cell r="AA1372">
            <v>0</v>
          </cell>
          <cell r="AB1372">
            <v>0</v>
          </cell>
          <cell r="AC1372">
            <v>0</v>
          </cell>
          <cell r="AD1372">
            <v>0</v>
          </cell>
          <cell r="AE1372">
            <v>0</v>
          </cell>
          <cell r="AF1372">
            <v>0</v>
          </cell>
          <cell r="AG1372">
            <v>0</v>
          </cell>
          <cell r="AH1372">
            <v>0</v>
          </cell>
        </row>
        <row r="1373">
          <cell r="A1373" t="str">
            <v>LH3673</v>
          </cell>
          <cell r="B1373" t="str">
            <v>Agudas Israel Housing Association Limited</v>
          </cell>
          <cell r="C1373" t="str">
            <v>RASA</v>
          </cell>
          <cell r="D1373">
            <v>392</v>
          </cell>
          <cell r="E1373">
            <v>0</v>
          </cell>
          <cell r="F1373">
            <v>0</v>
          </cell>
          <cell r="G1373">
            <v>3</v>
          </cell>
          <cell r="H1373">
            <v>0</v>
          </cell>
          <cell r="I1373">
            <v>0</v>
          </cell>
          <cell r="J1373">
            <v>95</v>
          </cell>
          <cell r="K1373">
            <v>0</v>
          </cell>
          <cell r="L1373">
            <v>16</v>
          </cell>
          <cell r="M1373">
            <v>15</v>
          </cell>
          <cell r="N1373">
            <v>18</v>
          </cell>
          <cell r="O1373">
            <v>0</v>
          </cell>
          <cell r="P1373">
            <v>43</v>
          </cell>
          <cell r="Q1373">
            <v>32</v>
          </cell>
          <cell r="R1373">
            <v>0</v>
          </cell>
          <cell r="S1373">
            <v>42</v>
          </cell>
          <cell r="T1373">
            <v>16</v>
          </cell>
          <cell r="U1373">
            <v>0</v>
          </cell>
          <cell r="V1373">
            <v>590</v>
          </cell>
          <cell r="W1373">
            <v>66</v>
          </cell>
          <cell r="X1373">
            <v>16</v>
          </cell>
          <cell r="Y1373">
            <v>581</v>
          </cell>
          <cell r="Z1373">
            <v>16</v>
          </cell>
          <cell r="AA1373">
            <v>0</v>
          </cell>
          <cell r="AB1373">
            <v>0</v>
          </cell>
          <cell r="AC1373">
            <v>10</v>
          </cell>
          <cell r="AD1373">
            <v>0</v>
          </cell>
          <cell r="AE1373">
            <v>0</v>
          </cell>
          <cell r="AF1373">
            <v>26</v>
          </cell>
          <cell r="AG1373">
            <v>0</v>
          </cell>
          <cell r="AH1373">
            <v>0</v>
          </cell>
        </row>
        <row r="1374">
          <cell r="A1374" t="str">
            <v>LH3685</v>
          </cell>
          <cell r="B1374" t="str">
            <v>St Helens YMCA</v>
          </cell>
          <cell r="C1374" t="str">
            <v>RASA</v>
          </cell>
          <cell r="D1374">
            <v>44</v>
          </cell>
          <cell r="E1374">
            <v>0</v>
          </cell>
          <cell r="F1374">
            <v>0</v>
          </cell>
          <cell r="G1374">
            <v>0</v>
          </cell>
          <cell r="H1374">
            <v>0</v>
          </cell>
          <cell r="I1374">
            <v>0</v>
          </cell>
          <cell r="J1374">
            <v>0</v>
          </cell>
          <cell r="K1374">
            <v>0</v>
          </cell>
          <cell r="L1374">
            <v>0</v>
          </cell>
          <cell r="M1374">
            <v>108</v>
          </cell>
          <cell r="N1374">
            <v>0</v>
          </cell>
          <cell r="O1374">
            <v>0</v>
          </cell>
          <cell r="P1374">
            <v>0</v>
          </cell>
          <cell r="Q1374">
            <v>0</v>
          </cell>
          <cell r="R1374">
            <v>0</v>
          </cell>
          <cell r="S1374">
            <v>0</v>
          </cell>
          <cell r="T1374">
            <v>0</v>
          </cell>
          <cell r="U1374">
            <v>0</v>
          </cell>
          <cell r="V1374">
            <v>152</v>
          </cell>
          <cell r="W1374">
            <v>0</v>
          </cell>
          <cell r="X1374">
            <v>0</v>
          </cell>
          <cell r="Y1374">
            <v>152</v>
          </cell>
          <cell r="Z1374">
            <v>0</v>
          </cell>
          <cell r="AA1374">
            <v>0</v>
          </cell>
          <cell r="AB1374">
            <v>0</v>
          </cell>
          <cell r="AC1374">
            <v>0</v>
          </cell>
          <cell r="AD1374">
            <v>0</v>
          </cell>
          <cell r="AE1374">
            <v>0</v>
          </cell>
          <cell r="AF1374">
            <v>0</v>
          </cell>
          <cell r="AG1374">
            <v>0</v>
          </cell>
          <cell r="AH1374">
            <v>0</v>
          </cell>
        </row>
        <row r="1375">
          <cell r="A1375" t="str">
            <v>LH3687</v>
          </cell>
          <cell r="B1375" t="str">
            <v>Worcestershire YMCA</v>
          </cell>
          <cell r="C1375" t="str">
            <v>RASA</v>
          </cell>
          <cell r="D1375">
            <v>115</v>
          </cell>
          <cell r="E1375">
            <v>0</v>
          </cell>
          <cell r="F1375">
            <v>8</v>
          </cell>
          <cell r="G1375">
            <v>0</v>
          </cell>
          <cell r="H1375">
            <v>0</v>
          </cell>
          <cell r="I1375">
            <v>0</v>
          </cell>
          <cell r="J1375">
            <v>0</v>
          </cell>
          <cell r="K1375">
            <v>0</v>
          </cell>
          <cell r="L1375">
            <v>0</v>
          </cell>
          <cell r="M1375">
            <v>130</v>
          </cell>
          <cell r="N1375">
            <v>0</v>
          </cell>
          <cell r="O1375">
            <v>0</v>
          </cell>
          <cell r="P1375">
            <v>0</v>
          </cell>
          <cell r="Q1375">
            <v>0</v>
          </cell>
          <cell r="R1375">
            <v>0</v>
          </cell>
          <cell r="S1375">
            <v>0</v>
          </cell>
          <cell r="T1375">
            <v>0</v>
          </cell>
          <cell r="U1375">
            <v>0</v>
          </cell>
          <cell r="V1375">
            <v>245</v>
          </cell>
          <cell r="W1375">
            <v>0</v>
          </cell>
          <cell r="X1375">
            <v>8</v>
          </cell>
          <cell r="Y1375">
            <v>245</v>
          </cell>
          <cell r="Z1375">
            <v>0</v>
          </cell>
          <cell r="AA1375">
            <v>0</v>
          </cell>
          <cell r="AB1375">
            <v>0</v>
          </cell>
          <cell r="AC1375">
            <v>0</v>
          </cell>
          <cell r="AD1375">
            <v>0</v>
          </cell>
          <cell r="AE1375">
            <v>0</v>
          </cell>
          <cell r="AF1375">
            <v>0</v>
          </cell>
          <cell r="AG1375">
            <v>0</v>
          </cell>
          <cell r="AH1375">
            <v>0</v>
          </cell>
        </row>
        <row r="1376">
          <cell r="A1376" t="str">
            <v>LH3702</v>
          </cell>
          <cell r="B1376" t="str">
            <v>Thames Valley Charitable Housing Association Ltd</v>
          </cell>
          <cell r="C1376" t="str">
            <v>Large</v>
          </cell>
          <cell r="D1376">
            <v>0</v>
          </cell>
          <cell r="E1376">
            <v>6260</v>
          </cell>
          <cell r="F1376">
            <v>0</v>
          </cell>
          <cell r="G1376">
            <v>0</v>
          </cell>
          <cell r="H1376">
            <v>0</v>
          </cell>
          <cell r="I1376">
            <v>0</v>
          </cell>
          <cell r="J1376">
            <v>0</v>
          </cell>
          <cell r="K1376">
            <v>292</v>
          </cell>
          <cell r="L1376">
            <v>0</v>
          </cell>
          <cell r="M1376">
            <v>0</v>
          </cell>
          <cell r="N1376">
            <v>0</v>
          </cell>
          <cell r="O1376">
            <v>0</v>
          </cell>
          <cell r="P1376">
            <v>0</v>
          </cell>
          <cell r="Q1376">
            <v>0</v>
          </cell>
          <cell r="R1376">
            <v>0</v>
          </cell>
          <cell r="S1376">
            <v>0</v>
          </cell>
          <cell r="T1376">
            <v>19</v>
          </cell>
          <cell r="U1376">
            <v>0</v>
          </cell>
          <cell r="V1376">
            <v>0</v>
          </cell>
          <cell r="W1376">
            <v>6571</v>
          </cell>
          <cell r="X1376">
            <v>0</v>
          </cell>
          <cell r="Y1376">
            <v>6571</v>
          </cell>
          <cell r="Z1376">
            <v>0</v>
          </cell>
          <cell r="AA1376">
            <v>491</v>
          </cell>
          <cell r="AB1376">
            <v>0</v>
          </cell>
          <cell r="AC1376">
            <v>0</v>
          </cell>
          <cell r="AD1376">
            <v>0</v>
          </cell>
          <cell r="AE1376">
            <v>0</v>
          </cell>
          <cell r="AF1376">
            <v>0</v>
          </cell>
          <cell r="AG1376">
            <v>491</v>
          </cell>
          <cell r="AH1376">
            <v>0</v>
          </cell>
        </row>
        <row r="1377">
          <cell r="A1377" t="str">
            <v>LH3728</v>
          </cell>
          <cell r="B1377" t="str">
            <v>Inquilab Housing Association Limited</v>
          </cell>
          <cell r="C1377" t="str">
            <v>Large</v>
          </cell>
          <cell r="D1377">
            <v>960</v>
          </cell>
          <cell r="E1377">
            <v>0</v>
          </cell>
          <cell r="F1377">
            <v>0</v>
          </cell>
          <cell r="G1377">
            <v>56</v>
          </cell>
          <cell r="H1377">
            <v>0</v>
          </cell>
          <cell r="I1377">
            <v>0</v>
          </cell>
          <cell r="J1377">
            <v>170</v>
          </cell>
          <cell r="K1377">
            <v>0</v>
          </cell>
          <cell r="L1377">
            <v>0</v>
          </cell>
          <cell r="M1377">
            <v>6</v>
          </cell>
          <cell r="N1377">
            <v>0</v>
          </cell>
          <cell r="O1377">
            <v>0</v>
          </cell>
          <cell r="P1377">
            <v>0</v>
          </cell>
          <cell r="Q1377">
            <v>0</v>
          </cell>
          <cell r="R1377">
            <v>0</v>
          </cell>
          <cell r="S1377">
            <v>0</v>
          </cell>
          <cell r="T1377">
            <v>0</v>
          </cell>
          <cell r="U1377">
            <v>0</v>
          </cell>
          <cell r="V1377">
            <v>1192</v>
          </cell>
          <cell r="W1377">
            <v>0</v>
          </cell>
          <cell r="X1377">
            <v>0</v>
          </cell>
          <cell r="Y1377">
            <v>1192</v>
          </cell>
          <cell r="Z1377">
            <v>0</v>
          </cell>
          <cell r="AA1377">
            <v>0</v>
          </cell>
          <cell r="AB1377">
            <v>0</v>
          </cell>
          <cell r="AC1377">
            <v>0</v>
          </cell>
          <cell r="AD1377">
            <v>0</v>
          </cell>
          <cell r="AE1377">
            <v>0</v>
          </cell>
          <cell r="AF1377">
            <v>0</v>
          </cell>
          <cell r="AG1377">
            <v>0</v>
          </cell>
          <cell r="AH1377">
            <v>0</v>
          </cell>
        </row>
        <row r="1378">
          <cell r="A1378" t="str">
            <v>LH3737</v>
          </cell>
          <cell r="B1378" t="str">
            <v>Unity Housing Association Limited</v>
          </cell>
          <cell r="C1378" t="str">
            <v>Large</v>
          </cell>
          <cell r="D1378">
            <v>958</v>
          </cell>
          <cell r="E1378">
            <v>0</v>
          </cell>
          <cell r="F1378">
            <v>0</v>
          </cell>
          <cell r="G1378">
            <v>0</v>
          </cell>
          <cell r="H1378">
            <v>0</v>
          </cell>
          <cell r="I1378">
            <v>0</v>
          </cell>
          <cell r="J1378">
            <v>59</v>
          </cell>
          <cell r="K1378">
            <v>0</v>
          </cell>
          <cell r="L1378">
            <v>0</v>
          </cell>
          <cell r="M1378">
            <v>8</v>
          </cell>
          <cell r="N1378">
            <v>0</v>
          </cell>
          <cell r="O1378">
            <v>0</v>
          </cell>
          <cell r="P1378">
            <v>0</v>
          </cell>
          <cell r="Q1378">
            <v>5</v>
          </cell>
          <cell r="R1378">
            <v>0</v>
          </cell>
          <cell r="S1378">
            <v>79</v>
          </cell>
          <cell r="T1378">
            <v>0</v>
          </cell>
          <cell r="U1378">
            <v>0</v>
          </cell>
          <cell r="V1378">
            <v>1104</v>
          </cell>
          <cell r="W1378">
            <v>5</v>
          </cell>
          <cell r="X1378">
            <v>0</v>
          </cell>
          <cell r="Y1378">
            <v>1104</v>
          </cell>
          <cell r="Z1378">
            <v>0</v>
          </cell>
          <cell r="AA1378">
            <v>0</v>
          </cell>
          <cell r="AB1378">
            <v>0</v>
          </cell>
          <cell r="AC1378">
            <v>0</v>
          </cell>
          <cell r="AD1378">
            <v>0</v>
          </cell>
          <cell r="AE1378">
            <v>0</v>
          </cell>
          <cell r="AF1378">
            <v>0</v>
          </cell>
          <cell r="AG1378">
            <v>0</v>
          </cell>
          <cell r="AH1378">
            <v>0</v>
          </cell>
        </row>
        <row r="1379">
          <cell r="A1379" t="str">
            <v>LH3766</v>
          </cell>
          <cell r="B1379" t="str">
            <v>Ben-Motor &amp; Allied Trades Benevolent Fund</v>
          </cell>
          <cell r="C1379" t="str">
            <v>RASA</v>
          </cell>
          <cell r="D1379">
            <v>0</v>
          </cell>
          <cell r="E1379">
            <v>0</v>
          </cell>
          <cell r="F1379">
            <v>0</v>
          </cell>
          <cell r="G1379">
            <v>0</v>
          </cell>
          <cell r="H1379">
            <v>0</v>
          </cell>
          <cell r="I1379">
            <v>0</v>
          </cell>
          <cell r="J1379">
            <v>0</v>
          </cell>
          <cell r="K1379">
            <v>0</v>
          </cell>
          <cell r="L1379">
            <v>0</v>
          </cell>
          <cell r="M1379">
            <v>0</v>
          </cell>
          <cell r="N1379">
            <v>0</v>
          </cell>
          <cell r="O1379">
            <v>0</v>
          </cell>
          <cell r="P1379">
            <v>182</v>
          </cell>
          <cell r="Q1379">
            <v>0</v>
          </cell>
          <cell r="R1379">
            <v>0</v>
          </cell>
          <cell r="S1379">
            <v>59</v>
          </cell>
          <cell r="T1379">
            <v>0</v>
          </cell>
          <cell r="U1379">
            <v>0</v>
          </cell>
          <cell r="V1379">
            <v>241</v>
          </cell>
          <cell r="W1379">
            <v>0</v>
          </cell>
          <cell r="X1379">
            <v>0</v>
          </cell>
          <cell r="Y1379">
            <v>59</v>
          </cell>
          <cell r="Z1379">
            <v>13</v>
          </cell>
          <cell r="AA1379">
            <v>0</v>
          </cell>
          <cell r="AB1379">
            <v>0</v>
          </cell>
          <cell r="AC1379">
            <v>77</v>
          </cell>
          <cell r="AD1379">
            <v>0</v>
          </cell>
          <cell r="AE1379">
            <v>0</v>
          </cell>
          <cell r="AF1379">
            <v>90</v>
          </cell>
          <cell r="AG1379">
            <v>0</v>
          </cell>
          <cell r="AH1379">
            <v>0</v>
          </cell>
        </row>
        <row r="1380">
          <cell r="A1380" t="str">
            <v>LH3796</v>
          </cell>
          <cell r="B1380" t="str">
            <v>Westway Housing Association Limited</v>
          </cell>
          <cell r="C1380" t="str">
            <v>RASA</v>
          </cell>
          <cell r="D1380">
            <v>458</v>
          </cell>
          <cell r="E1380">
            <v>0</v>
          </cell>
          <cell r="F1380">
            <v>11</v>
          </cell>
          <cell r="G1380">
            <v>0</v>
          </cell>
          <cell r="H1380">
            <v>0</v>
          </cell>
          <cell r="I1380">
            <v>0</v>
          </cell>
          <cell r="J1380">
            <v>0</v>
          </cell>
          <cell r="K1380">
            <v>0</v>
          </cell>
          <cell r="L1380">
            <v>0</v>
          </cell>
          <cell r="M1380">
            <v>40</v>
          </cell>
          <cell r="N1380">
            <v>0</v>
          </cell>
          <cell r="O1380">
            <v>0</v>
          </cell>
          <cell r="P1380">
            <v>0</v>
          </cell>
          <cell r="Q1380">
            <v>0</v>
          </cell>
          <cell r="R1380">
            <v>0</v>
          </cell>
          <cell r="S1380">
            <v>0</v>
          </cell>
          <cell r="T1380">
            <v>0</v>
          </cell>
          <cell r="U1380">
            <v>0</v>
          </cell>
          <cell r="V1380">
            <v>498</v>
          </cell>
          <cell r="W1380">
            <v>0</v>
          </cell>
          <cell r="X1380">
            <v>11</v>
          </cell>
          <cell r="Y1380">
            <v>498</v>
          </cell>
          <cell r="Z1380">
            <v>0</v>
          </cell>
          <cell r="AA1380">
            <v>0</v>
          </cell>
          <cell r="AB1380">
            <v>0</v>
          </cell>
          <cell r="AC1380">
            <v>0</v>
          </cell>
          <cell r="AD1380">
            <v>0</v>
          </cell>
          <cell r="AE1380">
            <v>0</v>
          </cell>
          <cell r="AF1380">
            <v>0</v>
          </cell>
          <cell r="AG1380">
            <v>0</v>
          </cell>
          <cell r="AH1380">
            <v>0</v>
          </cell>
        </row>
        <row r="1381">
          <cell r="A1381" t="str">
            <v>LH3811</v>
          </cell>
          <cell r="B1381" t="str">
            <v>Arhag Housing Association Limited</v>
          </cell>
          <cell r="C1381" t="str">
            <v>RASA</v>
          </cell>
          <cell r="D1381">
            <v>878</v>
          </cell>
          <cell r="E1381">
            <v>0</v>
          </cell>
          <cell r="F1381">
            <v>5</v>
          </cell>
          <cell r="G1381">
            <v>24</v>
          </cell>
          <cell r="H1381">
            <v>0</v>
          </cell>
          <cell r="I1381">
            <v>0</v>
          </cell>
          <cell r="J1381">
            <v>0</v>
          </cell>
          <cell r="K1381">
            <v>0</v>
          </cell>
          <cell r="L1381">
            <v>0</v>
          </cell>
          <cell r="M1381">
            <v>13</v>
          </cell>
          <cell r="N1381">
            <v>0</v>
          </cell>
          <cell r="O1381">
            <v>0</v>
          </cell>
          <cell r="P1381">
            <v>0</v>
          </cell>
          <cell r="Q1381">
            <v>0</v>
          </cell>
          <cell r="R1381">
            <v>0</v>
          </cell>
          <cell r="S1381">
            <v>0</v>
          </cell>
          <cell r="T1381">
            <v>0</v>
          </cell>
          <cell r="U1381">
            <v>0</v>
          </cell>
          <cell r="V1381">
            <v>915</v>
          </cell>
          <cell r="W1381">
            <v>0</v>
          </cell>
          <cell r="X1381">
            <v>5</v>
          </cell>
          <cell r="Y1381">
            <v>915</v>
          </cell>
          <cell r="Z1381">
            <v>0</v>
          </cell>
          <cell r="AA1381">
            <v>0</v>
          </cell>
          <cell r="AB1381">
            <v>0</v>
          </cell>
          <cell r="AC1381">
            <v>0</v>
          </cell>
          <cell r="AD1381">
            <v>0</v>
          </cell>
          <cell r="AE1381">
            <v>0</v>
          </cell>
          <cell r="AF1381">
            <v>0</v>
          </cell>
          <cell r="AG1381">
            <v>0</v>
          </cell>
          <cell r="AH1381">
            <v>0</v>
          </cell>
        </row>
        <row r="1382">
          <cell r="A1382" t="str">
            <v>LH3827</v>
          </cell>
          <cell r="B1382" t="str">
            <v>West Kent Housing Association</v>
          </cell>
          <cell r="C1382" t="str">
            <v>Large</v>
          </cell>
          <cell r="D1382">
            <v>4866</v>
          </cell>
          <cell r="E1382">
            <v>0</v>
          </cell>
          <cell r="F1382">
            <v>0</v>
          </cell>
          <cell r="G1382">
            <v>35</v>
          </cell>
          <cell r="H1382">
            <v>0</v>
          </cell>
          <cell r="I1382">
            <v>0</v>
          </cell>
          <cell r="J1382">
            <v>468</v>
          </cell>
          <cell r="K1382">
            <v>0</v>
          </cell>
          <cell r="L1382">
            <v>0</v>
          </cell>
          <cell r="M1382">
            <v>41</v>
          </cell>
          <cell r="N1382">
            <v>15</v>
          </cell>
          <cell r="O1382">
            <v>20</v>
          </cell>
          <cell r="P1382">
            <v>0</v>
          </cell>
          <cell r="Q1382">
            <v>0</v>
          </cell>
          <cell r="R1382">
            <v>0</v>
          </cell>
          <cell r="S1382">
            <v>870</v>
          </cell>
          <cell r="T1382">
            <v>0</v>
          </cell>
          <cell r="U1382">
            <v>0</v>
          </cell>
          <cell r="V1382">
            <v>6280</v>
          </cell>
          <cell r="W1382">
            <v>15</v>
          </cell>
          <cell r="X1382">
            <v>20</v>
          </cell>
          <cell r="Y1382">
            <v>6295</v>
          </cell>
          <cell r="Z1382">
            <v>0</v>
          </cell>
          <cell r="AA1382">
            <v>0</v>
          </cell>
          <cell r="AB1382">
            <v>0</v>
          </cell>
          <cell r="AC1382">
            <v>0</v>
          </cell>
          <cell r="AD1382">
            <v>0</v>
          </cell>
          <cell r="AE1382">
            <v>0</v>
          </cell>
          <cell r="AF1382">
            <v>0</v>
          </cell>
          <cell r="AG1382">
            <v>0</v>
          </cell>
          <cell r="AH1382">
            <v>0</v>
          </cell>
        </row>
        <row r="1383">
          <cell r="A1383" t="str">
            <v>LH3829</v>
          </cell>
          <cell r="B1383" t="str">
            <v>Innisfree Housing Association Limited</v>
          </cell>
          <cell r="C1383" t="str">
            <v>RASA</v>
          </cell>
          <cell r="D1383">
            <v>487</v>
          </cell>
          <cell r="E1383">
            <v>0</v>
          </cell>
          <cell r="F1383">
            <v>0</v>
          </cell>
          <cell r="G1383">
            <v>0</v>
          </cell>
          <cell r="H1383">
            <v>0</v>
          </cell>
          <cell r="I1383">
            <v>0</v>
          </cell>
          <cell r="J1383">
            <v>0</v>
          </cell>
          <cell r="K1383">
            <v>0</v>
          </cell>
          <cell r="L1383">
            <v>0</v>
          </cell>
          <cell r="M1383">
            <v>38</v>
          </cell>
          <cell r="N1383">
            <v>0</v>
          </cell>
          <cell r="O1383">
            <v>0</v>
          </cell>
          <cell r="P1383">
            <v>0</v>
          </cell>
          <cell r="Q1383">
            <v>0</v>
          </cell>
          <cell r="R1383">
            <v>0</v>
          </cell>
          <cell r="S1383">
            <v>25</v>
          </cell>
          <cell r="T1383">
            <v>0</v>
          </cell>
          <cell r="U1383">
            <v>0</v>
          </cell>
          <cell r="V1383">
            <v>550</v>
          </cell>
          <cell r="W1383">
            <v>0</v>
          </cell>
          <cell r="X1383">
            <v>0</v>
          </cell>
          <cell r="Y1383">
            <v>550</v>
          </cell>
          <cell r="Z1383">
            <v>0</v>
          </cell>
          <cell r="AA1383">
            <v>0</v>
          </cell>
          <cell r="AB1383">
            <v>0</v>
          </cell>
          <cell r="AC1383">
            <v>0</v>
          </cell>
          <cell r="AD1383">
            <v>0</v>
          </cell>
          <cell r="AE1383">
            <v>0</v>
          </cell>
          <cell r="AF1383">
            <v>0</v>
          </cell>
          <cell r="AG1383">
            <v>0</v>
          </cell>
          <cell r="AH1383">
            <v>0</v>
          </cell>
        </row>
        <row r="1384">
          <cell r="A1384" t="str">
            <v>LH3859</v>
          </cell>
          <cell r="B1384" t="str">
            <v>North London Muslim Housing Association Limited</v>
          </cell>
          <cell r="C1384" t="str">
            <v>RASA</v>
          </cell>
          <cell r="D1384">
            <v>704</v>
          </cell>
          <cell r="E1384">
            <v>0</v>
          </cell>
          <cell r="F1384">
            <v>0</v>
          </cell>
          <cell r="G1384">
            <v>4</v>
          </cell>
          <cell r="H1384">
            <v>0</v>
          </cell>
          <cell r="I1384">
            <v>0</v>
          </cell>
          <cell r="J1384">
            <v>31</v>
          </cell>
          <cell r="K1384">
            <v>0</v>
          </cell>
          <cell r="L1384">
            <v>0</v>
          </cell>
          <cell r="M1384">
            <v>0</v>
          </cell>
          <cell r="N1384">
            <v>0</v>
          </cell>
          <cell r="O1384">
            <v>0</v>
          </cell>
          <cell r="P1384">
            <v>0</v>
          </cell>
          <cell r="Q1384">
            <v>0</v>
          </cell>
          <cell r="R1384">
            <v>0</v>
          </cell>
          <cell r="S1384">
            <v>0</v>
          </cell>
          <cell r="T1384">
            <v>0</v>
          </cell>
          <cell r="U1384">
            <v>0</v>
          </cell>
          <cell r="V1384">
            <v>739</v>
          </cell>
          <cell r="W1384">
            <v>0</v>
          </cell>
          <cell r="X1384">
            <v>0</v>
          </cell>
          <cell r="Y1384">
            <v>739</v>
          </cell>
          <cell r="Z1384">
            <v>0</v>
          </cell>
          <cell r="AA1384">
            <v>0</v>
          </cell>
          <cell r="AB1384">
            <v>0</v>
          </cell>
          <cell r="AC1384">
            <v>0</v>
          </cell>
          <cell r="AD1384">
            <v>0</v>
          </cell>
          <cell r="AE1384">
            <v>0</v>
          </cell>
          <cell r="AF1384">
            <v>0</v>
          </cell>
          <cell r="AG1384">
            <v>0</v>
          </cell>
          <cell r="AH1384">
            <v>0</v>
          </cell>
        </row>
        <row r="1385">
          <cell r="A1385" t="str">
            <v>LH3866</v>
          </cell>
          <cell r="B1385" t="str">
            <v>Wherry Housing Association Limited</v>
          </cell>
          <cell r="C1385" t="str">
            <v>Large</v>
          </cell>
          <cell r="D1385">
            <v>4385</v>
          </cell>
          <cell r="E1385">
            <v>44</v>
          </cell>
          <cell r="F1385">
            <v>813</v>
          </cell>
          <cell r="G1385">
            <v>32</v>
          </cell>
          <cell r="H1385">
            <v>54</v>
          </cell>
          <cell r="I1385">
            <v>0</v>
          </cell>
          <cell r="J1385">
            <v>739</v>
          </cell>
          <cell r="K1385">
            <v>0</v>
          </cell>
          <cell r="L1385">
            <v>105</v>
          </cell>
          <cell r="M1385">
            <v>188</v>
          </cell>
          <cell r="N1385">
            <v>19</v>
          </cell>
          <cell r="O1385">
            <v>10</v>
          </cell>
          <cell r="P1385">
            <v>0</v>
          </cell>
          <cell r="Q1385">
            <v>0</v>
          </cell>
          <cell r="R1385">
            <v>0</v>
          </cell>
          <cell r="S1385">
            <v>576</v>
          </cell>
          <cell r="T1385">
            <v>0</v>
          </cell>
          <cell r="U1385">
            <v>0</v>
          </cell>
          <cell r="V1385">
            <v>5920</v>
          </cell>
          <cell r="W1385">
            <v>117</v>
          </cell>
          <cell r="X1385">
            <v>928</v>
          </cell>
          <cell r="Y1385">
            <v>6037</v>
          </cell>
          <cell r="Z1385">
            <v>0</v>
          </cell>
          <cell r="AA1385">
            <v>147</v>
          </cell>
          <cell r="AB1385">
            <v>0</v>
          </cell>
          <cell r="AC1385">
            <v>0</v>
          </cell>
          <cell r="AD1385">
            <v>0</v>
          </cell>
          <cell r="AE1385">
            <v>0</v>
          </cell>
          <cell r="AF1385">
            <v>0</v>
          </cell>
          <cell r="AG1385">
            <v>147</v>
          </cell>
          <cell r="AH1385">
            <v>0</v>
          </cell>
        </row>
        <row r="1386">
          <cell r="A1386" t="str">
            <v>LH3867</v>
          </cell>
          <cell r="B1386" t="str">
            <v>Lien Viet Housing Association Limited</v>
          </cell>
          <cell r="C1386" t="str">
            <v>RASA</v>
          </cell>
          <cell r="D1386">
            <v>102</v>
          </cell>
          <cell r="E1386">
            <v>0</v>
          </cell>
          <cell r="F1386">
            <v>35</v>
          </cell>
          <cell r="G1386">
            <v>0</v>
          </cell>
          <cell r="H1386">
            <v>0</v>
          </cell>
          <cell r="I1386">
            <v>0</v>
          </cell>
          <cell r="J1386">
            <v>0</v>
          </cell>
          <cell r="K1386">
            <v>0</v>
          </cell>
          <cell r="L1386">
            <v>0</v>
          </cell>
          <cell r="M1386">
            <v>19</v>
          </cell>
          <cell r="N1386">
            <v>0</v>
          </cell>
          <cell r="O1386">
            <v>0</v>
          </cell>
          <cell r="P1386">
            <v>0</v>
          </cell>
          <cell r="Q1386">
            <v>0</v>
          </cell>
          <cell r="R1386">
            <v>0</v>
          </cell>
          <cell r="S1386">
            <v>0</v>
          </cell>
          <cell r="T1386">
            <v>0</v>
          </cell>
          <cell r="U1386">
            <v>0</v>
          </cell>
          <cell r="V1386">
            <v>121</v>
          </cell>
          <cell r="W1386">
            <v>0</v>
          </cell>
          <cell r="X1386">
            <v>35</v>
          </cell>
          <cell r="Y1386">
            <v>121</v>
          </cell>
          <cell r="Z1386">
            <v>0</v>
          </cell>
          <cell r="AA1386">
            <v>0</v>
          </cell>
          <cell r="AB1386">
            <v>0</v>
          </cell>
          <cell r="AC1386">
            <v>1</v>
          </cell>
          <cell r="AD1386">
            <v>0</v>
          </cell>
          <cell r="AE1386">
            <v>0</v>
          </cell>
          <cell r="AF1386">
            <v>1</v>
          </cell>
          <cell r="AG1386">
            <v>0</v>
          </cell>
          <cell r="AH1386">
            <v>0</v>
          </cell>
        </row>
        <row r="1387">
          <cell r="A1387" t="str">
            <v>LH3882</v>
          </cell>
          <cell r="B1387" t="str">
            <v>Ebony Sistren Housing Association Limited</v>
          </cell>
          <cell r="C1387" t="str">
            <v>RASA</v>
          </cell>
          <cell r="D1387">
            <v>33</v>
          </cell>
          <cell r="E1387">
            <v>0</v>
          </cell>
          <cell r="F1387">
            <v>53</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33</v>
          </cell>
          <cell r="W1387">
            <v>0</v>
          </cell>
          <cell r="X1387">
            <v>53</v>
          </cell>
          <cell r="Y1387">
            <v>33</v>
          </cell>
          <cell r="Z1387">
            <v>0</v>
          </cell>
          <cell r="AA1387">
            <v>0</v>
          </cell>
          <cell r="AB1387">
            <v>0</v>
          </cell>
          <cell r="AC1387">
            <v>0</v>
          </cell>
          <cell r="AD1387">
            <v>0</v>
          </cell>
          <cell r="AE1387">
            <v>0</v>
          </cell>
          <cell r="AF1387">
            <v>0</v>
          </cell>
          <cell r="AG1387">
            <v>0</v>
          </cell>
          <cell r="AH1387">
            <v>0</v>
          </cell>
        </row>
        <row r="1388">
          <cell r="A1388" t="str">
            <v>LH3883</v>
          </cell>
          <cell r="B1388" t="str">
            <v>Shian Housing Association Limited</v>
          </cell>
          <cell r="C1388" t="str">
            <v>RASA</v>
          </cell>
          <cell r="D1388">
            <v>385</v>
          </cell>
          <cell r="E1388">
            <v>5</v>
          </cell>
          <cell r="F1388">
            <v>0</v>
          </cell>
          <cell r="G1388">
            <v>29</v>
          </cell>
          <cell r="H1388">
            <v>0</v>
          </cell>
          <cell r="I1388">
            <v>0</v>
          </cell>
          <cell r="J1388">
            <v>38</v>
          </cell>
          <cell r="K1388">
            <v>0</v>
          </cell>
          <cell r="L1388">
            <v>0</v>
          </cell>
          <cell r="M1388">
            <v>24</v>
          </cell>
          <cell r="N1388">
            <v>8</v>
          </cell>
          <cell r="O1388">
            <v>0</v>
          </cell>
          <cell r="P1388">
            <v>0</v>
          </cell>
          <cell r="Q1388">
            <v>0</v>
          </cell>
          <cell r="R1388">
            <v>0</v>
          </cell>
          <cell r="S1388">
            <v>0</v>
          </cell>
          <cell r="T1388">
            <v>0</v>
          </cell>
          <cell r="U1388">
            <v>0</v>
          </cell>
          <cell r="V1388">
            <v>476</v>
          </cell>
          <cell r="W1388">
            <v>13</v>
          </cell>
          <cell r="X1388">
            <v>0</v>
          </cell>
          <cell r="Y1388">
            <v>489</v>
          </cell>
          <cell r="Z1388">
            <v>0</v>
          </cell>
          <cell r="AA1388">
            <v>0</v>
          </cell>
          <cell r="AB1388">
            <v>0</v>
          </cell>
          <cell r="AC1388">
            <v>0</v>
          </cell>
          <cell r="AD1388">
            <v>0</v>
          </cell>
          <cell r="AE1388">
            <v>0</v>
          </cell>
          <cell r="AF1388">
            <v>0</v>
          </cell>
          <cell r="AG1388">
            <v>0</v>
          </cell>
          <cell r="AH1388">
            <v>0</v>
          </cell>
        </row>
        <row r="1389">
          <cell r="A1389" t="str">
            <v>LH3887</v>
          </cell>
          <cell r="B1389" t="str">
            <v>bpha Limited</v>
          </cell>
          <cell r="C1389" t="str">
            <v>Large</v>
          </cell>
          <cell r="D1389">
            <v>8843</v>
          </cell>
          <cell r="E1389">
            <v>12</v>
          </cell>
          <cell r="F1389">
            <v>12</v>
          </cell>
          <cell r="G1389">
            <v>1026</v>
          </cell>
          <cell r="H1389">
            <v>186</v>
          </cell>
          <cell r="I1389">
            <v>0</v>
          </cell>
          <cell r="J1389">
            <v>1016</v>
          </cell>
          <cell r="K1389">
            <v>0</v>
          </cell>
          <cell r="L1389">
            <v>94</v>
          </cell>
          <cell r="M1389">
            <v>125</v>
          </cell>
          <cell r="N1389">
            <v>68</v>
          </cell>
          <cell r="O1389">
            <v>0</v>
          </cell>
          <cell r="P1389">
            <v>0</v>
          </cell>
          <cell r="Q1389">
            <v>959</v>
          </cell>
          <cell r="R1389">
            <v>0</v>
          </cell>
          <cell r="S1389">
            <v>564</v>
          </cell>
          <cell r="T1389">
            <v>298</v>
          </cell>
          <cell r="U1389">
            <v>0</v>
          </cell>
          <cell r="V1389">
            <v>11574</v>
          </cell>
          <cell r="W1389">
            <v>1523</v>
          </cell>
          <cell r="X1389">
            <v>106</v>
          </cell>
          <cell r="Y1389">
            <v>12138</v>
          </cell>
          <cell r="Z1389">
            <v>9</v>
          </cell>
          <cell r="AA1389">
            <v>5</v>
          </cell>
          <cell r="AB1389">
            <v>0</v>
          </cell>
          <cell r="AC1389">
            <v>0</v>
          </cell>
          <cell r="AD1389">
            <v>817</v>
          </cell>
          <cell r="AE1389">
            <v>0</v>
          </cell>
          <cell r="AF1389">
            <v>9</v>
          </cell>
          <cell r="AG1389">
            <v>822</v>
          </cell>
          <cell r="AH1389">
            <v>0</v>
          </cell>
        </row>
        <row r="1390">
          <cell r="A1390" t="str">
            <v>LH3889</v>
          </cell>
          <cell r="B1390" t="str">
            <v>Havant Housing Association Limited</v>
          </cell>
          <cell r="C1390" t="str">
            <v>RASA</v>
          </cell>
          <cell r="D1390">
            <v>0</v>
          </cell>
          <cell r="E1390">
            <v>0</v>
          </cell>
          <cell r="F1390">
            <v>0</v>
          </cell>
          <cell r="G1390">
            <v>0</v>
          </cell>
          <cell r="H1390">
            <v>0</v>
          </cell>
          <cell r="I1390">
            <v>0</v>
          </cell>
          <cell r="J1390">
            <v>14</v>
          </cell>
          <cell r="K1390">
            <v>0</v>
          </cell>
          <cell r="L1390">
            <v>0</v>
          </cell>
          <cell r="M1390">
            <v>106</v>
          </cell>
          <cell r="N1390">
            <v>0</v>
          </cell>
          <cell r="O1390">
            <v>16</v>
          </cell>
          <cell r="P1390">
            <v>0</v>
          </cell>
          <cell r="Q1390">
            <v>0</v>
          </cell>
          <cell r="R1390">
            <v>0</v>
          </cell>
          <cell r="S1390">
            <v>0</v>
          </cell>
          <cell r="T1390">
            <v>0</v>
          </cell>
          <cell r="U1390">
            <v>0</v>
          </cell>
          <cell r="V1390">
            <v>120</v>
          </cell>
          <cell r="W1390">
            <v>0</v>
          </cell>
          <cell r="X1390">
            <v>16</v>
          </cell>
          <cell r="Y1390">
            <v>120</v>
          </cell>
          <cell r="Z1390">
            <v>0</v>
          </cell>
          <cell r="AA1390">
            <v>0</v>
          </cell>
          <cell r="AB1390">
            <v>0</v>
          </cell>
          <cell r="AC1390">
            <v>0</v>
          </cell>
          <cell r="AD1390">
            <v>0</v>
          </cell>
          <cell r="AE1390">
            <v>0</v>
          </cell>
          <cell r="AF1390">
            <v>0</v>
          </cell>
          <cell r="AG1390">
            <v>0</v>
          </cell>
          <cell r="AH1390">
            <v>0</v>
          </cell>
        </row>
        <row r="1391">
          <cell r="A1391" t="str">
            <v>LH3902</v>
          </cell>
          <cell r="B1391" t="str">
            <v>Accord Housing Association Limited</v>
          </cell>
          <cell r="C1391" t="str">
            <v>Large</v>
          </cell>
          <cell r="D1391">
            <v>3341</v>
          </cell>
          <cell r="E1391">
            <v>860</v>
          </cell>
          <cell r="F1391">
            <v>210</v>
          </cell>
          <cell r="G1391">
            <v>224</v>
          </cell>
          <cell r="H1391">
            <v>64</v>
          </cell>
          <cell r="I1391">
            <v>125</v>
          </cell>
          <cell r="J1391">
            <v>281</v>
          </cell>
          <cell r="K1391">
            <v>256</v>
          </cell>
          <cell r="L1391">
            <v>5</v>
          </cell>
          <cell r="M1391">
            <v>103</v>
          </cell>
          <cell r="N1391">
            <v>137</v>
          </cell>
          <cell r="O1391">
            <v>0</v>
          </cell>
          <cell r="P1391">
            <v>369</v>
          </cell>
          <cell r="Q1391">
            <v>0</v>
          </cell>
          <cell r="R1391">
            <v>0</v>
          </cell>
          <cell r="S1391">
            <v>555</v>
          </cell>
          <cell r="T1391">
            <v>85</v>
          </cell>
          <cell r="U1391">
            <v>0</v>
          </cell>
          <cell r="V1391">
            <v>4873</v>
          </cell>
          <cell r="W1391">
            <v>1402</v>
          </cell>
          <cell r="X1391">
            <v>340</v>
          </cell>
          <cell r="Y1391">
            <v>5906</v>
          </cell>
          <cell r="Z1391">
            <v>11</v>
          </cell>
          <cell r="AA1391">
            <v>0</v>
          </cell>
          <cell r="AB1391">
            <v>0</v>
          </cell>
          <cell r="AC1391">
            <v>0</v>
          </cell>
          <cell r="AD1391">
            <v>0</v>
          </cell>
          <cell r="AE1391">
            <v>0</v>
          </cell>
          <cell r="AF1391">
            <v>11</v>
          </cell>
          <cell r="AG1391">
            <v>0</v>
          </cell>
          <cell r="AH1391">
            <v>0</v>
          </cell>
        </row>
        <row r="1392">
          <cell r="A1392" t="str">
            <v>LH3903</v>
          </cell>
          <cell r="B1392" t="str">
            <v>Horniman Housing Association Limited</v>
          </cell>
          <cell r="C1392" t="str">
            <v>RASA</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6</v>
          </cell>
          <cell r="AD1392">
            <v>0</v>
          </cell>
          <cell r="AE1392">
            <v>0</v>
          </cell>
          <cell r="AF1392">
            <v>6</v>
          </cell>
          <cell r="AG1392">
            <v>0</v>
          </cell>
          <cell r="AH1392">
            <v>0</v>
          </cell>
        </row>
        <row r="1393">
          <cell r="A1393" t="str">
            <v>LH3904</v>
          </cell>
          <cell r="B1393" t="str">
            <v>Two Saints Limited</v>
          </cell>
          <cell r="C1393" t="str">
            <v>RASA</v>
          </cell>
          <cell r="D1393">
            <v>0</v>
          </cell>
          <cell r="E1393">
            <v>0</v>
          </cell>
          <cell r="F1393">
            <v>0</v>
          </cell>
          <cell r="G1393">
            <v>0</v>
          </cell>
          <cell r="H1393">
            <v>0</v>
          </cell>
          <cell r="I1393">
            <v>0</v>
          </cell>
          <cell r="J1393">
            <v>10</v>
          </cell>
          <cell r="K1393">
            <v>0</v>
          </cell>
          <cell r="L1393">
            <v>0</v>
          </cell>
          <cell r="M1393">
            <v>323</v>
          </cell>
          <cell r="N1393">
            <v>32</v>
          </cell>
          <cell r="O1393">
            <v>61</v>
          </cell>
          <cell r="P1393">
            <v>0</v>
          </cell>
          <cell r="Q1393">
            <v>0</v>
          </cell>
          <cell r="R1393">
            <v>0</v>
          </cell>
          <cell r="S1393">
            <v>0</v>
          </cell>
          <cell r="T1393">
            <v>0</v>
          </cell>
          <cell r="U1393">
            <v>0</v>
          </cell>
          <cell r="V1393">
            <v>333</v>
          </cell>
          <cell r="W1393">
            <v>32</v>
          </cell>
          <cell r="X1393">
            <v>61</v>
          </cell>
          <cell r="Y1393">
            <v>365</v>
          </cell>
          <cell r="Z1393">
            <v>0</v>
          </cell>
          <cell r="AA1393">
            <v>0</v>
          </cell>
          <cell r="AB1393">
            <v>0</v>
          </cell>
          <cell r="AC1393">
            <v>0</v>
          </cell>
          <cell r="AD1393">
            <v>0</v>
          </cell>
          <cell r="AE1393">
            <v>0</v>
          </cell>
          <cell r="AF1393">
            <v>0</v>
          </cell>
          <cell r="AG1393">
            <v>0</v>
          </cell>
          <cell r="AH1393">
            <v>0</v>
          </cell>
        </row>
        <row r="1394">
          <cell r="A1394" t="str">
            <v>LH3917</v>
          </cell>
          <cell r="B1394" t="str">
            <v>AKSA Housing Association Limited</v>
          </cell>
          <cell r="C1394" t="str">
            <v>RASA</v>
          </cell>
          <cell r="D1394">
            <v>572</v>
          </cell>
          <cell r="E1394">
            <v>0</v>
          </cell>
          <cell r="F1394">
            <v>27</v>
          </cell>
          <cell r="G1394">
            <v>20</v>
          </cell>
          <cell r="H1394">
            <v>0</v>
          </cell>
          <cell r="I1394">
            <v>0</v>
          </cell>
          <cell r="J1394">
            <v>204</v>
          </cell>
          <cell r="K1394">
            <v>0</v>
          </cell>
          <cell r="L1394">
            <v>0</v>
          </cell>
          <cell r="M1394">
            <v>0</v>
          </cell>
          <cell r="N1394">
            <v>0</v>
          </cell>
          <cell r="O1394">
            <v>0</v>
          </cell>
          <cell r="P1394">
            <v>0</v>
          </cell>
          <cell r="Q1394">
            <v>0</v>
          </cell>
          <cell r="R1394">
            <v>0</v>
          </cell>
          <cell r="S1394">
            <v>0</v>
          </cell>
          <cell r="T1394">
            <v>0</v>
          </cell>
          <cell r="U1394">
            <v>0</v>
          </cell>
          <cell r="V1394">
            <v>796</v>
          </cell>
          <cell r="W1394">
            <v>0</v>
          </cell>
          <cell r="X1394">
            <v>27</v>
          </cell>
          <cell r="Y1394">
            <v>796</v>
          </cell>
          <cell r="Z1394">
            <v>0</v>
          </cell>
          <cell r="AA1394">
            <v>0</v>
          </cell>
          <cell r="AB1394">
            <v>0</v>
          </cell>
          <cell r="AC1394">
            <v>0</v>
          </cell>
          <cell r="AD1394">
            <v>0</v>
          </cell>
          <cell r="AE1394">
            <v>0</v>
          </cell>
          <cell r="AF1394">
            <v>0</v>
          </cell>
          <cell r="AG1394">
            <v>0</v>
          </cell>
          <cell r="AH1394">
            <v>0</v>
          </cell>
        </row>
        <row r="1395">
          <cell r="A1395" t="str">
            <v>LH3922</v>
          </cell>
          <cell r="B1395" t="str">
            <v>Russet Homes Limited</v>
          </cell>
          <cell r="C1395" t="str">
            <v>Large</v>
          </cell>
          <cell r="D1395">
            <v>5538</v>
          </cell>
          <cell r="E1395">
            <v>0</v>
          </cell>
          <cell r="F1395">
            <v>0</v>
          </cell>
          <cell r="G1395">
            <v>0</v>
          </cell>
          <cell r="H1395">
            <v>0</v>
          </cell>
          <cell r="I1395">
            <v>0</v>
          </cell>
          <cell r="J1395">
            <v>830</v>
          </cell>
          <cell r="K1395">
            <v>0</v>
          </cell>
          <cell r="L1395">
            <v>0</v>
          </cell>
          <cell r="M1395">
            <v>3</v>
          </cell>
          <cell r="N1395">
            <v>9</v>
          </cell>
          <cell r="O1395">
            <v>0</v>
          </cell>
          <cell r="P1395">
            <v>0</v>
          </cell>
          <cell r="Q1395">
            <v>0</v>
          </cell>
          <cell r="R1395">
            <v>0</v>
          </cell>
          <cell r="S1395">
            <v>404</v>
          </cell>
          <cell r="T1395">
            <v>0</v>
          </cell>
          <cell r="U1395">
            <v>0</v>
          </cell>
          <cell r="V1395">
            <v>6775</v>
          </cell>
          <cell r="W1395">
            <v>9</v>
          </cell>
          <cell r="X1395">
            <v>0</v>
          </cell>
          <cell r="Y1395">
            <v>6784</v>
          </cell>
          <cell r="Z1395">
            <v>0</v>
          </cell>
          <cell r="AA1395">
            <v>0</v>
          </cell>
          <cell r="AB1395">
            <v>0</v>
          </cell>
          <cell r="AC1395">
            <v>0</v>
          </cell>
          <cell r="AD1395">
            <v>0</v>
          </cell>
          <cell r="AE1395">
            <v>0</v>
          </cell>
          <cell r="AF1395">
            <v>0</v>
          </cell>
          <cell r="AG1395">
            <v>0</v>
          </cell>
          <cell r="AH1395">
            <v>0</v>
          </cell>
        </row>
        <row r="1396">
          <cell r="A1396" t="str">
            <v>LH3926</v>
          </cell>
          <cell r="B1396" t="str">
            <v>Places for People Individual Support Limited</v>
          </cell>
          <cell r="C1396" t="str">
            <v>Large</v>
          </cell>
          <cell r="D1396">
            <v>0</v>
          </cell>
          <cell r="E1396">
            <v>2623</v>
          </cell>
          <cell r="F1396">
            <v>0</v>
          </cell>
          <cell r="G1396">
            <v>0</v>
          </cell>
          <cell r="H1396">
            <v>0</v>
          </cell>
          <cell r="I1396">
            <v>0</v>
          </cell>
          <cell r="J1396">
            <v>0</v>
          </cell>
          <cell r="K1396">
            <v>79</v>
          </cell>
          <cell r="L1396">
            <v>0</v>
          </cell>
          <cell r="M1396">
            <v>566</v>
          </cell>
          <cell r="N1396">
            <v>465</v>
          </cell>
          <cell r="O1396">
            <v>537</v>
          </cell>
          <cell r="P1396">
            <v>0</v>
          </cell>
          <cell r="Q1396">
            <v>81</v>
          </cell>
          <cell r="R1396">
            <v>0</v>
          </cell>
          <cell r="S1396">
            <v>304</v>
          </cell>
          <cell r="T1396">
            <v>0</v>
          </cell>
          <cell r="U1396">
            <v>2551</v>
          </cell>
          <cell r="V1396">
            <v>870</v>
          </cell>
          <cell r="W1396">
            <v>3248</v>
          </cell>
          <cell r="X1396">
            <v>3088</v>
          </cell>
          <cell r="Y1396">
            <v>4037</v>
          </cell>
          <cell r="Z1396">
            <v>0</v>
          </cell>
          <cell r="AA1396">
            <v>1</v>
          </cell>
          <cell r="AB1396">
            <v>0</v>
          </cell>
          <cell r="AC1396">
            <v>0</v>
          </cell>
          <cell r="AD1396">
            <v>0</v>
          </cell>
          <cell r="AE1396">
            <v>0</v>
          </cell>
          <cell r="AF1396">
            <v>0</v>
          </cell>
          <cell r="AG1396">
            <v>1</v>
          </cell>
          <cell r="AH1396">
            <v>0</v>
          </cell>
        </row>
        <row r="1397">
          <cell r="A1397" t="str">
            <v>LH3934</v>
          </cell>
          <cell r="B1397" t="str">
            <v>Southwark and London Diocesan Housing Association Limited</v>
          </cell>
          <cell r="C1397" t="str">
            <v>RASA</v>
          </cell>
          <cell r="D1397">
            <v>265</v>
          </cell>
          <cell r="E1397">
            <v>0</v>
          </cell>
          <cell r="F1397">
            <v>0</v>
          </cell>
          <cell r="G1397">
            <v>0</v>
          </cell>
          <cell r="H1397">
            <v>0</v>
          </cell>
          <cell r="I1397">
            <v>0</v>
          </cell>
          <cell r="J1397">
            <v>0</v>
          </cell>
          <cell r="K1397">
            <v>0</v>
          </cell>
          <cell r="L1397">
            <v>0</v>
          </cell>
          <cell r="M1397">
            <v>12</v>
          </cell>
          <cell r="N1397">
            <v>0</v>
          </cell>
          <cell r="O1397">
            <v>0</v>
          </cell>
          <cell r="P1397">
            <v>0</v>
          </cell>
          <cell r="Q1397">
            <v>0</v>
          </cell>
          <cell r="R1397">
            <v>0</v>
          </cell>
          <cell r="S1397">
            <v>0</v>
          </cell>
          <cell r="T1397">
            <v>0</v>
          </cell>
          <cell r="U1397">
            <v>0</v>
          </cell>
          <cell r="V1397">
            <v>277</v>
          </cell>
          <cell r="W1397">
            <v>0</v>
          </cell>
          <cell r="X1397">
            <v>0</v>
          </cell>
          <cell r="Y1397">
            <v>277</v>
          </cell>
          <cell r="Z1397">
            <v>0</v>
          </cell>
          <cell r="AA1397">
            <v>0</v>
          </cell>
          <cell r="AB1397">
            <v>0</v>
          </cell>
          <cell r="AC1397">
            <v>0</v>
          </cell>
          <cell r="AD1397">
            <v>0</v>
          </cell>
          <cell r="AE1397">
            <v>0</v>
          </cell>
          <cell r="AF1397">
            <v>0</v>
          </cell>
          <cell r="AG1397">
            <v>0</v>
          </cell>
          <cell r="AH1397">
            <v>0</v>
          </cell>
        </row>
        <row r="1398">
          <cell r="A1398" t="str">
            <v>LH3940</v>
          </cell>
          <cell r="B1398" t="str">
            <v>Ekaya Housing Association Limited</v>
          </cell>
          <cell r="C1398" t="str">
            <v>RASA</v>
          </cell>
          <cell r="D1398">
            <v>362</v>
          </cell>
          <cell r="E1398">
            <v>0</v>
          </cell>
          <cell r="F1398">
            <v>5</v>
          </cell>
          <cell r="G1398">
            <v>0</v>
          </cell>
          <cell r="H1398">
            <v>0</v>
          </cell>
          <cell r="I1398">
            <v>0</v>
          </cell>
          <cell r="J1398">
            <v>0</v>
          </cell>
          <cell r="K1398">
            <v>0</v>
          </cell>
          <cell r="L1398">
            <v>0</v>
          </cell>
          <cell r="M1398">
            <v>58</v>
          </cell>
          <cell r="N1398">
            <v>0</v>
          </cell>
          <cell r="O1398">
            <v>12</v>
          </cell>
          <cell r="P1398">
            <v>0</v>
          </cell>
          <cell r="Q1398">
            <v>0</v>
          </cell>
          <cell r="R1398">
            <v>0</v>
          </cell>
          <cell r="S1398">
            <v>0</v>
          </cell>
          <cell r="T1398">
            <v>0</v>
          </cell>
          <cell r="U1398">
            <v>0</v>
          </cell>
          <cell r="V1398">
            <v>420</v>
          </cell>
          <cell r="W1398">
            <v>0</v>
          </cell>
          <cell r="X1398">
            <v>17</v>
          </cell>
          <cell r="Y1398">
            <v>420</v>
          </cell>
          <cell r="Z1398">
            <v>0</v>
          </cell>
          <cell r="AA1398">
            <v>0</v>
          </cell>
          <cell r="AB1398">
            <v>0</v>
          </cell>
          <cell r="AC1398">
            <v>0</v>
          </cell>
          <cell r="AD1398">
            <v>0</v>
          </cell>
          <cell r="AE1398">
            <v>0</v>
          </cell>
          <cell r="AF1398">
            <v>0</v>
          </cell>
          <cell r="AG1398">
            <v>0</v>
          </cell>
          <cell r="AH1398">
            <v>0</v>
          </cell>
        </row>
        <row r="1399">
          <cell r="A1399" t="str">
            <v>LH3942</v>
          </cell>
          <cell r="B1399" t="str">
            <v>Chesterfield Churches Housing Association Limited</v>
          </cell>
          <cell r="C1399" t="str">
            <v>RASA</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31</v>
          </cell>
          <cell r="T1399">
            <v>0</v>
          </cell>
          <cell r="U1399">
            <v>0</v>
          </cell>
          <cell r="V1399">
            <v>31</v>
          </cell>
          <cell r="W1399">
            <v>0</v>
          </cell>
          <cell r="X1399">
            <v>0</v>
          </cell>
          <cell r="Y1399">
            <v>31</v>
          </cell>
          <cell r="Z1399">
            <v>0</v>
          </cell>
          <cell r="AA1399">
            <v>0</v>
          </cell>
          <cell r="AB1399">
            <v>0</v>
          </cell>
          <cell r="AC1399">
            <v>0</v>
          </cell>
          <cell r="AD1399">
            <v>0</v>
          </cell>
          <cell r="AE1399">
            <v>0</v>
          </cell>
          <cell r="AF1399">
            <v>0</v>
          </cell>
          <cell r="AG1399">
            <v>0</v>
          </cell>
          <cell r="AH1399">
            <v>0</v>
          </cell>
        </row>
        <row r="1400">
          <cell r="A1400" t="str">
            <v>LH3943</v>
          </cell>
          <cell r="B1400" t="str">
            <v>South Shropshire Housing Association</v>
          </cell>
          <cell r="C1400" t="str">
            <v>Large</v>
          </cell>
          <cell r="D1400">
            <v>1665</v>
          </cell>
          <cell r="E1400">
            <v>0</v>
          </cell>
          <cell r="F1400">
            <v>5</v>
          </cell>
          <cell r="G1400">
            <v>0</v>
          </cell>
          <cell r="H1400">
            <v>0</v>
          </cell>
          <cell r="I1400">
            <v>0</v>
          </cell>
          <cell r="J1400">
            <v>170</v>
          </cell>
          <cell r="K1400">
            <v>0</v>
          </cell>
          <cell r="L1400">
            <v>0</v>
          </cell>
          <cell r="M1400">
            <v>28</v>
          </cell>
          <cell r="N1400">
            <v>0</v>
          </cell>
          <cell r="O1400">
            <v>0</v>
          </cell>
          <cell r="P1400">
            <v>0</v>
          </cell>
          <cell r="Q1400">
            <v>0</v>
          </cell>
          <cell r="R1400">
            <v>0</v>
          </cell>
          <cell r="S1400">
            <v>286</v>
          </cell>
          <cell r="T1400">
            <v>0</v>
          </cell>
          <cell r="U1400">
            <v>0</v>
          </cell>
          <cell r="V1400">
            <v>2149</v>
          </cell>
          <cell r="W1400">
            <v>0</v>
          </cell>
          <cell r="X1400">
            <v>5</v>
          </cell>
          <cell r="Y1400">
            <v>2149</v>
          </cell>
          <cell r="Z1400">
            <v>8</v>
          </cell>
          <cell r="AA1400">
            <v>5</v>
          </cell>
          <cell r="AB1400">
            <v>0</v>
          </cell>
          <cell r="AC1400">
            <v>0</v>
          </cell>
          <cell r="AD1400">
            <v>0</v>
          </cell>
          <cell r="AE1400">
            <v>0</v>
          </cell>
          <cell r="AF1400">
            <v>8</v>
          </cell>
          <cell r="AG1400">
            <v>5</v>
          </cell>
          <cell r="AH1400">
            <v>0</v>
          </cell>
        </row>
        <row r="1401">
          <cell r="A1401" t="str">
            <v>LH3980</v>
          </cell>
          <cell r="B1401" t="str">
            <v>New World Housing Association Limited</v>
          </cell>
          <cell r="C1401" t="str">
            <v>RASA</v>
          </cell>
          <cell r="D1401">
            <v>375</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13</v>
          </cell>
          <cell r="T1401">
            <v>0</v>
          </cell>
          <cell r="U1401">
            <v>0</v>
          </cell>
          <cell r="V1401">
            <v>388</v>
          </cell>
          <cell r="W1401">
            <v>0</v>
          </cell>
          <cell r="X1401">
            <v>0</v>
          </cell>
          <cell r="Y1401">
            <v>388</v>
          </cell>
          <cell r="Z1401">
            <v>0</v>
          </cell>
          <cell r="AA1401">
            <v>0</v>
          </cell>
          <cell r="AB1401">
            <v>0</v>
          </cell>
          <cell r="AC1401">
            <v>0</v>
          </cell>
          <cell r="AD1401">
            <v>0</v>
          </cell>
          <cell r="AE1401">
            <v>0</v>
          </cell>
          <cell r="AF1401">
            <v>0</v>
          </cell>
          <cell r="AG1401">
            <v>0</v>
          </cell>
          <cell r="AH1401">
            <v>0</v>
          </cell>
        </row>
        <row r="1402">
          <cell r="A1402" t="str">
            <v>LH4002</v>
          </cell>
          <cell r="B1402" t="str">
            <v>Accent Peerless Limited</v>
          </cell>
          <cell r="C1402" t="str">
            <v>Large</v>
          </cell>
          <cell r="D1402">
            <v>2756</v>
          </cell>
          <cell r="E1402">
            <v>0</v>
          </cell>
          <cell r="F1402">
            <v>311</v>
          </cell>
          <cell r="G1402">
            <v>46</v>
          </cell>
          <cell r="H1402">
            <v>0</v>
          </cell>
          <cell r="I1402">
            <v>0</v>
          </cell>
          <cell r="J1402">
            <v>61</v>
          </cell>
          <cell r="K1402">
            <v>15</v>
          </cell>
          <cell r="L1402">
            <v>0</v>
          </cell>
          <cell r="M1402">
            <v>60</v>
          </cell>
          <cell r="N1402">
            <v>4</v>
          </cell>
          <cell r="O1402">
            <v>37</v>
          </cell>
          <cell r="P1402">
            <v>0</v>
          </cell>
          <cell r="Q1402">
            <v>0</v>
          </cell>
          <cell r="R1402">
            <v>0</v>
          </cell>
          <cell r="S1402">
            <v>233</v>
          </cell>
          <cell r="T1402">
            <v>0</v>
          </cell>
          <cell r="U1402">
            <v>0</v>
          </cell>
          <cell r="V1402">
            <v>3156</v>
          </cell>
          <cell r="W1402">
            <v>19</v>
          </cell>
          <cell r="X1402">
            <v>348</v>
          </cell>
          <cell r="Y1402">
            <v>3175</v>
          </cell>
          <cell r="Z1402">
            <v>25</v>
          </cell>
          <cell r="AA1402">
            <v>0</v>
          </cell>
          <cell r="AB1402">
            <v>0</v>
          </cell>
          <cell r="AC1402">
            <v>0</v>
          </cell>
          <cell r="AD1402">
            <v>0</v>
          </cell>
          <cell r="AE1402">
            <v>0</v>
          </cell>
          <cell r="AF1402">
            <v>25</v>
          </cell>
          <cell r="AG1402">
            <v>0</v>
          </cell>
          <cell r="AH1402">
            <v>0</v>
          </cell>
        </row>
        <row r="1403">
          <cell r="A1403" t="str">
            <v>LH4014</v>
          </cell>
          <cell r="B1403" t="str">
            <v>Broadacres Housing Association Limited</v>
          </cell>
          <cell r="C1403" t="str">
            <v>Large</v>
          </cell>
          <cell r="D1403">
            <v>5068</v>
          </cell>
          <cell r="E1403">
            <v>24</v>
          </cell>
          <cell r="F1403">
            <v>0</v>
          </cell>
          <cell r="G1403">
            <v>214</v>
          </cell>
          <cell r="H1403">
            <v>0</v>
          </cell>
          <cell r="I1403">
            <v>0</v>
          </cell>
          <cell r="J1403">
            <v>182</v>
          </cell>
          <cell r="K1403">
            <v>0</v>
          </cell>
          <cell r="L1403">
            <v>0</v>
          </cell>
          <cell r="M1403">
            <v>81</v>
          </cell>
          <cell r="N1403">
            <v>0</v>
          </cell>
          <cell r="O1403">
            <v>0</v>
          </cell>
          <cell r="P1403">
            <v>0</v>
          </cell>
          <cell r="Q1403">
            <v>0</v>
          </cell>
          <cell r="R1403">
            <v>0</v>
          </cell>
          <cell r="S1403">
            <v>221</v>
          </cell>
          <cell r="T1403">
            <v>0</v>
          </cell>
          <cell r="U1403">
            <v>0</v>
          </cell>
          <cell r="V1403">
            <v>5766</v>
          </cell>
          <cell r="W1403">
            <v>24</v>
          </cell>
          <cell r="X1403">
            <v>0</v>
          </cell>
          <cell r="Y1403">
            <v>5790</v>
          </cell>
          <cell r="Z1403">
            <v>0</v>
          </cell>
          <cell r="AA1403">
            <v>0</v>
          </cell>
          <cell r="AB1403">
            <v>0</v>
          </cell>
          <cell r="AC1403">
            <v>0</v>
          </cell>
          <cell r="AD1403">
            <v>0</v>
          </cell>
          <cell r="AE1403">
            <v>0</v>
          </cell>
          <cell r="AF1403">
            <v>0</v>
          </cell>
          <cell r="AG1403">
            <v>0</v>
          </cell>
          <cell r="AH1403">
            <v>0</v>
          </cell>
        </row>
        <row r="1404">
          <cell r="A1404" t="str">
            <v>LH4026</v>
          </cell>
          <cell r="B1404" t="str">
            <v>Rosebery Housing Association Limited</v>
          </cell>
          <cell r="C1404" t="str">
            <v>Large</v>
          </cell>
          <cell r="D1404">
            <v>1695</v>
          </cell>
          <cell r="E1404">
            <v>0</v>
          </cell>
          <cell r="F1404">
            <v>0</v>
          </cell>
          <cell r="G1404">
            <v>12</v>
          </cell>
          <cell r="H1404">
            <v>0</v>
          </cell>
          <cell r="I1404">
            <v>0</v>
          </cell>
          <cell r="J1404">
            <v>18</v>
          </cell>
          <cell r="K1404">
            <v>0</v>
          </cell>
          <cell r="L1404">
            <v>0</v>
          </cell>
          <cell r="M1404">
            <v>115</v>
          </cell>
          <cell r="N1404">
            <v>0</v>
          </cell>
          <cell r="O1404">
            <v>58</v>
          </cell>
          <cell r="P1404">
            <v>0</v>
          </cell>
          <cell r="Q1404">
            <v>0</v>
          </cell>
          <cell r="R1404">
            <v>0</v>
          </cell>
          <cell r="S1404">
            <v>185</v>
          </cell>
          <cell r="T1404">
            <v>0</v>
          </cell>
          <cell r="U1404">
            <v>0</v>
          </cell>
          <cell r="V1404">
            <v>2025</v>
          </cell>
          <cell r="W1404">
            <v>0</v>
          </cell>
          <cell r="X1404">
            <v>58</v>
          </cell>
          <cell r="Y1404">
            <v>2025</v>
          </cell>
          <cell r="Z1404">
            <v>0</v>
          </cell>
          <cell r="AA1404">
            <v>1</v>
          </cell>
          <cell r="AB1404">
            <v>0</v>
          </cell>
          <cell r="AC1404">
            <v>0</v>
          </cell>
          <cell r="AD1404">
            <v>0</v>
          </cell>
          <cell r="AE1404">
            <v>0</v>
          </cell>
          <cell r="AF1404">
            <v>0</v>
          </cell>
          <cell r="AG1404">
            <v>1</v>
          </cell>
          <cell r="AH1404">
            <v>0</v>
          </cell>
        </row>
        <row r="1405">
          <cell r="A1405" t="str">
            <v>LH4027</v>
          </cell>
          <cell r="B1405" t="str">
            <v>Stonewater (4) Limited</v>
          </cell>
          <cell r="C1405" t="str">
            <v>Large</v>
          </cell>
          <cell r="D1405">
            <v>1778</v>
          </cell>
          <cell r="E1405">
            <v>0</v>
          </cell>
          <cell r="F1405">
            <v>349</v>
          </cell>
          <cell r="G1405">
            <v>2</v>
          </cell>
          <cell r="H1405">
            <v>0</v>
          </cell>
          <cell r="I1405">
            <v>1</v>
          </cell>
          <cell r="J1405">
            <v>62</v>
          </cell>
          <cell r="K1405">
            <v>0</v>
          </cell>
          <cell r="L1405">
            <v>1</v>
          </cell>
          <cell r="M1405">
            <v>14</v>
          </cell>
          <cell r="N1405">
            <v>0</v>
          </cell>
          <cell r="O1405">
            <v>0</v>
          </cell>
          <cell r="P1405">
            <v>0</v>
          </cell>
          <cell r="Q1405">
            <v>0</v>
          </cell>
          <cell r="R1405">
            <v>0</v>
          </cell>
          <cell r="S1405">
            <v>519</v>
          </cell>
          <cell r="T1405">
            <v>0</v>
          </cell>
          <cell r="U1405">
            <v>42</v>
          </cell>
          <cell r="V1405">
            <v>2375</v>
          </cell>
          <cell r="W1405">
            <v>0</v>
          </cell>
          <cell r="X1405">
            <v>393</v>
          </cell>
          <cell r="Y1405">
            <v>2375</v>
          </cell>
          <cell r="Z1405">
            <v>0</v>
          </cell>
          <cell r="AA1405">
            <v>0</v>
          </cell>
          <cell r="AB1405">
            <v>0</v>
          </cell>
          <cell r="AC1405">
            <v>0</v>
          </cell>
          <cell r="AD1405">
            <v>0</v>
          </cell>
          <cell r="AE1405">
            <v>0</v>
          </cell>
          <cell r="AF1405">
            <v>0</v>
          </cell>
          <cell r="AG1405">
            <v>0</v>
          </cell>
          <cell r="AH1405">
            <v>0</v>
          </cell>
        </row>
        <row r="1406">
          <cell r="A1406" t="str">
            <v>LH4032</v>
          </cell>
          <cell r="B1406" t="str">
            <v>New Progress Housing Association Limited</v>
          </cell>
          <cell r="C1406" t="str">
            <v>Large</v>
          </cell>
          <cell r="D1406">
            <v>2724</v>
          </cell>
          <cell r="E1406">
            <v>0</v>
          </cell>
          <cell r="F1406">
            <v>0</v>
          </cell>
          <cell r="G1406">
            <v>31</v>
          </cell>
          <cell r="H1406">
            <v>0</v>
          </cell>
          <cell r="I1406">
            <v>0</v>
          </cell>
          <cell r="J1406">
            <v>300</v>
          </cell>
          <cell r="K1406">
            <v>0</v>
          </cell>
          <cell r="L1406">
            <v>0</v>
          </cell>
          <cell r="M1406">
            <v>575</v>
          </cell>
          <cell r="N1406">
            <v>8</v>
          </cell>
          <cell r="O1406">
            <v>8</v>
          </cell>
          <cell r="P1406">
            <v>0</v>
          </cell>
          <cell r="Q1406">
            <v>0</v>
          </cell>
          <cell r="R1406">
            <v>0</v>
          </cell>
          <cell r="S1406">
            <v>925</v>
          </cell>
          <cell r="T1406">
            <v>0</v>
          </cell>
          <cell r="U1406">
            <v>0</v>
          </cell>
          <cell r="V1406">
            <v>4555</v>
          </cell>
          <cell r="W1406">
            <v>8</v>
          </cell>
          <cell r="X1406">
            <v>8</v>
          </cell>
          <cell r="Y1406">
            <v>4563</v>
          </cell>
          <cell r="Z1406">
            <v>82</v>
          </cell>
          <cell r="AA1406">
            <v>0</v>
          </cell>
          <cell r="AB1406">
            <v>0</v>
          </cell>
          <cell r="AC1406">
            <v>0</v>
          </cell>
          <cell r="AD1406">
            <v>0</v>
          </cell>
          <cell r="AE1406">
            <v>0</v>
          </cell>
          <cell r="AF1406">
            <v>82</v>
          </cell>
          <cell r="AG1406">
            <v>0</v>
          </cell>
          <cell r="AH1406">
            <v>0</v>
          </cell>
        </row>
        <row r="1407">
          <cell r="A1407" t="str">
            <v>LH4034</v>
          </cell>
          <cell r="B1407" t="str">
            <v>Ashram Housing Association Limited</v>
          </cell>
          <cell r="C1407" t="str">
            <v>RASA</v>
          </cell>
          <cell r="D1407">
            <v>421</v>
          </cell>
          <cell r="E1407">
            <v>168</v>
          </cell>
          <cell r="F1407">
            <v>247</v>
          </cell>
          <cell r="G1407">
            <v>5</v>
          </cell>
          <cell r="H1407">
            <v>0</v>
          </cell>
          <cell r="I1407">
            <v>41</v>
          </cell>
          <cell r="J1407">
            <v>50</v>
          </cell>
          <cell r="K1407">
            <v>5</v>
          </cell>
          <cell r="L1407">
            <v>70</v>
          </cell>
          <cell r="M1407">
            <v>10</v>
          </cell>
          <cell r="N1407">
            <v>0</v>
          </cell>
          <cell r="O1407">
            <v>16</v>
          </cell>
          <cell r="P1407">
            <v>0</v>
          </cell>
          <cell r="Q1407">
            <v>0</v>
          </cell>
          <cell r="R1407">
            <v>0</v>
          </cell>
          <cell r="S1407">
            <v>24</v>
          </cell>
          <cell r="T1407">
            <v>0</v>
          </cell>
          <cell r="U1407">
            <v>85</v>
          </cell>
          <cell r="V1407">
            <v>510</v>
          </cell>
          <cell r="W1407">
            <v>173</v>
          </cell>
          <cell r="X1407">
            <v>459</v>
          </cell>
          <cell r="Y1407">
            <v>683</v>
          </cell>
          <cell r="Z1407">
            <v>0</v>
          </cell>
          <cell r="AA1407">
            <v>0</v>
          </cell>
          <cell r="AB1407">
            <v>44</v>
          </cell>
          <cell r="AC1407">
            <v>0</v>
          </cell>
          <cell r="AD1407">
            <v>0</v>
          </cell>
          <cell r="AE1407">
            <v>0</v>
          </cell>
          <cell r="AF1407">
            <v>0</v>
          </cell>
          <cell r="AG1407">
            <v>0</v>
          </cell>
          <cell r="AH1407">
            <v>44</v>
          </cell>
        </row>
        <row r="1408">
          <cell r="A1408" t="str">
            <v>LH4035</v>
          </cell>
          <cell r="B1408" t="str">
            <v>SHAL Housing Limited</v>
          </cell>
          <cell r="C1408" t="str">
            <v>RASA</v>
          </cell>
          <cell r="D1408">
            <v>656</v>
          </cell>
          <cell r="E1408">
            <v>0</v>
          </cell>
          <cell r="F1408">
            <v>0</v>
          </cell>
          <cell r="G1408">
            <v>0</v>
          </cell>
          <cell r="H1408">
            <v>0</v>
          </cell>
          <cell r="I1408">
            <v>0</v>
          </cell>
          <cell r="J1408">
            <v>43</v>
          </cell>
          <cell r="K1408">
            <v>0</v>
          </cell>
          <cell r="L1408">
            <v>0</v>
          </cell>
          <cell r="M1408">
            <v>0</v>
          </cell>
          <cell r="N1408">
            <v>0</v>
          </cell>
          <cell r="O1408">
            <v>0</v>
          </cell>
          <cell r="P1408">
            <v>0</v>
          </cell>
          <cell r="Q1408">
            <v>0</v>
          </cell>
          <cell r="R1408">
            <v>0</v>
          </cell>
          <cell r="S1408">
            <v>0</v>
          </cell>
          <cell r="T1408">
            <v>0</v>
          </cell>
          <cell r="U1408">
            <v>0</v>
          </cell>
          <cell r="V1408">
            <v>699</v>
          </cell>
          <cell r="W1408">
            <v>0</v>
          </cell>
          <cell r="X1408">
            <v>0</v>
          </cell>
          <cell r="Y1408">
            <v>699</v>
          </cell>
          <cell r="Z1408">
            <v>0</v>
          </cell>
          <cell r="AA1408">
            <v>0</v>
          </cell>
          <cell r="AB1408">
            <v>0</v>
          </cell>
          <cell r="AC1408">
            <v>0</v>
          </cell>
          <cell r="AD1408">
            <v>0</v>
          </cell>
          <cell r="AE1408">
            <v>0</v>
          </cell>
          <cell r="AF1408">
            <v>0</v>
          </cell>
          <cell r="AG1408">
            <v>0</v>
          </cell>
          <cell r="AH1408">
            <v>0</v>
          </cell>
        </row>
        <row r="1409">
          <cell r="A1409" t="str">
            <v>LH4046</v>
          </cell>
          <cell r="B1409" t="str">
            <v>Circle Anglia Limited</v>
          </cell>
          <cell r="C1409" t="str">
            <v>RASA</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row>
        <row r="1410">
          <cell r="A1410" t="str">
            <v>LH4050</v>
          </cell>
          <cell r="B1410" t="str">
            <v>Rooftop Housing Association Limited</v>
          </cell>
          <cell r="C1410" t="str">
            <v>Large</v>
          </cell>
          <cell r="D1410">
            <v>4037</v>
          </cell>
          <cell r="E1410">
            <v>0</v>
          </cell>
          <cell r="F1410">
            <v>0</v>
          </cell>
          <cell r="G1410">
            <v>18</v>
          </cell>
          <cell r="H1410">
            <v>0</v>
          </cell>
          <cell r="I1410">
            <v>0</v>
          </cell>
          <cell r="J1410">
            <v>865</v>
          </cell>
          <cell r="K1410">
            <v>16</v>
          </cell>
          <cell r="L1410">
            <v>0</v>
          </cell>
          <cell r="M1410">
            <v>34</v>
          </cell>
          <cell r="N1410">
            <v>141</v>
          </cell>
          <cell r="O1410">
            <v>0</v>
          </cell>
          <cell r="P1410">
            <v>0</v>
          </cell>
          <cell r="Q1410">
            <v>8</v>
          </cell>
          <cell r="R1410">
            <v>0</v>
          </cell>
          <cell r="S1410">
            <v>424</v>
          </cell>
          <cell r="T1410">
            <v>0</v>
          </cell>
          <cell r="U1410">
            <v>0</v>
          </cell>
          <cell r="V1410">
            <v>5378</v>
          </cell>
          <cell r="W1410">
            <v>165</v>
          </cell>
          <cell r="X1410">
            <v>0</v>
          </cell>
          <cell r="Y1410">
            <v>5535</v>
          </cell>
          <cell r="Z1410">
            <v>0</v>
          </cell>
          <cell r="AA1410">
            <v>0</v>
          </cell>
          <cell r="AB1410">
            <v>0</v>
          </cell>
          <cell r="AC1410">
            <v>0</v>
          </cell>
          <cell r="AD1410">
            <v>0</v>
          </cell>
          <cell r="AE1410">
            <v>0</v>
          </cell>
          <cell r="AF1410">
            <v>0</v>
          </cell>
          <cell r="AG1410">
            <v>0</v>
          </cell>
          <cell r="AH1410">
            <v>0</v>
          </cell>
        </row>
        <row r="1411">
          <cell r="A1411" t="str">
            <v>LH4066</v>
          </cell>
          <cell r="B1411" t="str">
            <v>Sentinel Housing Association Ltd</v>
          </cell>
          <cell r="C1411" t="str">
            <v>Large</v>
          </cell>
          <cell r="D1411">
            <v>7084</v>
          </cell>
          <cell r="E1411">
            <v>0</v>
          </cell>
          <cell r="F1411">
            <v>0</v>
          </cell>
          <cell r="G1411">
            <v>125</v>
          </cell>
          <cell r="H1411">
            <v>0</v>
          </cell>
          <cell r="I1411">
            <v>0</v>
          </cell>
          <cell r="J1411">
            <v>577</v>
          </cell>
          <cell r="K1411">
            <v>0</v>
          </cell>
          <cell r="L1411">
            <v>0</v>
          </cell>
          <cell r="M1411">
            <v>23</v>
          </cell>
          <cell r="N1411">
            <v>30</v>
          </cell>
          <cell r="O1411">
            <v>0</v>
          </cell>
          <cell r="P1411">
            <v>0</v>
          </cell>
          <cell r="Q1411">
            <v>0</v>
          </cell>
          <cell r="R1411">
            <v>0</v>
          </cell>
          <cell r="S1411">
            <v>412</v>
          </cell>
          <cell r="T1411">
            <v>0</v>
          </cell>
          <cell r="U1411">
            <v>0</v>
          </cell>
          <cell r="V1411">
            <v>8221</v>
          </cell>
          <cell r="W1411">
            <v>30</v>
          </cell>
          <cell r="X1411">
            <v>0</v>
          </cell>
          <cell r="Y1411">
            <v>8251</v>
          </cell>
          <cell r="Z1411">
            <v>137</v>
          </cell>
          <cell r="AA1411">
            <v>0</v>
          </cell>
          <cell r="AB1411">
            <v>0</v>
          </cell>
          <cell r="AC1411">
            <v>19</v>
          </cell>
          <cell r="AD1411">
            <v>0</v>
          </cell>
          <cell r="AE1411">
            <v>0</v>
          </cell>
          <cell r="AF1411">
            <v>156</v>
          </cell>
          <cell r="AG1411">
            <v>0</v>
          </cell>
          <cell r="AH1411">
            <v>0</v>
          </cell>
        </row>
        <row r="1412">
          <cell r="A1412" t="str">
            <v>LH4078</v>
          </cell>
          <cell r="B1412" t="str">
            <v>YMCA London South West</v>
          </cell>
          <cell r="C1412" t="str">
            <v>RASA</v>
          </cell>
          <cell r="D1412">
            <v>0</v>
          </cell>
          <cell r="E1412">
            <v>0</v>
          </cell>
          <cell r="F1412">
            <v>0</v>
          </cell>
          <cell r="G1412">
            <v>0</v>
          </cell>
          <cell r="H1412">
            <v>0</v>
          </cell>
          <cell r="I1412">
            <v>0</v>
          </cell>
          <cell r="J1412">
            <v>36</v>
          </cell>
          <cell r="K1412">
            <v>0</v>
          </cell>
          <cell r="L1412">
            <v>0</v>
          </cell>
          <cell r="M1412">
            <v>283</v>
          </cell>
          <cell r="N1412">
            <v>0</v>
          </cell>
          <cell r="O1412">
            <v>0</v>
          </cell>
          <cell r="P1412">
            <v>0</v>
          </cell>
          <cell r="Q1412">
            <v>0</v>
          </cell>
          <cell r="R1412">
            <v>0</v>
          </cell>
          <cell r="S1412">
            <v>0</v>
          </cell>
          <cell r="T1412">
            <v>0</v>
          </cell>
          <cell r="U1412">
            <v>0</v>
          </cell>
          <cell r="V1412">
            <v>319</v>
          </cell>
          <cell r="W1412">
            <v>0</v>
          </cell>
          <cell r="X1412">
            <v>0</v>
          </cell>
          <cell r="Y1412">
            <v>319</v>
          </cell>
          <cell r="Z1412">
            <v>0</v>
          </cell>
          <cell r="AA1412">
            <v>0</v>
          </cell>
          <cell r="AB1412">
            <v>0</v>
          </cell>
          <cell r="AC1412">
            <v>0</v>
          </cell>
          <cell r="AD1412">
            <v>0</v>
          </cell>
          <cell r="AE1412">
            <v>0</v>
          </cell>
          <cell r="AF1412">
            <v>0</v>
          </cell>
          <cell r="AG1412">
            <v>0</v>
          </cell>
          <cell r="AH1412">
            <v>0</v>
          </cell>
        </row>
        <row r="1413">
          <cell r="A1413" t="str">
            <v>LH4083</v>
          </cell>
          <cell r="B1413" t="str">
            <v>Westlea Housing Association Limited</v>
          </cell>
          <cell r="C1413" t="str">
            <v>Large</v>
          </cell>
          <cell r="D1413">
            <v>5650</v>
          </cell>
          <cell r="E1413">
            <v>126</v>
          </cell>
          <cell r="F1413">
            <v>224</v>
          </cell>
          <cell r="G1413">
            <v>71</v>
          </cell>
          <cell r="H1413">
            <v>26</v>
          </cell>
          <cell r="I1413">
            <v>22</v>
          </cell>
          <cell r="J1413">
            <v>303</v>
          </cell>
          <cell r="K1413">
            <v>109</v>
          </cell>
          <cell r="L1413">
            <v>8</v>
          </cell>
          <cell r="M1413">
            <v>60</v>
          </cell>
          <cell r="N1413">
            <v>201</v>
          </cell>
          <cell r="O1413">
            <v>0</v>
          </cell>
          <cell r="P1413">
            <v>0</v>
          </cell>
          <cell r="Q1413">
            <v>0</v>
          </cell>
          <cell r="R1413">
            <v>0</v>
          </cell>
          <cell r="S1413">
            <v>278</v>
          </cell>
          <cell r="T1413">
            <v>0</v>
          </cell>
          <cell r="U1413">
            <v>0</v>
          </cell>
          <cell r="V1413">
            <v>6362</v>
          </cell>
          <cell r="W1413">
            <v>462</v>
          </cell>
          <cell r="X1413">
            <v>254</v>
          </cell>
          <cell r="Y1413">
            <v>6824</v>
          </cell>
          <cell r="Z1413">
            <v>42</v>
          </cell>
          <cell r="AA1413">
            <v>0</v>
          </cell>
          <cell r="AB1413">
            <v>0</v>
          </cell>
          <cell r="AC1413">
            <v>0</v>
          </cell>
          <cell r="AD1413">
            <v>0</v>
          </cell>
          <cell r="AE1413">
            <v>0</v>
          </cell>
          <cell r="AF1413">
            <v>42</v>
          </cell>
          <cell r="AG1413">
            <v>0</v>
          </cell>
          <cell r="AH1413">
            <v>0</v>
          </cell>
        </row>
        <row r="1414">
          <cell r="A1414" t="str">
            <v>LH4087</v>
          </cell>
          <cell r="B1414" t="str">
            <v>Affinity Sutton Group Limited</v>
          </cell>
          <cell r="C1414" t="str">
            <v>RASA</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A1415" t="str">
            <v>LH4090</v>
          </cell>
          <cell r="B1415" t="str">
            <v>Drum Housing Association Limited</v>
          </cell>
          <cell r="C1415" t="str">
            <v>Large</v>
          </cell>
          <cell r="D1415">
            <v>0</v>
          </cell>
          <cell r="E1415">
            <v>3825</v>
          </cell>
          <cell r="F1415">
            <v>0</v>
          </cell>
          <cell r="G1415">
            <v>0</v>
          </cell>
          <cell r="H1415">
            <v>249</v>
          </cell>
          <cell r="I1415">
            <v>0</v>
          </cell>
          <cell r="J1415">
            <v>0</v>
          </cell>
          <cell r="K1415">
            <v>393</v>
          </cell>
          <cell r="L1415">
            <v>0</v>
          </cell>
          <cell r="M1415">
            <v>0</v>
          </cell>
          <cell r="N1415">
            <v>26</v>
          </cell>
          <cell r="O1415">
            <v>0</v>
          </cell>
          <cell r="P1415">
            <v>0</v>
          </cell>
          <cell r="Q1415">
            <v>0</v>
          </cell>
          <cell r="R1415">
            <v>0</v>
          </cell>
          <cell r="S1415">
            <v>0</v>
          </cell>
          <cell r="T1415">
            <v>617</v>
          </cell>
          <cell r="U1415">
            <v>0</v>
          </cell>
          <cell r="V1415">
            <v>0</v>
          </cell>
          <cell r="W1415">
            <v>5110</v>
          </cell>
          <cell r="X1415">
            <v>0</v>
          </cell>
          <cell r="Y1415">
            <v>5110</v>
          </cell>
          <cell r="Z1415">
            <v>0</v>
          </cell>
          <cell r="AA1415">
            <v>2</v>
          </cell>
          <cell r="AB1415">
            <v>0</v>
          </cell>
          <cell r="AC1415">
            <v>0</v>
          </cell>
          <cell r="AD1415">
            <v>0</v>
          </cell>
          <cell r="AE1415">
            <v>0</v>
          </cell>
          <cell r="AF1415">
            <v>0</v>
          </cell>
          <cell r="AG1415">
            <v>2</v>
          </cell>
          <cell r="AH1415">
            <v>0</v>
          </cell>
        </row>
        <row r="1416">
          <cell r="A1416" t="str">
            <v>LH4094</v>
          </cell>
          <cell r="B1416" t="str">
            <v>South Anglia Housing Limited</v>
          </cell>
          <cell r="C1416" t="str">
            <v>Large</v>
          </cell>
          <cell r="D1416">
            <v>3970</v>
          </cell>
          <cell r="E1416">
            <v>541</v>
          </cell>
          <cell r="F1416">
            <v>1162</v>
          </cell>
          <cell r="G1416">
            <v>0</v>
          </cell>
          <cell r="H1416">
            <v>4</v>
          </cell>
          <cell r="I1416">
            <v>0</v>
          </cell>
          <cell r="J1416">
            <v>689</v>
          </cell>
          <cell r="K1416">
            <v>79</v>
          </cell>
          <cell r="L1416">
            <v>154</v>
          </cell>
          <cell r="M1416">
            <v>0</v>
          </cell>
          <cell r="N1416">
            <v>169</v>
          </cell>
          <cell r="O1416">
            <v>0</v>
          </cell>
          <cell r="P1416">
            <v>0</v>
          </cell>
          <cell r="Q1416">
            <v>0</v>
          </cell>
          <cell r="R1416">
            <v>0</v>
          </cell>
          <cell r="S1416">
            <v>0</v>
          </cell>
          <cell r="T1416">
            <v>508</v>
          </cell>
          <cell r="U1416">
            <v>0</v>
          </cell>
          <cell r="V1416">
            <v>4659</v>
          </cell>
          <cell r="W1416">
            <v>1301</v>
          </cell>
          <cell r="X1416">
            <v>1316</v>
          </cell>
          <cell r="Y1416">
            <v>5960</v>
          </cell>
          <cell r="Z1416">
            <v>0</v>
          </cell>
          <cell r="AA1416">
            <v>134</v>
          </cell>
          <cell r="AB1416">
            <v>0</v>
          </cell>
          <cell r="AC1416">
            <v>0</v>
          </cell>
          <cell r="AD1416">
            <v>204</v>
          </cell>
          <cell r="AE1416">
            <v>0</v>
          </cell>
          <cell r="AF1416">
            <v>0</v>
          </cell>
          <cell r="AG1416">
            <v>338</v>
          </cell>
          <cell r="AH1416">
            <v>0</v>
          </cell>
        </row>
        <row r="1417">
          <cell r="A1417" t="str">
            <v>LH4095</v>
          </cell>
          <cell r="B1417" t="str">
            <v>Anchor Trust</v>
          </cell>
          <cell r="C1417" t="str">
            <v>Large</v>
          </cell>
          <cell r="D1417">
            <v>92</v>
          </cell>
          <cell r="E1417">
            <v>0</v>
          </cell>
          <cell r="F1417">
            <v>0</v>
          </cell>
          <cell r="G1417">
            <v>0</v>
          </cell>
          <cell r="H1417">
            <v>0</v>
          </cell>
          <cell r="I1417">
            <v>0</v>
          </cell>
          <cell r="J1417">
            <v>0</v>
          </cell>
          <cell r="K1417">
            <v>0</v>
          </cell>
          <cell r="L1417">
            <v>0</v>
          </cell>
          <cell r="M1417">
            <v>3</v>
          </cell>
          <cell r="N1417">
            <v>0</v>
          </cell>
          <cell r="O1417">
            <v>0</v>
          </cell>
          <cell r="P1417">
            <v>6055</v>
          </cell>
          <cell r="Q1417">
            <v>0</v>
          </cell>
          <cell r="R1417">
            <v>0</v>
          </cell>
          <cell r="S1417">
            <v>22340</v>
          </cell>
          <cell r="T1417">
            <v>15</v>
          </cell>
          <cell r="U1417">
            <v>0</v>
          </cell>
          <cell r="V1417">
            <v>28490</v>
          </cell>
          <cell r="W1417">
            <v>15</v>
          </cell>
          <cell r="X1417">
            <v>0</v>
          </cell>
          <cell r="Y1417">
            <v>22450</v>
          </cell>
          <cell r="Z1417">
            <v>0</v>
          </cell>
          <cell r="AA1417">
            <v>6</v>
          </cell>
          <cell r="AB1417">
            <v>0</v>
          </cell>
          <cell r="AC1417">
            <v>0</v>
          </cell>
          <cell r="AD1417">
            <v>0</v>
          </cell>
          <cell r="AE1417">
            <v>0</v>
          </cell>
          <cell r="AF1417">
            <v>0</v>
          </cell>
          <cell r="AG1417">
            <v>6</v>
          </cell>
          <cell r="AH1417">
            <v>0</v>
          </cell>
        </row>
        <row r="1418">
          <cell r="A1418" t="str">
            <v>LH4097</v>
          </cell>
          <cell r="B1418" t="str">
            <v>Selwood Housing Society Limited</v>
          </cell>
          <cell r="C1418" t="str">
            <v>Large</v>
          </cell>
          <cell r="D1418">
            <v>4015</v>
          </cell>
          <cell r="E1418">
            <v>0</v>
          </cell>
          <cell r="F1418">
            <v>20</v>
          </cell>
          <cell r="G1418">
            <v>18</v>
          </cell>
          <cell r="H1418">
            <v>0</v>
          </cell>
          <cell r="I1418">
            <v>0</v>
          </cell>
          <cell r="J1418">
            <v>325</v>
          </cell>
          <cell r="K1418">
            <v>0</v>
          </cell>
          <cell r="L1418">
            <v>0</v>
          </cell>
          <cell r="M1418">
            <v>36</v>
          </cell>
          <cell r="N1418">
            <v>37</v>
          </cell>
          <cell r="O1418">
            <v>0</v>
          </cell>
          <cell r="P1418">
            <v>0</v>
          </cell>
          <cell r="Q1418">
            <v>52</v>
          </cell>
          <cell r="R1418">
            <v>0</v>
          </cell>
          <cell r="S1418">
            <v>1427</v>
          </cell>
          <cell r="T1418">
            <v>0</v>
          </cell>
          <cell r="U1418">
            <v>0</v>
          </cell>
          <cell r="V1418">
            <v>5821</v>
          </cell>
          <cell r="W1418">
            <v>89</v>
          </cell>
          <cell r="X1418">
            <v>20</v>
          </cell>
          <cell r="Y1418">
            <v>5858</v>
          </cell>
          <cell r="Z1418">
            <v>0</v>
          </cell>
          <cell r="AA1418">
            <v>7</v>
          </cell>
          <cell r="AB1418">
            <v>0</v>
          </cell>
          <cell r="AC1418">
            <v>0</v>
          </cell>
          <cell r="AD1418">
            <v>0</v>
          </cell>
          <cell r="AE1418">
            <v>0</v>
          </cell>
          <cell r="AF1418">
            <v>0</v>
          </cell>
          <cell r="AG1418">
            <v>7</v>
          </cell>
          <cell r="AH1418">
            <v>0</v>
          </cell>
        </row>
        <row r="1419">
          <cell r="A1419" t="str">
            <v>LH4106</v>
          </cell>
          <cell r="B1419" t="str">
            <v>Guild Care</v>
          </cell>
          <cell r="C1419" t="str">
            <v>RASA</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31</v>
          </cell>
          <cell r="T1419">
            <v>0</v>
          </cell>
          <cell r="U1419">
            <v>0</v>
          </cell>
          <cell r="V1419">
            <v>31</v>
          </cell>
          <cell r="W1419">
            <v>0</v>
          </cell>
          <cell r="X1419">
            <v>0</v>
          </cell>
          <cell r="Y1419">
            <v>31</v>
          </cell>
          <cell r="Z1419">
            <v>0</v>
          </cell>
          <cell r="AA1419">
            <v>0</v>
          </cell>
          <cell r="AB1419">
            <v>0</v>
          </cell>
          <cell r="AC1419">
            <v>0</v>
          </cell>
          <cell r="AD1419">
            <v>0</v>
          </cell>
          <cell r="AE1419">
            <v>0</v>
          </cell>
          <cell r="AF1419">
            <v>0</v>
          </cell>
          <cell r="AG1419">
            <v>0</v>
          </cell>
          <cell r="AH1419">
            <v>0</v>
          </cell>
        </row>
        <row r="1420">
          <cell r="A1420" t="str">
            <v>LH4107</v>
          </cell>
          <cell r="B1420" t="str">
            <v>Waterloo Housing Group Limited</v>
          </cell>
          <cell r="C1420" t="str">
            <v>RASA</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row>
        <row r="1421">
          <cell r="A1421" t="str">
            <v>LH4121</v>
          </cell>
          <cell r="B1421" t="str">
            <v>South Staffordshire Housing Association Limited</v>
          </cell>
          <cell r="C1421" t="str">
            <v>Large</v>
          </cell>
          <cell r="D1421">
            <v>3457</v>
          </cell>
          <cell r="E1421">
            <v>0</v>
          </cell>
          <cell r="F1421">
            <v>4</v>
          </cell>
          <cell r="G1421">
            <v>27</v>
          </cell>
          <cell r="H1421">
            <v>0</v>
          </cell>
          <cell r="I1421">
            <v>0</v>
          </cell>
          <cell r="J1421">
            <v>62</v>
          </cell>
          <cell r="K1421">
            <v>0</v>
          </cell>
          <cell r="L1421">
            <v>0</v>
          </cell>
          <cell r="M1421">
            <v>759</v>
          </cell>
          <cell r="N1421">
            <v>0</v>
          </cell>
          <cell r="O1421">
            <v>0</v>
          </cell>
          <cell r="P1421">
            <v>0</v>
          </cell>
          <cell r="Q1421">
            <v>0</v>
          </cell>
          <cell r="R1421">
            <v>0</v>
          </cell>
          <cell r="S1421">
            <v>1250</v>
          </cell>
          <cell r="T1421">
            <v>0</v>
          </cell>
          <cell r="U1421">
            <v>0</v>
          </cell>
          <cell r="V1421">
            <v>5555</v>
          </cell>
          <cell r="W1421">
            <v>0</v>
          </cell>
          <cell r="X1421">
            <v>4</v>
          </cell>
          <cell r="Y1421">
            <v>5555</v>
          </cell>
          <cell r="Z1421">
            <v>1</v>
          </cell>
          <cell r="AA1421">
            <v>0</v>
          </cell>
          <cell r="AB1421">
            <v>0</v>
          </cell>
          <cell r="AC1421">
            <v>0</v>
          </cell>
          <cell r="AD1421">
            <v>0</v>
          </cell>
          <cell r="AE1421">
            <v>0</v>
          </cell>
          <cell r="AF1421">
            <v>1</v>
          </cell>
          <cell r="AG1421">
            <v>0</v>
          </cell>
          <cell r="AH1421">
            <v>0</v>
          </cell>
        </row>
        <row r="1422">
          <cell r="A1422" t="str">
            <v>LH4138</v>
          </cell>
          <cell r="B1422" t="str">
            <v>Paradigm Homes Charitable Housing Association Limited</v>
          </cell>
          <cell r="C1422" t="str">
            <v>Large</v>
          </cell>
          <cell r="D1422">
            <v>8154</v>
          </cell>
          <cell r="E1422">
            <v>0</v>
          </cell>
          <cell r="F1422">
            <v>1</v>
          </cell>
          <cell r="G1422">
            <v>93</v>
          </cell>
          <cell r="H1422">
            <v>0</v>
          </cell>
          <cell r="I1422">
            <v>25</v>
          </cell>
          <cell r="J1422">
            <v>1624</v>
          </cell>
          <cell r="K1422">
            <v>0</v>
          </cell>
          <cell r="L1422">
            <v>0</v>
          </cell>
          <cell r="M1422">
            <v>241</v>
          </cell>
          <cell r="N1422">
            <v>0</v>
          </cell>
          <cell r="O1422">
            <v>0</v>
          </cell>
          <cell r="P1422">
            <v>0</v>
          </cell>
          <cell r="Q1422">
            <v>0</v>
          </cell>
          <cell r="R1422">
            <v>0</v>
          </cell>
          <cell r="S1422">
            <v>557</v>
          </cell>
          <cell r="T1422">
            <v>0</v>
          </cell>
          <cell r="U1422">
            <v>0</v>
          </cell>
          <cell r="V1422">
            <v>10669</v>
          </cell>
          <cell r="W1422">
            <v>0</v>
          </cell>
          <cell r="X1422">
            <v>26</v>
          </cell>
          <cell r="Y1422">
            <v>10669</v>
          </cell>
          <cell r="Z1422">
            <v>0</v>
          </cell>
          <cell r="AA1422">
            <v>192</v>
          </cell>
          <cell r="AB1422">
            <v>0</v>
          </cell>
          <cell r="AC1422">
            <v>0</v>
          </cell>
          <cell r="AD1422">
            <v>0</v>
          </cell>
          <cell r="AE1422">
            <v>0</v>
          </cell>
          <cell r="AF1422">
            <v>0</v>
          </cell>
          <cell r="AG1422">
            <v>192</v>
          </cell>
          <cell r="AH1422">
            <v>0</v>
          </cell>
        </row>
        <row r="1423">
          <cell r="A1423" t="str">
            <v>LH4149</v>
          </cell>
          <cell r="B1423" t="str">
            <v>A2Dominion South Limited</v>
          </cell>
          <cell r="C1423" t="str">
            <v>Large</v>
          </cell>
          <cell r="D1423">
            <v>9622</v>
          </cell>
          <cell r="E1423">
            <v>25</v>
          </cell>
          <cell r="F1423">
            <v>3</v>
          </cell>
          <cell r="G1423">
            <v>226</v>
          </cell>
          <cell r="H1423">
            <v>0</v>
          </cell>
          <cell r="I1423">
            <v>0</v>
          </cell>
          <cell r="J1423">
            <v>122</v>
          </cell>
          <cell r="K1423">
            <v>0</v>
          </cell>
          <cell r="L1423">
            <v>0</v>
          </cell>
          <cell r="M1423">
            <v>199</v>
          </cell>
          <cell r="N1423">
            <v>123</v>
          </cell>
          <cell r="O1423">
            <v>9</v>
          </cell>
          <cell r="P1423">
            <v>0</v>
          </cell>
          <cell r="Q1423">
            <v>28</v>
          </cell>
          <cell r="R1423">
            <v>0</v>
          </cell>
          <cell r="S1423">
            <v>620</v>
          </cell>
          <cell r="T1423">
            <v>0</v>
          </cell>
          <cell r="U1423">
            <v>0</v>
          </cell>
          <cell r="V1423">
            <v>10789</v>
          </cell>
          <cell r="W1423">
            <v>176</v>
          </cell>
          <cell r="X1423">
            <v>12</v>
          </cell>
          <cell r="Y1423">
            <v>10937</v>
          </cell>
          <cell r="Z1423">
            <v>2383</v>
          </cell>
          <cell r="AA1423">
            <v>2</v>
          </cell>
          <cell r="AB1423">
            <v>161</v>
          </cell>
          <cell r="AC1423">
            <v>0</v>
          </cell>
          <cell r="AD1423">
            <v>0</v>
          </cell>
          <cell r="AE1423">
            <v>0</v>
          </cell>
          <cell r="AF1423">
            <v>2383</v>
          </cell>
          <cell r="AG1423">
            <v>2</v>
          </cell>
          <cell r="AH1423">
            <v>161</v>
          </cell>
        </row>
        <row r="1424">
          <cell r="A1424" t="str">
            <v>LH4152</v>
          </cell>
          <cell r="B1424" t="str">
            <v>Grimsby,Cleethorpes and Humber Region Y.M.C.A.</v>
          </cell>
          <cell r="C1424" t="str">
            <v>RASA</v>
          </cell>
          <cell r="D1424">
            <v>0</v>
          </cell>
          <cell r="E1424">
            <v>0</v>
          </cell>
          <cell r="F1424">
            <v>0</v>
          </cell>
          <cell r="G1424">
            <v>0</v>
          </cell>
          <cell r="H1424">
            <v>0</v>
          </cell>
          <cell r="I1424">
            <v>0</v>
          </cell>
          <cell r="J1424">
            <v>0</v>
          </cell>
          <cell r="K1424">
            <v>0</v>
          </cell>
          <cell r="L1424">
            <v>0</v>
          </cell>
          <cell r="M1424">
            <v>93</v>
          </cell>
          <cell r="N1424">
            <v>0</v>
          </cell>
          <cell r="O1424">
            <v>5</v>
          </cell>
          <cell r="P1424">
            <v>0</v>
          </cell>
          <cell r="Q1424">
            <v>0</v>
          </cell>
          <cell r="R1424">
            <v>0</v>
          </cell>
          <cell r="S1424">
            <v>0</v>
          </cell>
          <cell r="T1424">
            <v>0</v>
          </cell>
          <cell r="U1424">
            <v>0</v>
          </cell>
          <cell r="V1424">
            <v>93</v>
          </cell>
          <cell r="W1424">
            <v>0</v>
          </cell>
          <cell r="X1424">
            <v>5</v>
          </cell>
          <cell r="Y1424">
            <v>93</v>
          </cell>
          <cell r="Z1424">
            <v>0</v>
          </cell>
          <cell r="AA1424">
            <v>0</v>
          </cell>
          <cell r="AB1424">
            <v>0</v>
          </cell>
          <cell r="AC1424">
            <v>0</v>
          </cell>
          <cell r="AD1424">
            <v>0</v>
          </cell>
          <cell r="AE1424">
            <v>0</v>
          </cell>
          <cell r="AF1424">
            <v>0</v>
          </cell>
          <cell r="AG1424">
            <v>0</v>
          </cell>
          <cell r="AH1424">
            <v>0</v>
          </cell>
        </row>
        <row r="1425">
          <cell r="A1425" t="str">
            <v>LH4158</v>
          </cell>
          <cell r="B1425" t="str">
            <v>Plus Dane (Cheshire) Housing Association Limited</v>
          </cell>
          <cell r="C1425" t="str">
            <v>Large</v>
          </cell>
          <cell r="D1425">
            <v>2706</v>
          </cell>
          <cell r="E1425">
            <v>0</v>
          </cell>
          <cell r="F1425">
            <v>5497</v>
          </cell>
          <cell r="G1425">
            <v>81</v>
          </cell>
          <cell r="H1425">
            <v>0</v>
          </cell>
          <cell r="I1425">
            <v>0</v>
          </cell>
          <cell r="J1425">
            <v>630</v>
          </cell>
          <cell r="K1425">
            <v>13</v>
          </cell>
          <cell r="L1425">
            <v>0</v>
          </cell>
          <cell r="M1425">
            <v>152</v>
          </cell>
          <cell r="N1425">
            <v>52</v>
          </cell>
          <cell r="O1425">
            <v>0</v>
          </cell>
          <cell r="P1425">
            <v>0</v>
          </cell>
          <cell r="Q1425">
            <v>0</v>
          </cell>
          <cell r="R1425">
            <v>0</v>
          </cell>
          <cell r="S1425">
            <v>1324</v>
          </cell>
          <cell r="T1425">
            <v>18</v>
          </cell>
          <cell r="U1425">
            <v>0</v>
          </cell>
          <cell r="V1425">
            <v>4893</v>
          </cell>
          <cell r="W1425">
            <v>83</v>
          </cell>
          <cell r="X1425">
            <v>5497</v>
          </cell>
          <cell r="Y1425">
            <v>4976</v>
          </cell>
          <cell r="Z1425">
            <v>21</v>
          </cell>
          <cell r="AA1425">
            <v>72</v>
          </cell>
          <cell r="AB1425">
            <v>0</v>
          </cell>
          <cell r="AC1425">
            <v>3</v>
          </cell>
          <cell r="AD1425">
            <v>0</v>
          </cell>
          <cell r="AE1425">
            <v>0</v>
          </cell>
          <cell r="AF1425">
            <v>24</v>
          </cell>
          <cell r="AG1425">
            <v>72</v>
          </cell>
          <cell r="AH1425">
            <v>0</v>
          </cell>
        </row>
        <row r="1426">
          <cell r="A1426" t="str">
            <v>LH4162</v>
          </cell>
          <cell r="B1426" t="str">
            <v>Oriel Housing Limited</v>
          </cell>
          <cell r="C1426" t="str">
            <v>RASA</v>
          </cell>
          <cell r="D1426">
            <v>0</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row>
        <row r="1427">
          <cell r="A1427" t="str">
            <v>LH4163</v>
          </cell>
          <cell r="B1427" t="str">
            <v>Portal Housing Association Limited</v>
          </cell>
          <cell r="C1427" t="str">
            <v>Large</v>
          </cell>
          <cell r="D1427">
            <v>0</v>
          </cell>
          <cell r="E1427">
            <v>1894</v>
          </cell>
          <cell r="F1427">
            <v>0</v>
          </cell>
          <cell r="G1427">
            <v>0</v>
          </cell>
          <cell r="H1427">
            <v>320</v>
          </cell>
          <cell r="I1427">
            <v>0</v>
          </cell>
          <cell r="J1427">
            <v>0</v>
          </cell>
          <cell r="K1427">
            <v>153</v>
          </cell>
          <cell r="L1427">
            <v>0</v>
          </cell>
          <cell r="M1427">
            <v>0</v>
          </cell>
          <cell r="N1427">
            <v>68</v>
          </cell>
          <cell r="O1427">
            <v>0</v>
          </cell>
          <cell r="P1427">
            <v>0</v>
          </cell>
          <cell r="Q1427">
            <v>20</v>
          </cell>
          <cell r="R1427">
            <v>0</v>
          </cell>
          <cell r="S1427">
            <v>0</v>
          </cell>
          <cell r="T1427">
            <v>44</v>
          </cell>
          <cell r="U1427">
            <v>0</v>
          </cell>
          <cell r="V1427">
            <v>0</v>
          </cell>
          <cell r="W1427">
            <v>2499</v>
          </cell>
          <cell r="X1427">
            <v>0</v>
          </cell>
          <cell r="Y1427">
            <v>2479</v>
          </cell>
          <cell r="Z1427">
            <v>0</v>
          </cell>
          <cell r="AA1427">
            <v>0</v>
          </cell>
          <cell r="AB1427">
            <v>0</v>
          </cell>
          <cell r="AC1427">
            <v>0</v>
          </cell>
          <cell r="AD1427">
            <v>0</v>
          </cell>
          <cell r="AE1427">
            <v>0</v>
          </cell>
          <cell r="AF1427">
            <v>0</v>
          </cell>
          <cell r="AG1427">
            <v>0</v>
          </cell>
          <cell r="AH1427">
            <v>0</v>
          </cell>
        </row>
        <row r="1428">
          <cell r="A1428" t="str">
            <v>LH4165</v>
          </cell>
          <cell r="B1428" t="str">
            <v>Coastline Housing Limited</v>
          </cell>
          <cell r="C1428" t="str">
            <v>Large</v>
          </cell>
          <cell r="D1428">
            <v>2735</v>
          </cell>
          <cell r="E1428">
            <v>3</v>
          </cell>
          <cell r="F1428">
            <v>14</v>
          </cell>
          <cell r="G1428">
            <v>23</v>
          </cell>
          <cell r="H1428">
            <v>0</v>
          </cell>
          <cell r="I1428">
            <v>0</v>
          </cell>
          <cell r="J1428">
            <v>400</v>
          </cell>
          <cell r="K1428">
            <v>0</v>
          </cell>
          <cell r="L1428">
            <v>0</v>
          </cell>
          <cell r="M1428">
            <v>63</v>
          </cell>
          <cell r="N1428">
            <v>0</v>
          </cell>
          <cell r="O1428">
            <v>0</v>
          </cell>
          <cell r="P1428">
            <v>0</v>
          </cell>
          <cell r="Q1428">
            <v>0</v>
          </cell>
          <cell r="R1428">
            <v>0</v>
          </cell>
          <cell r="S1428">
            <v>652</v>
          </cell>
          <cell r="T1428">
            <v>0</v>
          </cell>
          <cell r="U1428">
            <v>0</v>
          </cell>
          <cell r="V1428">
            <v>3873</v>
          </cell>
          <cell r="W1428">
            <v>3</v>
          </cell>
          <cell r="X1428">
            <v>14</v>
          </cell>
          <cell r="Y1428">
            <v>3876</v>
          </cell>
          <cell r="Z1428">
            <v>0</v>
          </cell>
          <cell r="AA1428">
            <v>6</v>
          </cell>
          <cell r="AB1428">
            <v>0</v>
          </cell>
          <cell r="AC1428">
            <v>0</v>
          </cell>
          <cell r="AD1428">
            <v>0</v>
          </cell>
          <cell r="AE1428">
            <v>0</v>
          </cell>
          <cell r="AF1428">
            <v>0</v>
          </cell>
          <cell r="AG1428">
            <v>6</v>
          </cell>
          <cell r="AH1428">
            <v>0</v>
          </cell>
        </row>
        <row r="1429">
          <cell r="A1429" t="str">
            <v>LH4166</v>
          </cell>
          <cell r="B1429" t="str">
            <v>Magna West Somerset Housing Association Limited</v>
          </cell>
          <cell r="C1429" t="str">
            <v>Large</v>
          </cell>
          <cell r="D1429">
            <v>1690</v>
          </cell>
          <cell r="E1429">
            <v>0</v>
          </cell>
          <cell r="F1429">
            <v>0</v>
          </cell>
          <cell r="G1429">
            <v>13</v>
          </cell>
          <cell r="H1429">
            <v>0</v>
          </cell>
          <cell r="I1429">
            <v>0</v>
          </cell>
          <cell r="J1429">
            <v>34</v>
          </cell>
          <cell r="K1429">
            <v>0</v>
          </cell>
          <cell r="L1429">
            <v>0</v>
          </cell>
          <cell r="M1429">
            <v>76</v>
          </cell>
          <cell r="N1429">
            <v>0</v>
          </cell>
          <cell r="O1429">
            <v>0</v>
          </cell>
          <cell r="P1429">
            <v>0</v>
          </cell>
          <cell r="Q1429">
            <v>0</v>
          </cell>
          <cell r="R1429">
            <v>0</v>
          </cell>
          <cell r="S1429">
            <v>415</v>
          </cell>
          <cell r="T1429">
            <v>0</v>
          </cell>
          <cell r="U1429">
            <v>0</v>
          </cell>
          <cell r="V1429">
            <v>2228</v>
          </cell>
          <cell r="W1429">
            <v>0</v>
          </cell>
          <cell r="X1429">
            <v>0</v>
          </cell>
          <cell r="Y1429">
            <v>2228</v>
          </cell>
          <cell r="Z1429">
            <v>0</v>
          </cell>
          <cell r="AA1429">
            <v>0</v>
          </cell>
          <cell r="AB1429">
            <v>0</v>
          </cell>
          <cell r="AC1429">
            <v>20</v>
          </cell>
          <cell r="AD1429">
            <v>0</v>
          </cell>
          <cell r="AE1429">
            <v>0</v>
          </cell>
          <cell r="AF1429">
            <v>20</v>
          </cell>
          <cell r="AG1429">
            <v>0</v>
          </cell>
          <cell r="AH1429">
            <v>0</v>
          </cell>
        </row>
        <row r="1430">
          <cell r="A1430" t="str">
            <v>LH4184</v>
          </cell>
          <cell r="B1430" t="str">
            <v>Framework Housing Association</v>
          </cell>
          <cell r="C1430" t="str">
            <v>RASA</v>
          </cell>
          <cell r="D1430">
            <v>0</v>
          </cell>
          <cell r="E1430">
            <v>0</v>
          </cell>
          <cell r="F1430">
            <v>0</v>
          </cell>
          <cell r="G1430">
            <v>0</v>
          </cell>
          <cell r="H1430">
            <v>0</v>
          </cell>
          <cell r="I1430">
            <v>0</v>
          </cell>
          <cell r="J1430">
            <v>62</v>
          </cell>
          <cell r="K1430">
            <v>0</v>
          </cell>
          <cell r="L1430">
            <v>0</v>
          </cell>
          <cell r="M1430">
            <v>871</v>
          </cell>
          <cell r="N1430">
            <v>0</v>
          </cell>
          <cell r="O1430">
            <v>124</v>
          </cell>
          <cell r="P1430">
            <v>21</v>
          </cell>
          <cell r="Q1430">
            <v>0</v>
          </cell>
          <cell r="R1430">
            <v>0</v>
          </cell>
          <cell r="S1430">
            <v>0</v>
          </cell>
          <cell r="T1430">
            <v>0</v>
          </cell>
          <cell r="U1430">
            <v>0</v>
          </cell>
          <cell r="V1430">
            <v>954</v>
          </cell>
          <cell r="W1430">
            <v>0</v>
          </cell>
          <cell r="X1430">
            <v>124</v>
          </cell>
          <cell r="Y1430">
            <v>933</v>
          </cell>
          <cell r="Z1430">
            <v>0</v>
          </cell>
          <cell r="AA1430">
            <v>0</v>
          </cell>
          <cell r="AB1430">
            <v>0</v>
          </cell>
          <cell r="AC1430">
            <v>0</v>
          </cell>
          <cell r="AD1430">
            <v>0</v>
          </cell>
          <cell r="AE1430">
            <v>0</v>
          </cell>
          <cell r="AF1430">
            <v>0</v>
          </cell>
          <cell r="AG1430">
            <v>0</v>
          </cell>
          <cell r="AH1430">
            <v>0</v>
          </cell>
        </row>
        <row r="1431">
          <cell r="A1431" t="str">
            <v>LH4188</v>
          </cell>
          <cell r="B1431" t="str">
            <v>Progress Care Housing Association Limited</v>
          </cell>
          <cell r="C1431" t="str">
            <v>Large</v>
          </cell>
          <cell r="D1431">
            <v>0</v>
          </cell>
          <cell r="E1431">
            <v>0</v>
          </cell>
          <cell r="F1431">
            <v>0</v>
          </cell>
          <cell r="G1431">
            <v>0</v>
          </cell>
          <cell r="H1431">
            <v>0</v>
          </cell>
          <cell r="I1431">
            <v>0</v>
          </cell>
          <cell r="J1431">
            <v>0</v>
          </cell>
          <cell r="K1431">
            <v>0</v>
          </cell>
          <cell r="L1431">
            <v>0</v>
          </cell>
          <cell r="M1431">
            <v>2541</v>
          </cell>
          <cell r="N1431">
            <v>12</v>
          </cell>
          <cell r="O1431">
            <v>3</v>
          </cell>
          <cell r="P1431">
            <v>0</v>
          </cell>
          <cell r="Q1431">
            <v>0</v>
          </cell>
          <cell r="R1431">
            <v>0</v>
          </cell>
          <cell r="S1431">
            <v>0</v>
          </cell>
          <cell r="T1431">
            <v>0</v>
          </cell>
          <cell r="U1431">
            <v>0</v>
          </cell>
          <cell r="V1431">
            <v>2541</v>
          </cell>
          <cell r="W1431">
            <v>12</v>
          </cell>
          <cell r="X1431">
            <v>3</v>
          </cell>
          <cell r="Y1431">
            <v>2553</v>
          </cell>
          <cell r="Z1431">
            <v>574</v>
          </cell>
          <cell r="AA1431">
            <v>24</v>
          </cell>
          <cell r="AB1431">
            <v>13</v>
          </cell>
          <cell r="AC1431">
            <v>0</v>
          </cell>
          <cell r="AD1431">
            <v>0</v>
          </cell>
          <cell r="AE1431">
            <v>0</v>
          </cell>
          <cell r="AF1431">
            <v>574</v>
          </cell>
          <cell r="AG1431">
            <v>24</v>
          </cell>
          <cell r="AH1431">
            <v>13</v>
          </cell>
        </row>
        <row r="1432">
          <cell r="A1432" t="str">
            <v>LH4189</v>
          </cell>
          <cell r="B1432" t="str">
            <v>Progress Housing Group Limited</v>
          </cell>
          <cell r="C1432" t="str">
            <v>RASA</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27</v>
          </cell>
          <cell r="AA1432">
            <v>0</v>
          </cell>
          <cell r="AB1432">
            <v>0</v>
          </cell>
          <cell r="AC1432">
            <v>0</v>
          </cell>
          <cell r="AD1432">
            <v>0</v>
          </cell>
          <cell r="AE1432">
            <v>0</v>
          </cell>
          <cell r="AF1432">
            <v>27</v>
          </cell>
          <cell r="AG1432">
            <v>0</v>
          </cell>
          <cell r="AH1432">
            <v>0</v>
          </cell>
        </row>
        <row r="1433">
          <cell r="A1433" t="str">
            <v>LH4200</v>
          </cell>
          <cell r="B1433" t="str">
            <v>Yarlington Housing Group</v>
          </cell>
          <cell r="C1433" t="str">
            <v>Large</v>
          </cell>
          <cell r="D1433">
            <v>7048</v>
          </cell>
          <cell r="E1433">
            <v>0</v>
          </cell>
          <cell r="F1433">
            <v>0</v>
          </cell>
          <cell r="G1433">
            <v>279</v>
          </cell>
          <cell r="H1433">
            <v>0</v>
          </cell>
          <cell r="I1433">
            <v>0</v>
          </cell>
          <cell r="J1433">
            <v>328</v>
          </cell>
          <cell r="K1433">
            <v>0</v>
          </cell>
          <cell r="L1433">
            <v>0</v>
          </cell>
          <cell r="M1433">
            <v>0</v>
          </cell>
          <cell r="N1433">
            <v>0</v>
          </cell>
          <cell r="O1433">
            <v>0</v>
          </cell>
          <cell r="P1433">
            <v>0</v>
          </cell>
          <cell r="Q1433">
            <v>0</v>
          </cell>
          <cell r="R1433">
            <v>0</v>
          </cell>
          <cell r="S1433">
            <v>1611</v>
          </cell>
          <cell r="T1433">
            <v>0</v>
          </cell>
          <cell r="U1433">
            <v>0</v>
          </cell>
          <cell r="V1433">
            <v>9266</v>
          </cell>
          <cell r="W1433">
            <v>0</v>
          </cell>
          <cell r="X1433">
            <v>0</v>
          </cell>
          <cell r="Y1433">
            <v>9266</v>
          </cell>
          <cell r="Z1433">
            <v>3</v>
          </cell>
          <cell r="AA1433">
            <v>0</v>
          </cell>
          <cell r="AB1433">
            <v>0</v>
          </cell>
          <cell r="AC1433">
            <v>0</v>
          </cell>
          <cell r="AD1433">
            <v>0</v>
          </cell>
          <cell r="AE1433">
            <v>0</v>
          </cell>
          <cell r="AF1433">
            <v>3</v>
          </cell>
          <cell r="AG1433">
            <v>0</v>
          </cell>
          <cell r="AH1433">
            <v>0</v>
          </cell>
        </row>
        <row r="1434">
          <cell r="A1434" t="str">
            <v>LH4208</v>
          </cell>
          <cell r="B1434" t="str">
            <v>Worthing Homes Limited</v>
          </cell>
          <cell r="C1434" t="str">
            <v>Large</v>
          </cell>
          <cell r="D1434">
            <v>2555</v>
          </cell>
          <cell r="E1434">
            <v>2</v>
          </cell>
          <cell r="F1434">
            <v>10</v>
          </cell>
          <cell r="G1434">
            <v>152</v>
          </cell>
          <cell r="H1434">
            <v>23</v>
          </cell>
          <cell r="I1434">
            <v>0</v>
          </cell>
          <cell r="J1434">
            <v>251</v>
          </cell>
          <cell r="K1434">
            <v>0</v>
          </cell>
          <cell r="L1434">
            <v>0</v>
          </cell>
          <cell r="M1434">
            <v>0</v>
          </cell>
          <cell r="N1434">
            <v>11</v>
          </cell>
          <cell r="O1434">
            <v>1</v>
          </cell>
          <cell r="P1434">
            <v>0</v>
          </cell>
          <cell r="Q1434">
            <v>0</v>
          </cell>
          <cell r="R1434">
            <v>0</v>
          </cell>
          <cell r="S1434">
            <v>214</v>
          </cell>
          <cell r="T1434">
            <v>0</v>
          </cell>
          <cell r="U1434">
            <v>62</v>
          </cell>
          <cell r="V1434">
            <v>3172</v>
          </cell>
          <cell r="W1434">
            <v>36</v>
          </cell>
          <cell r="X1434">
            <v>73</v>
          </cell>
          <cell r="Y1434">
            <v>3208</v>
          </cell>
          <cell r="Z1434">
            <v>0</v>
          </cell>
          <cell r="AA1434">
            <v>0</v>
          </cell>
          <cell r="AB1434">
            <v>0</v>
          </cell>
          <cell r="AC1434">
            <v>0</v>
          </cell>
          <cell r="AD1434">
            <v>0</v>
          </cell>
          <cell r="AE1434">
            <v>0</v>
          </cell>
          <cell r="AF1434">
            <v>0</v>
          </cell>
          <cell r="AG1434">
            <v>0</v>
          </cell>
          <cell r="AH1434">
            <v>0</v>
          </cell>
        </row>
        <row r="1435">
          <cell r="A1435" t="str">
            <v>LH4209</v>
          </cell>
          <cell r="B1435" t="str">
            <v>Curo Places Limited</v>
          </cell>
          <cell r="C1435" t="str">
            <v>Large</v>
          </cell>
          <cell r="D1435">
            <v>8533</v>
          </cell>
          <cell r="E1435">
            <v>8</v>
          </cell>
          <cell r="F1435">
            <v>0</v>
          </cell>
          <cell r="G1435">
            <v>134</v>
          </cell>
          <cell r="H1435">
            <v>0</v>
          </cell>
          <cell r="I1435">
            <v>0</v>
          </cell>
          <cell r="J1435">
            <v>710</v>
          </cell>
          <cell r="K1435">
            <v>0</v>
          </cell>
          <cell r="L1435">
            <v>0</v>
          </cell>
          <cell r="M1435">
            <v>29</v>
          </cell>
          <cell r="N1435">
            <v>150</v>
          </cell>
          <cell r="O1435">
            <v>0</v>
          </cell>
          <cell r="P1435">
            <v>0</v>
          </cell>
          <cell r="Q1435">
            <v>0</v>
          </cell>
          <cell r="R1435">
            <v>0</v>
          </cell>
          <cell r="S1435">
            <v>1796</v>
          </cell>
          <cell r="T1435">
            <v>0</v>
          </cell>
          <cell r="U1435">
            <v>0</v>
          </cell>
          <cell r="V1435">
            <v>11202</v>
          </cell>
          <cell r="W1435">
            <v>158</v>
          </cell>
          <cell r="X1435">
            <v>0</v>
          </cell>
          <cell r="Y1435">
            <v>11360</v>
          </cell>
          <cell r="Z1435">
            <v>19</v>
          </cell>
          <cell r="AA1435">
            <v>150</v>
          </cell>
          <cell r="AB1435">
            <v>30</v>
          </cell>
          <cell r="AC1435">
            <v>0</v>
          </cell>
          <cell r="AD1435">
            <v>0</v>
          </cell>
          <cell r="AE1435">
            <v>0</v>
          </cell>
          <cell r="AF1435">
            <v>19</v>
          </cell>
          <cell r="AG1435">
            <v>150</v>
          </cell>
          <cell r="AH1435">
            <v>30</v>
          </cell>
        </row>
        <row r="1436">
          <cell r="A1436" t="str">
            <v>LH4213</v>
          </cell>
          <cell r="B1436" t="str">
            <v>Derwent and Solway Housing Association Limited</v>
          </cell>
          <cell r="C1436" t="str">
            <v>Large</v>
          </cell>
          <cell r="D1436">
            <v>2868</v>
          </cell>
          <cell r="E1436">
            <v>0</v>
          </cell>
          <cell r="F1436">
            <v>0</v>
          </cell>
          <cell r="G1436">
            <v>7</v>
          </cell>
          <cell r="H1436">
            <v>3</v>
          </cell>
          <cell r="I1436">
            <v>0</v>
          </cell>
          <cell r="J1436">
            <v>134</v>
          </cell>
          <cell r="K1436">
            <v>0</v>
          </cell>
          <cell r="L1436">
            <v>0</v>
          </cell>
          <cell r="M1436">
            <v>0</v>
          </cell>
          <cell r="N1436">
            <v>4</v>
          </cell>
          <cell r="O1436">
            <v>0</v>
          </cell>
          <cell r="P1436">
            <v>0</v>
          </cell>
          <cell r="Q1436">
            <v>0</v>
          </cell>
          <cell r="R1436">
            <v>0</v>
          </cell>
          <cell r="S1436">
            <v>101</v>
          </cell>
          <cell r="T1436">
            <v>0</v>
          </cell>
          <cell r="U1436">
            <v>0</v>
          </cell>
          <cell r="V1436">
            <v>3110</v>
          </cell>
          <cell r="W1436">
            <v>7</v>
          </cell>
          <cell r="X1436">
            <v>0</v>
          </cell>
          <cell r="Y1436">
            <v>3117</v>
          </cell>
          <cell r="Z1436">
            <v>0</v>
          </cell>
          <cell r="AA1436">
            <v>0</v>
          </cell>
          <cell r="AB1436">
            <v>0</v>
          </cell>
          <cell r="AC1436">
            <v>0</v>
          </cell>
          <cell r="AD1436">
            <v>0</v>
          </cell>
          <cell r="AE1436">
            <v>0</v>
          </cell>
          <cell r="AF1436">
            <v>0</v>
          </cell>
          <cell r="AG1436">
            <v>0</v>
          </cell>
          <cell r="AH1436">
            <v>0</v>
          </cell>
        </row>
        <row r="1437">
          <cell r="A1437" t="str">
            <v>LH4220</v>
          </cell>
          <cell r="B1437" t="str">
            <v>The Wrekin Housing Trust Limited</v>
          </cell>
          <cell r="C1437" t="str">
            <v>Large</v>
          </cell>
          <cell r="D1437">
            <v>9247</v>
          </cell>
          <cell r="E1437">
            <v>38</v>
          </cell>
          <cell r="F1437">
            <v>0</v>
          </cell>
          <cell r="G1437">
            <v>278</v>
          </cell>
          <cell r="H1437">
            <v>0</v>
          </cell>
          <cell r="I1437">
            <v>0</v>
          </cell>
          <cell r="J1437">
            <v>564</v>
          </cell>
          <cell r="K1437">
            <v>243</v>
          </cell>
          <cell r="L1437">
            <v>0</v>
          </cell>
          <cell r="M1437">
            <v>61</v>
          </cell>
          <cell r="N1437">
            <v>8</v>
          </cell>
          <cell r="O1437">
            <v>0</v>
          </cell>
          <cell r="P1437">
            <v>0</v>
          </cell>
          <cell r="Q1437">
            <v>0</v>
          </cell>
          <cell r="R1437">
            <v>0</v>
          </cell>
          <cell r="S1437">
            <v>1322</v>
          </cell>
          <cell r="T1437">
            <v>0</v>
          </cell>
          <cell r="U1437">
            <v>0</v>
          </cell>
          <cell r="V1437">
            <v>11472</v>
          </cell>
          <cell r="W1437">
            <v>289</v>
          </cell>
          <cell r="X1437">
            <v>0</v>
          </cell>
          <cell r="Y1437">
            <v>11761</v>
          </cell>
          <cell r="Z1437">
            <v>117</v>
          </cell>
          <cell r="AA1437">
            <v>0</v>
          </cell>
          <cell r="AB1437">
            <v>0</v>
          </cell>
          <cell r="AC1437">
            <v>0</v>
          </cell>
          <cell r="AD1437">
            <v>0</v>
          </cell>
          <cell r="AE1437">
            <v>0</v>
          </cell>
          <cell r="AF1437">
            <v>117</v>
          </cell>
          <cell r="AG1437">
            <v>0</v>
          </cell>
          <cell r="AH1437">
            <v>0</v>
          </cell>
        </row>
        <row r="1438">
          <cell r="A1438" t="str">
            <v>LH4227</v>
          </cell>
          <cell r="B1438" t="str">
            <v>Magna Housing Group Limited</v>
          </cell>
          <cell r="C1438" t="str">
            <v>RASA</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row>
        <row r="1439">
          <cell r="A1439" t="str">
            <v>LH4231</v>
          </cell>
          <cell r="B1439" t="str">
            <v>Villages Community Housing Association Limited</v>
          </cell>
          <cell r="C1439" t="str">
            <v>RASA</v>
          </cell>
          <cell r="D1439">
            <v>0</v>
          </cell>
          <cell r="E1439">
            <v>88</v>
          </cell>
          <cell r="F1439">
            <v>0</v>
          </cell>
          <cell r="G1439">
            <v>0</v>
          </cell>
          <cell r="H1439">
            <v>0</v>
          </cell>
          <cell r="I1439">
            <v>0</v>
          </cell>
          <cell r="J1439">
            <v>0</v>
          </cell>
          <cell r="K1439">
            <v>0</v>
          </cell>
          <cell r="L1439">
            <v>0</v>
          </cell>
          <cell r="M1439">
            <v>0</v>
          </cell>
          <cell r="N1439">
            <v>23</v>
          </cell>
          <cell r="O1439">
            <v>0</v>
          </cell>
          <cell r="P1439">
            <v>0</v>
          </cell>
          <cell r="Q1439">
            <v>0</v>
          </cell>
          <cell r="R1439">
            <v>0</v>
          </cell>
          <cell r="S1439">
            <v>0</v>
          </cell>
          <cell r="T1439">
            <v>68</v>
          </cell>
          <cell r="U1439">
            <v>0</v>
          </cell>
          <cell r="V1439">
            <v>0</v>
          </cell>
          <cell r="W1439">
            <v>179</v>
          </cell>
          <cell r="X1439">
            <v>0</v>
          </cell>
          <cell r="Y1439">
            <v>179</v>
          </cell>
          <cell r="Z1439">
            <v>0</v>
          </cell>
          <cell r="AA1439">
            <v>0</v>
          </cell>
          <cell r="AB1439">
            <v>0</v>
          </cell>
          <cell r="AC1439">
            <v>0</v>
          </cell>
          <cell r="AD1439">
            <v>0</v>
          </cell>
          <cell r="AE1439">
            <v>0</v>
          </cell>
          <cell r="AF1439">
            <v>0</v>
          </cell>
          <cell r="AG1439">
            <v>0</v>
          </cell>
          <cell r="AH1439">
            <v>0</v>
          </cell>
        </row>
        <row r="1440">
          <cell r="A1440" t="str">
            <v>LH4237</v>
          </cell>
          <cell r="B1440" t="str">
            <v>Boston Mayflower Limited</v>
          </cell>
          <cell r="C1440" t="str">
            <v>Large</v>
          </cell>
          <cell r="D1440">
            <v>3604</v>
          </cell>
          <cell r="E1440">
            <v>0</v>
          </cell>
          <cell r="F1440">
            <v>0</v>
          </cell>
          <cell r="G1440">
            <v>0</v>
          </cell>
          <cell r="H1440">
            <v>0</v>
          </cell>
          <cell r="I1440">
            <v>0</v>
          </cell>
          <cell r="J1440">
            <v>5</v>
          </cell>
          <cell r="K1440">
            <v>0</v>
          </cell>
          <cell r="L1440">
            <v>0</v>
          </cell>
          <cell r="M1440">
            <v>49</v>
          </cell>
          <cell r="N1440">
            <v>0</v>
          </cell>
          <cell r="O1440">
            <v>0</v>
          </cell>
          <cell r="P1440">
            <v>30</v>
          </cell>
          <cell r="Q1440">
            <v>0</v>
          </cell>
          <cell r="R1440">
            <v>0</v>
          </cell>
          <cell r="S1440">
            <v>874</v>
          </cell>
          <cell r="T1440">
            <v>0</v>
          </cell>
          <cell r="U1440">
            <v>0</v>
          </cell>
          <cell r="V1440">
            <v>4562</v>
          </cell>
          <cell r="W1440">
            <v>0</v>
          </cell>
          <cell r="X1440">
            <v>0</v>
          </cell>
          <cell r="Y1440">
            <v>4532</v>
          </cell>
          <cell r="Z1440">
            <v>16</v>
          </cell>
          <cell r="AA1440">
            <v>0</v>
          </cell>
          <cell r="AB1440">
            <v>0</v>
          </cell>
          <cell r="AC1440">
            <v>0</v>
          </cell>
          <cell r="AD1440">
            <v>0</v>
          </cell>
          <cell r="AE1440">
            <v>0</v>
          </cell>
          <cell r="AF1440">
            <v>16</v>
          </cell>
          <cell r="AG1440">
            <v>0</v>
          </cell>
          <cell r="AH1440">
            <v>0</v>
          </cell>
        </row>
        <row r="1441">
          <cell r="A1441" t="str">
            <v>LH4248</v>
          </cell>
          <cell r="B1441" t="str">
            <v>Ocean Housing Limited</v>
          </cell>
          <cell r="C1441" t="str">
            <v>Large</v>
          </cell>
          <cell r="D1441">
            <v>2959</v>
          </cell>
          <cell r="E1441">
            <v>0</v>
          </cell>
          <cell r="F1441">
            <v>0</v>
          </cell>
          <cell r="G1441">
            <v>81</v>
          </cell>
          <cell r="H1441">
            <v>0</v>
          </cell>
          <cell r="I1441">
            <v>0</v>
          </cell>
          <cell r="J1441">
            <v>160</v>
          </cell>
          <cell r="K1441">
            <v>0</v>
          </cell>
          <cell r="L1441">
            <v>0</v>
          </cell>
          <cell r="M1441">
            <v>0</v>
          </cell>
          <cell r="N1441">
            <v>14</v>
          </cell>
          <cell r="O1441">
            <v>0</v>
          </cell>
          <cell r="P1441">
            <v>0</v>
          </cell>
          <cell r="Q1441">
            <v>0</v>
          </cell>
          <cell r="R1441">
            <v>0</v>
          </cell>
          <cell r="S1441">
            <v>751</v>
          </cell>
          <cell r="T1441">
            <v>0</v>
          </cell>
          <cell r="U1441">
            <v>0</v>
          </cell>
          <cell r="V1441">
            <v>3951</v>
          </cell>
          <cell r="W1441">
            <v>14</v>
          </cell>
          <cell r="X1441">
            <v>0</v>
          </cell>
          <cell r="Y1441">
            <v>3965</v>
          </cell>
          <cell r="Z1441">
            <v>0</v>
          </cell>
          <cell r="AA1441">
            <v>0</v>
          </cell>
          <cell r="AB1441">
            <v>0</v>
          </cell>
          <cell r="AC1441">
            <v>0</v>
          </cell>
          <cell r="AD1441">
            <v>0</v>
          </cell>
          <cell r="AE1441">
            <v>0</v>
          </cell>
          <cell r="AF1441">
            <v>0</v>
          </cell>
          <cell r="AG1441">
            <v>0</v>
          </cell>
          <cell r="AH1441">
            <v>0</v>
          </cell>
        </row>
        <row r="1442">
          <cell r="A1442" t="str">
            <v>LH4249</v>
          </cell>
          <cell r="B1442" t="str">
            <v>North Devon Homes Limited</v>
          </cell>
          <cell r="C1442" t="str">
            <v>Large</v>
          </cell>
          <cell r="D1442">
            <v>2261</v>
          </cell>
          <cell r="E1442">
            <v>0</v>
          </cell>
          <cell r="F1442">
            <v>16</v>
          </cell>
          <cell r="G1442">
            <v>13</v>
          </cell>
          <cell r="H1442">
            <v>0</v>
          </cell>
          <cell r="I1442">
            <v>0</v>
          </cell>
          <cell r="J1442">
            <v>320</v>
          </cell>
          <cell r="K1442">
            <v>0</v>
          </cell>
          <cell r="L1442">
            <v>8</v>
          </cell>
          <cell r="M1442">
            <v>0</v>
          </cell>
          <cell r="N1442">
            <v>0</v>
          </cell>
          <cell r="O1442">
            <v>0</v>
          </cell>
          <cell r="P1442">
            <v>0</v>
          </cell>
          <cell r="Q1442">
            <v>0</v>
          </cell>
          <cell r="R1442">
            <v>0</v>
          </cell>
          <cell r="S1442">
            <v>593</v>
          </cell>
          <cell r="T1442">
            <v>0</v>
          </cell>
          <cell r="U1442">
            <v>0</v>
          </cell>
          <cell r="V1442">
            <v>3187</v>
          </cell>
          <cell r="W1442">
            <v>0</v>
          </cell>
          <cell r="X1442">
            <v>24</v>
          </cell>
          <cell r="Y1442">
            <v>3187</v>
          </cell>
          <cell r="Z1442">
            <v>8</v>
          </cell>
          <cell r="AA1442">
            <v>0</v>
          </cell>
          <cell r="AB1442">
            <v>0</v>
          </cell>
          <cell r="AC1442">
            <v>0</v>
          </cell>
          <cell r="AD1442">
            <v>0</v>
          </cell>
          <cell r="AE1442">
            <v>0</v>
          </cell>
          <cell r="AF1442">
            <v>8</v>
          </cell>
          <cell r="AG1442">
            <v>0</v>
          </cell>
          <cell r="AH1442">
            <v>0</v>
          </cell>
        </row>
        <row r="1443">
          <cell r="A1443" t="str">
            <v>LH4253</v>
          </cell>
          <cell r="B1443" t="str">
            <v>Luminus Homes Limited</v>
          </cell>
          <cell r="C1443" t="str">
            <v>Large</v>
          </cell>
          <cell r="D1443">
            <v>5608</v>
          </cell>
          <cell r="E1443">
            <v>0</v>
          </cell>
          <cell r="F1443">
            <v>0</v>
          </cell>
          <cell r="G1443">
            <v>144</v>
          </cell>
          <cell r="H1443">
            <v>0</v>
          </cell>
          <cell r="I1443">
            <v>0</v>
          </cell>
          <cell r="J1443">
            <v>0</v>
          </cell>
          <cell r="K1443">
            <v>0</v>
          </cell>
          <cell r="L1443">
            <v>0</v>
          </cell>
          <cell r="M1443">
            <v>28</v>
          </cell>
          <cell r="N1443">
            <v>10</v>
          </cell>
          <cell r="O1443">
            <v>0</v>
          </cell>
          <cell r="P1443">
            <v>0</v>
          </cell>
          <cell r="Q1443">
            <v>0</v>
          </cell>
          <cell r="R1443">
            <v>0</v>
          </cell>
          <cell r="S1443">
            <v>0</v>
          </cell>
          <cell r="T1443">
            <v>0</v>
          </cell>
          <cell r="U1443">
            <v>0</v>
          </cell>
          <cell r="V1443">
            <v>5780</v>
          </cell>
          <cell r="W1443">
            <v>10</v>
          </cell>
          <cell r="X1443">
            <v>0</v>
          </cell>
          <cell r="Y1443">
            <v>5790</v>
          </cell>
          <cell r="Z1443">
            <v>112</v>
          </cell>
          <cell r="AA1443">
            <v>0</v>
          </cell>
          <cell r="AB1443">
            <v>0</v>
          </cell>
          <cell r="AC1443">
            <v>495</v>
          </cell>
          <cell r="AD1443">
            <v>0</v>
          </cell>
          <cell r="AE1443">
            <v>0</v>
          </cell>
          <cell r="AF1443">
            <v>607</v>
          </cell>
          <cell r="AG1443">
            <v>0</v>
          </cell>
          <cell r="AH1443">
            <v>0</v>
          </cell>
        </row>
        <row r="1444">
          <cell r="A1444" t="str">
            <v>LH4261</v>
          </cell>
          <cell r="B1444" t="str">
            <v>Herring House Trust</v>
          </cell>
          <cell r="C1444" t="str">
            <v>RASA</v>
          </cell>
          <cell r="D1444">
            <v>0</v>
          </cell>
          <cell r="E1444">
            <v>0</v>
          </cell>
          <cell r="F1444">
            <v>0</v>
          </cell>
          <cell r="G1444">
            <v>0</v>
          </cell>
          <cell r="H1444">
            <v>0</v>
          </cell>
          <cell r="I1444">
            <v>0</v>
          </cell>
          <cell r="J1444">
            <v>0</v>
          </cell>
          <cell r="K1444">
            <v>0</v>
          </cell>
          <cell r="L1444">
            <v>0</v>
          </cell>
          <cell r="M1444">
            <v>50</v>
          </cell>
          <cell r="N1444">
            <v>0</v>
          </cell>
          <cell r="O1444">
            <v>0</v>
          </cell>
          <cell r="P1444">
            <v>0</v>
          </cell>
          <cell r="Q1444">
            <v>0</v>
          </cell>
          <cell r="R1444">
            <v>0</v>
          </cell>
          <cell r="S1444">
            <v>0</v>
          </cell>
          <cell r="T1444">
            <v>0</v>
          </cell>
          <cell r="U1444">
            <v>0</v>
          </cell>
          <cell r="V1444">
            <v>50</v>
          </cell>
          <cell r="W1444">
            <v>0</v>
          </cell>
          <cell r="X1444">
            <v>0</v>
          </cell>
          <cell r="Y1444">
            <v>50</v>
          </cell>
          <cell r="Z1444">
            <v>0</v>
          </cell>
          <cell r="AA1444">
            <v>0</v>
          </cell>
          <cell r="AB1444">
            <v>0</v>
          </cell>
          <cell r="AC1444">
            <v>0</v>
          </cell>
          <cell r="AD1444">
            <v>0</v>
          </cell>
          <cell r="AE1444">
            <v>0</v>
          </cell>
          <cell r="AF1444">
            <v>0</v>
          </cell>
          <cell r="AG1444">
            <v>0</v>
          </cell>
          <cell r="AH1444">
            <v>0</v>
          </cell>
        </row>
        <row r="1445">
          <cell r="A1445" t="str">
            <v>LH4262</v>
          </cell>
          <cell r="B1445" t="str">
            <v>Paragon Community Housing Limited</v>
          </cell>
          <cell r="C1445" t="str">
            <v>Large</v>
          </cell>
          <cell r="D1445">
            <v>5135</v>
          </cell>
          <cell r="E1445">
            <v>5</v>
          </cell>
          <cell r="F1445">
            <v>3</v>
          </cell>
          <cell r="G1445">
            <v>123</v>
          </cell>
          <cell r="H1445">
            <v>0</v>
          </cell>
          <cell r="I1445">
            <v>0</v>
          </cell>
          <cell r="J1445">
            <v>813</v>
          </cell>
          <cell r="K1445">
            <v>11</v>
          </cell>
          <cell r="L1445">
            <v>0</v>
          </cell>
          <cell r="M1445">
            <v>38</v>
          </cell>
          <cell r="N1445">
            <v>180</v>
          </cell>
          <cell r="O1445">
            <v>0</v>
          </cell>
          <cell r="P1445">
            <v>0</v>
          </cell>
          <cell r="Q1445">
            <v>44</v>
          </cell>
          <cell r="R1445">
            <v>0</v>
          </cell>
          <cell r="S1445">
            <v>1050</v>
          </cell>
          <cell r="T1445">
            <v>0</v>
          </cell>
          <cell r="U1445">
            <v>29</v>
          </cell>
          <cell r="V1445">
            <v>7159</v>
          </cell>
          <cell r="W1445">
            <v>240</v>
          </cell>
          <cell r="X1445">
            <v>32</v>
          </cell>
          <cell r="Y1445">
            <v>7355</v>
          </cell>
          <cell r="Z1445">
            <v>7</v>
          </cell>
          <cell r="AA1445">
            <v>4</v>
          </cell>
          <cell r="AB1445">
            <v>0</v>
          </cell>
          <cell r="AC1445">
            <v>167</v>
          </cell>
          <cell r="AD1445">
            <v>0</v>
          </cell>
          <cell r="AE1445">
            <v>0</v>
          </cell>
          <cell r="AF1445">
            <v>174</v>
          </cell>
          <cell r="AG1445">
            <v>4</v>
          </cell>
          <cell r="AH1445">
            <v>0</v>
          </cell>
        </row>
        <row r="1446">
          <cell r="A1446" t="str">
            <v>LH4264</v>
          </cell>
          <cell r="B1446" t="str">
            <v>Wyre Forest Community Housing Limited</v>
          </cell>
          <cell r="C1446" t="str">
            <v>Large</v>
          </cell>
          <cell r="D1446">
            <v>3325</v>
          </cell>
          <cell r="E1446">
            <v>0</v>
          </cell>
          <cell r="F1446">
            <v>0</v>
          </cell>
          <cell r="G1446">
            <v>14</v>
          </cell>
          <cell r="H1446">
            <v>0</v>
          </cell>
          <cell r="I1446">
            <v>0</v>
          </cell>
          <cell r="J1446">
            <v>199</v>
          </cell>
          <cell r="K1446">
            <v>0</v>
          </cell>
          <cell r="L1446">
            <v>0</v>
          </cell>
          <cell r="M1446">
            <v>22</v>
          </cell>
          <cell r="N1446">
            <v>0</v>
          </cell>
          <cell r="O1446">
            <v>0</v>
          </cell>
          <cell r="P1446">
            <v>0</v>
          </cell>
          <cell r="Q1446">
            <v>0</v>
          </cell>
          <cell r="R1446">
            <v>0</v>
          </cell>
          <cell r="S1446">
            <v>2091</v>
          </cell>
          <cell r="T1446">
            <v>0</v>
          </cell>
          <cell r="U1446">
            <v>0</v>
          </cell>
          <cell r="V1446">
            <v>5651</v>
          </cell>
          <cell r="W1446">
            <v>0</v>
          </cell>
          <cell r="X1446">
            <v>0</v>
          </cell>
          <cell r="Y1446">
            <v>5651</v>
          </cell>
          <cell r="Z1446">
            <v>2</v>
          </cell>
          <cell r="AA1446">
            <v>0</v>
          </cell>
          <cell r="AB1446">
            <v>0</v>
          </cell>
          <cell r="AC1446">
            <v>0</v>
          </cell>
          <cell r="AD1446">
            <v>0</v>
          </cell>
          <cell r="AE1446">
            <v>0</v>
          </cell>
          <cell r="AF1446">
            <v>2</v>
          </cell>
          <cell r="AG1446">
            <v>0</v>
          </cell>
          <cell r="AH1446">
            <v>0</v>
          </cell>
        </row>
        <row r="1447">
          <cell r="A1447" t="str">
            <v>LH4265</v>
          </cell>
          <cell r="B1447" t="str">
            <v>New Charter Housing Trust Limited</v>
          </cell>
          <cell r="C1447" t="str">
            <v>RASA</v>
          </cell>
          <cell r="D1447">
            <v>0</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row>
        <row r="1448">
          <cell r="A1448" t="str">
            <v>LH4266</v>
          </cell>
          <cell r="B1448" t="str">
            <v>New Charter Homes Limited</v>
          </cell>
          <cell r="C1448" t="str">
            <v>Large</v>
          </cell>
          <cell r="D1448">
            <v>12855</v>
          </cell>
          <cell r="E1448">
            <v>0</v>
          </cell>
          <cell r="F1448">
            <v>0</v>
          </cell>
          <cell r="G1448">
            <v>46</v>
          </cell>
          <cell r="H1448">
            <v>0</v>
          </cell>
          <cell r="I1448">
            <v>0</v>
          </cell>
          <cell r="J1448">
            <v>1332</v>
          </cell>
          <cell r="K1448">
            <v>0</v>
          </cell>
          <cell r="L1448">
            <v>0</v>
          </cell>
          <cell r="M1448">
            <v>93</v>
          </cell>
          <cell r="N1448">
            <v>0</v>
          </cell>
          <cell r="O1448">
            <v>0</v>
          </cell>
          <cell r="P1448">
            <v>0</v>
          </cell>
          <cell r="Q1448">
            <v>0</v>
          </cell>
          <cell r="R1448">
            <v>0</v>
          </cell>
          <cell r="S1448">
            <v>681</v>
          </cell>
          <cell r="T1448">
            <v>0</v>
          </cell>
          <cell r="U1448">
            <v>0</v>
          </cell>
          <cell r="V1448">
            <v>15007</v>
          </cell>
          <cell r="W1448">
            <v>0</v>
          </cell>
          <cell r="X1448">
            <v>0</v>
          </cell>
          <cell r="Y1448">
            <v>15007</v>
          </cell>
          <cell r="Z1448">
            <v>70</v>
          </cell>
          <cell r="AA1448">
            <v>0</v>
          </cell>
          <cell r="AB1448">
            <v>0</v>
          </cell>
          <cell r="AC1448">
            <v>194</v>
          </cell>
          <cell r="AD1448">
            <v>0</v>
          </cell>
          <cell r="AE1448">
            <v>0</v>
          </cell>
          <cell r="AF1448">
            <v>264</v>
          </cell>
          <cell r="AG1448">
            <v>0</v>
          </cell>
          <cell r="AH1448">
            <v>0</v>
          </cell>
        </row>
        <row r="1449">
          <cell r="A1449" t="str">
            <v>LH4275</v>
          </cell>
          <cell r="B1449" t="str">
            <v>Prime Focus Regeneration Group Limited</v>
          </cell>
          <cell r="C1449" t="str">
            <v>RASA</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row>
        <row r="1450">
          <cell r="A1450" t="str">
            <v>LH4284</v>
          </cell>
          <cell r="B1450" t="str">
            <v>New Fylde Housing Limited</v>
          </cell>
          <cell r="C1450" t="str">
            <v>Large</v>
          </cell>
          <cell r="D1450">
            <v>1411</v>
          </cell>
          <cell r="E1450">
            <v>0</v>
          </cell>
          <cell r="F1450">
            <v>0</v>
          </cell>
          <cell r="G1450">
            <v>33</v>
          </cell>
          <cell r="H1450">
            <v>0</v>
          </cell>
          <cell r="I1450">
            <v>0</v>
          </cell>
          <cell r="J1450">
            <v>142</v>
          </cell>
          <cell r="K1450">
            <v>0</v>
          </cell>
          <cell r="L1450">
            <v>0</v>
          </cell>
          <cell r="M1450">
            <v>153</v>
          </cell>
          <cell r="N1450">
            <v>0</v>
          </cell>
          <cell r="O1450">
            <v>0</v>
          </cell>
          <cell r="P1450">
            <v>0</v>
          </cell>
          <cell r="Q1450">
            <v>0</v>
          </cell>
          <cell r="R1450">
            <v>0</v>
          </cell>
          <cell r="S1450">
            <v>405</v>
          </cell>
          <cell r="T1450">
            <v>0</v>
          </cell>
          <cell r="U1450">
            <v>0</v>
          </cell>
          <cell r="V1450">
            <v>2144</v>
          </cell>
          <cell r="W1450">
            <v>0</v>
          </cell>
          <cell r="X1450">
            <v>0</v>
          </cell>
          <cell r="Y1450">
            <v>2144</v>
          </cell>
          <cell r="Z1450">
            <v>0</v>
          </cell>
          <cell r="AA1450">
            <v>0</v>
          </cell>
          <cell r="AB1450">
            <v>0</v>
          </cell>
          <cell r="AC1450">
            <v>0</v>
          </cell>
          <cell r="AD1450">
            <v>0</v>
          </cell>
          <cell r="AE1450">
            <v>0</v>
          </cell>
          <cell r="AF1450">
            <v>0</v>
          </cell>
          <cell r="AG1450">
            <v>0</v>
          </cell>
          <cell r="AH1450">
            <v>0</v>
          </cell>
        </row>
        <row r="1451">
          <cell r="A1451" t="str">
            <v>LH4291</v>
          </cell>
          <cell r="B1451" t="str">
            <v>Chester &amp; District Housing Trust Limited</v>
          </cell>
          <cell r="C1451" t="str">
            <v>RASA</v>
          </cell>
          <cell r="D1451">
            <v>0</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row>
        <row r="1452">
          <cell r="A1452" t="str">
            <v>LH4297</v>
          </cell>
          <cell r="B1452" t="str">
            <v>Tyne Housing Association Limited</v>
          </cell>
          <cell r="C1452" t="str">
            <v>RASA</v>
          </cell>
          <cell r="D1452">
            <v>49</v>
          </cell>
          <cell r="E1452">
            <v>0</v>
          </cell>
          <cell r="F1452">
            <v>0</v>
          </cell>
          <cell r="G1452">
            <v>0</v>
          </cell>
          <cell r="H1452">
            <v>0</v>
          </cell>
          <cell r="I1452">
            <v>0</v>
          </cell>
          <cell r="J1452">
            <v>0</v>
          </cell>
          <cell r="K1452">
            <v>0</v>
          </cell>
          <cell r="L1452">
            <v>0</v>
          </cell>
          <cell r="M1452">
            <v>217</v>
          </cell>
          <cell r="N1452">
            <v>0</v>
          </cell>
          <cell r="O1452">
            <v>62</v>
          </cell>
          <cell r="P1452">
            <v>0</v>
          </cell>
          <cell r="Q1452">
            <v>0</v>
          </cell>
          <cell r="R1452">
            <v>0</v>
          </cell>
          <cell r="S1452">
            <v>0</v>
          </cell>
          <cell r="T1452">
            <v>0</v>
          </cell>
          <cell r="U1452">
            <v>0</v>
          </cell>
          <cell r="V1452">
            <v>266</v>
          </cell>
          <cell r="W1452">
            <v>0</v>
          </cell>
          <cell r="X1452">
            <v>62</v>
          </cell>
          <cell r="Y1452">
            <v>266</v>
          </cell>
          <cell r="Z1452">
            <v>0</v>
          </cell>
          <cell r="AA1452">
            <v>0</v>
          </cell>
          <cell r="AB1452">
            <v>0</v>
          </cell>
          <cell r="AC1452">
            <v>0</v>
          </cell>
          <cell r="AD1452">
            <v>0</v>
          </cell>
          <cell r="AE1452">
            <v>0</v>
          </cell>
          <cell r="AF1452">
            <v>0</v>
          </cell>
          <cell r="AG1452">
            <v>0</v>
          </cell>
          <cell r="AH1452">
            <v>0</v>
          </cell>
        </row>
        <row r="1453">
          <cell r="A1453" t="str">
            <v>LH4302</v>
          </cell>
          <cell r="B1453" t="str">
            <v>Spire Homes (LG) Limited</v>
          </cell>
          <cell r="C1453" t="str">
            <v>Large</v>
          </cell>
          <cell r="D1453">
            <v>3284</v>
          </cell>
          <cell r="E1453">
            <v>0</v>
          </cell>
          <cell r="F1453">
            <v>0</v>
          </cell>
          <cell r="G1453">
            <v>92</v>
          </cell>
          <cell r="H1453">
            <v>0</v>
          </cell>
          <cell r="I1453">
            <v>0</v>
          </cell>
          <cell r="J1453">
            <v>183</v>
          </cell>
          <cell r="K1453">
            <v>0</v>
          </cell>
          <cell r="L1453">
            <v>0</v>
          </cell>
          <cell r="M1453">
            <v>7</v>
          </cell>
          <cell r="N1453">
            <v>10</v>
          </cell>
          <cell r="O1453">
            <v>0</v>
          </cell>
          <cell r="P1453">
            <v>0</v>
          </cell>
          <cell r="Q1453">
            <v>0</v>
          </cell>
          <cell r="R1453">
            <v>0</v>
          </cell>
          <cell r="S1453">
            <v>1414</v>
          </cell>
          <cell r="T1453">
            <v>0</v>
          </cell>
          <cell r="U1453">
            <v>0</v>
          </cell>
          <cell r="V1453">
            <v>4980</v>
          </cell>
          <cell r="W1453">
            <v>10</v>
          </cell>
          <cell r="X1453">
            <v>0</v>
          </cell>
          <cell r="Y1453">
            <v>4990</v>
          </cell>
          <cell r="Z1453">
            <v>0</v>
          </cell>
          <cell r="AA1453">
            <v>0</v>
          </cell>
          <cell r="AB1453">
            <v>0</v>
          </cell>
          <cell r="AC1453">
            <v>0</v>
          </cell>
          <cell r="AD1453">
            <v>0</v>
          </cell>
          <cell r="AE1453">
            <v>0</v>
          </cell>
          <cell r="AF1453">
            <v>0</v>
          </cell>
          <cell r="AG1453">
            <v>0</v>
          </cell>
          <cell r="AH1453">
            <v>0</v>
          </cell>
        </row>
        <row r="1454">
          <cell r="A1454" t="str">
            <v>LH4306</v>
          </cell>
          <cell r="B1454" t="str">
            <v>Moorlands Housing</v>
          </cell>
          <cell r="C1454" t="str">
            <v>Large</v>
          </cell>
          <cell r="D1454">
            <v>1900</v>
          </cell>
          <cell r="E1454">
            <v>0</v>
          </cell>
          <cell r="F1454">
            <v>501</v>
          </cell>
          <cell r="G1454">
            <v>0</v>
          </cell>
          <cell r="H1454">
            <v>8</v>
          </cell>
          <cell r="I1454">
            <v>0</v>
          </cell>
          <cell r="J1454">
            <v>63</v>
          </cell>
          <cell r="K1454">
            <v>0</v>
          </cell>
          <cell r="L1454">
            <v>179</v>
          </cell>
          <cell r="M1454">
            <v>12</v>
          </cell>
          <cell r="N1454">
            <v>5</v>
          </cell>
          <cell r="O1454">
            <v>0</v>
          </cell>
          <cell r="P1454">
            <v>0</v>
          </cell>
          <cell r="Q1454">
            <v>0</v>
          </cell>
          <cell r="R1454">
            <v>0</v>
          </cell>
          <cell r="S1454">
            <v>754</v>
          </cell>
          <cell r="T1454">
            <v>0</v>
          </cell>
          <cell r="U1454">
            <v>1</v>
          </cell>
          <cell r="V1454">
            <v>2729</v>
          </cell>
          <cell r="W1454">
            <v>13</v>
          </cell>
          <cell r="X1454">
            <v>681</v>
          </cell>
          <cell r="Y1454">
            <v>2742</v>
          </cell>
          <cell r="Z1454">
            <v>0</v>
          </cell>
          <cell r="AA1454">
            <v>0</v>
          </cell>
          <cell r="AB1454">
            <v>21</v>
          </cell>
          <cell r="AC1454">
            <v>0</v>
          </cell>
          <cell r="AD1454">
            <v>0</v>
          </cell>
          <cell r="AE1454">
            <v>0</v>
          </cell>
          <cell r="AF1454">
            <v>0</v>
          </cell>
          <cell r="AG1454">
            <v>0</v>
          </cell>
          <cell r="AH1454">
            <v>21</v>
          </cell>
        </row>
        <row r="1455">
          <cell r="A1455" t="str">
            <v>LH4307</v>
          </cell>
          <cell r="B1455" t="str">
            <v>Pennine Housing 2000 Limited</v>
          </cell>
          <cell r="C1455" t="str">
            <v>Large</v>
          </cell>
          <cell r="D1455">
            <v>11221</v>
          </cell>
          <cell r="E1455">
            <v>51</v>
          </cell>
          <cell r="F1455">
            <v>0</v>
          </cell>
          <cell r="G1455">
            <v>2</v>
          </cell>
          <cell r="H1455">
            <v>0</v>
          </cell>
          <cell r="I1455">
            <v>0</v>
          </cell>
          <cell r="J1455">
            <v>250</v>
          </cell>
          <cell r="K1455">
            <v>0</v>
          </cell>
          <cell r="L1455">
            <v>0</v>
          </cell>
          <cell r="M1455">
            <v>0</v>
          </cell>
          <cell r="N1455">
            <v>11</v>
          </cell>
          <cell r="O1455">
            <v>0</v>
          </cell>
          <cell r="P1455">
            <v>0</v>
          </cell>
          <cell r="Q1455">
            <v>0</v>
          </cell>
          <cell r="R1455">
            <v>0</v>
          </cell>
          <cell r="S1455">
            <v>348</v>
          </cell>
          <cell r="T1455">
            <v>0</v>
          </cell>
          <cell r="U1455">
            <v>0</v>
          </cell>
          <cell r="V1455">
            <v>11821</v>
          </cell>
          <cell r="W1455">
            <v>62</v>
          </cell>
          <cell r="X1455">
            <v>0</v>
          </cell>
          <cell r="Y1455">
            <v>11883</v>
          </cell>
          <cell r="Z1455">
            <v>34</v>
          </cell>
          <cell r="AA1455">
            <v>0</v>
          </cell>
          <cell r="AB1455">
            <v>0</v>
          </cell>
          <cell r="AC1455">
            <v>0</v>
          </cell>
          <cell r="AD1455">
            <v>0</v>
          </cell>
          <cell r="AE1455">
            <v>0</v>
          </cell>
          <cell r="AF1455">
            <v>34</v>
          </cell>
          <cell r="AG1455">
            <v>0</v>
          </cell>
          <cell r="AH1455">
            <v>0</v>
          </cell>
        </row>
        <row r="1456">
          <cell r="A1456" t="str">
            <v>LH4309</v>
          </cell>
          <cell r="B1456" t="str">
            <v>East Thames Group Limited</v>
          </cell>
          <cell r="C1456" t="str">
            <v>RASA</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row>
        <row r="1457">
          <cell r="A1457" t="str">
            <v>LH4314</v>
          </cell>
          <cell r="B1457" t="str">
            <v>Twin Valley Homes Limited</v>
          </cell>
          <cell r="C1457" t="str">
            <v>Large</v>
          </cell>
          <cell r="D1457">
            <v>6387</v>
          </cell>
          <cell r="E1457">
            <v>0</v>
          </cell>
          <cell r="F1457">
            <v>0</v>
          </cell>
          <cell r="G1457">
            <v>0</v>
          </cell>
          <cell r="H1457">
            <v>0</v>
          </cell>
          <cell r="I1457">
            <v>0</v>
          </cell>
          <cell r="J1457">
            <v>748</v>
          </cell>
          <cell r="K1457">
            <v>76</v>
          </cell>
          <cell r="L1457">
            <v>0</v>
          </cell>
          <cell r="M1457">
            <v>40</v>
          </cell>
          <cell r="N1457">
            <v>0</v>
          </cell>
          <cell r="O1457">
            <v>0</v>
          </cell>
          <cell r="P1457">
            <v>0</v>
          </cell>
          <cell r="Q1457">
            <v>0</v>
          </cell>
          <cell r="R1457">
            <v>0</v>
          </cell>
          <cell r="S1457">
            <v>701</v>
          </cell>
          <cell r="T1457">
            <v>0</v>
          </cell>
          <cell r="U1457">
            <v>0</v>
          </cell>
          <cell r="V1457">
            <v>7876</v>
          </cell>
          <cell r="W1457">
            <v>76</v>
          </cell>
          <cell r="X1457">
            <v>0</v>
          </cell>
          <cell r="Y1457">
            <v>7952</v>
          </cell>
          <cell r="Z1457">
            <v>42</v>
          </cell>
          <cell r="AA1457">
            <v>0</v>
          </cell>
          <cell r="AB1457">
            <v>0</v>
          </cell>
          <cell r="AC1457">
            <v>0</v>
          </cell>
          <cell r="AD1457">
            <v>0</v>
          </cell>
          <cell r="AE1457">
            <v>0</v>
          </cell>
          <cell r="AF1457">
            <v>42</v>
          </cell>
          <cell r="AG1457">
            <v>0</v>
          </cell>
          <cell r="AH1457">
            <v>0</v>
          </cell>
        </row>
        <row r="1458">
          <cell r="A1458" t="str">
            <v>LH4322</v>
          </cell>
          <cell r="B1458" t="str">
            <v>Accent Corporate Services Limited</v>
          </cell>
          <cell r="C1458" t="str">
            <v>RASA</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row>
        <row r="1459">
          <cell r="A1459" t="str">
            <v>LH4325</v>
          </cell>
          <cell r="B1459" t="str">
            <v>Severnside Housing</v>
          </cell>
          <cell r="C1459" t="str">
            <v>Large</v>
          </cell>
          <cell r="D1459">
            <v>3767</v>
          </cell>
          <cell r="E1459">
            <v>0</v>
          </cell>
          <cell r="F1459">
            <v>0</v>
          </cell>
          <cell r="G1459">
            <v>0</v>
          </cell>
          <cell r="H1459">
            <v>0</v>
          </cell>
          <cell r="I1459">
            <v>0</v>
          </cell>
          <cell r="J1459">
            <v>292</v>
          </cell>
          <cell r="K1459">
            <v>0</v>
          </cell>
          <cell r="L1459">
            <v>0</v>
          </cell>
          <cell r="M1459">
            <v>10</v>
          </cell>
          <cell r="N1459">
            <v>0</v>
          </cell>
          <cell r="O1459">
            <v>0</v>
          </cell>
          <cell r="P1459">
            <v>0</v>
          </cell>
          <cell r="Q1459">
            <v>0</v>
          </cell>
          <cell r="R1459">
            <v>0</v>
          </cell>
          <cell r="S1459">
            <v>1217</v>
          </cell>
          <cell r="T1459">
            <v>0</v>
          </cell>
          <cell r="U1459">
            <v>0</v>
          </cell>
          <cell r="V1459">
            <v>5286</v>
          </cell>
          <cell r="W1459">
            <v>0</v>
          </cell>
          <cell r="X1459">
            <v>0</v>
          </cell>
          <cell r="Y1459">
            <v>5286</v>
          </cell>
          <cell r="Z1459">
            <v>103</v>
          </cell>
          <cell r="AA1459">
            <v>0</v>
          </cell>
          <cell r="AB1459">
            <v>0</v>
          </cell>
          <cell r="AC1459">
            <v>187</v>
          </cell>
          <cell r="AD1459">
            <v>0</v>
          </cell>
          <cell r="AE1459">
            <v>0</v>
          </cell>
          <cell r="AF1459">
            <v>290</v>
          </cell>
          <cell r="AG1459">
            <v>0</v>
          </cell>
          <cell r="AH1459">
            <v>0</v>
          </cell>
        </row>
        <row r="1460">
          <cell r="A1460" t="str">
            <v>LH4336</v>
          </cell>
          <cell r="B1460" t="str">
            <v>Curo Group (Albion) Limited</v>
          </cell>
          <cell r="C1460" t="str">
            <v>RASA</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row>
        <row r="1461">
          <cell r="A1461" t="str">
            <v>LH4337</v>
          </cell>
          <cell r="B1461" t="str">
            <v>The Society of St James</v>
          </cell>
          <cell r="C1461" t="str">
            <v>RASA</v>
          </cell>
          <cell r="D1461">
            <v>0</v>
          </cell>
          <cell r="E1461">
            <v>0</v>
          </cell>
          <cell r="F1461">
            <v>0</v>
          </cell>
          <cell r="G1461">
            <v>0</v>
          </cell>
          <cell r="H1461">
            <v>0</v>
          </cell>
          <cell r="I1461">
            <v>0</v>
          </cell>
          <cell r="J1461">
            <v>0</v>
          </cell>
          <cell r="K1461">
            <v>0</v>
          </cell>
          <cell r="L1461">
            <v>0</v>
          </cell>
          <cell r="M1461">
            <v>97</v>
          </cell>
          <cell r="N1461">
            <v>8</v>
          </cell>
          <cell r="O1461">
            <v>210</v>
          </cell>
          <cell r="P1461">
            <v>16</v>
          </cell>
          <cell r="Q1461">
            <v>0</v>
          </cell>
          <cell r="R1461">
            <v>0</v>
          </cell>
          <cell r="S1461">
            <v>0</v>
          </cell>
          <cell r="T1461">
            <v>0</v>
          </cell>
          <cell r="U1461">
            <v>0</v>
          </cell>
          <cell r="V1461">
            <v>113</v>
          </cell>
          <cell r="W1461">
            <v>8</v>
          </cell>
          <cell r="X1461">
            <v>210</v>
          </cell>
          <cell r="Y1461">
            <v>105</v>
          </cell>
          <cell r="Z1461">
            <v>0</v>
          </cell>
          <cell r="AA1461">
            <v>0</v>
          </cell>
          <cell r="AB1461">
            <v>0</v>
          </cell>
          <cell r="AC1461">
            <v>0</v>
          </cell>
          <cell r="AD1461">
            <v>0</v>
          </cell>
          <cell r="AE1461">
            <v>0</v>
          </cell>
          <cell r="AF1461">
            <v>0</v>
          </cell>
          <cell r="AG1461">
            <v>0</v>
          </cell>
          <cell r="AH1461">
            <v>0</v>
          </cell>
        </row>
        <row r="1462">
          <cell r="A1462" t="str">
            <v>LH4338</v>
          </cell>
          <cell r="B1462" t="str">
            <v>The Sons of Divine Providence</v>
          </cell>
          <cell r="C1462" t="str">
            <v>RASA</v>
          </cell>
          <cell r="D1462">
            <v>69</v>
          </cell>
          <cell r="E1462">
            <v>0</v>
          </cell>
          <cell r="F1462">
            <v>0</v>
          </cell>
          <cell r="G1462">
            <v>0</v>
          </cell>
          <cell r="H1462">
            <v>0</v>
          </cell>
          <cell r="I1462">
            <v>0</v>
          </cell>
          <cell r="J1462">
            <v>0</v>
          </cell>
          <cell r="K1462">
            <v>0</v>
          </cell>
          <cell r="L1462">
            <v>0</v>
          </cell>
          <cell r="M1462">
            <v>16</v>
          </cell>
          <cell r="N1462">
            <v>0</v>
          </cell>
          <cell r="O1462">
            <v>0</v>
          </cell>
          <cell r="P1462">
            <v>79</v>
          </cell>
          <cell r="Q1462">
            <v>0</v>
          </cell>
          <cell r="R1462">
            <v>0</v>
          </cell>
          <cell r="S1462">
            <v>0</v>
          </cell>
          <cell r="T1462">
            <v>0</v>
          </cell>
          <cell r="U1462">
            <v>0</v>
          </cell>
          <cell r="V1462">
            <v>164</v>
          </cell>
          <cell r="W1462">
            <v>0</v>
          </cell>
          <cell r="X1462">
            <v>0</v>
          </cell>
          <cell r="Y1462">
            <v>85</v>
          </cell>
          <cell r="Z1462">
            <v>12</v>
          </cell>
          <cell r="AA1462">
            <v>0</v>
          </cell>
          <cell r="AB1462">
            <v>0</v>
          </cell>
          <cell r="AC1462">
            <v>0</v>
          </cell>
          <cell r="AD1462">
            <v>0</v>
          </cell>
          <cell r="AE1462">
            <v>0</v>
          </cell>
          <cell r="AF1462">
            <v>12</v>
          </cell>
          <cell r="AG1462">
            <v>0</v>
          </cell>
          <cell r="AH1462">
            <v>0</v>
          </cell>
        </row>
        <row r="1463">
          <cell r="A1463" t="str">
            <v>LH4339</v>
          </cell>
          <cell r="B1463" t="str">
            <v>The Havebury Housing Partnership</v>
          </cell>
          <cell r="C1463" t="str">
            <v>Large</v>
          </cell>
          <cell r="D1463">
            <v>4852</v>
          </cell>
          <cell r="E1463">
            <v>12</v>
          </cell>
          <cell r="F1463">
            <v>4</v>
          </cell>
          <cell r="G1463">
            <v>17</v>
          </cell>
          <cell r="H1463">
            <v>0</v>
          </cell>
          <cell r="I1463">
            <v>0</v>
          </cell>
          <cell r="J1463">
            <v>768</v>
          </cell>
          <cell r="K1463">
            <v>0</v>
          </cell>
          <cell r="L1463">
            <v>0</v>
          </cell>
          <cell r="M1463">
            <v>55</v>
          </cell>
          <cell r="N1463">
            <v>0</v>
          </cell>
          <cell r="O1463">
            <v>1</v>
          </cell>
          <cell r="P1463">
            <v>0</v>
          </cell>
          <cell r="Q1463">
            <v>0</v>
          </cell>
          <cell r="R1463">
            <v>0</v>
          </cell>
          <cell r="S1463">
            <v>365</v>
          </cell>
          <cell r="T1463">
            <v>33</v>
          </cell>
          <cell r="U1463">
            <v>0</v>
          </cell>
          <cell r="V1463">
            <v>6057</v>
          </cell>
          <cell r="W1463">
            <v>45</v>
          </cell>
          <cell r="X1463">
            <v>5</v>
          </cell>
          <cell r="Y1463">
            <v>6102</v>
          </cell>
          <cell r="Z1463">
            <v>0</v>
          </cell>
          <cell r="AA1463">
            <v>0</v>
          </cell>
          <cell r="AB1463">
            <v>0</v>
          </cell>
          <cell r="AC1463">
            <v>0</v>
          </cell>
          <cell r="AD1463">
            <v>0</v>
          </cell>
          <cell r="AE1463">
            <v>0</v>
          </cell>
          <cell r="AF1463">
            <v>0</v>
          </cell>
          <cell r="AG1463">
            <v>0</v>
          </cell>
          <cell r="AH1463">
            <v>0</v>
          </cell>
        </row>
        <row r="1464">
          <cell r="A1464" t="str">
            <v>LH4343</v>
          </cell>
          <cell r="B1464" t="str">
            <v>Knowsley Housing Trust</v>
          </cell>
          <cell r="C1464" t="str">
            <v>Large</v>
          </cell>
          <cell r="D1464">
            <v>11641</v>
          </cell>
          <cell r="E1464">
            <v>0</v>
          </cell>
          <cell r="F1464">
            <v>2</v>
          </cell>
          <cell r="G1464">
            <v>22</v>
          </cell>
          <cell r="H1464">
            <v>0</v>
          </cell>
          <cell r="I1464">
            <v>0</v>
          </cell>
          <cell r="J1464">
            <v>497</v>
          </cell>
          <cell r="K1464">
            <v>0</v>
          </cell>
          <cell r="L1464">
            <v>0</v>
          </cell>
          <cell r="M1464">
            <v>423</v>
          </cell>
          <cell r="N1464">
            <v>24</v>
          </cell>
          <cell r="O1464">
            <v>0</v>
          </cell>
          <cell r="P1464">
            <v>0</v>
          </cell>
          <cell r="Q1464">
            <v>0</v>
          </cell>
          <cell r="R1464">
            <v>0</v>
          </cell>
          <cell r="S1464">
            <v>888</v>
          </cell>
          <cell r="T1464">
            <v>0</v>
          </cell>
          <cell r="U1464">
            <v>0</v>
          </cell>
          <cell r="V1464">
            <v>13471</v>
          </cell>
          <cell r="W1464">
            <v>24</v>
          </cell>
          <cell r="X1464">
            <v>2</v>
          </cell>
          <cell r="Y1464">
            <v>13495</v>
          </cell>
          <cell r="Z1464">
            <v>0</v>
          </cell>
          <cell r="AA1464">
            <v>0</v>
          </cell>
          <cell r="AB1464">
            <v>0</v>
          </cell>
          <cell r="AC1464">
            <v>0</v>
          </cell>
          <cell r="AD1464">
            <v>0</v>
          </cell>
          <cell r="AE1464">
            <v>0</v>
          </cell>
          <cell r="AF1464">
            <v>0</v>
          </cell>
          <cell r="AG1464">
            <v>0</v>
          </cell>
          <cell r="AH1464">
            <v>0</v>
          </cell>
        </row>
        <row r="1465">
          <cell r="A1465" t="str">
            <v>LH4345</v>
          </cell>
          <cell r="B1465" t="str">
            <v>Adactus Housing Group Limited</v>
          </cell>
          <cell r="C1465" t="str">
            <v>RASA</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A1466" t="str">
            <v>LH4353</v>
          </cell>
          <cell r="B1466" t="str">
            <v>Herefordshire Housing Limited</v>
          </cell>
          <cell r="C1466" t="str">
            <v>Large</v>
          </cell>
          <cell r="D1466">
            <v>4055</v>
          </cell>
          <cell r="E1466">
            <v>0</v>
          </cell>
          <cell r="F1466">
            <v>0</v>
          </cell>
          <cell r="G1466">
            <v>0</v>
          </cell>
          <cell r="H1466">
            <v>0</v>
          </cell>
          <cell r="I1466">
            <v>0</v>
          </cell>
          <cell r="J1466">
            <v>296</v>
          </cell>
          <cell r="K1466">
            <v>0</v>
          </cell>
          <cell r="L1466">
            <v>0</v>
          </cell>
          <cell r="M1466">
            <v>40</v>
          </cell>
          <cell r="N1466">
            <v>0</v>
          </cell>
          <cell r="O1466">
            <v>0</v>
          </cell>
          <cell r="P1466">
            <v>0</v>
          </cell>
          <cell r="Q1466">
            <v>0</v>
          </cell>
          <cell r="R1466">
            <v>0</v>
          </cell>
          <cell r="S1466">
            <v>916</v>
          </cell>
          <cell r="T1466">
            <v>0</v>
          </cell>
          <cell r="U1466">
            <v>0</v>
          </cell>
          <cell r="V1466">
            <v>5307</v>
          </cell>
          <cell r="W1466">
            <v>0</v>
          </cell>
          <cell r="X1466">
            <v>0</v>
          </cell>
          <cell r="Y1466">
            <v>5307</v>
          </cell>
          <cell r="Z1466">
            <v>0</v>
          </cell>
          <cell r="AA1466">
            <v>0</v>
          </cell>
          <cell r="AB1466">
            <v>0</v>
          </cell>
          <cell r="AC1466">
            <v>0</v>
          </cell>
          <cell r="AD1466">
            <v>0</v>
          </cell>
          <cell r="AE1466">
            <v>0</v>
          </cell>
          <cell r="AF1466">
            <v>0</v>
          </cell>
          <cell r="AG1466">
            <v>0</v>
          </cell>
          <cell r="AH1466">
            <v>0</v>
          </cell>
        </row>
        <row r="1467">
          <cell r="A1467" t="str">
            <v>LH4377</v>
          </cell>
          <cell r="B1467" t="str">
            <v>London Cyrenians Housing Limited</v>
          </cell>
          <cell r="C1467" t="str">
            <v>RASA</v>
          </cell>
          <cell r="D1467">
            <v>0</v>
          </cell>
          <cell r="E1467">
            <v>0</v>
          </cell>
          <cell r="F1467">
            <v>0</v>
          </cell>
          <cell r="G1467">
            <v>0</v>
          </cell>
          <cell r="H1467">
            <v>0</v>
          </cell>
          <cell r="I1467">
            <v>0</v>
          </cell>
          <cell r="J1467">
            <v>0</v>
          </cell>
          <cell r="K1467">
            <v>0</v>
          </cell>
          <cell r="L1467">
            <v>0</v>
          </cell>
          <cell r="M1467">
            <v>161</v>
          </cell>
          <cell r="N1467">
            <v>0</v>
          </cell>
          <cell r="O1467">
            <v>278</v>
          </cell>
          <cell r="P1467">
            <v>0</v>
          </cell>
          <cell r="Q1467">
            <v>0</v>
          </cell>
          <cell r="R1467">
            <v>0</v>
          </cell>
          <cell r="S1467">
            <v>0</v>
          </cell>
          <cell r="T1467">
            <v>0</v>
          </cell>
          <cell r="U1467">
            <v>0</v>
          </cell>
          <cell r="V1467">
            <v>161</v>
          </cell>
          <cell r="W1467">
            <v>0</v>
          </cell>
          <cell r="X1467">
            <v>278</v>
          </cell>
          <cell r="Y1467">
            <v>161</v>
          </cell>
          <cell r="Z1467">
            <v>0</v>
          </cell>
          <cell r="AA1467">
            <v>0</v>
          </cell>
          <cell r="AB1467">
            <v>0</v>
          </cell>
          <cell r="AC1467">
            <v>0</v>
          </cell>
          <cell r="AD1467">
            <v>0</v>
          </cell>
          <cell r="AE1467">
            <v>0</v>
          </cell>
          <cell r="AF1467">
            <v>0</v>
          </cell>
          <cell r="AG1467">
            <v>0</v>
          </cell>
          <cell r="AH1467">
            <v>0</v>
          </cell>
        </row>
        <row r="1468">
          <cell r="A1468" t="str">
            <v>LH4401</v>
          </cell>
          <cell r="B1468" t="str">
            <v>Yorkshire Coast Homes Limited</v>
          </cell>
          <cell r="C1468" t="str">
            <v>Large</v>
          </cell>
          <cell r="D1468">
            <v>4059</v>
          </cell>
          <cell r="E1468">
            <v>0</v>
          </cell>
          <cell r="F1468">
            <v>0</v>
          </cell>
          <cell r="G1468">
            <v>0</v>
          </cell>
          <cell r="H1468">
            <v>0</v>
          </cell>
          <cell r="I1468">
            <v>0</v>
          </cell>
          <cell r="J1468">
            <v>97</v>
          </cell>
          <cell r="K1468">
            <v>0</v>
          </cell>
          <cell r="L1468">
            <v>0</v>
          </cell>
          <cell r="M1468">
            <v>0</v>
          </cell>
          <cell r="N1468">
            <v>0</v>
          </cell>
          <cell r="O1468">
            <v>0</v>
          </cell>
          <cell r="P1468">
            <v>0</v>
          </cell>
          <cell r="Q1468">
            <v>0</v>
          </cell>
          <cell r="R1468">
            <v>0</v>
          </cell>
          <cell r="S1468">
            <v>204</v>
          </cell>
          <cell r="T1468">
            <v>0</v>
          </cell>
          <cell r="U1468">
            <v>0</v>
          </cell>
          <cell r="V1468">
            <v>4360</v>
          </cell>
          <cell r="W1468">
            <v>0</v>
          </cell>
          <cell r="X1468">
            <v>0</v>
          </cell>
          <cell r="Y1468">
            <v>4360</v>
          </cell>
          <cell r="Z1468">
            <v>0</v>
          </cell>
          <cell r="AA1468">
            <v>0</v>
          </cell>
          <cell r="AB1468">
            <v>0</v>
          </cell>
          <cell r="AC1468">
            <v>0</v>
          </cell>
          <cell r="AD1468">
            <v>0</v>
          </cell>
          <cell r="AE1468">
            <v>0</v>
          </cell>
          <cell r="AF1468">
            <v>0</v>
          </cell>
          <cell r="AG1468">
            <v>0</v>
          </cell>
          <cell r="AH1468">
            <v>0</v>
          </cell>
        </row>
        <row r="1469">
          <cell r="A1469" t="str">
            <v>LH4402</v>
          </cell>
          <cell r="B1469" t="str">
            <v>Golding Homes</v>
          </cell>
          <cell r="C1469" t="str">
            <v>Large</v>
          </cell>
          <cell r="D1469">
            <v>5028</v>
          </cell>
          <cell r="E1469">
            <v>0</v>
          </cell>
          <cell r="F1469">
            <v>0</v>
          </cell>
          <cell r="G1469">
            <v>0</v>
          </cell>
          <cell r="H1469">
            <v>0</v>
          </cell>
          <cell r="I1469">
            <v>0</v>
          </cell>
          <cell r="J1469">
            <v>608</v>
          </cell>
          <cell r="K1469">
            <v>0</v>
          </cell>
          <cell r="L1469">
            <v>0</v>
          </cell>
          <cell r="M1469">
            <v>6</v>
          </cell>
          <cell r="N1469">
            <v>0</v>
          </cell>
          <cell r="O1469">
            <v>0</v>
          </cell>
          <cell r="P1469">
            <v>0</v>
          </cell>
          <cell r="Q1469">
            <v>0</v>
          </cell>
          <cell r="R1469">
            <v>0</v>
          </cell>
          <cell r="S1469">
            <v>975</v>
          </cell>
          <cell r="T1469">
            <v>0</v>
          </cell>
          <cell r="U1469">
            <v>0</v>
          </cell>
          <cell r="V1469">
            <v>6617</v>
          </cell>
          <cell r="W1469">
            <v>0</v>
          </cell>
          <cell r="X1469">
            <v>0</v>
          </cell>
          <cell r="Y1469">
            <v>6617</v>
          </cell>
          <cell r="Z1469">
            <v>46</v>
          </cell>
          <cell r="AA1469">
            <v>0</v>
          </cell>
          <cell r="AB1469">
            <v>0</v>
          </cell>
          <cell r="AC1469">
            <v>0</v>
          </cell>
          <cell r="AD1469">
            <v>0</v>
          </cell>
          <cell r="AE1469">
            <v>0</v>
          </cell>
          <cell r="AF1469">
            <v>46</v>
          </cell>
          <cell r="AG1469">
            <v>0</v>
          </cell>
          <cell r="AH1469">
            <v>0</v>
          </cell>
        </row>
        <row r="1470">
          <cell r="A1470" t="str">
            <v>LH4403</v>
          </cell>
          <cell r="B1470" t="str">
            <v>Teign Housing</v>
          </cell>
          <cell r="C1470" t="str">
            <v>Large</v>
          </cell>
          <cell r="D1470">
            <v>2414</v>
          </cell>
          <cell r="E1470">
            <v>0</v>
          </cell>
          <cell r="F1470">
            <v>25</v>
          </cell>
          <cell r="G1470">
            <v>0</v>
          </cell>
          <cell r="H1470">
            <v>0</v>
          </cell>
          <cell r="I1470">
            <v>0</v>
          </cell>
          <cell r="J1470">
            <v>98</v>
          </cell>
          <cell r="K1470">
            <v>0</v>
          </cell>
          <cell r="L1470">
            <v>0</v>
          </cell>
          <cell r="M1470">
            <v>0</v>
          </cell>
          <cell r="N1470">
            <v>0</v>
          </cell>
          <cell r="O1470">
            <v>0</v>
          </cell>
          <cell r="P1470">
            <v>0</v>
          </cell>
          <cell r="Q1470">
            <v>0</v>
          </cell>
          <cell r="R1470">
            <v>0</v>
          </cell>
          <cell r="S1470">
            <v>1005</v>
          </cell>
          <cell r="T1470">
            <v>0</v>
          </cell>
          <cell r="U1470">
            <v>0</v>
          </cell>
          <cell r="V1470">
            <v>3517</v>
          </cell>
          <cell r="W1470">
            <v>0</v>
          </cell>
          <cell r="X1470">
            <v>25</v>
          </cell>
          <cell r="Y1470">
            <v>3517</v>
          </cell>
          <cell r="Z1470">
            <v>0</v>
          </cell>
          <cell r="AA1470">
            <v>0</v>
          </cell>
          <cell r="AB1470">
            <v>0</v>
          </cell>
          <cell r="AC1470">
            <v>0</v>
          </cell>
          <cell r="AD1470">
            <v>0</v>
          </cell>
          <cell r="AE1470">
            <v>0</v>
          </cell>
          <cell r="AF1470">
            <v>0</v>
          </cell>
          <cell r="AG1470">
            <v>0</v>
          </cell>
          <cell r="AH1470">
            <v>0</v>
          </cell>
        </row>
        <row r="1471">
          <cell r="A1471" t="str">
            <v>LH4405</v>
          </cell>
          <cell r="B1471" t="str">
            <v>Rooftop Homes Limited</v>
          </cell>
          <cell r="C1471" t="str">
            <v>RASA</v>
          </cell>
          <cell r="D1471">
            <v>0</v>
          </cell>
          <cell r="E1471">
            <v>0</v>
          </cell>
          <cell r="F1471">
            <v>0</v>
          </cell>
          <cell r="G1471">
            <v>235</v>
          </cell>
          <cell r="H1471">
            <v>119</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235</v>
          </cell>
          <cell r="W1471">
            <v>119</v>
          </cell>
          <cell r="X1471">
            <v>0</v>
          </cell>
          <cell r="Y1471">
            <v>354</v>
          </cell>
          <cell r="Z1471">
            <v>45</v>
          </cell>
          <cell r="AA1471">
            <v>0</v>
          </cell>
          <cell r="AB1471">
            <v>0</v>
          </cell>
          <cell r="AC1471">
            <v>0</v>
          </cell>
          <cell r="AD1471">
            <v>46</v>
          </cell>
          <cell r="AE1471">
            <v>0</v>
          </cell>
          <cell r="AF1471">
            <v>45</v>
          </cell>
          <cell r="AG1471">
            <v>46</v>
          </cell>
          <cell r="AH1471">
            <v>0</v>
          </cell>
        </row>
        <row r="1472">
          <cell r="A1472" t="str">
            <v>LH4412</v>
          </cell>
          <cell r="B1472" t="str">
            <v>Saffron Housing Trust Limited</v>
          </cell>
          <cell r="C1472" t="str">
            <v>Large</v>
          </cell>
          <cell r="D1472">
            <v>3483</v>
          </cell>
          <cell r="E1472">
            <v>0</v>
          </cell>
          <cell r="F1472">
            <v>0</v>
          </cell>
          <cell r="G1472">
            <v>177</v>
          </cell>
          <cell r="H1472">
            <v>0</v>
          </cell>
          <cell r="I1472">
            <v>0</v>
          </cell>
          <cell r="J1472">
            <v>963</v>
          </cell>
          <cell r="K1472">
            <v>0</v>
          </cell>
          <cell r="L1472">
            <v>0</v>
          </cell>
          <cell r="M1472">
            <v>154</v>
          </cell>
          <cell r="N1472">
            <v>0</v>
          </cell>
          <cell r="O1472">
            <v>0</v>
          </cell>
          <cell r="P1472">
            <v>0</v>
          </cell>
          <cell r="Q1472">
            <v>0</v>
          </cell>
          <cell r="R1472">
            <v>0</v>
          </cell>
          <cell r="S1472">
            <v>680</v>
          </cell>
          <cell r="T1472">
            <v>0</v>
          </cell>
          <cell r="U1472">
            <v>0</v>
          </cell>
          <cell r="V1472">
            <v>5457</v>
          </cell>
          <cell r="W1472">
            <v>0</v>
          </cell>
          <cell r="X1472">
            <v>0</v>
          </cell>
          <cell r="Y1472">
            <v>5457</v>
          </cell>
          <cell r="Z1472">
            <v>0</v>
          </cell>
          <cell r="AA1472">
            <v>2</v>
          </cell>
          <cell r="AB1472">
            <v>0</v>
          </cell>
          <cell r="AC1472">
            <v>0</v>
          </cell>
          <cell r="AD1472">
            <v>0</v>
          </cell>
          <cell r="AE1472">
            <v>0</v>
          </cell>
          <cell r="AF1472">
            <v>0</v>
          </cell>
          <cell r="AG1472">
            <v>2</v>
          </cell>
          <cell r="AH1472">
            <v>0</v>
          </cell>
        </row>
        <row r="1473">
          <cell r="A1473" t="str">
            <v>LH4415</v>
          </cell>
          <cell r="B1473" t="str">
            <v>Bromsgrove District Housing Trust Limited</v>
          </cell>
          <cell r="C1473" t="str">
            <v>Large</v>
          </cell>
          <cell r="D1473">
            <v>2281</v>
          </cell>
          <cell r="E1473">
            <v>0</v>
          </cell>
          <cell r="F1473">
            <v>70</v>
          </cell>
          <cell r="G1473">
            <v>8</v>
          </cell>
          <cell r="H1473">
            <v>0</v>
          </cell>
          <cell r="I1473">
            <v>5</v>
          </cell>
          <cell r="J1473">
            <v>210</v>
          </cell>
          <cell r="K1473">
            <v>0</v>
          </cell>
          <cell r="L1473">
            <v>4</v>
          </cell>
          <cell r="M1473">
            <v>3</v>
          </cell>
          <cell r="N1473">
            <v>0</v>
          </cell>
          <cell r="O1473">
            <v>8</v>
          </cell>
          <cell r="P1473">
            <v>0</v>
          </cell>
          <cell r="Q1473">
            <v>0</v>
          </cell>
          <cell r="R1473">
            <v>0</v>
          </cell>
          <cell r="S1473">
            <v>890</v>
          </cell>
          <cell r="T1473">
            <v>0</v>
          </cell>
          <cell r="U1473">
            <v>2</v>
          </cell>
          <cell r="V1473">
            <v>3392</v>
          </cell>
          <cell r="W1473">
            <v>0</v>
          </cell>
          <cell r="X1473">
            <v>89</v>
          </cell>
          <cell r="Y1473">
            <v>3392</v>
          </cell>
          <cell r="Z1473">
            <v>0</v>
          </cell>
          <cell r="AA1473">
            <v>0</v>
          </cell>
          <cell r="AB1473">
            <v>0</v>
          </cell>
          <cell r="AC1473">
            <v>0</v>
          </cell>
          <cell r="AD1473">
            <v>0</v>
          </cell>
          <cell r="AE1473">
            <v>0</v>
          </cell>
          <cell r="AF1473">
            <v>0</v>
          </cell>
          <cell r="AG1473">
            <v>0</v>
          </cell>
          <cell r="AH1473">
            <v>0</v>
          </cell>
        </row>
        <row r="1474">
          <cell r="A1474" t="str">
            <v>LH4416</v>
          </cell>
          <cell r="B1474" t="str">
            <v>Worcester Community Housing Limited</v>
          </cell>
          <cell r="C1474" t="str">
            <v>Large</v>
          </cell>
          <cell r="D1474">
            <v>3693</v>
          </cell>
          <cell r="E1474">
            <v>0</v>
          </cell>
          <cell r="F1474">
            <v>0</v>
          </cell>
          <cell r="G1474">
            <v>13</v>
          </cell>
          <cell r="H1474">
            <v>0</v>
          </cell>
          <cell r="I1474">
            <v>0</v>
          </cell>
          <cell r="J1474">
            <v>470</v>
          </cell>
          <cell r="K1474">
            <v>0</v>
          </cell>
          <cell r="L1474">
            <v>1</v>
          </cell>
          <cell r="M1474">
            <v>30</v>
          </cell>
          <cell r="N1474">
            <v>50</v>
          </cell>
          <cell r="O1474">
            <v>0</v>
          </cell>
          <cell r="P1474">
            <v>0</v>
          </cell>
          <cell r="Q1474">
            <v>0</v>
          </cell>
          <cell r="R1474">
            <v>0</v>
          </cell>
          <cell r="S1474">
            <v>721</v>
          </cell>
          <cell r="T1474">
            <v>0</v>
          </cell>
          <cell r="U1474">
            <v>16</v>
          </cell>
          <cell r="V1474">
            <v>4927</v>
          </cell>
          <cell r="W1474">
            <v>50</v>
          </cell>
          <cell r="X1474">
            <v>17</v>
          </cell>
          <cell r="Y1474">
            <v>4977</v>
          </cell>
          <cell r="Z1474">
            <v>14</v>
          </cell>
          <cell r="AA1474">
            <v>0</v>
          </cell>
          <cell r="AB1474">
            <v>0</v>
          </cell>
          <cell r="AC1474">
            <v>0</v>
          </cell>
          <cell r="AD1474">
            <v>0</v>
          </cell>
          <cell r="AE1474">
            <v>0</v>
          </cell>
          <cell r="AF1474">
            <v>14</v>
          </cell>
          <cell r="AG1474">
            <v>0</v>
          </cell>
          <cell r="AH1474">
            <v>0</v>
          </cell>
        </row>
        <row r="1475">
          <cell r="A1475" t="str">
            <v>LH4428</v>
          </cell>
          <cell r="B1475" t="str">
            <v>Cross Keys Homes Limited</v>
          </cell>
          <cell r="C1475" t="str">
            <v>Large</v>
          </cell>
          <cell r="D1475">
            <v>7673</v>
          </cell>
          <cell r="E1475">
            <v>0</v>
          </cell>
          <cell r="F1475">
            <v>0</v>
          </cell>
          <cell r="G1475">
            <v>0</v>
          </cell>
          <cell r="H1475">
            <v>0</v>
          </cell>
          <cell r="I1475">
            <v>0</v>
          </cell>
          <cell r="J1475">
            <v>1150</v>
          </cell>
          <cell r="K1475">
            <v>0</v>
          </cell>
          <cell r="L1475">
            <v>0</v>
          </cell>
          <cell r="M1475">
            <v>75</v>
          </cell>
          <cell r="N1475">
            <v>0</v>
          </cell>
          <cell r="O1475">
            <v>0</v>
          </cell>
          <cell r="P1475">
            <v>0</v>
          </cell>
          <cell r="Q1475">
            <v>0</v>
          </cell>
          <cell r="R1475">
            <v>0</v>
          </cell>
          <cell r="S1475">
            <v>1137</v>
          </cell>
          <cell r="T1475">
            <v>0</v>
          </cell>
          <cell r="U1475">
            <v>0</v>
          </cell>
          <cell r="V1475">
            <v>10035</v>
          </cell>
          <cell r="W1475">
            <v>0</v>
          </cell>
          <cell r="X1475">
            <v>0</v>
          </cell>
          <cell r="Y1475">
            <v>10035</v>
          </cell>
          <cell r="Z1475">
            <v>84</v>
          </cell>
          <cell r="AA1475">
            <v>0</v>
          </cell>
          <cell r="AB1475">
            <v>0</v>
          </cell>
          <cell r="AC1475">
            <v>1008</v>
          </cell>
          <cell r="AD1475">
            <v>0</v>
          </cell>
          <cell r="AE1475">
            <v>0</v>
          </cell>
          <cell r="AF1475">
            <v>1092</v>
          </cell>
          <cell r="AG1475">
            <v>0</v>
          </cell>
          <cell r="AH1475">
            <v>0</v>
          </cell>
        </row>
        <row r="1476">
          <cell r="A1476" t="str">
            <v>LH4454</v>
          </cell>
          <cell r="B1476" t="str">
            <v>Local Space Limited</v>
          </cell>
          <cell r="C1476" t="str">
            <v>Large</v>
          </cell>
          <cell r="D1476">
            <v>235</v>
          </cell>
          <cell r="E1476">
            <v>1450</v>
          </cell>
          <cell r="F1476">
            <v>0</v>
          </cell>
          <cell r="G1476">
            <v>132</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367</v>
          </cell>
          <cell r="W1476">
            <v>1450</v>
          </cell>
          <cell r="X1476">
            <v>0</v>
          </cell>
          <cell r="Y1476">
            <v>1817</v>
          </cell>
          <cell r="Z1476">
            <v>4</v>
          </cell>
          <cell r="AA1476">
            <v>0</v>
          </cell>
          <cell r="AB1476">
            <v>0</v>
          </cell>
          <cell r="AC1476">
            <v>0</v>
          </cell>
          <cell r="AD1476">
            <v>0</v>
          </cell>
          <cell r="AE1476">
            <v>0</v>
          </cell>
          <cell r="AF1476">
            <v>4</v>
          </cell>
          <cell r="AG1476">
            <v>0</v>
          </cell>
          <cell r="AH1476">
            <v>0</v>
          </cell>
        </row>
        <row r="1477">
          <cell r="A1477" t="str">
            <v>LH4471</v>
          </cell>
          <cell r="B1477" t="str">
            <v>Whitefriars Housing Group Limited</v>
          </cell>
          <cell r="C1477" t="str">
            <v>Large</v>
          </cell>
          <cell r="D1477">
            <v>14725</v>
          </cell>
          <cell r="E1477">
            <v>182</v>
          </cell>
          <cell r="F1477">
            <v>1</v>
          </cell>
          <cell r="G1477">
            <v>68</v>
          </cell>
          <cell r="H1477">
            <v>0</v>
          </cell>
          <cell r="I1477">
            <v>11</v>
          </cell>
          <cell r="J1477">
            <v>1133</v>
          </cell>
          <cell r="K1477">
            <v>238</v>
          </cell>
          <cell r="L1477">
            <v>0</v>
          </cell>
          <cell r="M1477">
            <v>63</v>
          </cell>
          <cell r="N1477">
            <v>0</v>
          </cell>
          <cell r="O1477">
            <v>0</v>
          </cell>
          <cell r="P1477">
            <v>0</v>
          </cell>
          <cell r="Q1477">
            <v>0</v>
          </cell>
          <cell r="R1477">
            <v>0</v>
          </cell>
          <cell r="S1477">
            <v>725</v>
          </cell>
          <cell r="T1477">
            <v>0</v>
          </cell>
          <cell r="U1477">
            <v>0</v>
          </cell>
          <cell r="V1477">
            <v>16714</v>
          </cell>
          <cell r="W1477">
            <v>420</v>
          </cell>
          <cell r="X1477">
            <v>12</v>
          </cell>
          <cell r="Y1477">
            <v>17134</v>
          </cell>
          <cell r="Z1477">
            <v>0</v>
          </cell>
          <cell r="AA1477">
            <v>0</v>
          </cell>
          <cell r="AB1477">
            <v>0</v>
          </cell>
          <cell r="AC1477">
            <v>4</v>
          </cell>
          <cell r="AD1477">
            <v>0</v>
          </cell>
          <cell r="AE1477">
            <v>0</v>
          </cell>
          <cell r="AF1477">
            <v>4</v>
          </cell>
          <cell r="AG1477">
            <v>0</v>
          </cell>
          <cell r="AH1477">
            <v>0</v>
          </cell>
        </row>
        <row r="1478">
          <cell r="A1478" t="str">
            <v>SL3118</v>
          </cell>
          <cell r="B1478" t="str">
            <v>Crystal Palace Housing Association Limited</v>
          </cell>
          <cell r="C1478" t="str">
            <v>RASA</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row>
        <row r="1479">
          <cell r="A1479" t="str">
            <v>SL3119</v>
          </cell>
          <cell r="B1479" t="str">
            <v>Notting Hill Home Ownership Limited</v>
          </cell>
          <cell r="C1479" t="str">
            <v>Large</v>
          </cell>
          <cell r="D1479">
            <v>7</v>
          </cell>
          <cell r="E1479">
            <v>0</v>
          </cell>
          <cell r="F1479">
            <v>0</v>
          </cell>
          <cell r="G1479">
            <v>34</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41</v>
          </cell>
          <cell r="W1479">
            <v>0</v>
          </cell>
          <cell r="X1479">
            <v>0</v>
          </cell>
          <cell r="Y1479">
            <v>41</v>
          </cell>
          <cell r="Z1479">
            <v>21</v>
          </cell>
          <cell r="AA1479">
            <v>0</v>
          </cell>
          <cell r="AB1479">
            <v>0</v>
          </cell>
          <cell r="AC1479">
            <v>783</v>
          </cell>
          <cell r="AD1479">
            <v>0</v>
          </cell>
          <cell r="AE1479">
            <v>6</v>
          </cell>
          <cell r="AF1479">
            <v>804</v>
          </cell>
          <cell r="AG1479">
            <v>0</v>
          </cell>
          <cell r="AH1479">
            <v>6</v>
          </cell>
        </row>
        <row r="1480">
          <cell r="A1480" t="str">
            <v>SL3169</v>
          </cell>
          <cell r="B1480" t="str">
            <v>Nottingham Community (Second) Housing Association Limited</v>
          </cell>
          <cell r="C1480" t="str">
            <v>RASA</v>
          </cell>
          <cell r="D1480">
            <v>3</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3</v>
          </cell>
          <cell r="W1480">
            <v>0</v>
          </cell>
          <cell r="X1480">
            <v>0</v>
          </cell>
          <cell r="Y1480">
            <v>3</v>
          </cell>
          <cell r="Z1480">
            <v>0</v>
          </cell>
          <cell r="AA1480">
            <v>0</v>
          </cell>
          <cell r="AB1480">
            <v>0</v>
          </cell>
          <cell r="AC1480">
            <v>0</v>
          </cell>
          <cell r="AD1480">
            <v>0</v>
          </cell>
          <cell r="AE1480">
            <v>0</v>
          </cell>
          <cell r="AF1480">
            <v>0</v>
          </cell>
          <cell r="AG1480">
            <v>0</v>
          </cell>
          <cell r="AH1480">
            <v>0</v>
          </cell>
        </row>
        <row r="1481">
          <cell r="A1481" t="str">
            <v>SL3170</v>
          </cell>
          <cell r="B1481" t="str">
            <v>Equity Housing Association Limited</v>
          </cell>
          <cell r="C1481" t="str">
            <v>RASA</v>
          </cell>
          <cell r="D1481">
            <v>40</v>
          </cell>
          <cell r="E1481">
            <v>0</v>
          </cell>
          <cell r="F1481">
            <v>0</v>
          </cell>
          <cell r="G1481">
            <v>0</v>
          </cell>
          <cell r="H1481">
            <v>0</v>
          </cell>
          <cell r="I1481">
            <v>0</v>
          </cell>
          <cell r="J1481">
            <v>1</v>
          </cell>
          <cell r="K1481">
            <v>0</v>
          </cell>
          <cell r="L1481">
            <v>0</v>
          </cell>
          <cell r="M1481">
            <v>0</v>
          </cell>
          <cell r="N1481">
            <v>0</v>
          </cell>
          <cell r="O1481">
            <v>0</v>
          </cell>
          <cell r="P1481">
            <v>0</v>
          </cell>
          <cell r="Q1481">
            <v>0</v>
          </cell>
          <cell r="R1481">
            <v>0</v>
          </cell>
          <cell r="S1481">
            <v>22</v>
          </cell>
          <cell r="T1481">
            <v>0</v>
          </cell>
          <cell r="U1481">
            <v>0</v>
          </cell>
          <cell r="V1481">
            <v>63</v>
          </cell>
          <cell r="W1481">
            <v>0</v>
          </cell>
          <cell r="X1481">
            <v>0</v>
          </cell>
          <cell r="Y1481">
            <v>63</v>
          </cell>
          <cell r="Z1481">
            <v>5</v>
          </cell>
          <cell r="AA1481">
            <v>0</v>
          </cell>
          <cell r="AB1481">
            <v>0</v>
          </cell>
          <cell r="AC1481">
            <v>0</v>
          </cell>
          <cell r="AD1481">
            <v>0</v>
          </cell>
          <cell r="AE1481">
            <v>0</v>
          </cell>
          <cell r="AF1481">
            <v>5</v>
          </cell>
          <cell r="AG1481">
            <v>0</v>
          </cell>
          <cell r="AH1481">
            <v>0</v>
          </cell>
        </row>
        <row r="1482">
          <cell r="A1482" t="str">
            <v>SL3224</v>
          </cell>
          <cell r="B1482" t="str">
            <v>Plumlife Homes Limited</v>
          </cell>
          <cell r="C1482" t="str">
            <v>RASA</v>
          </cell>
          <cell r="D1482">
            <v>0</v>
          </cell>
          <cell r="E1482">
            <v>0</v>
          </cell>
          <cell r="F1482">
            <v>108</v>
          </cell>
          <cell r="G1482">
            <v>0</v>
          </cell>
          <cell r="H1482">
            <v>0</v>
          </cell>
          <cell r="I1482">
            <v>155</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263</v>
          </cell>
          <cell r="Y1482">
            <v>0</v>
          </cell>
          <cell r="Z1482">
            <v>0</v>
          </cell>
          <cell r="AA1482">
            <v>0</v>
          </cell>
          <cell r="AB1482">
            <v>271</v>
          </cell>
          <cell r="AC1482">
            <v>0</v>
          </cell>
          <cell r="AD1482">
            <v>0</v>
          </cell>
          <cell r="AE1482">
            <v>983</v>
          </cell>
          <cell r="AF1482">
            <v>0</v>
          </cell>
          <cell r="AG1482">
            <v>0</v>
          </cell>
          <cell r="AH1482">
            <v>1254</v>
          </cell>
        </row>
        <row r="1483">
          <cell r="A1483" t="str">
            <v>SL3237</v>
          </cell>
          <cell r="B1483" t="str">
            <v>Pendleton Improved Housing Association Limited</v>
          </cell>
          <cell r="C1483" t="str">
            <v>RASA</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row>
        <row r="1484">
          <cell r="A1484" t="str">
            <v>SL3270</v>
          </cell>
          <cell r="B1484" t="str">
            <v>Spotland and Falinge Housing Association Limited</v>
          </cell>
          <cell r="C1484" t="str">
            <v>RASA</v>
          </cell>
          <cell r="D1484">
            <v>30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30</v>
          </cell>
          <cell r="W1484">
            <v>0</v>
          </cell>
          <cell r="X1484">
            <v>0</v>
          </cell>
          <cell r="Y1484">
            <v>30</v>
          </cell>
          <cell r="Z1484">
            <v>0</v>
          </cell>
          <cell r="AA1484">
            <v>0</v>
          </cell>
          <cell r="AB1484">
            <v>0</v>
          </cell>
          <cell r="AC1484">
            <v>0</v>
          </cell>
          <cell r="AD1484">
            <v>0</v>
          </cell>
          <cell r="AE1484">
            <v>0</v>
          </cell>
          <cell r="AF1484">
            <v>0</v>
          </cell>
          <cell r="AG1484">
            <v>0</v>
          </cell>
          <cell r="AH1484">
            <v>0</v>
          </cell>
        </row>
        <row r="1485">
          <cell r="A1485" t="str">
            <v>SL3344</v>
          </cell>
          <cell r="B1485" t="str">
            <v>'Johnnie' Johnson Housing Association Limited</v>
          </cell>
          <cell r="C1485" t="str">
            <v>RASA</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A1486" t="str">
            <v>SL3365</v>
          </cell>
          <cell r="B1486" t="str">
            <v>Springboard Two Housing Association Limited</v>
          </cell>
          <cell r="C1486" t="str">
            <v>RASA</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row>
        <row r="1487">
          <cell r="A1487" t="str">
            <v>SL3442</v>
          </cell>
          <cell r="B1487" t="str">
            <v>TPHA Limited</v>
          </cell>
          <cell r="C1487" t="str">
            <v>RASA</v>
          </cell>
          <cell r="D1487">
            <v>1</v>
          </cell>
          <cell r="E1487">
            <v>0</v>
          </cell>
          <cell r="F1487">
            <v>0</v>
          </cell>
          <cell r="G1487">
            <v>9</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10</v>
          </cell>
          <cell r="W1487">
            <v>0</v>
          </cell>
          <cell r="X1487">
            <v>0</v>
          </cell>
          <cell r="Y1487">
            <v>10</v>
          </cell>
          <cell r="Z1487">
            <v>9</v>
          </cell>
          <cell r="AA1487">
            <v>0</v>
          </cell>
          <cell r="AB1487">
            <v>0</v>
          </cell>
          <cell r="AC1487">
            <v>0</v>
          </cell>
          <cell r="AD1487">
            <v>0</v>
          </cell>
          <cell r="AE1487">
            <v>0</v>
          </cell>
          <cell r="AF1487">
            <v>9</v>
          </cell>
          <cell r="AG1487">
            <v>0</v>
          </cell>
          <cell r="AH1487">
            <v>0</v>
          </cell>
        </row>
        <row r="1488">
          <cell r="A1488" t="str">
            <v>SL3447</v>
          </cell>
          <cell r="B1488" t="str">
            <v>Mossbank Homes Limited</v>
          </cell>
          <cell r="C1488" t="str">
            <v>Large</v>
          </cell>
          <cell r="D1488">
            <v>1103</v>
          </cell>
          <cell r="E1488">
            <v>0</v>
          </cell>
          <cell r="F1488">
            <v>0</v>
          </cell>
          <cell r="G1488">
            <v>1</v>
          </cell>
          <cell r="H1488">
            <v>0</v>
          </cell>
          <cell r="I1488">
            <v>0</v>
          </cell>
          <cell r="J1488">
            <v>14</v>
          </cell>
          <cell r="K1488">
            <v>0</v>
          </cell>
          <cell r="L1488">
            <v>10</v>
          </cell>
          <cell r="M1488">
            <v>0</v>
          </cell>
          <cell r="N1488">
            <v>0</v>
          </cell>
          <cell r="O1488">
            <v>0</v>
          </cell>
          <cell r="P1488">
            <v>0</v>
          </cell>
          <cell r="Q1488">
            <v>0</v>
          </cell>
          <cell r="R1488">
            <v>0</v>
          </cell>
          <cell r="S1488">
            <v>0</v>
          </cell>
          <cell r="T1488">
            <v>0</v>
          </cell>
          <cell r="U1488">
            <v>0</v>
          </cell>
          <cell r="V1488">
            <v>1118</v>
          </cell>
          <cell r="W1488">
            <v>0</v>
          </cell>
          <cell r="X1488">
            <v>10</v>
          </cell>
          <cell r="Y1488">
            <v>1118</v>
          </cell>
          <cell r="Z1488">
            <v>0</v>
          </cell>
          <cell r="AA1488">
            <v>0</v>
          </cell>
          <cell r="AB1488">
            <v>0</v>
          </cell>
          <cell r="AC1488">
            <v>0</v>
          </cell>
          <cell r="AD1488">
            <v>0</v>
          </cell>
          <cell r="AE1488">
            <v>0</v>
          </cell>
          <cell r="AF1488">
            <v>0</v>
          </cell>
          <cell r="AG1488">
            <v>0</v>
          </cell>
          <cell r="AH1488">
            <v>0</v>
          </cell>
        </row>
        <row r="1489">
          <cell r="A1489" t="str">
            <v>SL3463</v>
          </cell>
          <cell r="B1489" t="str">
            <v>Beech Housing Association Limited</v>
          </cell>
          <cell r="C1489" t="str">
            <v>Large</v>
          </cell>
          <cell r="D1489">
            <v>227</v>
          </cell>
          <cell r="E1489">
            <v>23</v>
          </cell>
          <cell r="F1489">
            <v>0</v>
          </cell>
          <cell r="G1489">
            <v>4</v>
          </cell>
          <cell r="H1489">
            <v>0</v>
          </cell>
          <cell r="I1489">
            <v>31</v>
          </cell>
          <cell r="J1489">
            <v>7</v>
          </cell>
          <cell r="K1489">
            <v>0</v>
          </cell>
          <cell r="L1489">
            <v>6</v>
          </cell>
          <cell r="M1489">
            <v>0</v>
          </cell>
          <cell r="N1489">
            <v>0</v>
          </cell>
          <cell r="O1489">
            <v>0</v>
          </cell>
          <cell r="P1489">
            <v>0</v>
          </cell>
          <cell r="Q1489">
            <v>0</v>
          </cell>
          <cell r="R1489">
            <v>0</v>
          </cell>
          <cell r="S1489">
            <v>147</v>
          </cell>
          <cell r="T1489">
            <v>0</v>
          </cell>
          <cell r="U1489">
            <v>0</v>
          </cell>
          <cell r="V1489">
            <v>385</v>
          </cell>
          <cell r="W1489">
            <v>23</v>
          </cell>
          <cell r="X1489">
            <v>37</v>
          </cell>
          <cell r="Y1489">
            <v>408</v>
          </cell>
          <cell r="Z1489">
            <v>0</v>
          </cell>
          <cell r="AA1489">
            <v>0</v>
          </cell>
          <cell r="AB1489">
            <v>0</v>
          </cell>
          <cell r="AC1489">
            <v>0</v>
          </cell>
          <cell r="AD1489">
            <v>0</v>
          </cell>
          <cell r="AE1489">
            <v>0</v>
          </cell>
          <cell r="AF1489">
            <v>0</v>
          </cell>
          <cell r="AG1489">
            <v>0</v>
          </cell>
          <cell r="AH1489">
            <v>0</v>
          </cell>
        </row>
        <row r="1490">
          <cell r="A1490" t="str">
            <v>SL3605</v>
          </cell>
          <cell r="B1490" t="str">
            <v>Access Homes Housing Association Limited</v>
          </cell>
          <cell r="C1490" t="str">
            <v>RASA</v>
          </cell>
          <cell r="D1490">
            <v>0</v>
          </cell>
          <cell r="E1490">
            <v>32</v>
          </cell>
          <cell r="F1490">
            <v>0</v>
          </cell>
          <cell r="G1490">
            <v>0</v>
          </cell>
          <cell r="H1490">
            <v>8</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40</v>
          </cell>
          <cell r="X1490">
            <v>0</v>
          </cell>
          <cell r="Y1490">
            <v>40</v>
          </cell>
          <cell r="Z1490">
            <v>0</v>
          </cell>
          <cell r="AA1490">
            <v>0</v>
          </cell>
          <cell r="AB1490">
            <v>0</v>
          </cell>
          <cell r="AC1490">
            <v>0</v>
          </cell>
          <cell r="AD1490">
            <v>0</v>
          </cell>
          <cell r="AE1490">
            <v>0</v>
          </cell>
          <cell r="AF1490">
            <v>0</v>
          </cell>
          <cell r="AG1490">
            <v>0</v>
          </cell>
          <cell r="AH1490">
            <v>0</v>
          </cell>
        </row>
        <row r="1491">
          <cell r="A1491" t="str">
            <v>SL4293</v>
          </cell>
          <cell r="B1491" t="str">
            <v>A2Dominion Housing Options</v>
          </cell>
          <cell r="C1491" t="str">
            <v>RASA</v>
          </cell>
          <cell r="D1491">
            <v>11</v>
          </cell>
          <cell r="E1491">
            <v>0</v>
          </cell>
          <cell r="F1491">
            <v>0</v>
          </cell>
          <cell r="G1491">
            <v>0</v>
          </cell>
          <cell r="H1491">
            <v>0</v>
          </cell>
          <cell r="I1491">
            <v>0</v>
          </cell>
          <cell r="J1491">
            <v>0</v>
          </cell>
          <cell r="K1491">
            <v>0</v>
          </cell>
          <cell r="L1491">
            <v>0</v>
          </cell>
          <cell r="M1491">
            <v>0</v>
          </cell>
          <cell r="N1491">
            <v>0</v>
          </cell>
          <cell r="O1491">
            <v>0</v>
          </cell>
          <cell r="P1491">
            <v>0</v>
          </cell>
          <cell r="Q1491">
            <v>60</v>
          </cell>
          <cell r="R1491">
            <v>0</v>
          </cell>
          <cell r="S1491">
            <v>0</v>
          </cell>
          <cell r="T1491">
            <v>0</v>
          </cell>
          <cell r="U1491">
            <v>0</v>
          </cell>
          <cell r="V1491">
            <v>11</v>
          </cell>
          <cell r="W1491">
            <v>60</v>
          </cell>
          <cell r="X1491">
            <v>0</v>
          </cell>
          <cell r="Y1491">
            <v>11</v>
          </cell>
          <cell r="Z1491">
            <v>28</v>
          </cell>
          <cell r="AA1491">
            <v>0</v>
          </cell>
          <cell r="AB1491">
            <v>0</v>
          </cell>
          <cell r="AC1491">
            <v>0</v>
          </cell>
          <cell r="AD1491">
            <v>0</v>
          </cell>
          <cell r="AE1491">
            <v>0</v>
          </cell>
          <cell r="AF1491">
            <v>28</v>
          </cell>
          <cell r="AG1491">
            <v>0</v>
          </cell>
          <cell r="AH1491">
            <v>0</v>
          </cell>
        </row>
        <row r="1492">
          <cell r="A1492" t="str">
            <v>SL4348</v>
          </cell>
          <cell r="B1492" t="str">
            <v>Bristol Community Housing Foundation Limited</v>
          </cell>
          <cell r="C1492" t="str">
            <v>RASA</v>
          </cell>
          <cell r="D1492">
            <v>598</v>
          </cell>
          <cell r="E1492">
            <v>0</v>
          </cell>
          <cell r="F1492">
            <v>46</v>
          </cell>
          <cell r="G1492">
            <v>2</v>
          </cell>
          <cell r="H1492">
            <v>0</v>
          </cell>
          <cell r="I1492">
            <v>0</v>
          </cell>
          <cell r="J1492">
            <v>112</v>
          </cell>
          <cell r="K1492">
            <v>0</v>
          </cell>
          <cell r="L1492">
            <v>0</v>
          </cell>
          <cell r="M1492">
            <v>0</v>
          </cell>
          <cell r="N1492">
            <v>0</v>
          </cell>
          <cell r="O1492">
            <v>0</v>
          </cell>
          <cell r="P1492">
            <v>0</v>
          </cell>
          <cell r="Q1492">
            <v>0</v>
          </cell>
          <cell r="R1492">
            <v>0</v>
          </cell>
          <cell r="S1492">
            <v>0</v>
          </cell>
          <cell r="T1492">
            <v>0</v>
          </cell>
          <cell r="U1492">
            <v>0</v>
          </cell>
          <cell r="V1492">
            <v>712</v>
          </cell>
          <cell r="W1492">
            <v>0</v>
          </cell>
          <cell r="X1492">
            <v>46</v>
          </cell>
          <cell r="Y1492">
            <v>712</v>
          </cell>
          <cell r="Z1492">
            <v>0</v>
          </cell>
          <cell r="AA1492">
            <v>0</v>
          </cell>
          <cell r="AB1492">
            <v>0</v>
          </cell>
          <cell r="AC1492">
            <v>0</v>
          </cell>
          <cell r="AD1492">
            <v>0</v>
          </cell>
          <cell r="AE1492">
            <v>0</v>
          </cell>
          <cell r="AF1492">
            <v>0</v>
          </cell>
          <cell r="AG1492">
            <v>0</v>
          </cell>
          <cell r="AH1492">
            <v>0</v>
          </cell>
        </row>
      </sheetData>
      <sheetData sheetId="5">
        <row r="3">
          <cell r="B3" t="str">
            <v>4568</v>
          </cell>
          <cell r="C3" t="str">
            <v>Large</v>
          </cell>
          <cell r="D3">
            <v>0</v>
          </cell>
          <cell r="E3">
            <v>0</v>
          </cell>
          <cell r="F3">
            <v>0</v>
          </cell>
          <cell r="G3">
            <v>305</v>
          </cell>
          <cell r="H3">
            <v>0</v>
          </cell>
          <cell r="I3">
            <v>0</v>
          </cell>
          <cell r="J3">
            <v>305</v>
          </cell>
          <cell r="K3">
            <v>0</v>
          </cell>
          <cell r="L3">
            <v>0</v>
          </cell>
        </row>
        <row r="4">
          <cell r="B4" t="str">
            <v>4569</v>
          </cell>
          <cell r="C4" t="str">
            <v>RASA</v>
          </cell>
          <cell r="D4">
            <v>0</v>
          </cell>
          <cell r="E4">
            <v>0</v>
          </cell>
          <cell r="F4">
            <v>28</v>
          </cell>
          <cell r="G4">
            <v>1</v>
          </cell>
          <cell r="H4">
            <v>0</v>
          </cell>
          <cell r="I4">
            <v>3691</v>
          </cell>
          <cell r="J4">
            <v>1</v>
          </cell>
          <cell r="K4">
            <v>0</v>
          </cell>
          <cell r="L4">
            <v>3719</v>
          </cell>
        </row>
        <row r="5">
          <cell r="B5" t="str">
            <v>4570</v>
          </cell>
          <cell r="C5" t="str">
            <v>RASA</v>
          </cell>
          <cell r="D5">
            <v>0</v>
          </cell>
          <cell r="E5">
            <v>0</v>
          </cell>
          <cell r="F5">
            <v>0</v>
          </cell>
          <cell r="G5">
            <v>0</v>
          </cell>
          <cell r="H5">
            <v>0</v>
          </cell>
          <cell r="I5">
            <v>359</v>
          </cell>
          <cell r="J5">
            <v>0</v>
          </cell>
          <cell r="K5">
            <v>0</v>
          </cell>
          <cell r="L5">
            <v>359</v>
          </cell>
        </row>
        <row r="6">
          <cell r="B6" t="str">
            <v>4572</v>
          </cell>
          <cell r="C6" t="str">
            <v>RASA</v>
          </cell>
          <cell r="D6">
            <v>17</v>
          </cell>
          <cell r="E6">
            <v>0</v>
          </cell>
          <cell r="F6">
            <v>27</v>
          </cell>
          <cell r="G6">
            <v>0</v>
          </cell>
          <cell r="H6">
            <v>0</v>
          </cell>
          <cell r="I6">
            <v>467</v>
          </cell>
          <cell r="J6">
            <v>17</v>
          </cell>
          <cell r="K6">
            <v>0</v>
          </cell>
          <cell r="L6">
            <v>494</v>
          </cell>
        </row>
        <row r="7">
          <cell r="B7" t="str">
            <v>4575</v>
          </cell>
          <cell r="C7" t="str">
            <v>Large</v>
          </cell>
          <cell r="D7">
            <v>0</v>
          </cell>
          <cell r="E7">
            <v>0</v>
          </cell>
          <cell r="F7">
            <v>3</v>
          </cell>
          <cell r="G7">
            <v>13</v>
          </cell>
          <cell r="H7">
            <v>0</v>
          </cell>
          <cell r="I7">
            <v>0</v>
          </cell>
          <cell r="J7">
            <v>13</v>
          </cell>
          <cell r="K7">
            <v>0</v>
          </cell>
          <cell r="L7">
            <v>3</v>
          </cell>
        </row>
        <row r="8">
          <cell r="B8" t="str">
            <v>4576</v>
          </cell>
          <cell r="C8" t="str">
            <v>RASA</v>
          </cell>
          <cell r="D8">
            <v>0</v>
          </cell>
          <cell r="E8">
            <v>0</v>
          </cell>
          <cell r="F8">
            <v>0</v>
          </cell>
          <cell r="G8">
            <v>0</v>
          </cell>
          <cell r="H8">
            <v>0</v>
          </cell>
          <cell r="I8">
            <v>0</v>
          </cell>
          <cell r="J8">
            <v>0</v>
          </cell>
          <cell r="K8">
            <v>0</v>
          </cell>
          <cell r="L8">
            <v>0</v>
          </cell>
        </row>
        <row r="9">
          <cell r="B9" t="str">
            <v>4578</v>
          </cell>
          <cell r="C9" t="str">
            <v>Large</v>
          </cell>
          <cell r="D9">
            <v>0</v>
          </cell>
          <cell r="E9">
            <v>0</v>
          </cell>
          <cell r="F9">
            <v>0</v>
          </cell>
          <cell r="G9">
            <v>108</v>
          </cell>
          <cell r="H9">
            <v>0</v>
          </cell>
          <cell r="I9">
            <v>0</v>
          </cell>
          <cell r="J9">
            <v>108</v>
          </cell>
          <cell r="K9">
            <v>0</v>
          </cell>
          <cell r="L9">
            <v>0</v>
          </cell>
        </row>
        <row r="10">
          <cell r="B10" t="str">
            <v>4582</v>
          </cell>
          <cell r="C10" t="str">
            <v>Large</v>
          </cell>
          <cell r="D10">
            <v>0</v>
          </cell>
          <cell r="E10">
            <v>0</v>
          </cell>
          <cell r="F10">
            <v>0</v>
          </cell>
          <cell r="G10">
            <v>0</v>
          </cell>
          <cell r="H10">
            <v>0</v>
          </cell>
          <cell r="I10">
            <v>0</v>
          </cell>
          <cell r="J10">
            <v>0</v>
          </cell>
          <cell r="K10">
            <v>0</v>
          </cell>
          <cell r="L10">
            <v>0</v>
          </cell>
        </row>
        <row r="11">
          <cell r="B11" t="str">
            <v>4584</v>
          </cell>
          <cell r="C11" t="str">
            <v>Large</v>
          </cell>
          <cell r="D11">
            <v>46</v>
          </cell>
          <cell r="E11">
            <v>0</v>
          </cell>
          <cell r="F11">
            <v>0</v>
          </cell>
          <cell r="G11">
            <v>279</v>
          </cell>
          <cell r="H11">
            <v>0</v>
          </cell>
          <cell r="I11">
            <v>0</v>
          </cell>
          <cell r="J11">
            <v>325</v>
          </cell>
          <cell r="K11">
            <v>0</v>
          </cell>
          <cell r="L11">
            <v>0</v>
          </cell>
        </row>
        <row r="12">
          <cell r="B12" t="str">
            <v>4607</v>
          </cell>
          <cell r="C12" t="str">
            <v>Large</v>
          </cell>
          <cell r="D12">
            <v>9</v>
          </cell>
          <cell r="E12">
            <v>0</v>
          </cell>
          <cell r="F12">
            <v>0</v>
          </cell>
          <cell r="G12">
            <v>554</v>
          </cell>
          <cell r="H12">
            <v>0</v>
          </cell>
          <cell r="I12">
            <v>0</v>
          </cell>
          <cell r="J12">
            <v>563</v>
          </cell>
          <cell r="K12">
            <v>0</v>
          </cell>
          <cell r="L12">
            <v>0</v>
          </cell>
        </row>
        <row r="13">
          <cell r="B13" t="str">
            <v>4608</v>
          </cell>
          <cell r="C13" t="str">
            <v>RASA</v>
          </cell>
          <cell r="D13">
            <v>0</v>
          </cell>
          <cell r="E13">
            <v>0</v>
          </cell>
          <cell r="F13">
            <v>0</v>
          </cell>
          <cell r="G13">
            <v>0</v>
          </cell>
          <cell r="H13">
            <v>0</v>
          </cell>
          <cell r="I13">
            <v>0</v>
          </cell>
          <cell r="J13">
            <v>0</v>
          </cell>
          <cell r="K13">
            <v>0</v>
          </cell>
          <cell r="L13">
            <v>0</v>
          </cell>
        </row>
        <row r="14">
          <cell r="B14" t="str">
            <v>4609</v>
          </cell>
          <cell r="C14" t="str">
            <v>Large</v>
          </cell>
          <cell r="D14">
            <v>0</v>
          </cell>
          <cell r="E14">
            <v>0</v>
          </cell>
          <cell r="F14">
            <v>0</v>
          </cell>
          <cell r="G14">
            <v>358</v>
          </cell>
          <cell r="H14">
            <v>0</v>
          </cell>
          <cell r="I14">
            <v>0</v>
          </cell>
          <cell r="J14">
            <v>358</v>
          </cell>
          <cell r="K14">
            <v>0</v>
          </cell>
          <cell r="L14">
            <v>0</v>
          </cell>
        </row>
        <row r="15">
          <cell r="B15" t="str">
            <v>4612</v>
          </cell>
          <cell r="C15" t="str">
            <v>RASA</v>
          </cell>
          <cell r="D15">
            <v>0</v>
          </cell>
          <cell r="E15">
            <v>0</v>
          </cell>
          <cell r="F15">
            <v>0</v>
          </cell>
          <cell r="G15">
            <v>0</v>
          </cell>
          <cell r="H15">
            <v>0</v>
          </cell>
          <cell r="I15">
            <v>0</v>
          </cell>
          <cell r="J15">
            <v>0</v>
          </cell>
          <cell r="K15">
            <v>0</v>
          </cell>
          <cell r="L15">
            <v>0</v>
          </cell>
        </row>
        <row r="16">
          <cell r="B16" t="str">
            <v>4619</v>
          </cell>
          <cell r="C16" t="str">
            <v>RASA</v>
          </cell>
          <cell r="D16">
            <v>51</v>
          </cell>
          <cell r="E16">
            <v>0</v>
          </cell>
          <cell r="F16">
            <v>33</v>
          </cell>
          <cell r="G16">
            <v>0</v>
          </cell>
          <cell r="H16">
            <v>0</v>
          </cell>
          <cell r="I16">
            <v>353</v>
          </cell>
          <cell r="J16">
            <v>51</v>
          </cell>
          <cell r="K16">
            <v>0</v>
          </cell>
          <cell r="L16">
            <v>386</v>
          </cell>
        </row>
        <row r="17">
          <cell r="B17" t="str">
            <v>4622</v>
          </cell>
          <cell r="C17" t="str">
            <v>Large</v>
          </cell>
          <cell r="D17">
            <v>45</v>
          </cell>
          <cell r="E17">
            <v>2</v>
          </cell>
          <cell r="F17">
            <v>0</v>
          </cell>
          <cell r="G17">
            <v>291</v>
          </cell>
          <cell r="H17">
            <v>0</v>
          </cell>
          <cell r="I17">
            <v>0</v>
          </cell>
          <cell r="J17">
            <v>336</v>
          </cell>
          <cell r="K17">
            <v>2</v>
          </cell>
          <cell r="L17">
            <v>0</v>
          </cell>
        </row>
        <row r="18">
          <cell r="B18" t="str">
            <v>4625</v>
          </cell>
          <cell r="C18" t="str">
            <v>RASA</v>
          </cell>
          <cell r="D18">
            <v>0</v>
          </cell>
          <cell r="E18">
            <v>0</v>
          </cell>
          <cell r="F18">
            <v>0</v>
          </cell>
          <cell r="G18">
            <v>0</v>
          </cell>
          <cell r="H18">
            <v>0</v>
          </cell>
          <cell r="I18">
            <v>0</v>
          </cell>
          <cell r="J18">
            <v>0</v>
          </cell>
          <cell r="K18">
            <v>0</v>
          </cell>
          <cell r="L18">
            <v>0</v>
          </cell>
        </row>
        <row r="19">
          <cell r="B19" t="str">
            <v>4630</v>
          </cell>
          <cell r="C19" t="str">
            <v>RASA</v>
          </cell>
          <cell r="D19">
            <v>0</v>
          </cell>
          <cell r="E19">
            <v>0</v>
          </cell>
          <cell r="F19">
            <v>0</v>
          </cell>
          <cell r="G19">
            <v>0</v>
          </cell>
          <cell r="H19">
            <v>0</v>
          </cell>
          <cell r="I19">
            <v>0</v>
          </cell>
          <cell r="J19">
            <v>0</v>
          </cell>
          <cell r="K19">
            <v>0</v>
          </cell>
          <cell r="L19">
            <v>0</v>
          </cell>
        </row>
        <row r="20">
          <cell r="B20" t="str">
            <v>4631</v>
          </cell>
          <cell r="C20" t="str">
            <v>Large</v>
          </cell>
          <cell r="D20">
            <v>52</v>
          </cell>
          <cell r="E20">
            <v>0</v>
          </cell>
          <cell r="F20">
            <v>0</v>
          </cell>
          <cell r="G20">
            <v>262</v>
          </cell>
          <cell r="H20">
            <v>0</v>
          </cell>
          <cell r="I20">
            <v>0</v>
          </cell>
          <cell r="J20">
            <v>314</v>
          </cell>
          <cell r="K20">
            <v>0</v>
          </cell>
          <cell r="L20">
            <v>0</v>
          </cell>
        </row>
        <row r="21">
          <cell r="B21" t="str">
            <v>4633</v>
          </cell>
          <cell r="C21" t="str">
            <v>RASA</v>
          </cell>
          <cell r="D21">
            <v>0</v>
          </cell>
          <cell r="E21">
            <v>2</v>
          </cell>
          <cell r="F21">
            <v>0</v>
          </cell>
          <cell r="G21">
            <v>0</v>
          </cell>
          <cell r="H21">
            <v>0</v>
          </cell>
          <cell r="I21">
            <v>0</v>
          </cell>
          <cell r="J21">
            <v>0</v>
          </cell>
          <cell r="K21">
            <v>2</v>
          </cell>
          <cell r="L21">
            <v>0</v>
          </cell>
        </row>
        <row r="22">
          <cell r="B22" t="str">
            <v>4634</v>
          </cell>
          <cell r="C22" t="str">
            <v>RASA</v>
          </cell>
          <cell r="D22">
            <v>143</v>
          </cell>
          <cell r="E22">
            <v>0</v>
          </cell>
          <cell r="F22">
            <v>0</v>
          </cell>
          <cell r="G22">
            <v>0</v>
          </cell>
          <cell r="H22">
            <v>0</v>
          </cell>
          <cell r="I22">
            <v>0</v>
          </cell>
          <cell r="J22">
            <v>143</v>
          </cell>
          <cell r="K22">
            <v>0</v>
          </cell>
          <cell r="L22">
            <v>0</v>
          </cell>
        </row>
        <row r="23">
          <cell r="B23" t="str">
            <v>4635</v>
          </cell>
          <cell r="C23" t="str">
            <v>Large</v>
          </cell>
          <cell r="D23">
            <v>0</v>
          </cell>
          <cell r="E23">
            <v>0</v>
          </cell>
          <cell r="F23">
            <v>0</v>
          </cell>
          <cell r="G23">
            <v>0</v>
          </cell>
          <cell r="H23">
            <v>0</v>
          </cell>
          <cell r="I23">
            <v>0</v>
          </cell>
          <cell r="J23">
            <v>0</v>
          </cell>
          <cell r="K23">
            <v>0</v>
          </cell>
          <cell r="L23">
            <v>0</v>
          </cell>
        </row>
        <row r="24">
          <cell r="B24" t="str">
            <v>4636</v>
          </cell>
          <cell r="C24" t="str">
            <v>RASA</v>
          </cell>
          <cell r="D24">
            <v>0</v>
          </cell>
          <cell r="E24">
            <v>0</v>
          </cell>
          <cell r="F24">
            <v>0</v>
          </cell>
          <cell r="G24">
            <v>0</v>
          </cell>
          <cell r="H24">
            <v>0</v>
          </cell>
          <cell r="I24">
            <v>0</v>
          </cell>
          <cell r="J24">
            <v>0</v>
          </cell>
          <cell r="K24">
            <v>0</v>
          </cell>
          <cell r="L24">
            <v>0</v>
          </cell>
        </row>
        <row r="25">
          <cell r="B25" t="str">
            <v>4637</v>
          </cell>
          <cell r="C25" t="str">
            <v>RASA</v>
          </cell>
          <cell r="D25">
            <v>0</v>
          </cell>
          <cell r="E25">
            <v>0</v>
          </cell>
          <cell r="F25">
            <v>0</v>
          </cell>
          <cell r="G25">
            <v>0</v>
          </cell>
          <cell r="H25">
            <v>0</v>
          </cell>
          <cell r="I25">
            <v>0</v>
          </cell>
          <cell r="J25">
            <v>0</v>
          </cell>
          <cell r="K25">
            <v>0</v>
          </cell>
          <cell r="L25">
            <v>0</v>
          </cell>
        </row>
        <row r="26">
          <cell r="B26" t="str">
            <v>4638</v>
          </cell>
          <cell r="C26" t="str">
            <v>RASA</v>
          </cell>
          <cell r="D26">
            <v>0</v>
          </cell>
          <cell r="E26">
            <v>6</v>
          </cell>
          <cell r="F26">
            <v>0</v>
          </cell>
          <cell r="G26">
            <v>0</v>
          </cell>
          <cell r="H26">
            <v>0</v>
          </cell>
          <cell r="I26">
            <v>0</v>
          </cell>
          <cell r="J26">
            <v>0</v>
          </cell>
          <cell r="K26">
            <v>6</v>
          </cell>
          <cell r="L26">
            <v>0</v>
          </cell>
        </row>
        <row r="27">
          <cell r="B27" t="str">
            <v>4639</v>
          </cell>
          <cell r="C27" t="str">
            <v>RASA</v>
          </cell>
          <cell r="D27">
            <v>0</v>
          </cell>
          <cell r="E27">
            <v>0</v>
          </cell>
          <cell r="F27">
            <v>0</v>
          </cell>
          <cell r="G27">
            <v>0</v>
          </cell>
          <cell r="H27">
            <v>0</v>
          </cell>
          <cell r="I27">
            <v>0</v>
          </cell>
          <cell r="J27">
            <v>0</v>
          </cell>
          <cell r="K27">
            <v>0</v>
          </cell>
          <cell r="L27">
            <v>0</v>
          </cell>
        </row>
        <row r="28">
          <cell r="B28" t="str">
            <v>4640</v>
          </cell>
          <cell r="C28" t="str">
            <v>RASA</v>
          </cell>
          <cell r="D28">
            <v>0</v>
          </cell>
          <cell r="E28">
            <v>0</v>
          </cell>
          <cell r="F28">
            <v>0</v>
          </cell>
          <cell r="G28">
            <v>0</v>
          </cell>
          <cell r="H28">
            <v>0</v>
          </cell>
          <cell r="I28">
            <v>0</v>
          </cell>
          <cell r="J28">
            <v>0</v>
          </cell>
          <cell r="K28">
            <v>0</v>
          </cell>
          <cell r="L28">
            <v>0</v>
          </cell>
        </row>
        <row r="29">
          <cell r="B29" t="str">
            <v>4641</v>
          </cell>
          <cell r="C29" t="str">
            <v>RASA</v>
          </cell>
          <cell r="D29">
            <v>0</v>
          </cell>
          <cell r="E29">
            <v>0</v>
          </cell>
          <cell r="F29">
            <v>0</v>
          </cell>
          <cell r="G29">
            <v>0</v>
          </cell>
          <cell r="H29">
            <v>0</v>
          </cell>
          <cell r="I29">
            <v>0</v>
          </cell>
          <cell r="J29">
            <v>0</v>
          </cell>
          <cell r="K29">
            <v>0</v>
          </cell>
          <cell r="L29">
            <v>0</v>
          </cell>
        </row>
        <row r="30">
          <cell r="B30" t="str">
            <v>4642</v>
          </cell>
          <cell r="C30" t="str">
            <v>RASA</v>
          </cell>
          <cell r="D30">
            <v>0</v>
          </cell>
          <cell r="E30">
            <v>0</v>
          </cell>
          <cell r="F30">
            <v>0</v>
          </cell>
          <cell r="G30">
            <v>0</v>
          </cell>
          <cell r="H30">
            <v>0</v>
          </cell>
          <cell r="I30">
            <v>0</v>
          </cell>
          <cell r="J30">
            <v>0</v>
          </cell>
          <cell r="K30">
            <v>0</v>
          </cell>
          <cell r="L30">
            <v>0</v>
          </cell>
        </row>
        <row r="31">
          <cell r="B31" t="str">
            <v>4644</v>
          </cell>
          <cell r="C31" t="str">
            <v>RASA</v>
          </cell>
          <cell r="D31">
            <v>0</v>
          </cell>
          <cell r="E31">
            <v>0</v>
          </cell>
          <cell r="F31">
            <v>0</v>
          </cell>
          <cell r="G31">
            <v>0</v>
          </cell>
          <cell r="H31">
            <v>0</v>
          </cell>
          <cell r="I31">
            <v>0</v>
          </cell>
          <cell r="J31">
            <v>0</v>
          </cell>
          <cell r="K31">
            <v>0</v>
          </cell>
          <cell r="L31">
            <v>0</v>
          </cell>
        </row>
        <row r="32">
          <cell r="B32" t="str">
            <v>4645</v>
          </cell>
          <cell r="C32" t="str">
            <v>RASA</v>
          </cell>
          <cell r="D32">
            <v>0</v>
          </cell>
          <cell r="E32">
            <v>0</v>
          </cell>
          <cell r="F32">
            <v>0</v>
          </cell>
          <cell r="G32">
            <v>0</v>
          </cell>
          <cell r="H32">
            <v>0</v>
          </cell>
          <cell r="I32">
            <v>0</v>
          </cell>
          <cell r="J32">
            <v>0</v>
          </cell>
          <cell r="K32">
            <v>0</v>
          </cell>
          <cell r="L32">
            <v>0</v>
          </cell>
        </row>
        <row r="33">
          <cell r="B33" t="str">
            <v>4646</v>
          </cell>
          <cell r="C33" t="str">
            <v>Large</v>
          </cell>
          <cell r="D33">
            <v>846</v>
          </cell>
          <cell r="E33">
            <v>0</v>
          </cell>
          <cell r="F33">
            <v>0</v>
          </cell>
          <cell r="G33">
            <v>226</v>
          </cell>
          <cell r="H33">
            <v>0</v>
          </cell>
          <cell r="I33">
            <v>0</v>
          </cell>
          <cell r="J33">
            <v>1072</v>
          </cell>
          <cell r="K33">
            <v>0</v>
          </cell>
          <cell r="L33">
            <v>0</v>
          </cell>
        </row>
        <row r="34">
          <cell r="B34" t="str">
            <v>4647</v>
          </cell>
          <cell r="C34" t="str">
            <v>RASA</v>
          </cell>
          <cell r="D34">
            <v>12</v>
          </cell>
          <cell r="E34">
            <v>0</v>
          </cell>
          <cell r="F34">
            <v>0</v>
          </cell>
          <cell r="G34">
            <v>1</v>
          </cell>
          <cell r="H34">
            <v>0</v>
          </cell>
          <cell r="I34">
            <v>0</v>
          </cell>
          <cell r="J34">
            <v>13</v>
          </cell>
          <cell r="K34">
            <v>0</v>
          </cell>
          <cell r="L34">
            <v>0</v>
          </cell>
        </row>
        <row r="35">
          <cell r="B35" t="str">
            <v>4648</v>
          </cell>
          <cell r="C35" t="str">
            <v>RASA</v>
          </cell>
          <cell r="D35">
            <v>0</v>
          </cell>
          <cell r="E35">
            <v>0</v>
          </cell>
          <cell r="F35">
            <v>0</v>
          </cell>
          <cell r="G35">
            <v>0</v>
          </cell>
          <cell r="H35">
            <v>0</v>
          </cell>
          <cell r="I35">
            <v>0</v>
          </cell>
          <cell r="J35">
            <v>0</v>
          </cell>
          <cell r="K35">
            <v>0</v>
          </cell>
          <cell r="L35">
            <v>0</v>
          </cell>
        </row>
        <row r="36">
          <cell r="B36" t="str">
            <v>4649</v>
          </cell>
          <cell r="C36" t="str">
            <v>RASA</v>
          </cell>
          <cell r="D36">
            <v>0</v>
          </cell>
          <cell r="E36">
            <v>0</v>
          </cell>
          <cell r="F36">
            <v>0</v>
          </cell>
          <cell r="G36">
            <v>0</v>
          </cell>
          <cell r="H36">
            <v>0</v>
          </cell>
          <cell r="I36">
            <v>0</v>
          </cell>
          <cell r="J36">
            <v>0</v>
          </cell>
          <cell r="K36">
            <v>0</v>
          </cell>
          <cell r="L36">
            <v>0</v>
          </cell>
        </row>
        <row r="37">
          <cell r="B37" t="str">
            <v>4651</v>
          </cell>
          <cell r="C37" t="str">
            <v>Large</v>
          </cell>
          <cell r="D37">
            <v>1048</v>
          </cell>
          <cell r="E37">
            <v>75</v>
          </cell>
          <cell r="F37">
            <v>0</v>
          </cell>
          <cell r="G37">
            <v>733</v>
          </cell>
          <cell r="H37">
            <v>0</v>
          </cell>
          <cell r="I37">
            <v>0</v>
          </cell>
          <cell r="J37">
            <v>1781</v>
          </cell>
          <cell r="K37">
            <v>75</v>
          </cell>
          <cell r="L37">
            <v>0</v>
          </cell>
        </row>
        <row r="38">
          <cell r="B38" t="str">
            <v>4652</v>
          </cell>
          <cell r="C38" t="str">
            <v>RASA</v>
          </cell>
          <cell r="D38">
            <v>0</v>
          </cell>
          <cell r="E38">
            <v>0</v>
          </cell>
          <cell r="F38">
            <v>0</v>
          </cell>
          <cell r="G38">
            <v>0</v>
          </cell>
          <cell r="H38">
            <v>0</v>
          </cell>
          <cell r="I38">
            <v>0</v>
          </cell>
          <cell r="J38">
            <v>0</v>
          </cell>
          <cell r="K38">
            <v>0</v>
          </cell>
          <cell r="L38">
            <v>0</v>
          </cell>
        </row>
        <row r="39">
          <cell r="B39" t="str">
            <v>4653</v>
          </cell>
          <cell r="C39" t="str">
            <v>Large</v>
          </cell>
          <cell r="D39">
            <v>0</v>
          </cell>
          <cell r="E39">
            <v>0</v>
          </cell>
          <cell r="F39">
            <v>0</v>
          </cell>
          <cell r="G39">
            <v>0</v>
          </cell>
          <cell r="H39">
            <v>0</v>
          </cell>
          <cell r="I39">
            <v>0</v>
          </cell>
          <cell r="J39">
            <v>0</v>
          </cell>
          <cell r="K39">
            <v>0</v>
          </cell>
          <cell r="L39">
            <v>0</v>
          </cell>
        </row>
        <row r="40">
          <cell r="B40" t="str">
            <v>4654</v>
          </cell>
          <cell r="C40" t="str">
            <v>Large</v>
          </cell>
          <cell r="D40">
            <v>147</v>
          </cell>
          <cell r="E40">
            <v>0</v>
          </cell>
          <cell r="F40">
            <v>0</v>
          </cell>
          <cell r="G40">
            <v>137</v>
          </cell>
          <cell r="H40">
            <v>0</v>
          </cell>
          <cell r="I40">
            <v>0</v>
          </cell>
          <cell r="J40">
            <v>284</v>
          </cell>
          <cell r="K40">
            <v>0</v>
          </cell>
          <cell r="L40">
            <v>0</v>
          </cell>
        </row>
        <row r="41">
          <cell r="B41" t="str">
            <v>4655</v>
          </cell>
          <cell r="C41" t="str">
            <v>Large</v>
          </cell>
          <cell r="D41">
            <v>5383</v>
          </cell>
          <cell r="E41">
            <v>75</v>
          </cell>
          <cell r="F41">
            <v>0</v>
          </cell>
          <cell r="G41">
            <v>1575</v>
          </cell>
          <cell r="H41">
            <v>34</v>
          </cell>
          <cell r="I41">
            <v>9</v>
          </cell>
          <cell r="J41">
            <v>6958</v>
          </cell>
          <cell r="K41">
            <v>109</v>
          </cell>
          <cell r="L41">
            <v>9</v>
          </cell>
        </row>
        <row r="42">
          <cell r="B42" t="str">
            <v>4658</v>
          </cell>
          <cell r="C42" t="str">
            <v>RASA</v>
          </cell>
          <cell r="D42">
            <v>0</v>
          </cell>
          <cell r="E42">
            <v>0</v>
          </cell>
          <cell r="F42">
            <v>0</v>
          </cell>
          <cell r="G42">
            <v>0</v>
          </cell>
          <cell r="H42">
            <v>0</v>
          </cell>
          <cell r="I42">
            <v>0</v>
          </cell>
          <cell r="J42">
            <v>0</v>
          </cell>
          <cell r="K42">
            <v>0</v>
          </cell>
          <cell r="L42">
            <v>0</v>
          </cell>
        </row>
        <row r="43">
          <cell r="B43" t="str">
            <v>4659</v>
          </cell>
          <cell r="C43" t="str">
            <v>RASA</v>
          </cell>
          <cell r="D43">
            <v>0</v>
          </cell>
          <cell r="E43">
            <v>0</v>
          </cell>
          <cell r="F43">
            <v>0</v>
          </cell>
          <cell r="G43">
            <v>0</v>
          </cell>
          <cell r="H43">
            <v>0</v>
          </cell>
          <cell r="I43">
            <v>0</v>
          </cell>
          <cell r="J43">
            <v>0</v>
          </cell>
          <cell r="K43">
            <v>0</v>
          </cell>
          <cell r="L43">
            <v>0</v>
          </cell>
        </row>
        <row r="44">
          <cell r="B44" t="str">
            <v>4660</v>
          </cell>
          <cell r="C44" t="str">
            <v>RASA</v>
          </cell>
          <cell r="D44">
            <v>0</v>
          </cell>
          <cell r="E44">
            <v>0</v>
          </cell>
          <cell r="F44">
            <v>0</v>
          </cell>
          <cell r="G44">
            <v>0</v>
          </cell>
          <cell r="H44">
            <v>0</v>
          </cell>
          <cell r="I44">
            <v>0</v>
          </cell>
          <cell r="J44">
            <v>0</v>
          </cell>
          <cell r="K44">
            <v>0</v>
          </cell>
          <cell r="L44">
            <v>0</v>
          </cell>
        </row>
        <row r="45">
          <cell r="B45" t="str">
            <v>4661</v>
          </cell>
          <cell r="C45" t="str">
            <v>RASA</v>
          </cell>
          <cell r="D45">
            <v>0</v>
          </cell>
          <cell r="E45">
            <v>0</v>
          </cell>
          <cell r="F45">
            <v>0</v>
          </cell>
          <cell r="G45">
            <v>0</v>
          </cell>
          <cell r="H45">
            <v>0</v>
          </cell>
          <cell r="I45">
            <v>0</v>
          </cell>
          <cell r="J45">
            <v>0</v>
          </cell>
          <cell r="K45">
            <v>0</v>
          </cell>
          <cell r="L45">
            <v>0</v>
          </cell>
        </row>
        <row r="46">
          <cell r="B46" t="str">
            <v>4662</v>
          </cell>
          <cell r="C46" t="str">
            <v>RASA</v>
          </cell>
          <cell r="D46">
            <v>0</v>
          </cell>
          <cell r="E46">
            <v>0</v>
          </cell>
          <cell r="F46">
            <v>0</v>
          </cell>
          <cell r="G46">
            <v>0</v>
          </cell>
          <cell r="H46">
            <v>0</v>
          </cell>
          <cell r="I46">
            <v>0</v>
          </cell>
          <cell r="J46">
            <v>0</v>
          </cell>
          <cell r="K46">
            <v>0</v>
          </cell>
          <cell r="L46">
            <v>0</v>
          </cell>
        </row>
        <row r="47">
          <cell r="B47" t="str">
            <v>4663</v>
          </cell>
          <cell r="C47" t="str">
            <v>RASA</v>
          </cell>
          <cell r="D47">
            <v>0</v>
          </cell>
          <cell r="E47">
            <v>0</v>
          </cell>
          <cell r="F47">
            <v>0</v>
          </cell>
          <cell r="G47">
            <v>0</v>
          </cell>
          <cell r="H47">
            <v>0</v>
          </cell>
          <cell r="I47">
            <v>0</v>
          </cell>
          <cell r="J47">
            <v>0</v>
          </cell>
          <cell r="K47">
            <v>0</v>
          </cell>
          <cell r="L47">
            <v>0</v>
          </cell>
        </row>
        <row r="48">
          <cell r="B48" t="str">
            <v>4664</v>
          </cell>
          <cell r="C48" t="str">
            <v>RASA</v>
          </cell>
          <cell r="D48">
            <v>0</v>
          </cell>
          <cell r="E48">
            <v>0</v>
          </cell>
          <cell r="F48">
            <v>0</v>
          </cell>
          <cell r="G48">
            <v>0</v>
          </cell>
          <cell r="H48">
            <v>0</v>
          </cell>
          <cell r="I48">
            <v>0</v>
          </cell>
          <cell r="J48">
            <v>0</v>
          </cell>
          <cell r="K48">
            <v>0</v>
          </cell>
          <cell r="L48">
            <v>0</v>
          </cell>
        </row>
        <row r="49">
          <cell r="B49" t="str">
            <v>4666</v>
          </cell>
          <cell r="C49" t="str">
            <v>RASA</v>
          </cell>
          <cell r="D49">
            <v>0</v>
          </cell>
          <cell r="E49">
            <v>0</v>
          </cell>
          <cell r="F49">
            <v>0</v>
          </cell>
          <cell r="G49">
            <v>0</v>
          </cell>
          <cell r="H49">
            <v>0</v>
          </cell>
          <cell r="I49">
            <v>0</v>
          </cell>
          <cell r="J49">
            <v>0</v>
          </cell>
          <cell r="K49">
            <v>0</v>
          </cell>
          <cell r="L49">
            <v>0</v>
          </cell>
        </row>
        <row r="50">
          <cell r="B50" t="str">
            <v>4668</v>
          </cell>
          <cell r="C50" t="str">
            <v>RASA</v>
          </cell>
          <cell r="D50">
            <v>0</v>
          </cell>
          <cell r="E50">
            <v>0</v>
          </cell>
          <cell r="F50">
            <v>0</v>
          </cell>
          <cell r="G50">
            <v>0</v>
          </cell>
          <cell r="H50">
            <v>0</v>
          </cell>
          <cell r="I50">
            <v>0</v>
          </cell>
          <cell r="J50">
            <v>0</v>
          </cell>
          <cell r="K50">
            <v>0</v>
          </cell>
          <cell r="L50">
            <v>0</v>
          </cell>
        </row>
        <row r="51">
          <cell r="B51" t="str">
            <v>4669</v>
          </cell>
          <cell r="C51" t="str">
            <v>RASA</v>
          </cell>
          <cell r="D51">
            <v>0</v>
          </cell>
          <cell r="E51">
            <v>0</v>
          </cell>
          <cell r="F51">
            <v>0</v>
          </cell>
          <cell r="G51">
            <v>0</v>
          </cell>
          <cell r="H51">
            <v>0</v>
          </cell>
          <cell r="I51">
            <v>0</v>
          </cell>
          <cell r="J51">
            <v>0</v>
          </cell>
          <cell r="K51">
            <v>0</v>
          </cell>
          <cell r="L51">
            <v>0</v>
          </cell>
        </row>
        <row r="52">
          <cell r="B52" t="str">
            <v>4670</v>
          </cell>
          <cell r="C52" t="str">
            <v>RASA</v>
          </cell>
          <cell r="D52">
            <v>0</v>
          </cell>
          <cell r="E52">
            <v>0</v>
          </cell>
          <cell r="F52">
            <v>0</v>
          </cell>
          <cell r="G52">
            <v>0</v>
          </cell>
          <cell r="H52">
            <v>0</v>
          </cell>
          <cell r="I52">
            <v>0</v>
          </cell>
          <cell r="J52">
            <v>0</v>
          </cell>
          <cell r="K52">
            <v>0</v>
          </cell>
          <cell r="L52">
            <v>0</v>
          </cell>
        </row>
        <row r="53">
          <cell r="B53" t="str">
            <v>4671</v>
          </cell>
          <cell r="C53" t="str">
            <v>RASA</v>
          </cell>
          <cell r="D53">
            <v>0</v>
          </cell>
          <cell r="E53">
            <v>0</v>
          </cell>
          <cell r="F53">
            <v>0</v>
          </cell>
          <cell r="G53">
            <v>0</v>
          </cell>
          <cell r="H53">
            <v>0</v>
          </cell>
          <cell r="I53">
            <v>0</v>
          </cell>
          <cell r="J53">
            <v>0</v>
          </cell>
          <cell r="K53">
            <v>0</v>
          </cell>
          <cell r="L53">
            <v>0</v>
          </cell>
        </row>
        <row r="54">
          <cell r="B54" t="str">
            <v>4672</v>
          </cell>
          <cell r="C54" t="str">
            <v>RASA</v>
          </cell>
          <cell r="D54">
            <v>0</v>
          </cell>
          <cell r="E54">
            <v>0</v>
          </cell>
          <cell r="F54">
            <v>0</v>
          </cell>
          <cell r="G54">
            <v>0</v>
          </cell>
          <cell r="H54">
            <v>0</v>
          </cell>
          <cell r="I54">
            <v>0</v>
          </cell>
          <cell r="J54">
            <v>0</v>
          </cell>
          <cell r="K54">
            <v>0</v>
          </cell>
          <cell r="L54">
            <v>0</v>
          </cell>
        </row>
        <row r="55">
          <cell r="B55" t="str">
            <v>4673</v>
          </cell>
          <cell r="C55" t="str">
            <v>Large</v>
          </cell>
          <cell r="D55">
            <v>2566</v>
          </cell>
          <cell r="E55">
            <v>0</v>
          </cell>
          <cell r="F55">
            <v>211</v>
          </cell>
          <cell r="G55">
            <v>3340</v>
          </cell>
          <cell r="H55">
            <v>0</v>
          </cell>
          <cell r="I55">
            <v>45</v>
          </cell>
          <cell r="J55">
            <v>5906</v>
          </cell>
          <cell r="K55">
            <v>0</v>
          </cell>
          <cell r="L55">
            <v>256</v>
          </cell>
        </row>
        <row r="56">
          <cell r="B56" t="str">
            <v>4675</v>
          </cell>
          <cell r="C56" t="str">
            <v>RASA</v>
          </cell>
          <cell r="D56">
            <v>0</v>
          </cell>
          <cell r="E56">
            <v>0</v>
          </cell>
          <cell r="F56">
            <v>0</v>
          </cell>
          <cell r="G56">
            <v>0</v>
          </cell>
          <cell r="H56">
            <v>0</v>
          </cell>
          <cell r="I56">
            <v>0</v>
          </cell>
          <cell r="J56">
            <v>0</v>
          </cell>
          <cell r="K56">
            <v>0</v>
          </cell>
          <cell r="L56">
            <v>0</v>
          </cell>
        </row>
        <row r="57">
          <cell r="B57" t="str">
            <v>4676</v>
          </cell>
          <cell r="C57" t="str">
            <v>RASA</v>
          </cell>
          <cell r="D57">
            <v>0</v>
          </cell>
          <cell r="E57">
            <v>0</v>
          </cell>
          <cell r="F57">
            <v>0</v>
          </cell>
          <cell r="G57">
            <v>0</v>
          </cell>
          <cell r="H57">
            <v>0</v>
          </cell>
          <cell r="I57">
            <v>0</v>
          </cell>
          <cell r="J57">
            <v>0</v>
          </cell>
          <cell r="K57">
            <v>0</v>
          </cell>
          <cell r="L57">
            <v>0</v>
          </cell>
        </row>
        <row r="58">
          <cell r="B58" t="str">
            <v>4677</v>
          </cell>
          <cell r="C58" t="str">
            <v>RASA</v>
          </cell>
          <cell r="D58">
            <v>0</v>
          </cell>
          <cell r="E58">
            <v>0</v>
          </cell>
          <cell r="F58">
            <v>0</v>
          </cell>
          <cell r="G58">
            <v>0</v>
          </cell>
          <cell r="H58">
            <v>0</v>
          </cell>
          <cell r="I58">
            <v>0</v>
          </cell>
          <cell r="J58">
            <v>0</v>
          </cell>
          <cell r="K58">
            <v>0</v>
          </cell>
          <cell r="L58">
            <v>0</v>
          </cell>
        </row>
        <row r="59">
          <cell r="B59" t="str">
            <v>4679</v>
          </cell>
          <cell r="C59" t="str">
            <v>RASA</v>
          </cell>
          <cell r="D59">
            <v>0</v>
          </cell>
          <cell r="E59">
            <v>0</v>
          </cell>
          <cell r="F59">
            <v>0</v>
          </cell>
          <cell r="G59">
            <v>0</v>
          </cell>
          <cell r="H59">
            <v>0</v>
          </cell>
          <cell r="I59">
            <v>0</v>
          </cell>
          <cell r="J59">
            <v>0</v>
          </cell>
          <cell r="K59">
            <v>0</v>
          </cell>
          <cell r="L59">
            <v>0</v>
          </cell>
        </row>
        <row r="60">
          <cell r="B60" t="str">
            <v>4680</v>
          </cell>
          <cell r="C60" t="str">
            <v>Large</v>
          </cell>
          <cell r="D60">
            <v>231</v>
          </cell>
          <cell r="E60">
            <v>105</v>
          </cell>
          <cell r="F60">
            <v>2</v>
          </cell>
          <cell r="G60">
            <v>483</v>
          </cell>
          <cell r="H60">
            <v>0</v>
          </cell>
          <cell r="I60">
            <v>0</v>
          </cell>
          <cell r="J60">
            <v>714</v>
          </cell>
          <cell r="K60">
            <v>105</v>
          </cell>
          <cell r="L60">
            <v>2</v>
          </cell>
        </row>
        <row r="61">
          <cell r="B61" t="str">
            <v>4681</v>
          </cell>
          <cell r="C61" t="str">
            <v>RASA</v>
          </cell>
          <cell r="D61">
            <v>0</v>
          </cell>
          <cell r="E61">
            <v>0</v>
          </cell>
          <cell r="F61">
            <v>0</v>
          </cell>
          <cell r="G61">
            <v>0</v>
          </cell>
          <cell r="H61">
            <v>0</v>
          </cell>
          <cell r="I61">
            <v>0</v>
          </cell>
          <cell r="J61">
            <v>0</v>
          </cell>
          <cell r="K61">
            <v>0</v>
          </cell>
          <cell r="L61">
            <v>0</v>
          </cell>
        </row>
        <row r="62">
          <cell r="B62" t="str">
            <v>4682</v>
          </cell>
          <cell r="C62" t="str">
            <v>Large</v>
          </cell>
          <cell r="D62">
            <v>7</v>
          </cell>
          <cell r="E62">
            <v>0</v>
          </cell>
          <cell r="F62">
            <v>0</v>
          </cell>
          <cell r="G62">
            <v>0</v>
          </cell>
          <cell r="H62">
            <v>0</v>
          </cell>
          <cell r="I62">
            <v>0</v>
          </cell>
          <cell r="J62">
            <v>7</v>
          </cell>
          <cell r="K62">
            <v>0</v>
          </cell>
          <cell r="L62">
            <v>0</v>
          </cell>
        </row>
        <row r="63">
          <cell r="B63" t="str">
            <v>4683</v>
          </cell>
          <cell r="C63" t="str">
            <v>RASA</v>
          </cell>
          <cell r="D63">
            <v>0</v>
          </cell>
          <cell r="E63">
            <v>0</v>
          </cell>
          <cell r="F63">
            <v>0</v>
          </cell>
          <cell r="G63">
            <v>0</v>
          </cell>
          <cell r="H63">
            <v>0</v>
          </cell>
          <cell r="I63">
            <v>0</v>
          </cell>
          <cell r="J63">
            <v>0</v>
          </cell>
          <cell r="K63">
            <v>0</v>
          </cell>
          <cell r="L63">
            <v>0</v>
          </cell>
        </row>
        <row r="64">
          <cell r="B64" t="str">
            <v>4684</v>
          </cell>
          <cell r="C64" t="str">
            <v>Large</v>
          </cell>
          <cell r="D64">
            <v>0</v>
          </cell>
          <cell r="E64">
            <v>509</v>
          </cell>
          <cell r="F64">
            <v>0</v>
          </cell>
          <cell r="G64">
            <v>0</v>
          </cell>
          <cell r="H64">
            <v>3</v>
          </cell>
          <cell r="I64">
            <v>0</v>
          </cell>
          <cell r="J64">
            <v>0</v>
          </cell>
          <cell r="K64">
            <v>512</v>
          </cell>
          <cell r="L64">
            <v>0</v>
          </cell>
        </row>
        <row r="65">
          <cell r="B65" t="str">
            <v>4685</v>
          </cell>
          <cell r="C65" t="str">
            <v>RASA</v>
          </cell>
          <cell r="D65">
            <v>0</v>
          </cell>
          <cell r="E65">
            <v>0</v>
          </cell>
          <cell r="F65">
            <v>0</v>
          </cell>
          <cell r="G65">
            <v>0</v>
          </cell>
          <cell r="H65">
            <v>0</v>
          </cell>
          <cell r="I65">
            <v>0</v>
          </cell>
          <cell r="J65">
            <v>0</v>
          </cell>
          <cell r="K65">
            <v>0</v>
          </cell>
          <cell r="L65">
            <v>0</v>
          </cell>
        </row>
        <row r="66">
          <cell r="B66" t="str">
            <v>4686</v>
          </cell>
          <cell r="C66" t="str">
            <v>Large</v>
          </cell>
          <cell r="D66">
            <v>5</v>
          </cell>
          <cell r="E66">
            <v>0</v>
          </cell>
          <cell r="F66">
            <v>0</v>
          </cell>
          <cell r="G66">
            <v>0</v>
          </cell>
          <cell r="H66">
            <v>0</v>
          </cell>
          <cell r="I66">
            <v>0</v>
          </cell>
          <cell r="J66">
            <v>5</v>
          </cell>
          <cell r="K66">
            <v>0</v>
          </cell>
          <cell r="L66">
            <v>0</v>
          </cell>
        </row>
        <row r="67">
          <cell r="B67" t="str">
            <v>4687</v>
          </cell>
          <cell r="C67" t="str">
            <v>RASA</v>
          </cell>
          <cell r="D67">
            <v>0</v>
          </cell>
          <cell r="E67">
            <v>0</v>
          </cell>
          <cell r="F67">
            <v>0</v>
          </cell>
          <cell r="G67">
            <v>0</v>
          </cell>
          <cell r="H67">
            <v>0</v>
          </cell>
          <cell r="I67">
            <v>0</v>
          </cell>
          <cell r="J67">
            <v>0</v>
          </cell>
          <cell r="K67">
            <v>0</v>
          </cell>
          <cell r="L67">
            <v>0</v>
          </cell>
        </row>
        <row r="68">
          <cell r="B68" t="str">
            <v>4688</v>
          </cell>
          <cell r="C68" t="str">
            <v>RASA</v>
          </cell>
          <cell r="D68">
            <v>0</v>
          </cell>
          <cell r="E68">
            <v>0</v>
          </cell>
          <cell r="F68">
            <v>0</v>
          </cell>
          <cell r="G68">
            <v>0</v>
          </cell>
          <cell r="H68">
            <v>0</v>
          </cell>
          <cell r="I68">
            <v>0</v>
          </cell>
          <cell r="J68">
            <v>0</v>
          </cell>
          <cell r="K68">
            <v>0</v>
          </cell>
          <cell r="L68">
            <v>0</v>
          </cell>
        </row>
        <row r="69">
          <cell r="B69" t="str">
            <v>4689</v>
          </cell>
          <cell r="C69" t="str">
            <v>RASA</v>
          </cell>
          <cell r="D69">
            <v>0</v>
          </cell>
          <cell r="E69">
            <v>0</v>
          </cell>
          <cell r="F69">
            <v>0</v>
          </cell>
          <cell r="G69">
            <v>0</v>
          </cell>
          <cell r="H69">
            <v>0</v>
          </cell>
          <cell r="I69">
            <v>0</v>
          </cell>
          <cell r="J69">
            <v>0</v>
          </cell>
          <cell r="K69">
            <v>0</v>
          </cell>
          <cell r="L69">
            <v>0</v>
          </cell>
        </row>
        <row r="70">
          <cell r="B70" t="str">
            <v>4690</v>
          </cell>
          <cell r="C70" t="str">
            <v>RASA</v>
          </cell>
          <cell r="D70">
            <v>0</v>
          </cell>
          <cell r="E70">
            <v>0</v>
          </cell>
          <cell r="F70">
            <v>0</v>
          </cell>
          <cell r="G70">
            <v>0</v>
          </cell>
          <cell r="H70">
            <v>0</v>
          </cell>
          <cell r="I70">
            <v>0</v>
          </cell>
          <cell r="J70">
            <v>0</v>
          </cell>
          <cell r="K70">
            <v>0</v>
          </cell>
          <cell r="L70">
            <v>0</v>
          </cell>
        </row>
        <row r="71">
          <cell r="B71" t="str">
            <v>4691</v>
          </cell>
          <cell r="C71" t="str">
            <v>Large</v>
          </cell>
          <cell r="D71">
            <v>1166</v>
          </cell>
          <cell r="E71">
            <v>2</v>
          </cell>
          <cell r="F71">
            <v>105</v>
          </cell>
          <cell r="G71">
            <v>828</v>
          </cell>
          <cell r="H71">
            <v>0</v>
          </cell>
          <cell r="I71">
            <v>0</v>
          </cell>
          <cell r="J71">
            <v>1994</v>
          </cell>
          <cell r="K71">
            <v>2</v>
          </cell>
          <cell r="L71">
            <v>105</v>
          </cell>
        </row>
        <row r="72">
          <cell r="B72" t="str">
            <v>4692</v>
          </cell>
          <cell r="C72" t="str">
            <v>RASA</v>
          </cell>
          <cell r="D72">
            <v>4</v>
          </cell>
          <cell r="E72">
            <v>0</v>
          </cell>
          <cell r="F72">
            <v>0</v>
          </cell>
          <cell r="G72">
            <v>0</v>
          </cell>
          <cell r="H72">
            <v>0</v>
          </cell>
          <cell r="I72">
            <v>0</v>
          </cell>
          <cell r="J72">
            <v>4</v>
          </cell>
          <cell r="K72">
            <v>0</v>
          </cell>
          <cell r="L72">
            <v>0</v>
          </cell>
        </row>
        <row r="73">
          <cell r="B73" t="str">
            <v>4693</v>
          </cell>
          <cell r="C73" t="str">
            <v>RASA</v>
          </cell>
          <cell r="D73">
            <v>0</v>
          </cell>
          <cell r="E73">
            <v>0</v>
          </cell>
          <cell r="F73">
            <v>0</v>
          </cell>
          <cell r="G73">
            <v>0</v>
          </cell>
          <cell r="H73">
            <v>0</v>
          </cell>
          <cell r="I73">
            <v>0</v>
          </cell>
          <cell r="J73">
            <v>0</v>
          </cell>
          <cell r="K73">
            <v>0</v>
          </cell>
          <cell r="L73">
            <v>0</v>
          </cell>
        </row>
        <row r="74">
          <cell r="B74" t="str">
            <v>4695</v>
          </cell>
          <cell r="C74" t="str">
            <v>RASA</v>
          </cell>
          <cell r="D74">
            <v>0</v>
          </cell>
          <cell r="E74">
            <v>0</v>
          </cell>
          <cell r="F74">
            <v>0</v>
          </cell>
          <cell r="G74">
            <v>0</v>
          </cell>
          <cell r="H74">
            <v>0</v>
          </cell>
          <cell r="I74">
            <v>0</v>
          </cell>
          <cell r="J74">
            <v>0</v>
          </cell>
          <cell r="K74">
            <v>0</v>
          </cell>
          <cell r="L74">
            <v>0</v>
          </cell>
        </row>
        <row r="75">
          <cell r="B75" t="str">
            <v>4696</v>
          </cell>
          <cell r="C75" t="str">
            <v>RASA</v>
          </cell>
          <cell r="D75">
            <v>0</v>
          </cell>
          <cell r="E75">
            <v>0</v>
          </cell>
          <cell r="F75">
            <v>0</v>
          </cell>
          <cell r="G75">
            <v>0</v>
          </cell>
          <cell r="H75">
            <v>0</v>
          </cell>
          <cell r="I75">
            <v>0</v>
          </cell>
          <cell r="J75">
            <v>0</v>
          </cell>
          <cell r="K75">
            <v>0</v>
          </cell>
          <cell r="L75">
            <v>0</v>
          </cell>
        </row>
        <row r="76">
          <cell r="B76" t="str">
            <v>4697</v>
          </cell>
          <cell r="C76" t="str">
            <v>RASA</v>
          </cell>
          <cell r="D76">
            <v>0</v>
          </cell>
          <cell r="E76">
            <v>0</v>
          </cell>
          <cell r="F76">
            <v>0</v>
          </cell>
          <cell r="G76">
            <v>0</v>
          </cell>
          <cell r="H76">
            <v>0</v>
          </cell>
          <cell r="I76">
            <v>0</v>
          </cell>
          <cell r="J76">
            <v>0</v>
          </cell>
          <cell r="K76">
            <v>0</v>
          </cell>
          <cell r="L76">
            <v>0</v>
          </cell>
        </row>
        <row r="77">
          <cell r="B77" t="str">
            <v>4698</v>
          </cell>
          <cell r="C77" t="str">
            <v>RASA</v>
          </cell>
          <cell r="D77">
            <v>29</v>
          </cell>
          <cell r="E77">
            <v>0</v>
          </cell>
          <cell r="F77">
            <v>0</v>
          </cell>
          <cell r="G77">
            <v>0</v>
          </cell>
          <cell r="H77">
            <v>0</v>
          </cell>
          <cell r="I77">
            <v>0</v>
          </cell>
          <cell r="J77">
            <v>29</v>
          </cell>
          <cell r="K77">
            <v>0</v>
          </cell>
          <cell r="L77">
            <v>0</v>
          </cell>
        </row>
        <row r="78">
          <cell r="B78" t="str">
            <v>4699</v>
          </cell>
          <cell r="C78" t="str">
            <v>RASA</v>
          </cell>
          <cell r="D78">
            <v>0</v>
          </cell>
          <cell r="E78">
            <v>0</v>
          </cell>
          <cell r="F78">
            <v>0</v>
          </cell>
          <cell r="G78">
            <v>0</v>
          </cell>
          <cell r="H78">
            <v>0</v>
          </cell>
          <cell r="I78">
            <v>0</v>
          </cell>
          <cell r="J78">
            <v>0</v>
          </cell>
          <cell r="K78">
            <v>0</v>
          </cell>
          <cell r="L78">
            <v>0</v>
          </cell>
        </row>
        <row r="79">
          <cell r="B79" t="str">
            <v>4700</v>
          </cell>
          <cell r="C79" t="str">
            <v>RASA</v>
          </cell>
          <cell r="D79">
            <v>0</v>
          </cell>
          <cell r="E79">
            <v>0</v>
          </cell>
          <cell r="F79">
            <v>0</v>
          </cell>
          <cell r="G79">
            <v>0</v>
          </cell>
          <cell r="H79">
            <v>0</v>
          </cell>
          <cell r="I79">
            <v>0</v>
          </cell>
          <cell r="J79">
            <v>0</v>
          </cell>
          <cell r="K79">
            <v>0</v>
          </cell>
          <cell r="L79">
            <v>0</v>
          </cell>
        </row>
        <row r="80">
          <cell r="B80" t="str">
            <v>4701</v>
          </cell>
          <cell r="C80" t="str">
            <v>RASA</v>
          </cell>
          <cell r="D80">
            <v>0</v>
          </cell>
          <cell r="E80">
            <v>0</v>
          </cell>
          <cell r="F80">
            <v>0</v>
          </cell>
          <cell r="G80">
            <v>0</v>
          </cell>
          <cell r="H80">
            <v>0</v>
          </cell>
          <cell r="I80">
            <v>0</v>
          </cell>
          <cell r="J80">
            <v>0</v>
          </cell>
          <cell r="K80">
            <v>0</v>
          </cell>
          <cell r="L80">
            <v>0</v>
          </cell>
        </row>
        <row r="81">
          <cell r="B81" t="str">
            <v>4702</v>
          </cell>
          <cell r="C81" t="str">
            <v>RASA</v>
          </cell>
          <cell r="D81">
            <v>0</v>
          </cell>
          <cell r="E81">
            <v>0</v>
          </cell>
          <cell r="F81">
            <v>0</v>
          </cell>
          <cell r="G81">
            <v>0</v>
          </cell>
          <cell r="H81">
            <v>0</v>
          </cell>
          <cell r="I81">
            <v>0</v>
          </cell>
          <cell r="J81">
            <v>0</v>
          </cell>
          <cell r="K81">
            <v>0</v>
          </cell>
          <cell r="L81">
            <v>0</v>
          </cell>
        </row>
        <row r="82">
          <cell r="B82" t="str">
            <v>4703</v>
          </cell>
          <cell r="C82" t="str">
            <v>RASA</v>
          </cell>
          <cell r="D82">
            <v>0</v>
          </cell>
          <cell r="E82">
            <v>0</v>
          </cell>
          <cell r="F82">
            <v>0</v>
          </cell>
          <cell r="G82">
            <v>0</v>
          </cell>
          <cell r="H82">
            <v>0</v>
          </cell>
          <cell r="I82">
            <v>0</v>
          </cell>
          <cell r="J82">
            <v>0</v>
          </cell>
          <cell r="K82">
            <v>0</v>
          </cell>
          <cell r="L82">
            <v>0</v>
          </cell>
        </row>
        <row r="83">
          <cell r="B83" t="str">
            <v>4706</v>
          </cell>
          <cell r="C83" t="str">
            <v>RASA</v>
          </cell>
          <cell r="D83">
            <v>0</v>
          </cell>
          <cell r="E83">
            <v>0</v>
          </cell>
          <cell r="F83">
            <v>0</v>
          </cell>
          <cell r="G83">
            <v>0</v>
          </cell>
          <cell r="H83">
            <v>0</v>
          </cell>
          <cell r="I83">
            <v>0</v>
          </cell>
          <cell r="J83">
            <v>0</v>
          </cell>
          <cell r="K83">
            <v>0</v>
          </cell>
          <cell r="L83">
            <v>0</v>
          </cell>
        </row>
        <row r="84">
          <cell r="B84" t="str">
            <v>4707</v>
          </cell>
          <cell r="C84" t="str">
            <v>RASA</v>
          </cell>
          <cell r="D84">
            <v>0</v>
          </cell>
          <cell r="E84">
            <v>0</v>
          </cell>
          <cell r="F84">
            <v>0</v>
          </cell>
          <cell r="G84">
            <v>0</v>
          </cell>
          <cell r="H84">
            <v>0</v>
          </cell>
          <cell r="I84">
            <v>0</v>
          </cell>
          <cell r="J84">
            <v>0</v>
          </cell>
          <cell r="K84">
            <v>0</v>
          </cell>
          <cell r="L84">
            <v>0</v>
          </cell>
        </row>
        <row r="85">
          <cell r="B85" t="str">
            <v>4709</v>
          </cell>
          <cell r="C85" t="str">
            <v>RASA</v>
          </cell>
          <cell r="D85">
            <v>0</v>
          </cell>
          <cell r="E85">
            <v>0</v>
          </cell>
          <cell r="F85">
            <v>0</v>
          </cell>
          <cell r="G85">
            <v>0</v>
          </cell>
          <cell r="H85">
            <v>0</v>
          </cell>
          <cell r="I85">
            <v>0</v>
          </cell>
          <cell r="J85">
            <v>0</v>
          </cell>
          <cell r="K85">
            <v>0</v>
          </cell>
          <cell r="L85">
            <v>0</v>
          </cell>
        </row>
        <row r="86">
          <cell r="B86" t="str">
            <v>4710</v>
          </cell>
          <cell r="C86" t="str">
            <v>RASA</v>
          </cell>
          <cell r="D86">
            <v>0</v>
          </cell>
          <cell r="E86">
            <v>0</v>
          </cell>
          <cell r="F86">
            <v>0</v>
          </cell>
          <cell r="G86">
            <v>0</v>
          </cell>
          <cell r="H86">
            <v>0</v>
          </cell>
          <cell r="I86">
            <v>0</v>
          </cell>
          <cell r="J86">
            <v>0</v>
          </cell>
          <cell r="K86">
            <v>0</v>
          </cell>
          <cell r="L86">
            <v>0</v>
          </cell>
        </row>
        <row r="87">
          <cell r="B87" t="str">
            <v>4711</v>
          </cell>
          <cell r="C87" t="str">
            <v>RASA</v>
          </cell>
          <cell r="D87">
            <v>4</v>
          </cell>
          <cell r="E87">
            <v>0</v>
          </cell>
          <cell r="F87">
            <v>0</v>
          </cell>
          <cell r="G87">
            <v>0</v>
          </cell>
          <cell r="H87">
            <v>0</v>
          </cell>
          <cell r="I87">
            <v>0</v>
          </cell>
          <cell r="J87">
            <v>4</v>
          </cell>
          <cell r="K87">
            <v>0</v>
          </cell>
          <cell r="L87">
            <v>0</v>
          </cell>
        </row>
        <row r="88">
          <cell r="B88" t="str">
            <v>4712</v>
          </cell>
          <cell r="C88" t="str">
            <v>RASA</v>
          </cell>
          <cell r="D88">
            <v>5</v>
          </cell>
          <cell r="E88">
            <v>0</v>
          </cell>
          <cell r="F88">
            <v>0</v>
          </cell>
          <cell r="G88">
            <v>0</v>
          </cell>
          <cell r="H88">
            <v>0</v>
          </cell>
          <cell r="I88">
            <v>0</v>
          </cell>
          <cell r="J88">
            <v>5</v>
          </cell>
          <cell r="K88">
            <v>0</v>
          </cell>
          <cell r="L88">
            <v>0</v>
          </cell>
        </row>
        <row r="89">
          <cell r="B89" t="str">
            <v>4713</v>
          </cell>
          <cell r="C89" t="str">
            <v>RASA</v>
          </cell>
          <cell r="D89">
            <v>0</v>
          </cell>
          <cell r="E89">
            <v>0</v>
          </cell>
          <cell r="F89">
            <v>0</v>
          </cell>
          <cell r="G89">
            <v>0</v>
          </cell>
          <cell r="H89">
            <v>0</v>
          </cell>
          <cell r="I89">
            <v>0</v>
          </cell>
          <cell r="J89">
            <v>0</v>
          </cell>
          <cell r="K89">
            <v>0</v>
          </cell>
          <cell r="L89">
            <v>0</v>
          </cell>
        </row>
        <row r="90">
          <cell r="B90" t="str">
            <v>4714</v>
          </cell>
          <cell r="C90" t="str">
            <v>Large</v>
          </cell>
          <cell r="D90">
            <v>0</v>
          </cell>
          <cell r="E90">
            <v>0</v>
          </cell>
          <cell r="F90">
            <v>0</v>
          </cell>
          <cell r="G90">
            <v>0</v>
          </cell>
          <cell r="H90">
            <v>0</v>
          </cell>
          <cell r="I90">
            <v>0</v>
          </cell>
          <cell r="J90">
            <v>0</v>
          </cell>
          <cell r="K90">
            <v>0</v>
          </cell>
          <cell r="L90">
            <v>0</v>
          </cell>
        </row>
        <row r="91">
          <cell r="B91" t="str">
            <v>4715</v>
          </cell>
          <cell r="C91" t="str">
            <v>RASA</v>
          </cell>
          <cell r="D91">
            <v>0</v>
          </cell>
          <cell r="E91">
            <v>0</v>
          </cell>
          <cell r="F91">
            <v>0</v>
          </cell>
          <cell r="G91">
            <v>0</v>
          </cell>
          <cell r="H91">
            <v>0</v>
          </cell>
          <cell r="I91">
            <v>0</v>
          </cell>
          <cell r="J91">
            <v>0</v>
          </cell>
          <cell r="K91">
            <v>0</v>
          </cell>
          <cell r="L91">
            <v>0</v>
          </cell>
        </row>
        <row r="92">
          <cell r="B92" t="str">
            <v>4716</v>
          </cell>
          <cell r="C92" t="str">
            <v>RASA</v>
          </cell>
          <cell r="D92">
            <v>0</v>
          </cell>
          <cell r="E92">
            <v>0</v>
          </cell>
          <cell r="F92">
            <v>0</v>
          </cell>
          <cell r="G92">
            <v>0</v>
          </cell>
          <cell r="H92">
            <v>0</v>
          </cell>
          <cell r="I92">
            <v>0</v>
          </cell>
          <cell r="J92">
            <v>0</v>
          </cell>
          <cell r="K92">
            <v>0</v>
          </cell>
          <cell r="L92">
            <v>0</v>
          </cell>
        </row>
        <row r="93">
          <cell r="B93" t="str">
            <v>4717</v>
          </cell>
          <cell r="C93" t="str">
            <v>RASA</v>
          </cell>
          <cell r="D93">
            <v>0</v>
          </cell>
          <cell r="E93">
            <v>0</v>
          </cell>
          <cell r="F93">
            <v>0</v>
          </cell>
          <cell r="G93">
            <v>0</v>
          </cell>
          <cell r="H93">
            <v>0</v>
          </cell>
          <cell r="I93">
            <v>0</v>
          </cell>
          <cell r="J93">
            <v>0</v>
          </cell>
          <cell r="K93">
            <v>0</v>
          </cell>
          <cell r="L93">
            <v>0</v>
          </cell>
        </row>
        <row r="94">
          <cell r="B94" t="str">
            <v>4718</v>
          </cell>
          <cell r="C94" t="str">
            <v>RASA</v>
          </cell>
          <cell r="D94">
            <v>0</v>
          </cell>
          <cell r="E94">
            <v>0</v>
          </cell>
          <cell r="F94">
            <v>0</v>
          </cell>
          <cell r="G94">
            <v>0</v>
          </cell>
          <cell r="H94">
            <v>0</v>
          </cell>
          <cell r="I94">
            <v>0</v>
          </cell>
          <cell r="J94">
            <v>0</v>
          </cell>
          <cell r="K94">
            <v>0</v>
          </cell>
          <cell r="L94">
            <v>0</v>
          </cell>
        </row>
        <row r="95">
          <cell r="B95" t="str">
            <v>4719</v>
          </cell>
          <cell r="C95" t="str">
            <v>RASA</v>
          </cell>
          <cell r="D95">
            <v>0</v>
          </cell>
          <cell r="E95">
            <v>0</v>
          </cell>
          <cell r="F95">
            <v>0</v>
          </cell>
          <cell r="G95">
            <v>0</v>
          </cell>
          <cell r="H95">
            <v>0</v>
          </cell>
          <cell r="I95">
            <v>0</v>
          </cell>
          <cell r="J95">
            <v>0</v>
          </cell>
          <cell r="K95">
            <v>0</v>
          </cell>
          <cell r="L95">
            <v>0</v>
          </cell>
        </row>
        <row r="96">
          <cell r="B96" t="str">
            <v>4720</v>
          </cell>
          <cell r="C96" t="str">
            <v>RASA</v>
          </cell>
          <cell r="D96">
            <v>3</v>
          </cell>
          <cell r="E96">
            <v>0</v>
          </cell>
          <cell r="F96">
            <v>0</v>
          </cell>
          <cell r="G96">
            <v>0</v>
          </cell>
          <cell r="H96">
            <v>0</v>
          </cell>
          <cell r="I96">
            <v>0</v>
          </cell>
          <cell r="J96">
            <v>3</v>
          </cell>
          <cell r="K96">
            <v>0</v>
          </cell>
          <cell r="L96">
            <v>0</v>
          </cell>
        </row>
        <row r="97">
          <cell r="B97" t="str">
            <v>4721</v>
          </cell>
          <cell r="C97" t="str">
            <v>RASA</v>
          </cell>
          <cell r="D97">
            <v>0</v>
          </cell>
          <cell r="E97">
            <v>0</v>
          </cell>
          <cell r="F97">
            <v>0</v>
          </cell>
          <cell r="G97">
            <v>0</v>
          </cell>
          <cell r="H97">
            <v>0</v>
          </cell>
          <cell r="I97">
            <v>0</v>
          </cell>
          <cell r="J97">
            <v>0</v>
          </cell>
          <cell r="K97">
            <v>0</v>
          </cell>
          <cell r="L97">
            <v>0</v>
          </cell>
        </row>
        <row r="98">
          <cell r="B98" t="str">
            <v>4723</v>
          </cell>
          <cell r="C98" t="str">
            <v>RASA</v>
          </cell>
          <cell r="D98">
            <v>0</v>
          </cell>
          <cell r="E98">
            <v>0</v>
          </cell>
          <cell r="F98">
            <v>0</v>
          </cell>
          <cell r="G98">
            <v>0</v>
          </cell>
          <cell r="H98">
            <v>0</v>
          </cell>
          <cell r="I98">
            <v>0</v>
          </cell>
          <cell r="J98">
            <v>0</v>
          </cell>
          <cell r="K98">
            <v>0</v>
          </cell>
          <cell r="L98">
            <v>0</v>
          </cell>
        </row>
        <row r="99">
          <cell r="B99" t="str">
            <v>4724</v>
          </cell>
          <cell r="C99" t="str">
            <v>RASA</v>
          </cell>
          <cell r="D99">
            <v>0</v>
          </cell>
          <cell r="E99">
            <v>33</v>
          </cell>
          <cell r="F99">
            <v>0</v>
          </cell>
          <cell r="G99">
            <v>0</v>
          </cell>
          <cell r="H99">
            <v>6</v>
          </cell>
          <cell r="I99">
            <v>0</v>
          </cell>
          <cell r="J99">
            <v>0</v>
          </cell>
          <cell r="K99">
            <v>39</v>
          </cell>
          <cell r="L99">
            <v>0</v>
          </cell>
        </row>
        <row r="100">
          <cell r="B100" t="str">
            <v>4725</v>
          </cell>
          <cell r="C100" t="str">
            <v>RASA</v>
          </cell>
          <cell r="D100">
            <v>0</v>
          </cell>
          <cell r="E100">
            <v>0</v>
          </cell>
          <cell r="F100">
            <v>0</v>
          </cell>
          <cell r="G100">
            <v>0</v>
          </cell>
          <cell r="H100">
            <v>0</v>
          </cell>
          <cell r="I100">
            <v>0</v>
          </cell>
          <cell r="J100">
            <v>0</v>
          </cell>
          <cell r="K100">
            <v>0</v>
          </cell>
          <cell r="L100">
            <v>0</v>
          </cell>
        </row>
        <row r="101">
          <cell r="B101" t="str">
            <v>4726</v>
          </cell>
          <cell r="C101" t="str">
            <v>RASA</v>
          </cell>
          <cell r="D101">
            <v>0</v>
          </cell>
          <cell r="E101">
            <v>0</v>
          </cell>
          <cell r="F101">
            <v>0</v>
          </cell>
          <cell r="G101">
            <v>0</v>
          </cell>
          <cell r="H101">
            <v>0</v>
          </cell>
          <cell r="I101">
            <v>0</v>
          </cell>
          <cell r="J101">
            <v>0</v>
          </cell>
          <cell r="K101">
            <v>0</v>
          </cell>
          <cell r="L101">
            <v>0</v>
          </cell>
        </row>
        <row r="102">
          <cell r="B102" t="str">
            <v>4727</v>
          </cell>
          <cell r="C102" t="str">
            <v>RASA</v>
          </cell>
          <cell r="D102">
            <v>0</v>
          </cell>
          <cell r="E102">
            <v>0</v>
          </cell>
          <cell r="F102">
            <v>0</v>
          </cell>
          <cell r="G102">
            <v>0</v>
          </cell>
          <cell r="H102">
            <v>0</v>
          </cell>
          <cell r="I102">
            <v>0</v>
          </cell>
          <cell r="J102">
            <v>0</v>
          </cell>
          <cell r="K102">
            <v>0</v>
          </cell>
          <cell r="L102">
            <v>0</v>
          </cell>
        </row>
        <row r="103">
          <cell r="B103" t="str">
            <v>4728</v>
          </cell>
          <cell r="C103" t="str">
            <v>RASA</v>
          </cell>
          <cell r="D103">
            <v>0</v>
          </cell>
          <cell r="E103">
            <v>0</v>
          </cell>
          <cell r="F103">
            <v>0</v>
          </cell>
          <cell r="G103">
            <v>0</v>
          </cell>
          <cell r="H103">
            <v>0</v>
          </cell>
          <cell r="I103">
            <v>0</v>
          </cell>
          <cell r="J103">
            <v>0</v>
          </cell>
          <cell r="K103">
            <v>0</v>
          </cell>
          <cell r="L103">
            <v>0</v>
          </cell>
        </row>
        <row r="104">
          <cell r="B104" t="str">
            <v>4729</v>
          </cell>
          <cell r="C104" t="str">
            <v>Large</v>
          </cell>
          <cell r="D104">
            <v>6319</v>
          </cell>
          <cell r="E104">
            <v>0</v>
          </cell>
          <cell r="F104">
            <v>25</v>
          </cell>
          <cell r="G104">
            <v>2897</v>
          </cell>
          <cell r="H104">
            <v>0</v>
          </cell>
          <cell r="I104">
            <v>486</v>
          </cell>
          <cell r="J104">
            <v>9216</v>
          </cell>
          <cell r="K104">
            <v>0</v>
          </cell>
          <cell r="L104">
            <v>511</v>
          </cell>
        </row>
        <row r="105">
          <cell r="B105" t="str">
            <v>4730</v>
          </cell>
          <cell r="C105" t="str">
            <v>RASA</v>
          </cell>
          <cell r="D105">
            <v>0</v>
          </cell>
          <cell r="E105">
            <v>0</v>
          </cell>
          <cell r="F105">
            <v>0</v>
          </cell>
          <cell r="G105">
            <v>0</v>
          </cell>
          <cell r="H105">
            <v>0</v>
          </cell>
          <cell r="I105">
            <v>0</v>
          </cell>
          <cell r="J105">
            <v>0</v>
          </cell>
          <cell r="K105">
            <v>0</v>
          </cell>
          <cell r="L105">
            <v>0</v>
          </cell>
        </row>
        <row r="106">
          <cell r="B106" t="str">
            <v>4731</v>
          </cell>
          <cell r="C106" t="str">
            <v>RASA</v>
          </cell>
          <cell r="D106">
            <v>0</v>
          </cell>
          <cell r="E106">
            <v>0</v>
          </cell>
          <cell r="F106">
            <v>0</v>
          </cell>
          <cell r="G106">
            <v>0</v>
          </cell>
          <cell r="H106">
            <v>0</v>
          </cell>
          <cell r="I106">
            <v>0</v>
          </cell>
          <cell r="J106">
            <v>0</v>
          </cell>
          <cell r="K106">
            <v>0</v>
          </cell>
          <cell r="L106">
            <v>0</v>
          </cell>
        </row>
        <row r="107">
          <cell r="B107" t="str">
            <v>4732</v>
          </cell>
          <cell r="C107" t="str">
            <v>RASA</v>
          </cell>
          <cell r="D107">
            <v>0</v>
          </cell>
          <cell r="E107">
            <v>17</v>
          </cell>
          <cell r="F107">
            <v>0</v>
          </cell>
          <cell r="G107">
            <v>0</v>
          </cell>
          <cell r="H107">
            <v>0</v>
          </cell>
          <cell r="I107">
            <v>0</v>
          </cell>
          <cell r="J107">
            <v>0</v>
          </cell>
          <cell r="K107">
            <v>17</v>
          </cell>
          <cell r="L107">
            <v>0</v>
          </cell>
        </row>
        <row r="108">
          <cell r="B108" t="str">
            <v>4733</v>
          </cell>
          <cell r="C108" t="str">
            <v>RASA</v>
          </cell>
          <cell r="D108">
            <v>0</v>
          </cell>
          <cell r="E108">
            <v>0</v>
          </cell>
          <cell r="F108">
            <v>0</v>
          </cell>
          <cell r="G108">
            <v>0</v>
          </cell>
          <cell r="H108">
            <v>0</v>
          </cell>
          <cell r="I108">
            <v>0</v>
          </cell>
          <cell r="J108">
            <v>0</v>
          </cell>
          <cell r="K108">
            <v>0</v>
          </cell>
          <cell r="L108">
            <v>0</v>
          </cell>
        </row>
        <row r="109">
          <cell r="B109" t="str">
            <v>4734</v>
          </cell>
          <cell r="C109" t="str">
            <v>RASA</v>
          </cell>
          <cell r="D109">
            <v>0</v>
          </cell>
          <cell r="E109">
            <v>0</v>
          </cell>
          <cell r="F109">
            <v>0</v>
          </cell>
          <cell r="G109">
            <v>0</v>
          </cell>
          <cell r="H109">
            <v>0</v>
          </cell>
          <cell r="I109">
            <v>0</v>
          </cell>
          <cell r="J109">
            <v>0</v>
          </cell>
          <cell r="K109">
            <v>0</v>
          </cell>
          <cell r="L109">
            <v>0</v>
          </cell>
        </row>
        <row r="110">
          <cell r="B110" t="str">
            <v>4735</v>
          </cell>
          <cell r="C110" t="str">
            <v>RASA</v>
          </cell>
          <cell r="D110">
            <v>0</v>
          </cell>
          <cell r="E110">
            <v>0</v>
          </cell>
          <cell r="F110">
            <v>0</v>
          </cell>
          <cell r="G110">
            <v>0</v>
          </cell>
          <cell r="H110">
            <v>0</v>
          </cell>
          <cell r="I110">
            <v>0</v>
          </cell>
          <cell r="J110">
            <v>0</v>
          </cell>
          <cell r="K110">
            <v>0</v>
          </cell>
          <cell r="L110">
            <v>0</v>
          </cell>
        </row>
        <row r="111">
          <cell r="B111" t="str">
            <v>4736</v>
          </cell>
          <cell r="C111" t="str">
            <v>RASA</v>
          </cell>
          <cell r="D111">
            <v>0</v>
          </cell>
          <cell r="E111">
            <v>0</v>
          </cell>
          <cell r="F111">
            <v>0</v>
          </cell>
          <cell r="G111">
            <v>0</v>
          </cell>
          <cell r="H111">
            <v>0</v>
          </cell>
          <cell r="I111">
            <v>0</v>
          </cell>
          <cell r="J111">
            <v>0</v>
          </cell>
          <cell r="K111">
            <v>0</v>
          </cell>
          <cell r="L111">
            <v>0</v>
          </cell>
        </row>
        <row r="112">
          <cell r="B112" t="str">
            <v>4737</v>
          </cell>
          <cell r="C112" t="str">
            <v>RASA</v>
          </cell>
          <cell r="D112">
            <v>0</v>
          </cell>
          <cell r="E112">
            <v>0</v>
          </cell>
          <cell r="F112">
            <v>0</v>
          </cell>
          <cell r="G112">
            <v>0</v>
          </cell>
          <cell r="H112">
            <v>0</v>
          </cell>
          <cell r="I112">
            <v>0</v>
          </cell>
          <cell r="J112">
            <v>0</v>
          </cell>
          <cell r="K112">
            <v>0</v>
          </cell>
          <cell r="L112">
            <v>0</v>
          </cell>
        </row>
        <row r="113">
          <cell r="B113" t="str">
            <v>4738</v>
          </cell>
          <cell r="C113" t="str">
            <v>RASA</v>
          </cell>
          <cell r="D113">
            <v>0</v>
          </cell>
          <cell r="E113">
            <v>0</v>
          </cell>
          <cell r="F113">
            <v>0</v>
          </cell>
          <cell r="G113">
            <v>0</v>
          </cell>
          <cell r="H113">
            <v>0</v>
          </cell>
          <cell r="I113">
            <v>0</v>
          </cell>
          <cell r="J113">
            <v>0</v>
          </cell>
          <cell r="K113">
            <v>0</v>
          </cell>
          <cell r="L113">
            <v>0</v>
          </cell>
        </row>
        <row r="114">
          <cell r="B114" t="str">
            <v>4739</v>
          </cell>
          <cell r="C114" t="str">
            <v>RASA</v>
          </cell>
          <cell r="D114">
            <v>0</v>
          </cell>
          <cell r="E114">
            <v>0</v>
          </cell>
          <cell r="F114">
            <v>0</v>
          </cell>
          <cell r="G114">
            <v>0</v>
          </cell>
          <cell r="H114">
            <v>0</v>
          </cell>
          <cell r="I114">
            <v>0</v>
          </cell>
          <cell r="J114">
            <v>0</v>
          </cell>
          <cell r="K114">
            <v>0</v>
          </cell>
          <cell r="L114">
            <v>0</v>
          </cell>
        </row>
        <row r="115">
          <cell r="B115" t="str">
            <v>4741</v>
          </cell>
          <cell r="C115" t="str">
            <v>RASA</v>
          </cell>
          <cell r="D115">
            <v>0</v>
          </cell>
          <cell r="E115">
            <v>0</v>
          </cell>
          <cell r="F115">
            <v>0</v>
          </cell>
          <cell r="G115">
            <v>0</v>
          </cell>
          <cell r="H115">
            <v>0</v>
          </cell>
          <cell r="I115">
            <v>0</v>
          </cell>
          <cell r="J115">
            <v>0</v>
          </cell>
          <cell r="K115">
            <v>0</v>
          </cell>
          <cell r="L115">
            <v>0</v>
          </cell>
        </row>
        <row r="116">
          <cell r="B116" t="str">
            <v>4742</v>
          </cell>
          <cell r="C116" t="str">
            <v>RASA</v>
          </cell>
          <cell r="D116">
            <v>0</v>
          </cell>
          <cell r="E116">
            <v>0</v>
          </cell>
          <cell r="F116">
            <v>0</v>
          </cell>
          <cell r="G116">
            <v>0</v>
          </cell>
          <cell r="H116">
            <v>0</v>
          </cell>
          <cell r="I116">
            <v>0</v>
          </cell>
          <cell r="J116">
            <v>0</v>
          </cell>
          <cell r="K116">
            <v>0</v>
          </cell>
          <cell r="L116">
            <v>0</v>
          </cell>
        </row>
        <row r="117">
          <cell r="B117" t="str">
            <v>4743</v>
          </cell>
          <cell r="C117" t="str">
            <v>RASA</v>
          </cell>
          <cell r="D117">
            <v>0</v>
          </cell>
          <cell r="E117">
            <v>20</v>
          </cell>
          <cell r="F117">
            <v>0</v>
          </cell>
          <cell r="G117">
            <v>0</v>
          </cell>
          <cell r="H117">
            <v>0</v>
          </cell>
          <cell r="I117">
            <v>0</v>
          </cell>
          <cell r="J117">
            <v>0</v>
          </cell>
          <cell r="K117">
            <v>20</v>
          </cell>
          <cell r="L117">
            <v>0</v>
          </cell>
        </row>
        <row r="118">
          <cell r="B118" t="str">
            <v>4744</v>
          </cell>
          <cell r="C118" t="str">
            <v>RASA</v>
          </cell>
          <cell r="D118">
            <v>2</v>
          </cell>
          <cell r="E118">
            <v>0</v>
          </cell>
          <cell r="F118">
            <v>0</v>
          </cell>
          <cell r="G118">
            <v>0</v>
          </cell>
          <cell r="H118">
            <v>0</v>
          </cell>
          <cell r="I118">
            <v>0</v>
          </cell>
          <cell r="J118">
            <v>2</v>
          </cell>
          <cell r="K118">
            <v>0</v>
          </cell>
          <cell r="L118">
            <v>0</v>
          </cell>
        </row>
        <row r="119">
          <cell r="B119" t="str">
            <v>4745</v>
          </cell>
          <cell r="C119" t="str">
            <v>RASA</v>
          </cell>
          <cell r="D119">
            <v>0</v>
          </cell>
          <cell r="E119">
            <v>0</v>
          </cell>
          <cell r="F119">
            <v>0</v>
          </cell>
          <cell r="G119">
            <v>0</v>
          </cell>
          <cell r="H119">
            <v>0</v>
          </cell>
          <cell r="I119">
            <v>0</v>
          </cell>
          <cell r="J119">
            <v>0</v>
          </cell>
          <cell r="K119">
            <v>0</v>
          </cell>
          <cell r="L119">
            <v>0</v>
          </cell>
        </row>
        <row r="120">
          <cell r="B120" t="str">
            <v>4746</v>
          </cell>
          <cell r="C120" t="str">
            <v>Large</v>
          </cell>
          <cell r="D120">
            <v>496</v>
          </cell>
          <cell r="E120">
            <v>439</v>
          </cell>
          <cell r="F120">
            <v>84</v>
          </cell>
          <cell r="G120">
            <v>271</v>
          </cell>
          <cell r="H120">
            <v>332</v>
          </cell>
          <cell r="I120">
            <v>1</v>
          </cell>
          <cell r="J120">
            <v>767</v>
          </cell>
          <cell r="K120">
            <v>771</v>
          </cell>
          <cell r="L120">
            <v>85</v>
          </cell>
        </row>
        <row r="121">
          <cell r="B121" t="str">
            <v>4747</v>
          </cell>
          <cell r="C121" t="str">
            <v>RASA</v>
          </cell>
          <cell r="D121">
            <v>0</v>
          </cell>
          <cell r="E121">
            <v>0</v>
          </cell>
          <cell r="F121">
            <v>0</v>
          </cell>
          <cell r="G121">
            <v>0</v>
          </cell>
          <cell r="H121">
            <v>0</v>
          </cell>
          <cell r="I121">
            <v>0</v>
          </cell>
          <cell r="J121">
            <v>0</v>
          </cell>
          <cell r="K121">
            <v>0</v>
          </cell>
          <cell r="L121">
            <v>0</v>
          </cell>
        </row>
        <row r="122">
          <cell r="B122" t="str">
            <v>4748</v>
          </cell>
          <cell r="C122" t="str">
            <v>RASA</v>
          </cell>
          <cell r="D122">
            <v>0</v>
          </cell>
          <cell r="E122">
            <v>0</v>
          </cell>
          <cell r="F122">
            <v>0</v>
          </cell>
          <cell r="G122">
            <v>0</v>
          </cell>
          <cell r="H122">
            <v>0</v>
          </cell>
          <cell r="I122">
            <v>0</v>
          </cell>
          <cell r="J122">
            <v>0</v>
          </cell>
          <cell r="K122">
            <v>0</v>
          </cell>
          <cell r="L122">
            <v>0</v>
          </cell>
        </row>
        <row r="123">
          <cell r="B123" t="str">
            <v>4749</v>
          </cell>
          <cell r="C123" t="str">
            <v>RASA</v>
          </cell>
          <cell r="D123">
            <v>0</v>
          </cell>
          <cell r="E123">
            <v>0</v>
          </cell>
          <cell r="F123">
            <v>0</v>
          </cell>
          <cell r="G123">
            <v>0</v>
          </cell>
          <cell r="H123">
            <v>0</v>
          </cell>
          <cell r="I123">
            <v>0</v>
          </cell>
          <cell r="J123">
            <v>0</v>
          </cell>
          <cell r="K123">
            <v>0</v>
          </cell>
          <cell r="L123">
            <v>0</v>
          </cell>
        </row>
        <row r="124">
          <cell r="B124" t="str">
            <v>4750</v>
          </cell>
          <cell r="C124" t="str">
            <v>RASA</v>
          </cell>
          <cell r="D124">
            <v>0</v>
          </cell>
          <cell r="E124">
            <v>0</v>
          </cell>
          <cell r="F124">
            <v>0</v>
          </cell>
          <cell r="G124">
            <v>0</v>
          </cell>
          <cell r="H124">
            <v>0</v>
          </cell>
          <cell r="I124">
            <v>0</v>
          </cell>
          <cell r="J124">
            <v>0</v>
          </cell>
          <cell r="K124">
            <v>0</v>
          </cell>
          <cell r="L124">
            <v>0</v>
          </cell>
        </row>
        <row r="125">
          <cell r="B125" t="str">
            <v>4751</v>
          </cell>
          <cell r="C125" t="str">
            <v>RASA</v>
          </cell>
          <cell r="D125">
            <v>0</v>
          </cell>
          <cell r="E125">
            <v>0</v>
          </cell>
          <cell r="F125">
            <v>0</v>
          </cell>
          <cell r="G125">
            <v>0</v>
          </cell>
          <cell r="H125">
            <v>0</v>
          </cell>
          <cell r="I125">
            <v>0</v>
          </cell>
          <cell r="J125">
            <v>0</v>
          </cell>
          <cell r="K125">
            <v>0</v>
          </cell>
          <cell r="L125">
            <v>0</v>
          </cell>
        </row>
        <row r="126">
          <cell r="B126" t="str">
            <v>4752</v>
          </cell>
          <cell r="C126" t="str">
            <v>RASA</v>
          </cell>
          <cell r="D126">
            <v>0</v>
          </cell>
          <cell r="E126">
            <v>0</v>
          </cell>
          <cell r="F126">
            <v>0</v>
          </cell>
          <cell r="G126">
            <v>0</v>
          </cell>
          <cell r="H126">
            <v>0</v>
          </cell>
          <cell r="I126">
            <v>0</v>
          </cell>
          <cell r="J126">
            <v>0</v>
          </cell>
          <cell r="K126">
            <v>0</v>
          </cell>
          <cell r="L126">
            <v>0</v>
          </cell>
        </row>
        <row r="127">
          <cell r="B127" t="str">
            <v>4753</v>
          </cell>
          <cell r="C127" t="str">
            <v>RASA</v>
          </cell>
          <cell r="D127">
            <v>1</v>
          </cell>
          <cell r="E127">
            <v>0</v>
          </cell>
          <cell r="F127">
            <v>0</v>
          </cell>
          <cell r="G127">
            <v>0</v>
          </cell>
          <cell r="H127">
            <v>0</v>
          </cell>
          <cell r="I127">
            <v>0</v>
          </cell>
          <cell r="J127">
            <v>1</v>
          </cell>
          <cell r="K127">
            <v>0</v>
          </cell>
          <cell r="L127">
            <v>0</v>
          </cell>
        </row>
        <row r="128">
          <cell r="B128" t="str">
            <v>4755</v>
          </cell>
          <cell r="C128" t="str">
            <v>RASA</v>
          </cell>
          <cell r="D128">
            <v>0</v>
          </cell>
          <cell r="E128">
            <v>0</v>
          </cell>
          <cell r="F128">
            <v>0</v>
          </cell>
          <cell r="G128">
            <v>0</v>
          </cell>
          <cell r="H128">
            <v>0</v>
          </cell>
          <cell r="I128">
            <v>0</v>
          </cell>
          <cell r="J128">
            <v>0</v>
          </cell>
          <cell r="K128">
            <v>0</v>
          </cell>
          <cell r="L128">
            <v>0</v>
          </cell>
        </row>
        <row r="129">
          <cell r="B129" t="str">
            <v>4756</v>
          </cell>
          <cell r="C129" t="str">
            <v>RASA</v>
          </cell>
          <cell r="D129">
            <v>0</v>
          </cell>
          <cell r="E129">
            <v>0</v>
          </cell>
          <cell r="F129">
            <v>0</v>
          </cell>
          <cell r="G129">
            <v>0</v>
          </cell>
          <cell r="H129">
            <v>0</v>
          </cell>
          <cell r="I129">
            <v>0</v>
          </cell>
          <cell r="J129">
            <v>0</v>
          </cell>
          <cell r="K129">
            <v>0</v>
          </cell>
          <cell r="L129">
            <v>0</v>
          </cell>
        </row>
        <row r="130">
          <cell r="B130" t="str">
            <v>4757</v>
          </cell>
          <cell r="C130" t="str">
            <v>RASA</v>
          </cell>
          <cell r="D130">
            <v>0</v>
          </cell>
          <cell r="E130">
            <v>0</v>
          </cell>
          <cell r="F130">
            <v>0</v>
          </cell>
          <cell r="G130">
            <v>0</v>
          </cell>
          <cell r="H130">
            <v>0</v>
          </cell>
          <cell r="I130">
            <v>0</v>
          </cell>
          <cell r="J130">
            <v>0</v>
          </cell>
          <cell r="K130">
            <v>0</v>
          </cell>
          <cell r="L130">
            <v>0</v>
          </cell>
        </row>
        <row r="131">
          <cell r="B131" t="str">
            <v>4758</v>
          </cell>
          <cell r="C131" t="str">
            <v>RASA</v>
          </cell>
          <cell r="D131">
            <v>0</v>
          </cell>
          <cell r="E131">
            <v>0</v>
          </cell>
          <cell r="F131">
            <v>0</v>
          </cell>
          <cell r="G131">
            <v>0</v>
          </cell>
          <cell r="H131">
            <v>0</v>
          </cell>
          <cell r="I131">
            <v>0</v>
          </cell>
          <cell r="J131">
            <v>0</v>
          </cell>
          <cell r="K131">
            <v>0</v>
          </cell>
          <cell r="L131">
            <v>0</v>
          </cell>
        </row>
        <row r="132">
          <cell r="B132" t="str">
            <v>4759</v>
          </cell>
          <cell r="C132" t="str">
            <v>Large</v>
          </cell>
          <cell r="D132">
            <v>1209</v>
          </cell>
          <cell r="E132">
            <v>0</v>
          </cell>
          <cell r="F132">
            <v>0</v>
          </cell>
          <cell r="G132">
            <v>309</v>
          </cell>
          <cell r="H132">
            <v>0</v>
          </cell>
          <cell r="I132">
            <v>0</v>
          </cell>
          <cell r="J132">
            <v>1518</v>
          </cell>
          <cell r="K132">
            <v>0</v>
          </cell>
          <cell r="L132">
            <v>0</v>
          </cell>
        </row>
        <row r="133">
          <cell r="B133" t="str">
            <v>4760</v>
          </cell>
          <cell r="C133" t="str">
            <v>RASA</v>
          </cell>
          <cell r="D133">
            <v>0</v>
          </cell>
          <cell r="E133">
            <v>0</v>
          </cell>
          <cell r="F133">
            <v>0</v>
          </cell>
          <cell r="G133">
            <v>0</v>
          </cell>
          <cell r="H133">
            <v>0</v>
          </cell>
          <cell r="I133">
            <v>0</v>
          </cell>
          <cell r="J133">
            <v>0</v>
          </cell>
          <cell r="K133">
            <v>0</v>
          </cell>
          <cell r="L133">
            <v>0</v>
          </cell>
        </row>
        <row r="134">
          <cell r="B134" t="str">
            <v>4761</v>
          </cell>
          <cell r="C134" t="str">
            <v>RASA</v>
          </cell>
          <cell r="D134">
            <v>0</v>
          </cell>
          <cell r="E134">
            <v>0</v>
          </cell>
          <cell r="F134">
            <v>0</v>
          </cell>
          <cell r="G134">
            <v>0</v>
          </cell>
          <cell r="H134">
            <v>0</v>
          </cell>
          <cell r="I134">
            <v>0</v>
          </cell>
          <cell r="J134">
            <v>0</v>
          </cell>
          <cell r="K134">
            <v>0</v>
          </cell>
          <cell r="L134">
            <v>0</v>
          </cell>
        </row>
        <row r="135">
          <cell r="B135" t="str">
            <v>4762</v>
          </cell>
          <cell r="C135" t="str">
            <v>RASA</v>
          </cell>
          <cell r="D135">
            <v>0</v>
          </cell>
          <cell r="E135">
            <v>0</v>
          </cell>
          <cell r="F135">
            <v>0</v>
          </cell>
          <cell r="G135">
            <v>0</v>
          </cell>
          <cell r="H135">
            <v>0</v>
          </cell>
          <cell r="I135">
            <v>0</v>
          </cell>
          <cell r="J135">
            <v>0</v>
          </cell>
          <cell r="K135">
            <v>0</v>
          </cell>
          <cell r="L135">
            <v>0</v>
          </cell>
        </row>
        <row r="136">
          <cell r="B136" t="str">
            <v>4763</v>
          </cell>
          <cell r="C136" t="str">
            <v>RASA</v>
          </cell>
          <cell r="D136">
            <v>0</v>
          </cell>
          <cell r="E136">
            <v>0</v>
          </cell>
          <cell r="F136">
            <v>0</v>
          </cell>
          <cell r="G136">
            <v>0</v>
          </cell>
          <cell r="H136">
            <v>0</v>
          </cell>
          <cell r="I136">
            <v>0</v>
          </cell>
          <cell r="J136">
            <v>0</v>
          </cell>
          <cell r="K136">
            <v>0</v>
          </cell>
          <cell r="L136">
            <v>0</v>
          </cell>
        </row>
        <row r="137">
          <cell r="B137" t="str">
            <v>4764</v>
          </cell>
          <cell r="C137" t="str">
            <v>RASA</v>
          </cell>
          <cell r="D137">
            <v>0</v>
          </cell>
          <cell r="E137">
            <v>0</v>
          </cell>
          <cell r="F137">
            <v>0</v>
          </cell>
          <cell r="G137">
            <v>0</v>
          </cell>
          <cell r="H137">
            <v>0</v>
          </cell>
          <cell r="I137">
            <v>0</v>
          </cell>
          <cell r="J137">
            <v>0</v>
          </cell>
          <cell r="K137">
            <v>0</v>
          </cell>
          <cell r="L137">
            <v>0</v>
          </cell>
        </row>
        <row r="138">
          <cell r="B138" t="str">
            <v>4765</v>
          </cell>
          <cell r="C138" t="str">
            <v>RASA</v>
          </cell>
          <cell r="D138">
            <v>0</v>
          </cell>
          <cell r="E138">
            <v>0</v>
          </cell>
          <cell r="F138">
            <v>0</v>
          </cell>
          <cell r="G138">
            <v>0</v>
          </cell>
          <cell r="H138">
            <v>0</v>
          </cell>
          <cell r="I138">
            <v>0</v>
          </cell>
          <cell r="J138">
            <v>0</v>
          </cell>
          <cell r="K138">
            <v>0</v>
          </cell>
          <cell r="L138">
            <v>0</v>
          </cell>
        </row>
        <row r="139">
          <cell r="B139" t="str">
            <v>4766</v>
          </cell>
          <cell r="C139" t="str">
            <v>RASA</v>
          </cell>
          <cell r="D139">
            <v>0</v>
          </cell>
          <cell r="E139">
            <v>0</v>
          </cell>
          <cell r="F139">
            <v>0</v>
          </cell>
          <cell r="G139">
            <v>0</v>
          </cell>
          <cell r="H139">
            <v>0</v>
          </cell>
          <cell r="I139">
            <v>0</v>
          </cell>
          <cell r="J139">
            <v>0</v>
          </cell>
          <cell r="K139">
            <v>0</v>
          </cell>
          <cell r="L139">
            <v>0</v>
          </cell>
        </row>
        <row r="140">
          <cell r="B140" t="str">
            <v>4767</v>
          </cell>
          <cell r="C140" t="str">
            <v>RASA</v>
          </cell>
          <cell r="D140">
            <v>0</v>
          </cell>
          <cell r="E140">
            <v>0</v>
          </cell>
          <cell r="F140">
            <v>0</v>
          </cell>
          <cell r="G140">
            <v>0</v>
          </cell>
          <cell r="H140">
            <v>0</v>
          </cell>
          <cell r="I140">
            <v>0</v>
          </cell>
          <cell r="J140">
            <v>0</v>
          </cell>
          <cell r="K140">
            <v>0</v>
          </cell>
          <cell r="L140">
            <v>0</v>
          </cell>
        </row>
        <row r="141">
          <cell r="B141" t="str">
            <v>4768</v>
          </cell>
          <cell r="C141" t="str">
            <v>RASA</v>
          </cell>
          <cell r="D141">
            <v>0</v>
          </cell>
          <cell r="E141">
            <v>0</v>
          </cell>
          <cell r="F141">
            <v>0</v>
          </cell>
          <cell r="G141">
            <v>0</v>
          </cell>
          <cell r="H141">
            <v>0</v>
          </cell>
          <cell r="I141">
            <v>0</v>
          </cell>
          <cell r="J141">
            <v>0</v>
          </cell>
          <cell r="K141">
            <v>0</v>
          </cell>
          <cell r="L141">
            <v>0</v>
          </cell>
        </row>
        <row r="142">
          <cell r="B142" t="str">
            <v>4769</v>
          </cell>
          <cell r="C142" t="str">
            <v>RASA</v>
          </cell>
          <cell r="D142">
            <v>0</v>
          </cell>
          <cell r="E142">
            <v>0</v>
          </cell>
          <cell r="F142">
            <v>0</v>
          </cell>
          <cell r="G142">
            <v>0</v>
          </cell>
          <cell r="H142">
            <v>0</v>
          </cell>
          <cell r="I142">
            <v>0</v>
          </cell>
          <cell r="J142">
            <v>0</v>
          </cell>
          <cell r="K142">
            <v>0</v>
          </cell>
          <cell r="L142">
            <v>0</v>
          </cell>
        </row>
        <row r="143">
          <cell r="B143" t="str">
            <v>4770</v>
          </cell>
          <cell r="C143" t="str">
            <v>RASA</v>
          </cell>
          <cell r="D143">
            <v>0</v>
          </cell>
          <cell r="E143">
            <v>0</v>
          </cell>
          <cell r="F143">
            <v>7</v>
          </cell>
          <cell r="G143">
            <v>0</v>
          </cell>
          <cell r="H143">
            <v>0</v>
          </cell>
          <cell r="I143">
            <v>4</v>
          </cell>
          <cell r="J143">
            <v>0</v>
          </cell>
          <cell r="K143">
            <v>0</v>
          </cell>
          <cell r="L143">
            <v>11</v>
          </cell>
        </row>
        <row r="144">
          <cell r="B144" t="str">
            <v>4771</v>
          </cell>
          <cell r="C144" t="str">
            <v>RASA</v>
          </cell>
          <cell r="D144">
            <v>0</v>
          </cell>
          <cell r="E144">
            <v>0</v>
          </cell>
          <cell r="F144">
            <v>0</v>
          </cell>
          <cell r="G144">
            <v>0</v>
          </cell>
          <cell r="H144">
            <v>0</v>
          </cell>
          <cell r="I144">
            <v>0</v>
          </cell>
          <cell r="J144">
            <v>0</v>
          </cell>
          <cell r="K144">
            <v>0</v>
          </cell>
          <cell r="L144">
            <v>0</v>
          </cell>
        </row>
        <row r="145">
          <cell r="B145" t="str">
            <v>4772</v>
          </cell>
          <cell r="C145" t="str">
            <v>RASA</v>
          </cell>
          <cell r="D145">
            <v>0</v>
          </cell>
          <cell r="E145">
            <v>0</v>
          </cell>
          <cell r="F145">
            <v>0</v>
          </cell>
          <cell r="G145">
            <v>0</v>
          </cell>
          <cell r="H145">
            <v>0</v>
          </cell>
          <cell r="I145">
            <v>0</v>
          </cell>
          <cell r="J145">
            <v>0</v>
          </cell>
          <cell r="K145">
            <v>0</v>
          </cell>
          <cell r="L145">
            <v>0</v>
          </cell>
        </row>
        <row r="146">
          <cell r="B146" t="str">
            <v>4773</v>
          </cell>
          <cell r="C146" t="str">
            <v>RASA</v>
          </cell>
          <cell r="D146">
            <v>0</v>
          </cell>
          <cell r="E146">
            <v>0</v>
          </cell>
          <cell r="F146">
            <v>0</v>
          </cell>
          <cell r="G146">
            <v>0</v>
          </cell>
          <cell r="H146">
            <v>0</v>
          </cell>
          <cell r="I146">
            <v>0</v>
          </cell>
          <cell r="J146">
            <v>0</v>
          </cell>
          <cell r="K146">
            <v>0</v>
          </cell>
          <cell r="L146">
            <v>0</v>
          </cell>
        </row>
        <row r="147">
          <cell r="B147" t="str">
            <v>4774</v>
          </cell>
          <cell r="C147" t="str">
            <v>RASA</v>
          </cell>
          <cell r="D147">
            <v>0</v>
          </cell>
          <cell r="E147">
            <v>0</v>
          </cell>
          <cell r="F147">
            <v>0</v>
          </cell>
          <cell r="G147">
            <v>0</v>
          </cell>
          <cell r="H147">
            <v>0</v>
          </cell>
          <cell r="I147">
            <v>0</v>
          </cell>
          <cell r="J147">
            <v>0</v>
          </cell>
          <cell r="K147">
            <v>0</v>
          </cell>
          <cell r="L147">
            <v>0</v>
          </cell>
        </row>
        <row r="148">
          <cell r="B148" t="str">
            <v>4775</v>
          </cell>
          <cell r="C148" t="str">
            <v>Large</v>
          </cell>
          <cell r="D148">
            <v>1404</v>
          </cell>
          <cell r="E148">
            <v>51</v>
          </cell>
          <cell r="F148">
            <v>0</v>
          </cell>
          <cell r="G148">
            <v>553</v>
          </cell>
          <cell r="H148">
            <v>0</v>
          </cell>
          <cell r="I148">
            <v>0</v>
          </cell>
          <cell r="J148">
            <v>1957</v>
          </cell>
          <cell r="K148">
            <v>51</v>
          </cell>
          <cell r="L148">
            <v>0</v>
          </cell>
        </row>
        <row r="149">
          <cell r="B149" t="str">
            <v>4776</v>
          </cell>
          <cell r="C149" t="str">
            <v>RASA</v>
          </cell>
          <cell r="D149">
            <v>0</v>
          </cell>
          <cell r="E149">
            <v>0</v>
          </cell>
          <cell r="F149">
            <v>0</v>
          </cell>
          <cell r="G149">
            <v>0</v>
          </cell>
          <cell r="H149">
            <v>0</v>
          </cell>
          <cell r="I149">
            <v>0</v>
          </cell>
          <cell r="J149">
            <v>0</v>
          </cell>
          <cell r="K149">
            <v>0</v>
          </cell>
          <cell r="L149">
            <v>0</v>
          </cell>
        </row>
        <row r="150">
          <cell r="B150" t="str">
            <v>4779</v>
          </cell>
          <cell r="C150" t="str">
            <v>RASA</v>
          </cell>
          <cell r="D150">
            <v>0</v>
          </cell>
          <cell r="E150">
            <v>0</v>
          </cell>
          <cell r="F150">
            <v>0</v>
          </cell>
          <cell r="G150">
            <v>0</v>
          </cell>
          <cell r="H150">
            <v>0</v>
          </cell>
          <cell r="I150">
            <v>0</v>
          </cell>
          <cell r="J150">
            <v>0</v>
          </cell>
          <cell r="K150">
            <v>0</v>
          </cell>
          <cell r="L150">
            <v>0</v>
          </cell>
        </row>
        <row r="151">
          <cell r="B151" t="str">
            <v>4780</v>
          </cell>
          <cell r="C151" t="str">
            <v>RASA</v>
          </cell>
          <cell r="D151">
            <v>0</v>
          </cell>
          <cell r="E151">
            <v>0</v>
          </cell>
          <cell r="F151">
            <v>0</v>
          </cell>
          <cell r="G151">
            <v>0</v>
          </cell>
          <cell r="H151">
            <v>0</v>
          </cell>
          <cell r="I151">
            <v>0</v>
          </cell>
          <cell r="J151">
            <v>0</v>
          </cell>
          <cell r="K151">
            <v>0</v>
          </cell>
          <cell r="L151">
            <v>0</v>
          </cell>
        </row>
        <row r="152">
          <cell r="B152" t="str">
            <v>4781</v>
          </cell>
          <cell r="C152" t="str">
            <v>RASA</v>
          </cell>
          <cell r="D152">
            <v>0</v>
          </cell>
          <cell r="E152">
            <v>0</v>
          </cell>
          <cell r="F152">
            <v>0</v>
          </cell>
          <cell r="G152">
            <v>0</v>
          </cell>
          <cell r="H152">
            <v>0</v>
          </cell>
          <cell r="I152">
            <v>0</v>
          </cell>
          <cell r="J152">
            <v>0</v>
          </cell>
          <cell r="K152">
            <v>0</v>
          </cell>
          <cell r="L152">
            <v>0</v>
          </cell>
        </row>
        <row r="153">
          <cell r="B153" t="str">
            <v>4782</v>
          </cell>
          <cell r="C153" t="str">
            <v>RASA</v>
          </cell>
          <cell r="D153">
            <v>0</v>
          </cell>
          <cell r="E153">
            <v>0</v>
          </cell>
          <cell r="F153">
            <v>0</v>
          </cell>
          <cell r="G153">
            <v>0</v>
          </cell>
          <cell r="H153">
            <v>0</v>
          </cell>
          <cell r="I153">
            <v>0</v>
          </cell>
          <cell r="J153">
            <v>0</v>
          </cell>
          <cell r="K153">
            <v>0</v>
          </cell>
          <cell r="L153">
            <v>0</v>
          </cell>
        </row>
        <row r="154">
          <cell r="B154" t="str">
            <v>4783</v>
          </cell>
          <cell r="C154" t="str">
            <v>RASA</v>
          </cell>
          <cell r="D154">
            <v>0</v>
          </cell>
          <cell r="E154">
            <v>0</v>
          </cell>
          <cell r="F154">
            <v>0</v>
          </cell>
          <cell r="G154">
            <v>0</v>
          </cell>
          <cell r="H154">
            <v>0</v>
          </cell>
          <cell r="I154">
            <v>0</v>
          </cell>
          <cell r="J154">
            <v>0</v>
          </cell>
          <cell r="K154">
            <v>0</v>
          </cell>
          <cell r="L154">
            <v>0</v>
          </cell>
        </row>
        <row r="155">
          <cell r="B155" t="str">
            <v>4785</v>
          </cell>
          <cell r="C155" t="str">
            <v>RASA</v>
          </cell>
          <cell r="D155">
            <v>0</v>
          </cell>
          <cell r="E155">
            <v>0</v>
          </cell>
          <cell r="F155">
            <v>0</v>
          </cell>
          <cell r="G155">
            <v>0</v>
          </cell>
          <cell r="H155">
            <v>0</v>
          </cell>
          <cell r="I155">
            <v>0</v>
          </cell>
          <cell r="J155">
            <v>0</v>
          </cell>
          <cell r="K155">
            <v>0</v>
          </cell>
          <cell r="L155">
            <v>0</v>
          </cell>
        </row>
        <row r="156">
          <cell r="B156" t="str">
            <v>4786</v>
          </cell>
          <cell r="C156" t="str">
            <v>RASA</v>
          </cell>
          <cell r="D156">
            <v>0</v>
          </cell>
          <cell r="E156">
            <v>0</v>
          </cell>
          <cell r="F156">
            <v>0</v>
          </cell>
          <cell r="G156">
            <v>0</v>
          </cell>
          <cell r="H156">
            <v>0</v>
          </cell>
          <cell r="I156">
            <v>0</v>
          </cell>
          <cell r="J156">
            <v>0</v>
          </cell>
          <cell r="K156">
            <v>0</v>
          </cell>
          <cell r="L156">
            <v>0</v>
          </cell>
        </row>
        <row r="157">
          <cell r="B157" t="str">
            <v>4787</v>
          </cell>
          <cell r="C157" t="str">
            <v>RASA</v>
          </cell>
          <cell r="D157">
            <v>0</v>
          </cell>
          <cell r="E157">
            <v>0</v>
          </cell>
          <cell r="F157">
            <v>0</v>
          </cell>
          <cell r="G157">
            <v>0</v>
          </cell>
          <cell r="H157">
            <v>0</v>
          </cell>
          <cell r="I157">
            <v>0</v>
          </cell>
          <cell r="J157">
            <v>0</v>
          </cell>
          <cell r="K157">
            <v>0</v>
          </cell>
          <cell r="L157">
            <v>0</v>
          </cell>
        </row>
        <row r="158">
          <cell r="B158" t="str">
            <v>4788</v>
          </cell>
          <cell r="C158" t="str">
            <v>RASA</v>
          </cell>
          <cell r="D158">
            <v>0</v>
          </cell>
          <cell r="E158">
            <v>0</v>
          </cell>
          <cell r="F158">
            <v>0</v>
          </cell>
          <cell r="G158">
            <v>0</v>
          </cell>
          <cell r="H158">
            <v>0</v>
          </cell>
          <cell r="I158">
            <v>0</v>
          </cell>
          <cell r="J158">
            <v>0</v>
          </cell>
          <cell r="K158">
            <v>0</v>
          </cell>
          <cell r="L158">
            <v>0</v>
          </cell>
        </row>
        <row r="159">
          <cell r="B159" t="str">
            <v>4789</v>
          </cell>
          <cell r="C159" t="str">
            <v>RASA</v>
          </cell>
          <cell r="D159">
            <v>0</v>
          </cell>
          <cell r="E159">
            <v>0</v>
          </cell>
          <cell r="F159">
            <v>0</v>
          </cell>
          <cell r="G159">
            <v>0</v>
          </cell>
          <cell r="H159">
            <v>0</v>
          </cell>
          <cell r="I159">
            <v>0</v>
          </cell>
          <cell r="J159">
            <v>0</v>
          </cell>
          <cell r="K159">
            <v>0</v>
          </cell>
          <cell r="L159">
            <v>0</v>
          </cell>
        </row>
        <row r="160">
          <cell r="B160" t="str">
            <v>4790</v>
          </cell>
          <cell r="C160" t="str">
            <v>RASA</v>
          </cell>
          <cell r="D160">
            <v>0</v>
          </cell>
          <cell r="E160">
            <v>6</v>
          </cell>
          <cell r="F160">
            <v>0</v>
          </cell>
          <cell r="G160">
            <v>0</v>
          </cell>
          <cell r="H160">
            <v>0</v>
          </cell>
          <cell r="I160">
            <v>0</v>
          </cell>
          <cell r="J160">
            <v>0</v>
          </cell>
          <cell r="K160">
            <v>6</v>
          </cell>
          <cell r="L160">
            <v>0</v>
          </cell>
        </row>
        <row r="161">
          <cell r="B161" t="str">
            <v>4791</v>
          </cell>
          <cell r="C161" t="str">
            <v>RASA</v>
          </cell>
          <cell r="D161">
            <v>0</v>
          </cell>
          <cell r="E161">
            <v>0</v>
          </cell>
          <cell r="F161">
            <v>0</v>
          </cell>
          <cell r="G161">
            <v>0</v>
          </cell>
          <cell r="H161">
            <v>0</v>
          </cell>
          <cell r="I161">
            <v>0</v>
          </cell>
          <cell r="J161">
            <v>0</v>
          </cell>
          <cell r="K161">
            <v>0</v>
          </cell>
          <cell r="L161">
            <v>0</v>
          </cell>
        </row>
        <row r="162">
          <cell r="B162" t="str">
            <v>4793</v>
          </cell>
          <cell r="C162" t="str">
            <v>RASA</v>
          </cell>
          <cell r="D162">
            <v>0</v>
          </cell>
          <cell r="E162">
            <v>0</v>
          </cell>
          <cell r="F162">
            <v>0</v>
          </cell>
          <cell r="G162">
            <v>0</v>
          </cell>
          <cell r="H162">
            <v>0</v>
          </cell>
          <cell r="I162">
            <v>0</v>
          </cell>
          <cell r="J162">
            <v>0</v>
          </cell>
          <cell r="K162">
            <v>0</v>
          </cell>
          <cell r="L162">
            <v>0</v>
          </cell>
        </row>
        <row r="163">
          <cell r="B163" t="str">
            <v>4794</v>
          </cell>
          <cell r="C163" t="str">
            <v>RASA</v>
          </cell>
          <cell r="D163">
            <v>0</v>
          </cell>
          <cell r="E163">
            <v>0</v>
          </cell>
          <cell r="F163">
            <v>0</v>
          </cell>
          <cell r="G163">
            <v>0</v>
          </cell>
          <cell r="H163">
            <v>0</v>
          </cell>
          <cell r="I163">
            <v>0</v>
          </cell>
          <cell r="J163">
            <v>0</v>
          </cell>
          <cell r="K163">
            <v>0</v>
          </cell>
          <cell r="L163">
            <v>0</v>
          </cell>
        </row>
        <row r="164">
          <cell r="B164" t="str">
            <v>4795</v>
          </cell>
          <cell r="C164" t="str">
            <v>RASA</v>
          </cell>
          <cell r="D164">
            <v>0</v>
          </cell>
          <cell r="E164">
            <v>0</v>
          </cell>
          <cell r="F164">
            <v>0</v>
          </cell>
          <cell r="G164">
            <v>0</v>
          </cell>
          <cell r="H164">
            <v>0</v>
          </cell>
          <cell r="I164">
            <v>0</v>
          </cell>
          <cell r="J164">
            <v>0</v>
          </cell>
          <cell r="K164">
            <v>0</v>
          </cell>
          <cell r="L164">
            <v>0</v>
          </cell>
        </row>
        <row r="165">
          <cell r="B165" t="str">
            <v>4796</v>
          </cell>
          <cell r="C165" t="str">
            <v>RASA</v>
          </cell>
          <cell r="D165">
            <v>19</v>
          </cell>
          <cell r="E165">
            <v>0</v>
          </cell>
          <cell r="F165">
            <v>0</v>
          </cell>
          <cell r="G165">
            <v>0</v>
          </cell>
          <cell r="H165">
            <v>0</v>
          </cell>
          <cell r="I165">
            <v>0</v>
          </cell>
          <cell r="J165">
            <v>19</v>
          </cell>
          <cell r="K165">
            <v>0</v>
          </cell>
          <cell r="L165">
            <v>0</v>
          </cell>
        </row>
        <row r="166">
          <cell r="B166" t="str">
            <v>4797</v>
          </cell>
          <cell r="C166" t="str">
            <v>RASA</v>
          </cell>
          <cell r="D166">
            <v>0</v>
          </cell>
          <cell r="E166">
            <v>0</v>
          </cell>
          <cell r="F166">
            <v>0</v>
          </cell>
          <cell r="G166">
            <v>0</v>
          </cell>
          <cell r="H166">
            <v>0</v>
          </cell>
          <cell r="I166">
            <v>0</v>
          </cell>
          <cell r="J166">
            <v>0</v>
          </cell>
          <cell r="K166">
            <v>0</v>
          </cell>
          <cell r="L166">
            <v>0</v>
          </cell>
        </row>
        <row r="167">
          <cell r="B167" t="str">
            <v>4798</v>
          </cell>
          <cell r="C167" t="str">
            <v>RASA</v>
          </cell>
          <cell r="D167">
            <v>0</v>
          </cell>
          <cell r="E167">
            <v>0</v>
          </cell>
          <cell r="F167">
            <v>0</v>
          </cell>
          <cell r="G167">
            <v>0</v>
          </cell>
          <cell r="H167">
            <v>0</v>
          </cell>
          <cell r="I167">
            <v>0</v>
          </cell>
          <cell r="J167">
            <v>0</v>
          </cell>
          <cell r="K167">
            <v>0</v>
          </cell>
          <cell r="L167">
            <v>0</v>
          </cell>
        </row>
        <row r="168">
          <cell r="B168" t="str">
            <v>4799</v>
          </cell>
          <cell r="C168" t="str">
            <v>RASA</v>
          </cell>
          <cell r="D168">
            <v>0</v>
          </cell>
          <cell r="E168">
            <v>0</v>
          </cell>
          <cell r="F168">
            <v>0</v>
          </cell>
          <cell r="G168">
            <v>6</v>
          </cell>
          <cell r="H168">
            <v>0</v>
          </cell>
          <cell r="I168">
            <v>0</v>
          </cell>
          <cell r="J168">
            <v>6</v>
          </cell>
          <cell r="K168">
            <v>0</v>
          </cell>
          <cell r="L168">
            <v>0</v>
          </cell>
        </row>
        <row r="169">
          <cell r="B169" t="str">
            <v>4800</v>
          </cell>
          <cell r="C169" t="str">
            <v>RASA</v>
          </cell>
          <cell r="D169">
            <v>0</v>
          </cell>
          <cell r="E169">
            <v>0</v>
          </cell>
          <cell r="F169">
            <v>0</v>
          </cell>
          <cell r="G169">
            <v>0</v>
          </cell>
          <cell r="H169">
            <v>0</v>
          </cell>
          <cell r="I169">
            <v>0</v>
          </cell>
          <cell r="J169">
            <v>0</v>
          </cell>
          <cell r="K169">
            <v>0</v>
          </cell>
          <cell r="L169">
            <v>0</v>
          </cell>
        </row>
        <row r="170">
          <cell r="B170" t="str">
            <v>4802</v>
          </cell>
          <cell r="C170" t="str">
            <v>RASA</v>
          </cell>
          <cell r="D170">
            <v>0</v>
          </cell>
          <cell r="E170">
            <v>0</v>
          </cell>
          <cell r="F170">
            <v>0</v>
          </cell>
          <cell r="G170">
            <v>0</v>
          </cell>
          <cell r="H170">
            <v>0</v>
          </cell>
          <cell r="I170">
            <v>0</v>
          </cell>
          <cell r="J170">
            <v>0</v>
          </cell>
          <cell r="K170">
            <v>0</v>
          </cell>
          <cell r="L170">
            <v>0</v>
          </cell>
        </row>
        <row r="171">
          <cell r="B171" t="str">
            <v>4803</v>
          </cell>
          <cell r="C171" t="str">
            <v>Large</v>
          </cell>
          <cell r="D171">
            <v>2</v>
          </cell>
          <cell r="E171">
            <v>0</v>
          </cell>
          <cell r="F171">
            <v>0</v>
          </cell>
          <cell r="G171">
            <v>0</v>
          </cell>
          <cell r="H171">
            <v>0</v>
          </cell>
          <cell r="I171">
            <v>0</v>
          </cell>
          <cell r="J171">
            <v>2</v>
          </cell>
          <cell r="K171">
            <v>0</v>
          </cell>
          <cell r="L171">
            <v>0</v>
          </cell>
        </row>
        <row r="172">
          <cell r="B172" t="str">
            <v>4804</v>
          </cell>
          <cell r="C172" t="str">
            <v>Large</v>
          </cell>
          <cell r="D172">
            <v>29</v>
          </cell>
          <cell r="E172">
            <v>0</v>
          </cell>
          <cell r="F172">
            <v>0</v>
          </cell>
          <cell r="G172">
            <v>586</v>
          </cell>
          <cell r="H172">
            <v>0</v>
          </cell>
          <cell r="I172">
            <v>0</v>
          </cell>
          <cell r="J172">
            <v>615</v>
          </cell>
          <cell r="K172">
            <v>0</v>
          </cell>
          <cell r="L172">
            <v>0</v>
          </cell>
        </row>
        <row r="173">
          <cell r="B173" t="str">
            <v>4805</v>
          </cell>
          <cell r="C173" t="str">
            <v>RASA</v>
          </cell>
          <cell r="D173">
            <v>0</v>
          </cell>
          <cell r="E173">
            <v>3</v>
          </cell>
          <cell r="F173">
            <v>0</v>
          </cell>
          <cell r="G173">
            <v>0</v>
          </cell>
          <cell r="H173">
            <v>0</v>
          </cell>
          <cell r="I173">
            <v>0</v>
          </cell>
          <cell r="J173">
            <v>0</v>
          </cell>
          <cell r="K173">
            <v>3</v>
          </cell>
          <cell r="L173">
            <v>0</v>
          </cell>
        </row>
        <row r="174">
          <cell r="B174" t="str">
            <v>4806</v>
          </cell>
          <cell r="C174" t="str">
            <v>Large</v>
          </cell>
          <cell r="D174">
            <v>0</v>
          </cell>
          <cell r="E174">
            <v>0</v>
          </cell>
          <cell r="F174">
            <v>0</v>
          </cell>
          <cell r="G174">
            <v>74</v>
          </cell>
          <cell r="H174">
            <v>0</v>
          </cell>
          <cell r="I174">
            <v>0</v>
          </cell>
          <cell r="J174">
            <v>74</v>
          </cell>
          <cell r="K174">
            <v>0</v>
          </cell>
          <cell r="L174">
            <v>0</v>
          </cell>
        </row>
        <row r="175">
          <cell r="B175" t="str">
            <v>4807</v>
          </cell>
          <cell r="C175" t="str">
            <v>RASA</v>
          </cell>
          <cell r="D175">
            <v>0</v>
          </cell>
          <cell r="E175">
            <v>0</v>
          </cell>
          <cell r="F175">
            <v>0</v>
          </cell>
          <cell r="G175">
            <v>0</v>
          </cell>
          <cell r="H175">
            <v>0</v>
          </cell>
          <cell r="I175">
            <v>0</v>
          </cell>
          <cell r="J175">
            <v>0</v>
          </cell>
          <cell r="K175">
            <v>0</v>
          </cell>
          <cell r="L175">
            <v>0</v>
          </cell>
        </row>
        <row r="176">
          <cell r="B176" t="str">
            <v>4808</v>
          </cell>
          <cell r="C176" t="str">
            <v>RASA</v>
          </cell>
          <cell r="D176">
            <v>0</v>
          </cell>
          <cell r="E176">
            <v>0</v>
          </cell>
          <cell r="F176">
            <v>0</v>
          </cell>
          <cell r="G176">
            <v>0</v>
          </cell>
          <cell r="H176">
            <v>0</v>
          </cell>
          <cell r="I176">
            <v>0</v>
          </cell>
          <cell r="J176">
            <v>0</v>
          </cell>
          <cell r="K176">
            <v>0</v>
          </cell>
          <cell r="L176">
            <v>0</v>
          </cell>
        </row>
        <row r="177">
          <cell r="B177" t="str">
            <v>4809</v>
          </cell>
          <cell r="C177" t="str">
            <v>RASA</v>
          </cell>
          <cell r="D177">
            <v>0</v>
          </cell>
          <cell r="E177">
            <v>0</v>
          </cell>
          <cell r="F177">
            <v>0</v>
          </cell>
          <cell r="G177">
            <v>0</v>
          </cell>
          <cell r="H177">
            <v>0</v>
          </cell>
          <cell r="I177">
            <v>0</v>
          </cell>
          <cell r="J177">
            <v>0</v>
          </cell>
          <cell r="K177">
            <v>0</v>
          </cell>
          <cell r="L177">
            <v>0</v>
          </cell>
        </row>
        <row r="178">
          <cell r="B178" t="str">
            <v>4810</v>
          </cell>
          <cell r="C178" t="str">
            <v>RASA</v>
          </cell>
          <cell r="D178">
            <v>0</v>
          </cell>
          <cell r="E178">
            <v>0</v>
          </cell>
          <cell r="F178">
            <v>0</v>
          </cell>
          <cell r="G178">
            <v>0</v>
          </cell>
          <cell r="H178">
            <v>0</v>
          </cell>
          <cell r="I178">
            <v>0</v>
          </cell>
          <cell r="J178">
            <v>0</v>
          </cell>
          <cell r="K178">
            <v>0</v>
          </cell>
          <cell r="L178">
            <v>0</v>
          </cell>
        </row>
        <row r="179">
          <cell r="B179" t="str">
            <v>4811</v>
          </cell>
          <cell r="C179" t="str">
            <v>RASA</v>
          </cell>
          <cell r="D179">
            <v>0</v>
          </cell>
          <cell r="E179">
            <v>0</v>
          </cell>
          <cell r="F179">
            <v>0</v>
          </cell>
          <cell r="G179">
            <v>0</v>
          </cell>
          <cell r="H179">
            <v>0</v>
          </cell>
          <cell r="I179">
            <v>0</v>
          </cell>
          <cell r="J179">
            <v>0</v>
          </cell>
          <cell r="K179">
            <v>0</v>
          </cell>
          <cell r="L179">
            <v>0</v>
          </cell>
        </row>
        <row r="180">
          <cell r="B180" t="str">
            <v>4813</v>
          </cell>
          <cell r="C180" t="str">
            <v>RASA</v>
          </cell>
          <cell r="D180">
            <v>0</v>
          </cell>
          <cell r="E180">
            <v>0</v>
          </cell>
          <cell r="F180">
            <v>0</v>
          </cell>
          <cell r="G180">
            <v>0</v>
          </cell>
          <cell r="H180">
            <v>0</v>
          </cell>
          <cell r="I180">
            <v>0</v>
          </cell>
          <cell r="J180">
            <v>0</v>
          </cell>
          <cell r="K180">
            <v>0</v>
          </cell>
          <cell r="L180">
            <v>0</v>
          </cell>
        </row>
        <row r="181">
          <cell r="B181" t="str">
            <v>4814</v>
          </cell>
          <cell r="C181" t="str">
            <v>RASA</v>
          </cell>
          <cell r="D181">
            <v>0</v>
          </cell>
          <cell r="E181">
            <v>0</v>
          </cell>
          <cell r="F181">
            <v>0</v>
          </cell>
          <cell r="G181">
            <v>0</v>
          </cell>
          <cell r="H181">
            <v>0</v>
          </cell>
          <cell r="I181">
            <v>0</v>
          </cell>
          <cell r="J181">
            <v>0</v>
          </cell>
          <cell r="K181">
            <v>0</v>
          </cell>
          <cell r="L181">
            <v>0</v>
          </cell>
        </row>
        <row r="182">
          <cell r="B182" t="str">
            <v>4815</v>
          </cell>
          <cell r="C182" t="str">
            <v>RASA</v>
          </cell>
          <cell r="D182">
            <v>0</v>
          </cell>
          <cell r="E182">
            <v>0</v>
          </cell>
          <cell r="F182">
            <v>0</v>
          </cell>
          <cell r="G182">
            <v>0</v>
          </cell>
          <cell r="H182">
            <v>0</v>
          </cell>
          <cell r="I182">
            <v>0</v>
          </cell>
          <cell r="J182">
            <v>0</v>
          </cell>
          <cell r="K182">
            <v>0</v>
          </cell>
          <cell r="L182">
            <v>0</v>
          </cell>
        </row>
        <row r="183">
          <cell r="B183" t="str">
            <v>4817</v>
          </cell>
          <cell r="C183" t="str">
            <v>Large</v>
          </cell>
          <cell r="D183">
            <v>723</v>
          </cell>
          <cell r="E183">
            <v>0</v>
          </cell>
          <cell r="F183">
            <v>0</v>
          </cell>
          <cell r="G183">
            <v>75</v>
          </cell>
          <cell r="H183">
            <v>0</v>
          </cell>
          <cell r="I183">
            <v>0</v>
          </cell>
          <cell r="J183">
            <v>798</v>
          </cell>
          <cell r="K183">
            <v>0</v>
          </cell>
          <cell r="L183">
            <v>0</v>
          </cell>
        </row>
        <row r="184">
          <cell r="B184" t="str">
            <v>4818</v>
          </cell>
          <cell r="C184" t="str">
            <v>Large</v>
          </cell>
          <cell r="D184">
            <v>2256</v>
          </cell>
          <cell r="E184">
            <v>0</v>
          </cell>
          <cell r="F184">
            <v>0</v>
          </cell>
          <cell r="G184">
            <v>454</v>
          </cell>
          <cell r="H184">
            <v>0</v>
          </cell>
          <cell r="I184">
            <v>35</v>
          </cell>
          <cell r="J184">
            <v>2710</v>
          </cell>
          <cell r="K184">
            <v>0</v>
          </cell>
          <cell r="L184">
            <v>35</v>
          </cell>
        </row>
        <row r="185">
          <cell r="B185" t="str">
            <v>4819</v>
          </cell>
          <cell r="C185" t="str">
            <v>Large</v>
          </cell>
          <cell r="D185">
            <v>0</v>
          </cell>
          <cell r="E185">
            <v>1407</v>
          </cell>
          <cell r="F185">
            <v>0</v>
          </cell>
          <cell r="G185">
            <v>0</v>
          </cell>
          <cell r="H185">
            <v>778</v>
          </cell>
          <cell r="I185">
            <v>0</v>
          </cell>
          <cell r="J185">
            <v>0</v>
          </cell>
          <cell r="K185">
            <v>2185</v>
          </cell>
          <cell r="L185">
            <v>0</v>
          </cell>
        </row>
        <row r="186">
          <cell r="B186" t="str">
            <v>4820</v>
          </cell>
          <cell r="C186" t="str">
            <v>RASA</v>
          </cell>
          <cell r="D186">
            <v>0</v>
          </cell>
          <cell r="E186">
            <v>0</v>
          </cell>
          <cell r="F186">
            <v>0</v>
          </cell>
          <cell r="G186">
            <v>0</v>
          </cell>
          <cell r="H186">
            <v>0</v>
          </cell>
          <cell r="I186">
            <v>0</v>
          </cell>
          <cell r="J186">
            <v>0</v>
          </cell>
          <cell r="K186">
            <v>0</v>
          </cell>
          <cell r="L186">
            <v>0</v>
          </cell>
        </row>
        <row r="187">
          <cell r="B187" t="str">
            <v>4821</v>
          </cell>
          <cell r="C187" t="str">
            <v>RASA</v>
          </cell>
          <cell r="D187">
            <v>0</v>
          </cell>
          <cell r="E187">
            <v>0</v>
          </cell>
          <cell r="F187">
            <v>0</v>
          </cell>
          <cell r="G187">
            <v>0</v>
          </cell>
          <cell r="H187">
            <v>0</v>
          </cell>
          <cell r="I187">
            <v>0</v>
          </cell>
          <cell r="J187">
            <v>0</v>
          </cell>
          <cell r="K187">
            <v>0</v>
          </cell>
          <cell r="L187">
            <v>0</v>
          </cell>
        </row>
        <row r="188">
          <cell r="B188" t="str">
            <v>4822</v>
          </cell>
          <cell r="C188" t="str">
            <v>RASA</v>
          </cell>
          <cell r="D188">
            <v>0</v>
          </cell>
          <cell r="E188">
            <v>0</v>
          </cell>
          <cell r="F188">
            <v>0</v>
          </cell>
          <cell r="G188">
            <v>0</v>
          </cell>
          <cell r="H188">
            <v>0</v>
          </cell>
          <cell r="I188">
            <v>0</v>
          </cell>
          <cell r="J188">
            <v>0</v>
          </cell>
          <cell r="K188">
            <v>0</v>
          </cell>
          <cell r="L188">
            <v>0</v>
          </cell>
        </row>
        <row r="189">
          <cell r="B189" t="str">
            <v>4823</v>
          </cell>
          <cell r="C189" t="str">
            <v>RASA</v>
          </cell>
          <cell r="D189">
            <v>0</v>
          </cell>
          <cell r="E189">
            <v>0</v>
          </cell>
          <cell r="F189">
            <v>0</v>
          </cell>
          <cell r="G189">
            <v>0</v>
          </cell>
          <cell r="H189">
            <v>0</v>
          </cell>
          <cell r="I189">
            <v>0</v>
          </cell>
          <cell r="J189">
            <v>0</v>
          </cell>
          <cell r="K189">
            <v>0</v>
          </cell>
          <cell r="L189">
            <v>0</v>
          </cell>
        </row>
        <row r="190">
          <cell r="B190" t="str">
            <v>4824</v>
          </cell>
          <cell r="C190" t="str">
            <v>RASA</v>
          </cell>
          <cell r="D190">
            <v>0</v>
          </cell>
          <cell r="E190">
            <v>0</v>
          </cell>
          <cell r="F190">
            <v>0</v>
          </cell>
          <cell r="G190">
            <v>0</v>
          </cell>
          <cell r="H190">
            <v>0</v>
          </cell>
          <cell r="I190">
            <v>0</v>
          </cell>
          <cell r="J190">
            <v>0</v>
          </cell>
          <cell r="K190">
            <v>0</v>
          </cell>
          <cell r="L190">
            <v>0</v>
          </cell>
        </row>
        <row r="191">
          <cell r="B191" t="str">
            <v>#4674</v>
          </cell>
          <cell r="C191" t="str">
            <v>RASA</v>
          </cell>
          <cell r="D191">
            <v>0</v>
          </cell>
          <cell r="E191">
            <v>0</v>
          </cell>
          <cell r="F191">
            <v>0</v>
          </cell>
          <cell r="G191">
            <v>0</v>
          </cell>
          <cell r="H191">
            <v>0</v>
          </cell>
          <cell r="I191">
            <v>0</v>
          </cell>
          <cell r="J191">
            <v>0</v>
          </cell>
          <cell r="K191">
            <v>0</v>
          </cell>
          <cell r="L191">
            <v>0</v>
          </cell>
        </row>
        <row r="192">
          <cell r="B192" t="str">
            <v>#L0419</v>
          </cell>
          <cell r="C192" t="str">
            <v>RASA</v>
          </cell>
          <cell r="D192">
            <v>0</v>
          </cell>
          <cell r="E192">
            <v>0</v>
          </cell>
          <cell r="F192">
            <v>0</v>
          </cell>
          <cell r="G192">
            <v>0</v>
          </cell>
          <cell r="H192">
            <v>0</v>
          </cell>
          <cell r="I192">
            <v>0</v>
          </cell>
          <cell r="J192">
            <v>0</v>
          </cell>
          <cell r="K192">
            <v>0</v>
          </cell>
          <cell r="L192">
            <v>0</v>
          </cell>
        </row>
        <row r="193">
          <cell r="B193" t="str">
            <v>#LH4120</v>
          </cell>
          <cell r="C193" t="str">
            <v>RASA</v>
          </cell>
          <cell r="D193">
            <v>0</v>
          </cell>
          <cell r="E193">
            <v>0</v>
          </cell>
          <cell r="F193">
            <v>0</v>
          </cell>
          <cell r="G193">
            <v>0</v>
          </cell>
          <cell r="H193">
            <v>0</v>
          </cell>
          <cell r="I193">
            <v>0</v>
          </cell>
          <cell r="J193">
            <v>0</v>
          </cell>
          <cell r="K193">
            <v>0</v>
          </cell>
          <cell r="L193">
            <v>0</v>
          </cell>
        </row>
        <row r="194">
          <cell r="B194" t="str">
            <v>A0056</v>
          </cell>
          <cell r="C194" t="str">
            <v>RASA</v>
          </cell>
          <cell r="D194">
            <v>0</v>
          </cell>
          <cell r="E194">
            <v>0</v>
          </cell>
          <cell r="F194">
            <v>0</v>
          </cell>
          <cell r="G194">
            <v>0</v>
          </cell>
          <cell r="H194">
            <v>0</v>
          </cell>
          <cell r="I194">
            <v>0</v>
          </cell>
          <cell r="J194">
            <v>0</v>
          </cell>
          <cell r="K194">
            <v>0</v>
          </cell>
          <cell r="L194">
            <v>0</v>
          </cell>
        </row>
        <row r="195">
          <cell r="B195" t="str">
            <v>A0058</v>
          </cell>
          <cell r="C195" t="str">
            <v>RASA</v>
          </cell>
          <cell r="D195">
            <v>0</v>
          </cell>
          <cell r="E195">
            <v>0</v>
          </cell>
          <cell r="F195">
            <v>0</v>
          </cell>
          <cell r="G195">
            <v>0</v>
          </cell>
          <cell r="H195">
            <v>0</v>
          </cell>
          <cell r="I195">
            <v>0</v>
          </cell>
          <cell r="J195">
            <v>0</v>
          </cell>
          <cell r="K195">
            <v>0</v>
          </cell>
          <cell r="L195">
            <v>0</v>
          </cell>
        </row>
        <row r="196">
          <cell r="B196" t="str">
            <v>A0069</v>
          </cell>
          <cell r="C196" t="str">
            <v>RASA</v>
          </cell>
          <cell r="D196">
            <v>0</v>
          </cell>
          <cell r="E196">
            <v>0</v>
          </cell>
          <cell r="F196">
            <v>0</v>
          </cell>
          <cell r="G196">
            <v>0</v>
          </cell>
          <cell r="H196">
            <v>0</v>
          </cell>
          <cell r="I196">
            <v>0</v>
          </cell>
          <cell r="J196">
            <v>0</v>
          </cell>
          <cell r="K196">
            <v>0</v>
          </cell>
          <cell r="L196">
            <v>0</v>
          </cell>
        </row>
        <row r="197">
          <cell r="B197" t="str">
            <v>A0072</v>
          </cell>
          <cell r="C197" t="str">
            <v>RASA</v>
          </cell>
          <cell r="D197">
            <v>0</v>
          </cell>
          <cell r="E197">
            <v>0</v>
          </cell>
          <cell r="F197">
            <v>0</v>
          </cell>
          <cell r="G197">
            <v>0</v>
          </cell>
          <cell r="H197">
            <v>0</v>
          </cell>
          <cell r="I197">
            <v>0</v>
          </cell>
          <cell r="J197">
            <v>0</v>
          </cell>
          <cell r="K197">
            <v>0</v>
          </cell>
          <cell r="L197">
            <v>0</v>
          </cell>
        </row>
        <row r="198">
          <cell r="B198" t="str">
            <v>A0157</v>
          </cell>
          <cell r="C198" t="str">
            <v>RASA</v>
          </cell>
          <cell r="D198">
            <v>0</v>
          </cell>
          <cell r="E198">
            <v>0</v>
          </cell>
          <cell r="F198">
            <v>0</v>
          </cell>
          <cell r="G198">
            <v>0</v>
          </cell>
          <cell r="H198">
            <v>0</v>
          </cell>
          <cell r="I198">
            <v>0</v>
          </cell>
          <cell r="J198">
            <v>0</v>
          </cell>
          <cell r="K198">
            <v>0</v>
          </cell>
          <cell r="L198">
            <v>0</v>
          </cell>
        </row>
        <row r="199">
          <cell r="B199" t="str">
            <v>A0163</v>
          </cell>
          <cell r="C199" t="str">
            <v>RASA</v>
          </cell>
          <cell r="D199">
            <v>0</v>
          </cell>
          <cell r="E199">
            <v>0</v>
          </cell>
          <cell r="F199">
            <v>0</v>
          </cell>
          <cell r="G199">
            <v>0</v>
          </cell>
          <cell r="H199">
            <v>0</v>
          </cell>
          <cell r="I199">
            <v>0</v>
          </cell>
          <cell r="J199">
            <v>0</v>
          </cell>
          <cell r="K199">
            <v>0</v>
          </cell>
          <cell r="L199">
            <v>0</v>
          </cell>
        </row>
        <row r="200">
          <cell r="B200" t="str">
            <v>A0185</v>
          </cell>
          <cell r="C200" t="str">
            <v>RASA</v>
          </cell>
          <cell r="D200">
            <v>0</v>
          </cell>
          <cell r="E200">
            <v>0</v>
          </cell>
          <cell r="F200">
            <v>0</v>
          </cell>
          <cell r="G200">
            <v>0</v>
          </cell>
          <cell r="H200">
            <v>0</v>
          </cell>
          <cell r="I200">
            <v>0</v>
          </cell>
          <cell r="J200">
            <v>0</v>
          </cell>
          <cell r="K200">
            <v>0</v>
          </cell>
          <cell r="L200">
            <v>0</v>
          </cell>
        </row>
        <row r="201">
          <cell r="B201" t="str">
            <v>A0192</v>
          </cell>
          <cell r="C201" t="str">
            <v>RASA</v>
          </cell>
          <cell r="D201">
            <v>0</v>
          </cell>
          <cell r="E201">
            <v>0</v>
          </cell>
          <cell r="F201">
            <v>0</v>
          </cell>
          <cell r="G201">
            <v>0</v>
          </cell>
          <cell r="H201">
            <v>0</v>
          </cell>
          <cell r="I201">
            <v>0</v>
          </cell>
          <cell r="J201">
            <v>0</v>
          </cell>
          <cell r="K201">
            <v>0</v>
          </cell>
          <cell r="L201">
            <v>0</v>
          </cell>
        </row>
        <row r="202">
          <cell r="B202" t="str">
            <v>A0208</v>
          </cell>
          <cell r="C202" t="str">
            <v>RASA</v>
          </cell>
          <cell r="D202">
            <v>0</v>
          </cell>
          <cell r="E202">
            <v>0</v>
          </cell>
          <cell r="F202">
            <v>0</v>
          </cell>
          <cell r="G202">
            <v>0</v>
          </cell>
          <cell r="H202">
            <v>0</v>
          </cell>
          <cell r="I202">
            <v>0</v>
          </cell>
          <cell r="J202">
            <v>0</v>
          </cell>
          <cell r="K202">
            <v>0</v>
          </cell>
          <cell r="L202">
            <v>0</v>
          </cell>
        </row>
        <row r="203">
          <cell r="B203" t="str">
            <v>A0211</v>
          </cell>
          <cell r="C203" t="str">
            <v>RASA</v>
          </cell>
          <cell r="D203">
            <v>0</v>
          </cell>
          <cell r="E203">
            <v>0</v>
          </cell>
          <cell r="F203">
            <v>0</v>
          </cell>
          <cell r="G203">
            <v>0</v>
          </cell>
          <cell r="H203">
            <v>0</v>
          </cell>
          <cell r="I203">
            <v>0</v>
          </cell>
          <cell r="J203">
            <v>0</v>
          </cell>
          <cell r="K203">
            <v>0</v>
          </cell>
          <cell r="L203">
            <v>0</v>
          </cell>
        </row>
        <row r="204">
          <cell r="B204" t="str">
            <v>A0215</v>
          </cell>
          <cell r="C204" t="str">
            <v>RASA</v>
          </cell>
          <cell r="D204">
            <v>0</v>
          </cell>
          <cell r="E204">
            <v>0</v>
          </cell>
          <cell r="F204">
            <v>0</v>
          </cell>
          <cell r="G204">
            <v>0</v>
          </cell>
          <cell r="H204">
            <v>0</v>
          </cell>
          <cell r="I204">
            <v>0</v>
          </cell>
          <cell r="J204">
            <v>0</v>
          </cell>
          <cell r="K204">
            <v>0</v>
          </cell>
          <cell r="L204">
            <v>0</v>
          </cell>
        </row>
        <row r="205">
          <cell r="B205" t="str">
            <v>A0230</v>
          </cell>
          <cell r="C205" t="str">
            <v>RASA</v>
          </cell>
          <cell r="D205">
            <v>0</v>
          </cell>
          <cell r="E205">
            <v>0</v>
          </cell>
          <cell r="F205">
            <v>0</v>
          </cell>
          <cell r="G205">
            <v>0</v>
          </cell>
          <cell r="H205">
            <v>0</v>
          </cell>
          <cell r="I205">
            <v>0</v>
          </cell>
          <cell r="J205">
            <v>0</v>
          </cell>
          <cell r="K205">
            <v>0</v>
          </cell>
          <cell r="L205">
            <v>0</v>
          </cell>
        </row>
        <row r="206">
          <cell r="B206" t="str">
            <v>A0261</v>
          </cell>
          <cell r="C206" t="str">
            <v>RASA</v>
          </cell>
          <cell r="D206">
            <v>0</v>
          </cell>
          <cell r="E206">
            <v>0</v>
          </cell>
          <cell r="F206">
            <v>0</v>
          </cell>
          <cell r="G206">
            <v>0</v>
          </cell>
          <cell r="H206">
            <v>0</v>
          </cell>
          <cell r="I206">
            <v>0</v>
          </cell>
          <cell r="J206">
            <v>0</v>
          </cell>
          <cell r="K206">
            <v>0</v>
          </cell>
          <cell r="L206">
            <v>0</v>
          </cell>
        </row>
        <row r="207">
          <cell r="B207" t="str">
            <v>A0318</v>
          </cell>
          <cell r="C207" t="str">
            <v>RASA</v>
          </cell>
          <cell r="D207">
            <v>0</v>
          </cell>
          <cell r="E207">
            <v>0</v>
          </cell>
          <cell r="F207">
            <v>0</v>
          </cell>
          <cell r="G207">
            <v>0</v>
          </cell>
          <cell r="H207">
            <v>0</v>
          </cell>
          <cell r="I207">
            <v>0</v>
          </cell>
          <cell r="J207">
            <v>0</v>
          </cell>
          <cell r="K207">
            <v>0</v>
          </cell>
          <cell r="L207">
            <v>0</v>
          </cell>
        </row>
        <row r="208">
          <cell r="B208" t="str">
            <v>A0333</v>
          </cell>
          <cell r="C208" t="str">
            <v>RASA</v>
          </cell>
          <cell r="D208">
            <v>0</v>
          </cell>
          <cell r="E208">
            <v>0</v>
          </cell>
          <cell r="F208">
            <v>0</v>
          </cell>
          <cell r="G208">
            <v>0</v>
          </cell>
          <cell r="H208">
            <v>0</v>
          </cell>
          <cell r="I208">
            <v>0</v>
          </cell>
          <cell r="J208">
            <v>0</v>
          </cell>
          <cell r="K208">
            <v>0</v>
          </cell>
          <cell r="L208">
            <v>0</v>
          </cell>
        </row>
        <row r="209">
          <cell r="B209" t="str">
            <v>A0352</v>
          </cell>
          <cell r="C209" t="str">
            <v>RASA</v>
          </cell>
          <cell r="D209">
            <v>0</v>
          </cell>
          <cell r="E209">
            <v>0</v>
          </cell>
          <cell r="F209">
            <v>0</v>
          </cell>
          <cell r="G209">
            <v>0</v>
          </cell>
          <cell r="H209">
            <v>0</v>
          </cell>
          <cell r="I209">
            <v>0</v>
          </cell>
          <cell r="J209">
            <v>0</v>
          </cell>
          <cell r="K209">
            <v>0</v>
          </cell>
          <cell r="L209">
            <v>0</v>
          </cell>
        </row>
        <row r="210">
          <cell r="B210" t="str">
            <v>A0364</v>
          </cell>
          <cell r="C210" t="str">
            <v>RASA</v>
          </cell>
          <cell r="D210">
            <v>0</v>
          </cell>
          <cell r="E210">
            <v>0</v>
          </cell>
          <cell r="F210">
            <v>0</v>
          </cell>
          <cell r="G210">
            <v>0</v>
          </cell>
          <cell r="H210">
            <v>0</v>
          </cell>
          <cell r="I210">
            <v>0</v>
          </cell>
          <cell r="J210">
            <v>0</v>
          </cell>
          <cell r="K210">
            <v>0</v>
          </cell>
          <cell r="L210">
            <v>0</v>
          </cell>
        </row>
        <row r="211">
          <cell r="B211" t="str">
            <v>A0367</v>
          </cell>
          <cell r="C211" t="str">
            <v>RASA</v>
          </cell>
          <cell r="D211">
            <v>0</v>
          </cell>
          <cell r="E211">
            <v>0</v>
          </cell>
          <cell r="F211">
            <v>0</v>
          </cell>
          <cell r="G211">
            <v>0</v>
          </cell>
          <cell r="H211">
            <v>0</v>
          </cell>
          <cell r="I211">
            <v>0</v>
          </cell>
          <cell r="J211">
            <v>0</v>
          </cell>
          <cell r="K211">
            <v>0</v>
          </cell>
          <cell r="L211">
            <v>0</v>
          </cell>
        </row>
        <row r="212">
          <cell r="B212" t="str">
            <v>A0376</v>
          </cell>
          <cell r="C212" t="str">
            <v>RASA</v>
          </cell>
          <cell r="D212">
            <v>0</v>
          </cell>
          <cell r="E212">
            <v>0</v>
          </cell>
          <cell r="F212">
            <v>0</v>
          </cell>
          <cell r="G212">
            <v>0</v>
          </cell>
          <cell r="H212">
            <v>0</v>
          </cell>
          <cell r="I212">
            <v>0</v>
          </cell>
          <cell r="J212">
            <v>0</v>
          </cell>
          <cell r="K212">
            <v>0</v>
          </cell>
          <cell r="L212">
            <v>0</v>
          </cell>
        </row>
        <row r="213">
          <cell r="B213" t="str">
            <v>A0379</v>
          </cell>
          <cell r="C213" t="str">
            <v>RASA</v>
          </cell>
          <cell r="D213">
            <v>0</v>
          </cell>
          <cell r="E213">
            <v>0</v>
          </cell>
          <cell r="F213">
            <v>0</v>
          </cell>
          <cell r="G213">
            <v>0</v>
          </cell>
          <cell r="H213">
            <v>0</v>
          </cell>
          <cell r="I213">
            <v>0</v>
          </cell>
          <cell r="J213">
            <v>0</v>
          </cell>
          <cell r="K213">
            <v>0</v>
          </cell>
          <cell r="L213">
            <v>0</v>
          </cell>
        </row>
        <row r="214">
          <cell r="B214" t="str">
            <v>A0458</v>
          </cell>
          <cell r="C214" t="str">
            <v>RASA</v>
          </cell>
          <cell r="D214">
            <v>0</v>
          </cell>
          <cell r="E214">
            <v>0</v>
          </cell>
          <cell r="F214">
            <v>0</v>
          </cell>
          <cell r="G214">
            <v>0</v>
          </cell>
          <cell r="H214">
            <v>0</v>
          </cell>
          <cell r="I214">
            <v>0</v>
          </cell>
          <cell r="J214">
            <v>0</v>
          </cell>
          <cell r="K214">
            <v>0</v>
          </cell>
          <cell r="L214">
            <v>0</v>
          </cell>
        </row>
        <row r="215">
          <cell r="B215" t="str">
            <v>A0473</v>
          </cell>
          <cell r="C215" t="str">
            <v>RASA</v>
          </cell>
          <cell r="D215">
            <v>0</v>
          </cell>
          <cell r="E215">
            <v>0</v>
          </cell>
          <cell r="F215">
            <v>0</v>
          </cell>
          <cell r="G215">
            <v>0</v>
          </cell>
          <cell r="H215">
            <v>0</v>
          </cell>
          <cell r="I215">
            <v>0</v>
          </cell>
          <cell r="J215">
            <v>0</v>
          </cell>
          <cell r="K215">
            <v>0</v>
          </cell>
          <cell r="L215">
            <v>0</v>
          </cell>
        </row>
        <row r="216">
          <cell r="B216" t="str">
            <v>A0485</v>
          </cell>
          <cell r="C216" t="str">
            <v>RASA</v>
          </cell>
          <cell r="D216">
            <v>0</v>
          </cell>
          <cell r="E216">
            <v>0</v>
          </cell>
          <cell r="F216">
            <v>0</v>
          </cell>
          <cell r="G216">
            <v>0</v>
          </cell>
          <cell r="H216">
            <v>0</v>
          </cell>
          <cell r="I216">
            <v>0</v>
          </cell>
          <cell r="J216">
            <v>0</v>
          </cell>
          <cell r="K216">
            <v>0</v>
          </cell>
          <cell r="L216">
            <v>0</v>
          </cell>
        </row>
        <row r="217">
          <cell r="B217" t="str">
            <v>A0486</v>
          </cell>
          <cell r="C217" t="str">
            <v>RASA</v>
          </cell>
          <cell r="D217">
            <v>0</v>
          </cell>
          <cell r="E217">
            <v>0</v>
          </cell>
          <cell r="F217">
            <v>0</v>
          </cell>
          <cell r="G217">
            <v>0</v>
          </cell>
          <cell r="H217">
            <v>0</v>
          </cell>
          <cell r="I217">
            <v>0</v>
          </cell>
          <cell r="J217">
            <v>0</v>
          </cell>
          <cell r="K217">
            <v>0</v>
          </cell>
          <cell r="L217">
            <v>0</v>
          </cell>
        </row>
        <row r="218">
          <cell r="B218" t="str">
            <v>A0513</v>
          </cell>
          <cell r="C218" t="str">
            <v>RASA</v>
          </cell>
          <cell r="D218">
            <v>0</v>
          </cell>
          <cell r="E218">
            <v>0</v>
          </cell>
          <cell r="F218">
            <v>0</v>
          </cell>
          <cell r="G218">
            <v>0</v>
          </cell>
          <cell r="H218">
            <v>0</v>
          </cell>
          <cell r="I218">
            <v>0</v>
          </cell>
          <cell r="J218">
            <v>0</v>
          </cell>
          <cell r="K218">
            <v>0</v>
          </cell>
          <cell r="L218">
            <v>0</v>
          </cell>
        </row>
        <row r="219">
          <cell r="B219" t="str">
            <v>A0520</v>
          </cell>
          <cell r="C219" t="str">
            <v>RASA</v>
          </cell>
          <cell r="D219">
            <v>0</v>
          </cell>
          <cell r="E219">
            <v>0</v>
          </cell>
          <cell r="F219">
            <v>0</v>
          </cell>
          <cell r="G219">
            <v>0</v>
          </cell>
          <cell r="H219">
            <v>0</v>
          </cell>
          <cell r="I219">
            <v>0</v>
          </cell>
          <cell r="J219">
            <v>0</v>
          </cell>
          <cell r="K219">
            <v>0</v>
          </cell>
          <cell r="L219">
            <v>0</v>
          </cell>
        </row>
        <row r="220">
          <cell r="B220" t="str">
            <v>A0532</v>
          </cell>
          <cell r="C220" t="str">
            <v>RASA</v>
          </cell>
          <cell r="D220">
            <v>0</v>
          </cell>
          <cell r="E220">
            <v>0</v>
          </cell>
          <cell r="F220">
            <v>0</v>
          </cell>
          <cell r="G220">
            <v>0</v>
          </cell>
          <cell r="H220">
            <v>0</v>
          </cell>
          <cell r="I220">
            <v>0</v>
          </cell>
          <cell r="J220">
            <v>0</v>
          </cell>
          <cell r="K220">
            <v>0</v>
          </cell>
          <cell r="L220">
            <v>0</v>
          </cell>
        </row>
        <row r="221">
          <cell r="B221" t="str">
            <v>A0534</v>
          </cell>
          <cell r="C221" t="str">
            <v>RASA</v>
          </cell>
          <cell r="D221">
            <v>0</v>
          </cell>
          <cell r="E221">
            <v>0</v>
          </cell>
          <cell r="F221">
            <v>0</v>
          </cell>
          <cell r="G221">
            <v>0</v>
          </cell>
          <cell r="H221">
            <v>0</v>
          </cell>
          <cell r="I221">
            <v>0</v>
          </cell>
          <cell r="J221">
            <v>0</v>
          </cell>
          <cell r="K221">
            <v>0</v>
          </cell>
          <cell r="L221">
            <v>0</v>
          </cell>
        </row>
        <row r="222">
          <cell r="B222" t="str">
            <v>A0542</v>
          </cell>
          <cell r="C222" t="str">
            <v>RASA</v>
          </cell>
          <cell r="D222">
            <v>0</v>
          </cell>
          <cell r="E222">
            <v>0</v>
          </cell>
          <cell r="F222">
            <v>0</v>
          </cell>
          <cell r="G222">
            <v>0</v>
          </cell>
          <cell r="H222">
            <v>0</v>
          </cell>
          <cell r="I222">
            <v>0</v>
          </cell>
          <cell r="J222">
            <v>0</v>
          </cell>
          <cell r="K222">
            <v>0</v>
          </cell>
          <cell r="L222">
            <v>0</v>
          </cell>
        </row>
        <row r="223">
          <cell r="B223" t="str">
            <v>A0543</v>
          </cell>
          <cell r="C223" t="str">
            <v>RASA</v>
          </cell>
          <cell r="D223">
            <v>0</v>
          </cell>
          <cell r="E223">
            <v>0</v>
          </cell>
          <cell r="F223">
            <v>0</v>
          </cell>
          <cell r="G223">
            <v>0</v>
          </cell>
          <cell r="H223">
            <v>0</v>
          </cell>
          <cell r="I223">
            <v>0</v>
          </cell>
          <cell r="J223">
            <v>0</v>
          </cell>
          <cell r="K223">
            <v>0</v>
          </cell>
          <cell r="L223">
            <v>0</v>
          </cell>
        </row>
        <row r="224">
          <cell r="B224" t="str">
            <v>A0544</v>
          </cell>
          <cell r="C224" t="str">
            <v>RASA</v>
          </cell>
          <cell r="D224">
            <v>0</v>
          </cell>
          <cell r="E224">
            <v>0</v>
          </cell>
          <cell r="F224">
            <v>0</v>
          </cell>
          <cell r="G224">
            <v>0</v>
          </cell>
          <cell r="H224">
            <v>0</v>
          </cell>
          <cell r="I224">
            <v>0</v>
          </cell>
          <cell r="J224">
            <v>0</v>
          </cell>
          <cell r="K224">
            <v>0</v>
          </cell>
          <cell r="L224">
            <v>0</v>
          </cell>
        </row>
        <row r="225">
          <cell r="B225" t="str">
            <v>A0557</v>
          </cell>
          <cell r="C225" t="str">
            <v>RASA</v>
          </cell>
          <cell r="D225">
            <v>0</v>
          </cell>
          <cell r="E225">
            <v>0</v>
          </cell>
          <cell r="F225">
            <v>0</v>
          </cell>
          <cell r="G225">
            <v>0</v>
          </cell>
          <cell r="H225">
            <v>0</v>
          </cell>
          <cell r="I225">
            <v>0</v>
          </cell>
          <cell r="J225">
            <v>0</v>
          </cell>
          <cell r="K225">
            <v>0</v>
          </cell>
          <cell r="L225">
            <v>0</v>
          </cell>
        </row>
        <row r="226">
          <cell r="B226" t="str">
            <v>A0563</v>
          </cell>
          <cell r="C226" t="str">
            <v>RASA</v>
          </cell>
          <cell r="D226">
            <v>0</v>
          </cell>
          <cell r="E226">
            <v>0</v>
          </cell>
          <cell r="F226">
            <v>0</v>
          </cell>
          <cell r="G226">
            <v>0</v>
          </cell>
          <cell r="H226">
            <v>0</v>
          </cell>
          <cell r="I226">
            <v>0</v>
          </cell>
          <cell r="J226">
            <v>0</v>
          </cell>
          <cell r="K226">
            <v>0</v>
          </cell>
          <cell r="L226">
            <v>0</v>
          </cell>
        </row>
        <row r="227">
          <cell r="B227" t="str">
            <v>A0564</v>
          </cell>
          <cell r="C227" t="str">
            <v>RASA</v>
          </cell>
          <cell r="D227">
            <v>0</v>
          </cell>
          <cell r="E227">
            <v>0</v>
          </cell>
          <cell r="F227">
            <v>0</v>
          </cell>
          <cell r="G227">
            <v>0</v>
          </cell>
          <cell r="H227">
            <v>0</v>
          </cell>
          <cell r="I227">
            <v>0</v>
          </cell>
          <cell r="J227">
            <v>0</v>
          </cell>
          <cell r="K227">
            <v>0</v>
          </cell>
          <cell r="L227">
            <v>0</v>
          </cell>
        </row>
        <row r="228">
          <cell r="B228" t="str">
            <v>A0565</v>
          </cell>
          <cell r="C228" t="str">
            <v>RASA</v>
          </cell>
          <cell r="D228">
            <v>0</v>
          </cell>
          <cell r="E228">
            <v>0</v>
          </cell>
          <cell r="F228">
            <v>0</v>
          </cell>
          <cell r="G228">
            <v>0</v>
          </cell>
          <cell r="H228">
            <v>0</v>
          </cell>
          <cell r="I228">
            <v>0</v>
          </cell>
          <cell r="J228">
            <v>0</v>
          </cell>
          <cell r="K228">
            <v>0</v>
          </cell>
          <cell r="L228">
            <v>0</v>
          </cell>
        </row>
        <row r="229">
          <cell r="B229" t="str">
            <v>A0567</v>
          </cell>
          <cell r="C229" t="str">
            <v>RASA</v>
          </cell>
          <cell r="D229">
            <v>0</v>
          </cell>
          <cell r="E229">
            <v>0</v>
          </cell>
          <cell r="F229">
            <v>0</v>
          </cell>
          <cell r="G229">
            <v>0</v>
          </cell>
          <cell r="H229">
            <v>0</v>
          </cell>
          <cell r="I229">
            <v>0</v>
          </cell>
          <cell r="J229">
            <v>0</v>
          </cell>
          <cell r="K229">
            <v>0</v>
          </cell>
          <cell r="L229">
            <v>0</v>
          </cell>
        </row>
        <row r="230">
          <cell r="B230" t="str">
            <v>A0581</v>
          </cell>
          <cell r="C230" t="str">
            <v>RASA</v>
          </cell>
          <cell r="D230">
            <v>0</v>
          </cell>
          <cell r="E230">
            <v>0</v>
          </cell>
          <cell r="F230">
            <v>0</v>
          </cell>
          <cell r="G230">
            <v>0</v>
          </cell>
          <cell r="H230">
            <v>0</v>
          </cell>
          <cell r="I230">
            <v>0</v>
          </cell>
          <cell r="J230">
            <v>0</v>
          </cell>
          <cell r="K230">
            <v>0</v>
          </cell>
          <cell r="L230">
            <v>0</v>
          </cell>
        </row>
        <row r="231">
          <cell r="B231" t="str">
            <v>A0582</v>
          </cell>
          <cell r="C231" t="str">
            <v>RASA</v>
          </cell>
          <cell r="D231">
            <v>0</v>
          </cell>
          <cell r="E231">
            <v>0</v>
          </cell>
          <cell r="F231">
            <v>0</v>
          </cell>
          <cell r="G231">
            <v>0</v>
          </cell>
          <cell r="H231">
            <v>0</v>
          </cell>
          <cell r="I231">
            <v>0</v>
          </cell>
          <cell r="J231">
            <v>0</v>
          </cell>
          <cell r="K231">
            <v>0</v>
          </cell>
          <cell r="L231">
            <v>0</v>
          </cell>
        </row>
        <row r="232">
          <cell r="B232" t="str">
            <v>A0592</v>
          </cell>
          <cell r="C232" t="str">
            <v>RASA</v>
          </cell>
          <cell r="D232">
            <v>0</v>
          </cell>
          <cell r="E232">
            <v>0</v>
          </cell>
          <cell r="F232">
            <v>0</v>
          </cell>
          <cell r="G232">
            <v>0</v>
          </cell>
          <cell r="H232">
            <v>0</v>
          </cell>
          <cell r="I232">
            <v>0</v>
          </cell>
          <cell r="J232">
            <v>0</v>
          </cell>
          <cell r="K232">
            <v>0</v>
          </cell>
          <cell r="L232">
            <v>0</v>
          </cell>
        </row>
        <row r="233">
          <cell r="B233" t="str">
            <v>A0600</v>
          </cell>
          <cell r="C233" t="str">
            <v>RASA</v>
          </cell>
          <cell r="D233">
            <v>0</v>
          </cell>
          <cell r="E233">
            <v>0</v>
          </cell>
          <cell r="F233">
            <v>0</v>
          </cell>
          <cell r="G233">
            <v>0</v>
          </cell>
          <cell r="H233">
            <v>0</v>
          </cell>
          <cell r="I233">
            <v>0</v>
          </cell>
          <cell r="J233">
            <v>0</v>
          </cell>
          <cell r="K233">
            <v>0</v>
          </cell>
          <cell r="L233">
            <v>0</v>
          </cell>
        </row>
        <row r="234">
          <cell r="B234" t="str">
            <v>A0604</v>
          </cell>
          <cell r="C234" t="str">
            <v>RASA</v>
          </cell>
          <cell r="D234">
            <v>0</v>
          </cell>
          <cell r="E234">
            <v>0</v>
          </cell>
          <cell r="F234">
            <v>0</v>
          </cell>
          <cell r="G234">
            <v>0</v>
          </cell>
          <cell r="H234">
            <v>0</v>
          </cell>
          <cell r="I234">
            <v>0</v>
          </cell>
          <cell r="J234">
            <v>0</v>
          </cell>
          <cell r="K234">
            <v>0</v>
          </cell>
          <cell r="L234">
            <v>0</v>
          </cell>
        </row>
        <row r="235">
          <cell r="B235" t="str">
            <v>A0605</v>
          </cell>
          <cell r="C235" t="str">
            <v>RASA</v>
          </cell>
          <cell r="D235">
            <v>0</v>
          </cell>
          <cell r="E235">
            <v>0</v>
          </cell>
          <cell r="F235">
            <v>0</v>
          </cell>
          <cell r="G235">
            <v>0</v>
          </cell>
          <cell r="H235">
            <v>0</v>
          </cell>
          <cell r="I235">
            <v>0</v>
          </cell>
          <cell r="J235">
            <v>0</v>
          </cell>
          <cell r="K235">
            <v>0</v>
          </cell>
          <cell r="L235">
            <v>0</v>
          </cell>
        </row>
        <row r="236">
          <cell r="B236" t="str">
            <v>A0611</v>
          </cell>
          <cell r="C236" t="str">
            <v>RASA</v>
          </cell>
          <cell r="D236">
            <v>0</v>
          </cell>
          <cell r="E236">
            <v>0</v>
          </cell>
          <cell r="F236">
            <v>0</v>
          </cell>
          <cell r="G236">
            <v>0</v>
          </cell>
          <cell r="H236">
            <v>0</v>
          </cell>
          <cell r="I236">
            <v>0</v>
          </cell>
          <cell r="J236">
            <v>0</v>
          </cell>
          <cell r="K236">
            <v>0</v>
          </cell>
          <cell r="L236">
            <v>0</v>
          </cell>
        </row>
        <row r="237">
          <cell r="B237" t="str">
            <v>A0627</v>
          </cell>
          <cell r="C237" t="str">
            <v>RASA</v>
          </cell>
          <cell r="D237">
            <v>0</v>
          </cell>
          <cell r="E237">
            <v>0</v>
          </cell>
          <cell r="F237">
            <v>0</v>
          </cell>
          <cell r="G237">
            <v>0</v>
          </cell>
          <cell r="H237">
            <v>0</v>
          </cell>
          <cell r="I237">
            <v>0</v>
          </cell>
          <cell r="J237">
            <v>0</v>
          </cell>
          <cell r="K237">
            <v>0</v>
          </cell>
          <cell r="L237">
            <v>0</v>
          </cell>
        </row>
        <row r="238">
          <cell r="B238" t="str">
            <v>A0644</v>
          </cell>
          <cell r="C238" t="str">
            <v>RASA</v>
          </cell>
          <cell r="D238">
            <v>0</v>
          </cell>
          <cell r="E238">
            <v>0</v>
          </cell>
          <cell r="F238">
            <v>0</v>
          </cell>
          <cell r="G238">
            <v>0</v>
          </cell>
          <cell r="H238">
            <v>0</v>
          </cell>
          <cell r="I238">
            <v>0</v>
          </cell>
          <cell r="J238">
            <v>0</v>
          </cell>
          <cell r="K238">
            <v>0</v>
          </cell>
          <cell r="L238">
            <v>0</v>
          </cell>
        </row>
        <row r="239">
          <cell r="B239" t="str">
            <v>A0646</v>
          </cell>
          <cell r="C239" t="str">
            <v>RASA</v>
          </cell>
          <cell r="D239">
            <v>0</v>
          </cell>
          <cell r="E239">
            <v>0</v>
          </cell>
          <cell r="F239">
            <v>0</v>
          </cell>
          <cell r="G239">
            <v>0</v>
          </cell>
          <cell r="H239">
            <v>0</v>
          </cell>
          <cell r="I239">
            <v>0</v>
          </cell>
          <cell r="J239">
            <v>0</v>
          </cell>
          <cell r="K239">
            <v>0</v>
          </cell>
          <cell r="L239">
            <v>0</v>
          </cell>
        </row>
        <row r="240">
          <cell r="B240" t="str">
            <v>A0647</v>
          </cell>
          <cell r="C240" t="str">
            <v>RASA</v>
          </cell>
          <cell r="D240">
            <v>0</v>
          </cell>
          <cell r="E240">
            <v>0</v>
          </cell>
          <cell r="F240">
            <v>0</v>
          </cell>
          <cell r="G240">
            <v>0</v>
          </cell>
          <cell r="H240">
            <v>0</v>
          </cell>
          <cell r="I240">
            <v>0</v>
          </cell>
          <cell r="J240">
            <v>0</v>
          </cell>
          <cell r="K240">
            <v>0</v>
          </cell>
          <cell r="L240">
            <v>0</v>
          </cell>
        </row>
        <row r="241">
          <cell r="B241" t="str">
            <v>A0648</v>
          </cell>
          <cell r="C241" t="str">
            <v>RASA</v>
          </cell>
          <cell r="D241">
            <v>0</v>
          </cell>
          <cell r="E241">
            <v>0</v>
          </cell>
          <cell r="F241">
            <v>0</v>
          </cell>
          <cell r="G241">
            <v>0</v>
          </cell>
          <cell r="H241">
            <v>0</v>
          </cell>
          <cell r="I241">
            <v>0</v>
          </cell>
          <cell r="J241">
            <v>0</v>
          </cell>
          <cell r="K241">
            <v>0</v>
          </cell>
          <cell r="L241">
            <v>0</v>
          </cell>
        </row>
        <row r="242">
          <cell r="B242" t="str">
            <v>A0656</v>
          </cell>
          <cell r="C242" t="str">
            <v>RASA</v>
          </cell>
          <cell r="D242">
            <v>0</v>
          </cell>
          <cell r="E242">
            <v>0</v>
          </cell>
          <cell r="F242">
            <v>0</v>
          </cell>
          <cell r="G242">
            <v>0</v>
          </cell>
          <cell r="H242">
            <v>0</v>
          </cell>
          <cell r="I242">
            <v>0</v>
          </cell>
          <cell r="J242">
            <v>0</v>
          </cell>
          <cell r="K242">
            <v>0</v>
          </cell>
          <cell r="L242">
            <v>0</v>
          </cell>
        </row>
        <row r="243">
          <cell r="B243" t="str">
            <v>A0730</v>
          </cell>
          <cell r="C243" t="str">
            <v>RASA</v>
          </cell>
          <cell r="D243">
            <v>0</v>
          </cell>
          <cell r="E243">
            <v>0</v>
          </cell>
          <cell r="F243">
            <v>0</v>
          </cell>
          <cell r="G243">
            <v>0</v>
          </cell>
          <cell r="H243">
            <v>0</v>
          </cell>
          <cell r="I243">
            <v>0</v>
          </cell>
          <cell r="J243">
            <v>0</v>
          </cell>
          <cell r="K243">
            <v>0</v>
          </cell>
          <cell r="L243">
            <v>0</v>
          </cell>
        </row>
        <row r="244">
          <cell r="B244" t="str">
            <v>A0736</v>
          </cell>
          <cell r="C244" t="str">
            <v>RASA</v>
          </cell>
          <cell r="D244">
            <v>0</v>
          </cell>
          <cell r="E244">
            <v>0</v>
          </cell>
          <cell r="F244">
            <v>0</v>
          </cell>
          <cell r="G244">
            <v>0</v>
          </cell>
          <cell r="H244">
            <v>0</v>
          </cell>
          <cell r="I244">
            <v>0</v>
          </cell>
          <cell r="J244">
            <v>0</v>
          </cell>
          <cell r="K244">
            <v>0</v>
          </cell>
          <cell r="L244">
            <v>0</v>
          </cell>
        </row>
        <row r="245">
          <cell r="B245" t="str">
            <v>A0746</v>
          </cell>
          <cell r="C245" t="str">
            <v>RASA</v>
          </cell>
          <cell r="D245">
            <v>0</v>
          </cell>
          <cell r="E245">
            <v>0</v>
          </cell>
          <cell r="F245">
            <v>0</v>
          </cell>
          <cell r="G245">
            <v>0</v>
          </cell>
          <cell r="H245">
            <v>0</v>
          </cell>
          <cell r="I245">
            <v>0</v>
          </cell>
          <cell r="J245">
            <v>0</v>
          </cell>
          <cell r="K245">
            <v>0</v>
          </cell>
          <cell r="L245">
            <v>0</v>
          </cell>
        </row>
        <row r="246">
          <cell r="B246" t="str">
            <v>A0752</v>
          </cell>
          <cell r="C246" t="str">
            <v>RASA</v>
          </cell>
          <cell r="D246">
            <v>0</v>
          </cell>
          <cell r="E246">
            <v>0</v>
          </cell>
          <cell r="F246">
            <v>0</v>
          </cell>
          <cell r="G246">
            <v>0</v>
          </cell>
          <cell r="H246">
            <v>0</v>
          </cell>
          <cell r="I246">
            <v>0</v>
          </cell>
          <cell r="J246">
            <v>0</v>
          </cell>
          <cell r="K246">
            <v>0</v>
          </cell>
          <cell r="L246">
            <v>0</v>
          </cell>
        </row>
        <row r="247">
          <cell r="B247" t="str">
            <v>A0798</v>
          </cell>
          <cell r="C247" t="str">
            <v>RASA</v>
          </cell>
          <cell r="D247">
            <v>0</v>
          </cell>
          <cell r="E247">
            <v>0</v>
          </cell>
          <cell r="F247">
            <v>0</v>
          </cell>
          <cell r="G247">
            <v>0</v>
          </cell>
          <cell r="H247">
            <v>0</v>
          </cell>
          <cell r="I247">
            <v>0</v>
          </cell>
          <cell r="J247">
            <v>0</v>
          </cell>
          <cell r="K247">
            <v>0</v>
          </cell>
          <cell r="L247">
            <v>0</v>
          </cell>
        </row>
        <row r="248">
          <cell r="B248" t="str">
            <v>A0809</v>
          </cell>
          <cell r="C248" t="str">
            <v>RASA</v>
          </cell>
          <cell r="D248">
            <v>0</v>
          </cell>
          <cell r="E248">
            <v>0</v>
          </cell>
          <cell r="F248">
            <v>0</v>
          </cell>
          <cell r="G248">
            <v>0</v>
          </cell>
          <cell r="H248">
            <v>0</v>
          </cell>
          <cell r="I248">
            <v>0</v>
          </cell>
          <cell r="J248">
            <v>0</v>
          </cell>
          <cell r="K248">
            <v>0</v>
          </cell>
          <cell r="L248">
            <v>0</v>
          </cell>
        </row>
        <row r="249">
          <cell r="B249" t="str">
            <v>A0811</v>
          </cell>
          <cell r="C249" t="str">
            <v>RASA</v>
          </cell>
          <cell r="D249">
            <v>0</v>
          </cell>
          <cell r="E249">
            <v>0</v>
          </cell>
          <cell r="F249">
            <v>0</v>
          </cell>
          <cell r="G249">
            <v>0</v>
          </cell>
          <cell r="H249">
            <v>0</v>
          </cell>
          <cell r="I249">
            <v>0</v>
          </cell>
          <cell r="J249">
            <v>0</v>
          </cell>
          <cell r="K249">
            <v>0</v>
          </cell>
          <cell r="L249">
            <v>0</v>
          </cell>
        </row>
        <row r="250">
          <cell r="B250" t="str">
            <v>A0821</v>
          </cell>
          <cell r="C250" t="str">
            <v>RASA</v>
          </cell>
          <cell r="D250">
            <v>0</v>
          </cell>
          <cell r="E250">
            <v>0</v>
          </cell>
          <cell r="F250">
            <v>0</v>
          </cell>
          <cell r="G250">
            <v>0</v>
          </cell>
          <cell r="H250">
            <v>0</v>
          </cell>
          <cell r="I250">
            <v>0</v>
          </cell>
          <cell r="J250">
            <v>0</v>
          </cell>
          <cell r="K250">
            <v>0</v>
          </cell>
          <cell r="L250">
            <v>0</v>
          </cell>
        </row>
        <row r="251">
          <cell r="B251" t="str">
            <v>A0822</v>
          </cell>
          <cell r="C251" t="str">
            <v>RASA</v>
          </cell>
          <cell r="D251">
            <v>0</v>
          </cell>
          <cell r="E251">
            <v>0</v>
          </cell>
          <cell r="F251">
            <v>0</v>
          </cell>
          <cell r="G251">
            <v>0</v>
          </cell>
          <cell r="H251">
            <v>0</v>
          </cell>
          <cell r="I251">
            <v>0</v>
          </cell>
          <cell r="J251">
            <v>0</v>
          </cell>
          <cell r="K251">
            <v>0</v>
          </cell>
          <cell r="L251">
            <v>0</v>
          </cell>
        </row>
        <row r="252">
          <cell r="B252" t="str">
            <v>A0826</v>
          </cell>
          <cell r="C252" t="str">
            <v>RASA</v>
          </cell>
          <cell r="D252">
            <v>0</v>
          </cell>
          <cell r="E252">
            <v>0</v>
          </cell>
          <cell r="F252">
            <v>0</v>
          </cell>
          <cell r="G252">
            <v>0</v>
          </cell>
          <cell r="H252">
            <v>0</v>
          </cell>
          <cell r="I252">
            <v>0</v>
          </cell>
          <cell r="J252">
            <v>0</v>
          </cell>
          <cell r="K252">
            <v>0</v>
          </cell>
          <cell r="L252">
            <v>0</v>
          </cell>
        </row>
        <row r="253">
          <cell r="B253" t="str">
            <v>A0846</v>
          </cell>
          <cell r="C253" t="str">
            <v>RASA</v>
          </cell>
          <cell r="D253">
            <v>0</v>
          </cell>
          <cell r="E253">
            <v>0</v>
          </cell>
          <cell r="F253">
            <v>0</v>
          </cell>
          <cell r="G253">
            <v>0</v>
          </cell>
          <cell r="H253">
            <v>0</v>
          </cell>
          <cell r="I253">
            <v>0</v>
          </cell>
          <cell r="J253">
            <v>0</v>
          </cell>
          <cell r="K253">
            <v>0</v>
          </cell>
          <cell r="L253">
            <v>0</v>
          </cell>
        </row>
        <row r="254">
          <cell r="B254" t="str">
            <v>A1048</v>
          </cell>
          <cell r="C254" t="str">
            <v>RASA</v>
          </cell>
          <cell r="D254">
            <v>0</v>
          </cell>
          <cell r="E254">
            <v>0</v>
          </cell>
          <cell r="F254">
            <v>0</v>
          </cell>
          <cell r="G254">
            <v>0</v>
          </cell>
          <cell r="H254">
            <v>0</v>
          </cell>
          <cell r="I254">
            <v>0</v>
          </cell>
          <cell r="J254">
            <v>0</v>
          </cell>
          <cell r="K254">
            <v>0</v>
          </cell>
          <cell r="L254">
            <v>0</v>
          </cell>
        </row>
        <row r="255">
          <cell r="B255" t="str">
            <v>A1055</v>
          </cell>
          <cell r="C255" t="str">
            <v>RASA</v>
          </cell>
          <cell r="D255">
            <v>0</v>
          </cell>
          <cell r="E255">
            <v>0</v>
          </cell>
          <cell r="F255">
            <v>0</v>
          </cell>
          <cell r="G255">
            <v>0</v>
          </cell>
          <cell r="H255">
            <v>0</v>
          </cell>
          <cell r="I255">
            <v>0</v>
          </cell>
          <cell r="J255">
            <v>0</v>
          </cell>
          <cell r="K255">
            <v>0</v>
          </cell>
          <cell r="L255">
            <v>0</v>
          </cell>
        </row>
        <row r="256">
          <cell r="B256" t="str">
            <v>A1056</v>
          </cell>
          <cell r="C256" t="str">
            <v>RASA</v>
          </cell>
          <cell r="D256">
            <v>0</v>
          </cell>
          <cell r="E256">
            <v>0</v>
          </cell>
          <cell r="F256">
            <v>0</v>
          </cell>
          <cell r="G256">
            <v>0</v>
          </cell>
          <cell r="H256">
            <v>0</v>
          </cell>
          <cell r="I256">
            <v>0</v>
          </cell>
          <cell r="J256">
            <v>0</v>
          </cell>
          <cell r="K256">
            <v>0</v>
          </cell>
          <cell r="L256">
            <v>0</v>
          </cell>
        </row>
        <row r="257">
          <cell r="B257" t="str">
            <v>A1059</v>
          </cell>
          <cell r="C257" t="str">
            <v>RASA</v>
          </cell>
          <cell r="D257">
            <v>0</v>
          </cell>
          <cell r="E257">
            <v>0</v>
          </cell>
          <cell r="F257">
            <v>0</v>
          </cell>
          <cell r="G257">
            <v>0</v>
          </cell>
          <cell r="H257">
            <v>0</v>
          </cell>
          <cell r="I257">
            <v>0</v>
          </cell>
          <cell r="J257">
            <v>0</v>
          </cell>
          <cell r="K257">
            <v>0</v>
          </cell>
          <cell r="L257">
            <v>0</v>
          </cell>
        </row>
        <row r="258">
          <cell r="B258" t="str">
            <v>A1063</v>
          </cell>
          <cell r="C258" t="str">
            <v>RASA</v>
          </cell>
          <cell r="D258">
            <v>0</v>
          </cell>
          <cell r="E258">
            <v>0</v>
          </cell>
          <cell r="F258">
            <v>0</v>
          </cell>
          <cell r="G258">
            <v>0</v>
          </cell>
          <cell r="H258">
            <v>0</v>
          </cell>
          <cell r="I258">
            <v>0</v>
          </cell>
          <cell r="J258">
            <v>0</v>
          </cell>
          <cell r="K258">
            <v>0</v>
          </cell>
          <cell r="L258">
            <v>0</v>
          </cell>
        </row>
        <row r="259">
          <cell r="B259" t="str">
            <v>A1067</v>
          </cell>
          <cell r="C259" t="str">
            <v>RASA</v>
          </cell>
          <cell r="D259">
            <v>0</v>
          </cell>
          <cell r="E259">
            <v>0</v>
          </cell>
          <cell r="F259">
            <v>0</v>
          </cell>
          <cell r="G259">
            <v>0</v>
          </cell>
          <cell r="H259">
            <v>0</v>
          </cell>
          <cell r="I259">
            <v>0</v>
          </cell>
          <cell r="J259">
            <v>0</v>
          </cell>
          <cell r="K259">
            <v>0</v>
          </cell>
          <cell r="L259">
            <v>0</v>
          </cell>
        </row>
        <row r="260">
          <cell r="B260" t="str">
            <v>A1068</v>
          </cell>
          <cell r="C260" t="str">
            <v>RASA</v>
          </cell>
          <cell r="D260">
            <v>0</v>
          </cell>
          <cell r="E260">
            <v>0</v>
          </cell>
          <cell r="F260">
            <v>0</v>
          </cell>
          <cell r="G260">
            <v>0</v>
          </cell>
          <cell r="H260">
            <v>0</v>
          </cell>
          <cell r="I260">
            <v>0</v>
          </cell>
          <cell r="J260">
            <v>0</v>
          </cell>
          <cell r="K260">
            <v>0</v>
          </cell>
          <cell r="L260">
            <v>0</v>
          </cell>
        </row>
        <row r="261">
          <cell r="B261" t="str">
            <v>A1070</v>
          </cell>
          <cell r="C261" t="str">
            <v>RASA</v>
          </cell>
          <cell r="D261">
            <v>0</v>
          </cell>
          <cell r="E261">
            <v>0</v>
          </cell>
          <cell r="F261">
            <v>0</v>
          </cell>
          <cell r="G261">
            <v>0</v>
          </cell>
          <cell r="H261">
            <v>0</v>
          </cell>
          <cell r="I261">
            <v>0</v>
          </cell>
          <cell r="J261">
            <v>0</v>
          </cell>
          <cell r="K261">
            <v>0</v>
          </cell>
          <cell r="L261">
            <v>0</v>
          </cell>
        </row>
        <row r="262">
          <cell r="B262" t="str">
            <v>A1071</v>
          </cell>
          <cell r="C262" t="str">
            <v>RASA</v>
          </cell>
          <cell r="D262">
            <v>0</v>
          </cell>
          <cell r="E262">
            <v>0</v>
          </cell>
          <cell r="F262">
            <v>0</v>
          </cell>
          <cell r="G262">
            <v>0</v>
          </cell>
          <cell r="H262">
            <v>0</v>
          </cell>
          <cell r="I262">
            <v>0</v>
          </cell>
          <cell r="J262">
            <v>0</v>
          </cell>
          <cell r="K262">
            <v>0</v>
          </cell>
          <cell r="L262">
            <v>0</v>
          </cell>
        </row>
        <row r="263">
          <cell r="B263" t="str">
            <v>A1072</v>
          </cell>
          <cell r="C263" t="str">
            <v>RASA</v>
          </cell>
          <cell r="D263">
            <v>0</v>
          </cell>
          <cell r="E263">
            <v>0</v>
          </cell>
          <cell r="F263">
            <v>0</v>
          </cell>
          <cell r="G263">
            <v>0</v>
          </cell>
          <cell r="H263">
            <v>0</v>
          </cell>
          <cell r="I263">
            <v>0</v>
          </cell>
          <cell r="J263">
            <v>0</v>
          </cell>
          <cell r="K263">
            <v>0</v>
          </cell>
          <cell r="L263">
            <v>0</v>
          </cell>
        </row>
        <row r="264">
          <cell r="B264" t="str">
            <v>A1073</v>
          </cell>
          <cell r="C264" t="str">
            <v>RASA</v>
          </cell>
          <cell r="D264">
            <v>0</v>
          </cell>
          <cell r="E264">
            <v>0</v>
          </cell>
          <cell r="F264">
            <v>0</v>
          </cell>
          <cell r="G264">
            <v>0</v>
          </cell>
          <cell r="H264">
            <v>0</v>
          </cell>
          <cell r="I264">
            <v>0</v>
          </cell>
          <cell r="J264">
            <v>0</v>
          </cell>
          <cell r="K264">
            <v>0</v>
          </cell>
          <cell r="L264">
            <v>0</v>
          </cell>
        </row>
        <row r="265">
          <cell r="B265" t="str">
            <v>A1157</v>
          </cell>
          <cell r="C265" t="str">
            <v>RASA</v>
          </cell>
          <cell r="D265">
            <v>0</v>
          </cell>
          <cell r="E265">
            <v>0</v>
          </cell>
          <cell r="F265">
            <v>0</v>
          </cell>
          <cell r="G265">
            <v>0</v>
          </cell>
          <cell r="H265">
            <v>0</v>
          </cell>
          <cell r="I265">
            <v>0</v>
          </cell>
          <cell r="J265">
            <v>0</v>
          </cell>
          <cell r="K265">
            <v>0</v>
          </cell>
          <cell r="L265">
            <v>0</v>
          </cell>
        </row>
        <row r="266">
          <cell r="B266" t="str">
            <v>A1160</v>
          </cell>
          <cell r="C266" t="str">
            <v>RASA</v>
          </cell>
          <cell r="D266">
            <v>0</v>
          </cell>
          <cell r="E266">
            <v>0</v>
          </cell>
          <cell r="F266">
            <v>0</v>
          </cell>
          <cell r="G266">
            <v>0</v>
          </cell>
          <cell r="H266">
            <v>0</v>
          </cell>
          <cell r="I266">
            <v>0</v>
          </cell>
          <cell r="J266">
            <v>0</v>
          </cell>
          <cell r="K266">
            <v>0</v>
          </cell>
          <cell r="L266">
            <v>0</v>
          </cell>
        </row>
        <row r="267">
          <cell r="B267" t="str">
            <v>A1254</v>
          </cell>
          <cell r="C267" t="str">
            <v>RASA</v>
          </cell>
          <cell r="D267">
            <v>0</v>
          </cell>
          <cell r="E267">
            <v>0</v>
          </cell>
          <cell r="F267">
            <v>0</v>
          </cell>
          <cell r="G267">
            <v>0</v>
          </cell>
          <cell r="H267">
            <v>0</v>
          </cell>
          <cell r="I267">
            <v>0</v>
          </cell>
          <cell r="J267">
            <v>0</v>
          </cell>
          <cell r="K267">
            <v>0</v>
          </cell>
          <cell r="L267">
            <v>0</v>
          </cell>
        </row>
        <row r="268">
          <cell r="B268" t="str">
            <v>A1273</v>
          </cell>
          <cell r="C268" t="str">
            <v>RASA</v>
          </cell>
          <cell r="D268">
            <v>0</v>
          </cell>
          <cell r="E268">
            <v>0</v>
          </cell>
          <cell r="F268">
            <v>0</v>
          </cell>
          <cell r="G268">
            <v>0</v>
          </cell>
          <cell r="H268">
            <v>0</v>
          </cell>
          <cell r="I268">
            <v>0</v>
          </cell>
          <cell r="J268">
            <v>0</v>
          </cell>
          <cell r="K268">
            <v>0</v>
          </cell>
          <cell r="L268">
            <v>0</v>
          </cell>
        </row>
        <row r="269">
          <cell r="B269" t="str">
            <v>A1274</v>
          </cell>
          <cell r="C269" t="str">
            <v>RASA</v>
          </cell>
          <cell r="D269">
            <v>0</v>
          </cell>
          <cell r="E269">
            <v>0</v>
          </cell>
          <cell r="F269">
            <v>0</v>
          </cell>
          <cell r="G269">
            <v>0</v>
          </cell>
          <cell r="H269">
            <v>0</v>
          </cell>
          <cell r="I269">
            <v>0</v>
          </cell>
          <cell r="J269">
            <v>0</v>
          </cell>
          <cell r="K269">
            <v>0</v>
          </cell>
          <cell r="L269">
            <v>0</v>
          </cell>
        </row>
        <row r="270">
          <cell r="B270" t="str">
            <v>A1276</v>
          </cell>
          <cell r="C270" t="str">
            <v>RASA</v>
          </cell>
          <cell r="D270">
            <v>0</v>
          </cell>
          <cell r="E270">
            <v>0</v>
          </cell>
          <cell r="F270">
            <v>0</v>
          </cell>
          <cell r="G270">
            <v>0</v>
          </cell>
          <cell r="H270">
            <v>0</v>
          </cell>
          <cell r="I270">
            <v>0</v>
          </cell>
          <cell r="J270">
            <v>0</v>
          </cell>
          <cell r="K270">
            <v>0</v>
          </cell>
          <cell r="L270">
            <v>0</v>
          </cell>
        </row>
        <row r="271">
          <cell r="B271" t="str">
            <v>A1286</v>
          </cell>
          <cell r="C271" t="str">
            <v>RASA</v>
          </cell>
          <cell r="D271">
            <v>0</v>
          </cell>
          <cell r="E271">
            <v>0</v>
          </cell>
          <cell r="F271">
            <v>0</v>
          </cell>
          <cell r="G271">
            <v>0</v>
          </cell>
          <cell r="H271">
            <v>0</v>
          </cell>
          <cell r="I271">
            <v>0</v>
          </cell>
          <cell r="J271">
            <v>0</v>
          </cell>
          <cell r="K271">
            <v>0</v>
          </cell>
          <cell r="L271">
            <v>0</v>
          </cell>
        </row>
        <row r="272">
          <cell r="B272" t="str">
            <v>A1325</v>
          </cell>
          <cell r="C272" t="str">
            <v>RASA</v>
          </cell>
          <cell r="D272">
            <v>0</v>
          </cell>
          <cell r="E272">
            <v>0</v>
          </cell>
          <cell r="F272">
            <v>0</v>
          </cell>
          <cell r="G272">
            <v>0</v>
          </cell>
          <cell r="H272">
            <v>0</v>
          </cell>
          <cell r="I272">
            <v>0</v>
          </cell>
          <cell r="J272">
            <v>0</v>
          </cell>
          <cell r="K272">
            <v>0</v>
          </cell>
          <cell r="L272">
            <v>0</v>
          </cell>
        </row>
        <row r="273">
          <cell r="B273" t="str">
            <v>A1328</v>
          </cell>
          <cell r="C273" t="str">
            <v>RASA</v>
          </cell>
          <cell r="D273">
            <v>0</v>
          </cell>
          <cell r="E273">
            <v>0</v>
          </cell>
          <cell r="F273">
            <v>0</v>
          </cell>
          <cell r="G273">
            <v>0</v>
          </cell>
          <cell r="H273">
            <v>0</v>
          </cell>
          <cell r="I273">
            <v>0</v>
          </cell>
          <cell r="J273">
            <v>0</v>
          </cell>
          <cell r="K273">
            <v>0</v>
          </cell>
          <cell r="L273">
            <v>0</v>
          </cell>
        </row>
        <row r="274">
          <cell r="B274" t="str">
            <v>A1329</v>
          </cell>
          <cell r="C274" t="str">
            <v>RASA</v>
          </cell>
          <cell r="D274">
            <v>0</v>
          </cell>
          <cell r="E274">
            <v>0</v>
          </cell>
          <cell r="F274">
            <v>0</v>
          </cell>
          <cell r="G274">
            <v>0</v>
          </cell>
          <cell r="H274">
            <v>0</v>
          </cell>
          <cell r="I274">
            <v>0</v>
          </cell>
          <cell r="J274">
            <v>0</v>
          </cell>
          <cell r="K274">
            <v>0</v>
          </cell>
          <cell r="L274">
            <v>0</v>
          </cell>
        </row>
        <row r="275">
          <cell r="B275" t="str">
            <v>A1347</v>
          </cell>
          <cell r="C275" t="str">
            <v>RASA</v>
          </cell>
          <cell r="D275">
            <v>0</v>
          </cell>
          <cell r="E275">
            <v>0</v>
          </cell>
          <cell r="F275">
            <v>0</v>
          </cell>
          <cell r="G275">
            <v>0</v>
          </cell>
          <cell r="H275">
            <v>0</v>
          </cell>
          <cell r="I275">
            <v>0</v>
          </cell>
          <cell r="J275">
            <v>0</v>
          </cell>
          <cell r="K275">
            <v>0</v>
          </cell>
          <cell r="L275">
            <v>0</v>
          </cell>
        </row>
        <row r="276">
          <cell r="B276" t="str">
            <v>A1348</v>
          </cell>
          <cell r="C276" t="str">
            <v>RASA</v>
          </cell>
          <cell r="D276">
            <v>0</v>
          </cell>
          <cell r="E276">
            <v>0</v>
          </cell>
          <cell r="F276">
            <v>0</v>
          </cell>
          <cell r="G276">
            <v>0</v>
          </cell>
          <cell r="H276">
            <v>0</v>
          </cell>
          <cell r="I276">
            <v>0</v>
          </cell>
          <cell r="J276">
            <v>0</v>
          </cell>
          <cell r="K276">
            <v>0</v>
          </cell>
          <cell r="L276">
            <v>0</v>
          </cell>
        </row>
        <row r="277">
          <cell r="B277" t="str">
            <v>A1442</v>
          </cell>
          <cell r="C277" t="str">
            <v>RASA</v>
          </cell>
          <cell r="D277">
            <v>0</v>
          </cell>
          <cell r="E277">
            <v>0</v>
          </cell>
          <cell r="F277">
            <v>0</v>
          </cell>
          <cell r="G277">
            <v>0</v>
          </cell>
          <cell r="H277">
            <v>0</v>
          </cell>
          <cell r="I277">
            <v>0</v>
          </cell>
          <cell r="J277">
            <v>0</v>
          </cell>
          <cell r="K277">
            <v>0</v>
          </cell>
          <cell r="L277">
            <v>0</v>
          </cell>
        </row>
        <row r="278">
          <cell r="B278" t="str">
            <v>A1464</v>
          </cell>
          <cell r="C278" t="str">
            <v>RASA</v>
          </cell>
          <cell r="D278">
            <v>0</v>
          </cell>
          <cell r="E278">
            <v>0</v>
          </cell>
          <cell r="F278">
            <v>0</v>
          </cell>
          <cell r="G278">
            <v>0</v>
          </cell>
          <cell r="H278">
            <v>0</v>
          </cell>
          <cell r="I278">
            <v>0</v>
          </cell>
          <cell r="J278">
            <v>0</v>
          </cell>
          <cell r="K278">
            <v>0</v>
          </cell>
          <cell r="L278">
            <v>0</v>
          </cell>
        </row>
        <row r="279">
          <cell r="B279" t="str">
            <v>A1482</v>
          </cell>
          <cell r="C279" t="str">
            <v>RASA</v>
          </cell>
          <cell r="D279">
            <v>0</v>
          </cell>
          <cell r="E279">
            <v>0</v>
          </cell>
          <cell r="F279">
            <v>0</v>
          </cell>
          <cell r="G279">
            <v>0</v>
          </cell>
          <cell r="H279">
            <v>0</v>
          </cell>
          <cell r="I279">
            <v>0</v>
          </cell>
          <cell r="J279">
            <v>0</v>
          </cell>
          <cell r="K279">
            <v>0</v>
          </cell>
          <cell r="L279">
            <v>0</v>
          </cell>
        </row>
        <row r="280">
          <cell r="B280" t="str">
            <v>A1614</v>
          </cell>
          <cell r="C280" t="str">
            <v>RASA</v>
          </cell>
          <cell r="D280">
            <v>0</v>
          </cell>
          <cell r="E280">
            <v>0</v>
          </cell>
          <cell r="F280">
            <v>0</v>
          </cell>
          <cell r="G280">
            <v>0</v>
          </cell>
          <cell r="H280">
            <v>0</v>
          </cell>
          <cell r="I280">
            <v>0</v>
          </cell>
          <cell r="J280">
            <v>0</v>
          </cell>
          <cell r="K280">
            <v>0</v>
          </cell>
          <cell r="L280">
            <v>0</v>
          </cell>
        </row>
        <row r="281">
          <cell r="B281" t="str">
            <v>A1622</v>
          </cell>
          <cell r="C281" t="str">
            <v>RASA</v>
          </cell>
          <cell r="D281">
            <v>0</v>
          </cell>
          <cell r="E281">
            <v>0</v>
          </cell>
          <cell r="F281">
            <v>0</v>
          </cell>
          <cell r="G281">
            <v>0</v>
          </cell>
          <cell r="H281">
            <v>0</v>
          </cell>
          <cell r="I281">
            <v>0</v>
          </cell>
          <cell r="J281">
            <v>0</v>
          </cell>
          <cell r="K281">
            <v>0</v>
          </cell>
          <cell r="L281">
            <v>0</v>
          </cell>
        </row>
        <row r="282">
          <cell r="B282" t="str">
            <v>A1632</v>
          </cell>
          <cell r="C282" t="str">
            <v>RASA</v>
          </cell>
          <cell r="D282">
            <v>0</v>
          </cell>
          <cell r="E282">
            <v>0</v>
          </cell>
          <cell r="F282">
            <v>0</v>
          </cell>
          <cell r="G282">
            <v>0</v>
          </cell>
          <cell r="H282">
            <v>0</v>
          </cell>
          <cell r="I282">
            <v>0</v>
          </cell>
          <cell r="J282">
            <v>0</v>
          </cell>
          <cell r="K282">
            <v>0</v>
          </cell>
          <cell r="L282">
            <v>0</v>
          </cell>
        </row>
        <row r="283">
          <cell r="B283" t="str">
            <v>A1752</v>
          </cell>
          <cell r="C283" t="str">
            <v>RASA</v>
          </cell>
          <cell r="D283">
            <v>0</v>
          </cell>
          <cell r="E283">
            <v>0</v>
          </cell>
          <cell r="F283">
            <v>0</v>
          </cell>
          <cell r="G283">
            <v>0</v>
          </cell>
          <cell r="H283">
            <v>0</v>
          </cell>
          <cell r="I283">
            <v>0</v>
          </cell>
          <cell r="J283">
            <v>0</v>
          </cell>
          <cell r="K283">
            <v>0</v>
          </cell>
          <cell r="L283">
            <v>0</v>
          </cell>
        </row>
        <row r="284">
          <cell r="B284" t="str">
            <v>A1789</v>
          </cell>
          <cell r="C284" t="str">
            <v>RASA</v>
          </cell>
          <cell r="D284">
            <v>0</v>
          </cell>
          <cell r="E284">
            <v>0</v>
          </cell>
          <cell r="F284">
            <v>0</v>
          </cell>
          <cell r="G284">
            <v>0</v>
          </cell>
          <cell r="H284">
            <v>0</v>
          </cell>
          <cell r="I284">
            <v>0</v>
          </cell>
          <cell r="J284">
            <v>0</v>
          </cell>
          <cell r="K284">
            <v>0</v>
          </cell>
          <cell r="L284">
            <v>0</v>
          </cell>
        </row>
        <row r="285">
          <cell r="B285" t="str">
            <v>A1843</v>
          </cell>
          <cell r="C285" t="str">
            <v>RASA</v>
          </cell>
          <cell r="D285">
            <v>0</v>
          </cell>
          <cell r="E285">
            <v>0</v>
          </cell>
          <cell r="F285">
            <v>0</v>
          </cell>
          <cell r="G285">
            <v>0</v>
          </cell>
          <cell r="H285">
            <v>0</v>
          </cell>
          <cell r="I285">
            <v>0</v>
          </cell>
          <cell r="J285">
            <v>0</v>
          </cell>
          <cell r="K285">
            <v>0</v>
          </cell>
          <cell r="L285">
            <v>0</v>
          </cell>
        </row>
        <row r="286">
          <cell r="B286" t="str">
            <v>A1855</v>
          </cell>
          <cell r="C286" t="str">
            <v>Large</v>
          </cell>
          <cell r="D286">
            <v>73</v>
          </cell>
          <cell r="E286">
            <v>0</v>
          </cell>
          <cell r="F286">
            <v>0</v>
          </cell>
          <cell r="G286">
            <v>0</v>
          </cell>
          <cell r="H286">
            <v>0</v>
          </cell>
          <cell r="I286">
            <v>0</v>
          </cell>
          <cell r="J286">
            <v>73</v>
          </cell>
          <cell r="K286">
            <v>0</v>
          </cell>
          <cell r="L286">
            <v>0</v>
          </cell>
        </row>
        <row r="287">
          <cell r="B287" t="str">
            <v>A1892</v>
          </cell>
          <cell r="C287" t="str">
            <v>RASA</v>
          </cell>
          <cell r="D287">
            <v>0</v>
          </cell>
          <cell r="E287">
            <v>0</v>
          </cell>
          <cell r="F287">
            <v>0</v>
          </cell>
          <cell r="G287">
            <v>0</v>
          </cell>
          <cell r="H287">
            <v>0</v>
          </cell>
          <cell r="I287">
            <v>0</v>
          </cell>
          <cell r="J287">
            <v>0</v>
          </cell>
          <cell r="K287">
            <v>0</v>
          </cell>
          <cell r="L287">
            <v>0</v>
          </cell>
        </row>
        <row r="288">
          <cell r="B288" t="str">
            <v>A1920</v>
          </cell>
          <cell r="C288" t="str">
            <v>RASA</v>
          </cell>
          <cell r="D288">
            <v>0</v>
          </cell>
          <cell r="E288">
            <v>0</v>
          </cell>
          <cell r="F288">
            <v>0</v>
          </cell>
          <cell r="G288">
            <v>0</v>
          </cell>
          <cell r="H288">
            <v>0</v>
          </cell>
          <cell r="I288">
            <v>0</v>
          </cell>
          <cell r="J288">
            <v>0</v>
          </cell>
          <cell r="K288">
            <v>0</v>
          </cell>
          <cell r="L288">
            <v>0</v>
          </cell>
        </row>
        <row r="289">
          <cell r="B289" t="str">
            <v>A1921</v>
          </cell>
          <cell r="C289" t="str">
            <v>RASA</v>
          </cell>
          <cell r="D289">
            <v>0</v>
          </cell>
          <cell r="E289">
            <v>0</v>
          </cell>
          <cell r="F289">
            <v>0</v>
          </cell>
          <cell r="G289">
            <v>0</v>
          </cell>
          <cell r="H289">
            <v>0</v>
          </cell>
          <cell r="I289">
            <v>0</v>
          </cell>
          <cell r="J289">
            <v>0</v>
          </cell>
          <cell r="K289">
            <v>0</v>
          </cell>
          <cell r="L289">
            <v>0</v>
          </cell>
        </row>
        <row r="290">
          <cell r="B290" t="str">
            <v>A2064</v>
          </cell>
          <cell r="C290" t="str">
            <v>RASA</v>
          </cell>
          <cell r="D290">
            <v>0</v>
          </cell>
          <cell r="E290">
            <v>0</v>
          </cell>
          <cell r="F290">
            <v>0</v>
          </cell>
          <cell r="G290">
            <v>0</v>
          </cell>
          <cell r="H290">
            <v>0</v>
          </cell>
          <cell r="I290">
            <v>0</v>
          </cell>
          <cell r="J290">
            <v>0</v>
          </cell>
          <cell r="K290">
            <v>0</v>
          </cell>
          <cell r="L290">
            <v>0</v>
          </cell>
        </row>
        <row r="291">
          <cell r="B291" t="str">
            <v>A2070</v>
          </cell>
          <cell r="C291" t="str">
            <v>RASA</v>
          </cell>
          <cell r="D291">
            <v>0</v>
          </cell>
          <cell r="E291">
            <v>0</v>
          </cell>
          <cell r="F291">
            <v>0</v>
          </cell>
          <cell r="G291">
            <v>0</v>
          </cell>
          <cell r="H291">
            <v>0</v>
          </cell>
          <cell r="I291">
            <v>0</v>
          </cell>
          <cell r="J291">
            <v>0</v>
          </cell>
          <cell r="K291">
            <v>0</v>
          </cell>
          <cell r="L291">
            <v>0</v>
          </cell>
        </row>
        <row r="292">
          <cell r="B292" t="str">
            <v>A2071</v>
          </cell>
          <cell r="C292" t="str">
            <v>RASA</v>
          </cell>
          <cell r="D292">
            <v>0</v>
          </cell>
          <cell r="E292">
            <v>0</v>
          </cell>
          <cell r="F292">
            <v>0</v>
          </cell>
          <cell r="G292">
            <v>0</v>
          </cell>
          <cell r="H292">
            <v>0</v>
          </cell>
          <cell r="I292">
            <v>0</v>
          </cell>
          <cell r="J292">
            <v>0</v>
          </cell>
          <cell r="K292">
            <v>0</v>
          </cell>
          <cell r="L292">
            <v>0</v>
          </cell>
        </row>
        <row r="293">
          <cell r="B293" t="str">
            <v>A2072</v>
          </cell>
          <cell r="C293" t="str">
            <v>RASA</v>
          </cell>
          <cell r="D293">
            <v>0</v>
          </cell>
          <cell r="E293">
            <v>0</v>
          </cell>
          <cell r="F293">
            <v>0</v>
          </cell>
          <cell r="G293">
            <v>0</v>
          </cell>
          <cell r="H293">
            <v>0</v>
          </cell>
          <cell r="I293">
            <v>0</v>
          </cell>
          <cell r="J293">
            <v>0</v>
          </cell>
          <cell r="K293">
            <v>0</v>
          </cell>
          <cell r="L293">
            <v>0</v>
          </cell>
        </row>
        <row r="294">
          <cell r="B294" t="str">
            <v>A2074</v>
          </cell>
          <cell r="C294" t="str">
            <v>RASA</v>
          </cell>
          <cell r="D294">
            <v>20</v>
          </cell>
          <cell r="E294">
            <v>0</v>
          </cell>
          <cell r="F294">
            <v>0</v>
          </cell>
          <cell r="G294">
            <v>0</v>
          </cell>
          <cell r="H294">
            <v>0</v>
          </cell>
          <cell r="I294">
            <v>0</v>
          </cell>
          <cell r="J294">
            <v>20</v>
          </cell>
          <cell r="K294">
            <v>0</v>
          </cell>
          <cell r="L294">
            <v>0</v>
          </cell>
        </row>
        <row r="295">
          <cell r="B295" t="str">
            <v>A2079</v>
          </cell>
          <cell r="C295" t="str">
            <v>RASA</v>
          </cell>
          <cell r="D295">
            <v>0</v>
          </cell>
          <cell r="E295">
            <v>0</v>
          </cell>
          <cell r="F295">
            <v>0</v>
          </cell>
          <cell r="G295">
            <v>0</v>
          </cell>
          <cell r="H295">
            <v>0</v>
          </cell>
          <cell r="I295">
            <v>0</v>
          </cell>
          <cell r="J295">
            <v>0</v>
          </cell>
          <cell r="K295">
            <v>0</v>
          </cell>
          <cell r="L295">
            <v>0</v>
          </cell>
        </row>
        <row r="296">
          <cell r="B296" t="str">
            <v>A2093</v>
          </cell>
          <cell r="C296" t="str">
            <v>RASA</v>
          </cell>
          <cell r="D296">
            <v>0</v>
          </cell>
          <cell r="E296">
            <v>0</v>
          </cell>
          <cell r="F296">
            <v>0</v>
          </cell>
          <cell r="G296">
            <v>0</v>
          </cell>
          <cell r="H296">
            <v>0</v>
          </cell>
          <cell r="I296">
            <v>0</v>
          </cell>
          <cell r="J296">
            <v>0</v>
          </cell>
          <cell r="K296">
            <v>0</v>
          </cell>
          <cell r="L296">
            <v>0</v>
          </cell>
        </row>
        <row r="297">
          <cell r="B297" t="str">
            <v>A2130</v>
          </cell>
          <cell r="C297" t="str">
            <v>RASA</v>
          </cell>
          <cell r="D297">
            <v>0</v>
          </cell>
          <cell r="E297">
            <v>0</v>
          </cell>
          <cell r="F297">
            <v>0</v>
          </cell>
          <cell r="G297">
            <v>0</v>
          </cell>
          <cell r="H297">
            <v>0</v>
          </cell>
          <cell r="I297">
            <v>0</v>
          </cell>
          <cell r="J297">
            <v>0</v>
          </cell>
          <cell r="K297">
            <v>0</v>
          </cell>
          <cell r="L297">
            <v>0</v>
          </cell>
        </row>
        <row r="298">
          <cell r="B298" t="str">
            <v>A2150</v>
          </cell>
          <cell r="C298" t="str">
            <v>RASA</v>
          </cell>
          <cell r="D298">
            <v>0</v>
          </cell>
          <cell r="E298">
            <v>0</v>
          </cell>
          <cell r="F298">
            <v>0</v>
          </cell>
          <cell r="G298">
            <v>0</v>
          </cell>
          <cell r="H298">
            <v>0</v>
          </cell>
          <cell r="I298">
            <v>0</v>
          </cell>
          <cell r="J298">
            <v>0</v>
          </cell>
          <cell r="K298">
            <v>0</v>
          </cell>
          <cell r="L298">
            <v>0</v>
          </cell>
        </row>
        <row r="299">
          <cell r="B299" t="str">
            <v>A2233</v>
          </cell>
          <cell r="C299" t="str">
            <v>RASA</v>
          </cell>
          <cell r="D299">
            <v>0</v>
          </cell>
          <cell r="E299">
            <v>0</v>
          </cell>
          <cell r="F299">
            <v>0</v>
          </cell>
          <cell r="G299">
            <v>0</v>
          </cell>
          <cell r="H299">
            <v>0</v>
          </cell>
          <cell r="I299">
            <v>0</v>
          </cell>
          <cell r="J299">
            <v>0</v>
          </cell>
          <cell r="K299">
            <v>0</v>
          </cell>
          <cell r="L299">
            <v>0</v>
          </cell>
        </row>
        <row r="300">
          <cell r="B300" t="str">
            <v>A2246</v>
          </cell>
          <cell r="C300" t="str">
            <v>RASA</v>
          </cell>
          <cell r="D300">
            <v>0</v>
          </cell>
          <cell r="E300">
            <v>0</v>
          </cell>
          <cell r="F300">
            <v>0</v>
          </cell>
          <cell r="G300">
            <v>0</v>
          </cell>
          <cell r="H300">
            <v>0</v>
          </cell>
          <cell r="I300">
            <v>0</v>
          </cell>
          <cell r="J300">
            <v>0</v>
          </cell>
          <cell r="K300">
            <v>0</v>
          </cell>
          <cell r="L300">
            <v>0</v>
          </cell>
        </row>
        <row r="301">
          <cell r="B301" t="str">
            <v>A2247</v>
          </cell>
          <cell r="C301" t="str">
            <v>RASA</v>
          </cell>
          <cell r="D301">
            <v>0</v>
          </cell>
          <cell r="E301">
            <v>0</v>
          </cell>
          <cell r="F301">
            <v>0</v>
          </cell>
          <cell r="G301">
            <v>0</v>
          </cell>
          <cell r="H301">
            <v>0</v>
          </cell>
          <cell r="I301">
            <v>0</v>
          </cell>
          <cell r="J301">
            <v>0</v>
          </cell>
          <cell r="K301">
            <v>0</v>
          </cell>
          <cell r="L301">
            <v>0</v>
          </cell>
        </row>
        <row r="302">
          <cell r="B302" t="str">
            <v>A2250</v>
          </cell>
          <cell r="C302" t="str">
            <v>RASA</v>
          </cell>
          <cell r="D302">
            <v>0</v>
          </cell>
          <cell r="E302">
            <v>0</v>
          </cell>
          <cell r="F302">
            <v>0</v>
          </cell>
          <cell r="G302">
            <v>0</v>
          </cell>
          <cell r="H302">
            <v>0</v>
          </cell>
          <cell r="I302">
            <v>0</v>
          </cell>
          <cell r="J302">
            <v>0</v>
          </cell>
          <cell r="K302">
            <v>0</v>
          </cell>
          <cell r="L302">
            <v>0</v>
          </cell>
        </row>
        <row r="303">
          <cell r="B303" t="str">
            <v>A2255</v>
          </cell>
          <cell r="C303" t="str">
            <v>RASA</v>
          </cell>
          <cell r="D303">
            <v>0</v>
          </cell>
          <cell r="E303">
            <v>0</v>
          </cell>
          <cell r="F303">
            <v>0</v>
          </cell>
          <cell r="G303">
            <v>0</v>
          </cell>
          <cell r="H303">
            <v>0</v>
          </cell>
          <cell r="I303">
            <v>0</v>
          </cell>
          <cell r="J303">
            <v>0</v>
          </cell>
          <cell r="K303">
            <v>0</v>
          </cell>
          <cell r="L303">
            <v>0</v>
          </cell>
        </row>
        <row r="304">
          <cell r="B304" t="str">
            <v>A2266</v>
          </cell>
          <cell r="C304" t="str">
            <v>RASA</v>
          </cell>
          <cell r="D304">
            <v>0</v>
          </cell>
          <cell r="E304">
            <v>0</v>
          </cell>
          <cell r="F304">
            <v>0</v>
          </cell>
          <cell r="G304">
            <v>0</v>
          </cell>
          <cell r="H304">
            <v>0</v>
          </cell>
          <cell r="I304">
            <v>0</v>
          </cell>
          <cell r="J304">
            <v>0</v>
          </cell>
          <cell r="K304">
            <v>0</v>
          </cell>
          <cell r="L304">
            <v>0</v>
          </cell>
        </row>
        <row r="305">
          <cell r="B305" t="str">
            <v>A2293</v>
          </cell>
          <cell r="C305" t="str">
            <v>RASA</v>
          </cell>
          <cell r="D305">
            <v>0</v>
          </cell>
          <cell r="E305">
            <v>0</v>
          </cell>
          <cell r="F305">
            <v>0</v>
          </cell>
          <cell r="G305">
            <v>0</v>
          </cell>
          <cell r="H305">
            <v>0</v>
          </cell>
          <cell r="I305">
            <v>0</v>
          </cell>
          <cell r="J305">
            <v>0</v>
          </cell>
          <cell r="K305">
            <v>0</v>
          </cell>
          <cell r="L305">
            <v>0</v>
          </cell>
        </row>
        <row r="306">
          <cell r="B306" t="str">
            <v>A2312</v>
          </cell>
          <cell r="C306" t="str">
            <v>RASA</v>
          </cell>
          <cell r="D306">
            <v>0</v>
          </cell>
          <cell r="E306">
            <v>0</v>
          </cell>
          <cell r="F306">
            <v>0</v>
          </cell>
          <cell r="G306">
            <v>0</v>
          </cell>
          <cell r="H306">
            <v>0</v>
          </cell>
          <cell r="I306">
            <v>0</v>
          </cell>
          <cell r="J306">
            <v>0</v>
          </cell>
          <cell r="K306">
            <v>0</v>
          </cell>
          <cell r="L306">
            <v>0</v>
          </cell>
        </row>
        <row r="307">
          <cell r="B307" t="str">
            <v>A2334</v>
          </cell>
          <cell r="C307" t="str">
            <v>RASA</v>
          </cell>
          <cell r="D307">
            <v>0</v>
          </cell>
          <cell r="E307">
            <v>0</v>
          </cell>
          <cell r="F307">
            <v>0</v>
          </cell>
          <cell r="G307">
            <v>0</v>
          </cell>
          <cell r="H307">
            <v>0</v>
          </cell>
          <cell r="I307">
            <v>0</v>
          </cell>
          <cell r="J307">
            <v>0</v>
          </cell>
          <cell r="K307">
            <v>0</v>
          </cell>
          <cell r="L307">
            <v>0</v>
          </cell>
        </row>
        <row r="308">
          <cell r="B308" t="str">
            <v>A2363</v>
          </cell>
          <cell r="C308" t="str">
            <v>RASA</v>
          </cell>
          <cell r="D308">
            <v>0</v>
          </cell>
          <cell r="E308">
            <v>0</v>
          </cell>
          <cell r="F308">
            <v>0</v>
          </cell>
          <cell r="G308">
            <v>0</v>
          </cell>
          <cell r="H308">
            <v>0</v>
          </cell>
          <cell r="I308">
            <v>0</v>
          </cell>
          <cell r="J308">
            <v>0</v>
          </cell>
          <cell r="K308">
            <v>0</v>
          </cell>
          <cell r="L308">
            <v>0</v>
          </cell>
        </row>
        <row r="309">
          <cell r="B309" t="str">
            <v>A2366</v>
          </cell>
          <cell r="C309" t="str">
            <v>RASA</v>
          </cell>
          <cell r="D309">
            <v>0</v>
          </cell>
          <cell r="E309">
            <v>0</v>
          </cell>
          <cell r="F309">
            <v>0</v>
          </cell>
          <cell r="G309">
            <v>0</v>
          </cell>
          <cell r="H309">
            <v>0</v>
          </cell>
          <cell r="I309">
            <v>0</v>
          </cell>
          <cell r="J309">
            <v>0</v>
          </cell>
          <cell r="K309">
            <v>0</v>
          </cell>
          <cell r="L309">
            <v>0</v>
          </cell>
        </row>
        <row r="310">
          <cell r="B310" t="str">
            <v>A2367</v>
          </cell>
          <cell r="C310" t="str">
            <v>RASA</v>
          </cell>
          <cell r="D310">
            <v>0</v>
          </cell>
          <cell r="E310">
            <v>0</v>
          </cell>
          <cell r="F310">
            <v>0</v>
          </cell>
          <cell r="G310">
            <v>0</v>
          </cell>
          <cell r="H310">
            <v>0</v>
          </cell>
          <cell r="I310">
            <v>0</v>
          </cell>
          <cell r="J310">
            <v>0</v>
          </cell>
          <cell r="K310">
            <v>0</v>
          </cell>
          <cell r="L310">
            <v>0</v>
          </cell>
        </row>
        <row r="311">
          <cell r="B311" t="str">
            <v>A2394</v>
          </cell>
          <cell r="C311" t="str">
            <v>RASA</v>
          </cell>
          <cell r="D311">
            <v>0</v>
          </cell>
          <cell r="E311">
            <v>0</v>
          </cell>
          <cell r="F311">
            <v>0</v>
          </cell>
          <cell r="G311">
            <v>0</v>
          </cell>
          <cell r="H311">
            <v>0</v>
          </cell>
          <cell r="I311">
            <v>0</v>
          </cell>
          <cell r="J311">
            <v>0</v>
          </cell>
          <cell r="K311">
            <v>0</v>
          </cell>
          <cell r="L311">
            <v>0</v>
          </cell>
        </row>
        <row r="312">
          <cell r="B312" t="str">
            <v>A2395</v>
          </cell>
          <cell r="C312" t="str">
            <v>RASA</v>
          </cell>
          <cell r="D312">
            <v>0</v>
          </cell>
          <cell r="E312">
            <v>0</v>
          </cell>
          <cell r="F312">
            <v>0</v>
          </cell>
          <cell r="G312">
            <v>0</v>
          </cell>
          <cell r="H312">
            <v>0</v>
          </cell>
          <cell r="I312">
            <v>0</v>
          </cell>
          <cell r="J312">
            <v>0</v>
          </cell>
          <cell r="K312">
            <v>0</v>
          </cell>
          <cell r="L312">
            <v>0</v>
          </cell>
        </row>
        <row r="313">
          <cell r="B313" t="str">
            <v>A2405</v>
          </cell>
          <cell r="C313" t="str">
            <v>RASA</v>
          </cell>
          <cell r="D313">
            <v>0</v>
          </cell>
          <cell r="E313">
            <v>0</v>
          </cell>
          <cell r="F313">
            <v>0</v>
          </cell>
          <cell r="G313">
            <v>0</v>
          </cell>
          <cell r="H313">
            <v>0</v>
          </cell>
          <cell r="I313">
            <v>0</v>
          </cell>
          <cell r="J313">
            <v>0</v>
          </cell>
          <cell r="K313">
            <v>0</v>
          </cell>
          <cell r="L313">
            <v>0</v>
          </cell>
        </row>
        <row r="314">
          <cell r="B314" t="str">
            <v>A2406</v>
          </cell>
          <cell r="C314" t="str">
            <v>RASA</v>
          </cell>
          <cell r="D314">
            <v>0</v>
          </cell>
          <cell r="E314">
            <v>0</v>
          </cell>
          <cell r="F314">
            <v>0</v>
          </cell>
          <cell r="G314">
            <v>0</v>
          </cell>
          <cell r="H314">
            <v>0</v>
          </cell>
          <cell r="I314">
            <v>0</v>
          </cell>
          <cell r="J314">
            <v>0</v>
          </cell>
          <cell r="K314">
            <v>0</v>
          </cell>
          <cell r="L314">
            <v>0</v>
          </cell>
        </row>
        <row r="315">
          <cell r="B315" t="str">
            <v>A2448</v>
          </cell>
          <cell r="C315" t="str">
            <v>RASA</v>
          </cell>
          <cell r="D315">
            <v>0</v>
          </cell>
          <cell r="E315">
            <v>0</v>
          </cell>
          <cell r="F315">
            <v>0</v>
          </cell>
          <cell r="G315">
            <v>0</v>
          </cell>
          <cell r="H315">
            <v>0</v>
          </cell>
          <cell r="I315">
            <v>0</v>
          </cell>
          <cell r="J315">
            <v>0</v>
          </cell>
          <cell r="K315">
            <v>0</v>
          </cell>
          <cell r="L315">
            <v>0</v>
          </cell>
        </row>
        <row r="316">
          <cell r="B316" t="str">
            <v>A2480</v>
          </cell>
          <cell r="C316" t="str">
            <v>RASA</v>
          </cell>
          <cell r="D316">
            <v>0</v>
          </cell>
          <cell r="E316">
            <v>0</v>
          </cell>
          <cell r="F316">
            <v>0</v>
          </cell>
          <cell r="G316">
            <v>0</v>
          </cell>
          <cell r="H316">
            <v>0</v>
          </cell>
          <cell r="I316">
            <v>0</v>
          </cell>
          <cell r="J316">
            <v>0</v>
          </cell>
          <cell r="K316">
            <v>0</v>
          </cell>
          <cell r="L316">
            <v>0</v>
          </cell>
        </row>
        <row r="317">
          <cell r="B317" t="str">
            <v>A2481</v>
          </cell>
          <cell r="C317" t="str">
            <v>RASA</v>
          </cell>
          <cell r="D317">
            <v>0</v>
          </cell>
          <cell r="E317">
            <v>0</v>
          </cell>
          <cell r="F317">
            <v>0</v>
          </cell>
          <cell r="G317">
            <v>0</v>
          </cell>
          <cell r="H317">
            <v>0</v>
          </cell>
          <cell r="I317">
            <v>0</v>
          </cell>
          <cell r="J317">
            <v>0</v>
          </cell>
          <cell r="K317">
            <v>0</v>
          </cell>
          <cell r="L317">
            <v>0</v>
          </cell>
        </row>
        <row r="318">
          <cell r="B318" t="str">
            <v>A2482</v>
          </cell>
          <cell r="C318" t="str">
            <v>RASA</v>
          </cell>
          <cell r="D318">
            <v>0</v>
          </cell>
          <cell r="E318">
            <v>0</v>
          </cell>
          <cell r="F318">
            <v>0</v>
          </cell>
          <cell r="G318">
            <v>0</v>
          </cell>
          <cell r="H318">
            <v>0</v>
          </cell>
          <cell r="I318">
            <v>0</v>
          </cell>
          <cell r="J318">
            <v>0</v>
          </cell>
          <cell r="K318">
            <v>0</v>
          </cell>
          <cell r="L318">
            <v>0</v>
          </cell>
        </row>
        <row r="319">
          <cell r="B319" t="str">
            <v>A2485</v>
          </cell>
          <cell r="C319" t="str">
            <v>RASA</v>
          </cell>
          <cell r="D319">
            <v>0</v>
          </cell>
          <cell r="E319">
            <v>0</v>
          </cell>
          <cell r="F319">
            <v>0</v>
          </cell>
          <cell r="G319">
            <v>0</v>
          </cell>
          <cell r="H319">
            <v>0</v>
          </cell>
          <cell r="I319">
            <v>0</v>
          </cell>
          <cell r="J319">
            <v>0</v>
          </cell>
          <cell r="K319">
            <v>0</v>
          </cell>
          <cell r="L319">
            <v>0</v>
          </cell>
        </row>
        <row r="320">
          <cell r="B320" t="str">
            <v>A2547</v>
          </cell>
          <cell r="C320" t="str">
            <v>RASA</v>
          </cell>
          <cell r="D320">
            <v>0</v>
          </cell>
          <cell r="E320">
            <v>0</v>
          </cell>
          <cell r="F320">
            <v>0</v>
          </cell>
          <cell r="G320">
            <v>0</v>
          </cell>
          <cell r="H320">
            <v>0</v>
          </cell>
          <cell r="I320">
            <v>0</v>
          </cell>
          <cell r="J320">
            <v>0</v>
          </cell>
          <cell r="K320">
            <v>0</v>
          </cell>
          <cell r="L320">
            <v>0</v>
          </cell>
        </row>
        <row r="321">
          <cell r="B321" t="str">
            <v>A2566</v>
          </cell>
          <cell r="C321" t="str">
            <v>RASA</v>
          </cell>
          <cell r="D321">
            <v>0</v>
          </cell>
          <cell r="E321">
            <v>0</v>
          </cell>
          <cell r="F321">
            <v>0</v>
          </cell>
          <cell r="G321">
            <v>0</v>
          </cell>
          <cell r="H321">
            <v>0</v>
          </cell>
          <cell r="I321">
            <v>0</v>
          </cell>
          <cell r="J321">
            <v>0</v>
          </cell>
          <cell r="K321">
            <v>0</v>
          </cell>
          <cell r="L321">
            <v>0</v>
          </cell>
        </row>
        <row r="322">
          <cell r="B322" t="str">
            <v>A2567</v>
          </cell>
          <cell r="C322" t="str">
            <v>RASA</v>
          </cell>
          <cell r="D322">
            <v>0</v>
          </cell>
          <cell r="E322">
            <v>0</v>
          </cell>
          <cell r="F322">
            <v>0</v>
          </cell>
          <cell r="G322">
            <v>0</v>
          </cell>
          <cell r="H322">
            <v>0</v>
          </cell>
          <cell r="I322">
            <v>0</v>
          </cell>
          <cell r="J322">
            <v>0</v>
          </cell>
          <cell r="K322">
            <v>0</v>
          </cell>
          <cell r="L322">
            <v>0</v>
          </cell>
        </row>
        <row r="323">
          <cell r="B323" t="str">
            <v>A2569</v>
          </cell>
          <cell r="C323" t="str">
            <v>RASA</v>
          </cell>
          <cell r="D323">
            <v>0</v>
          </cell>
          <cell r="E323">
            <v>0</v>
          </cell>
          <cell r="F323">
            <v>0</v>
          </cell>
          <cell r="G323">
            <v>0</v>
          </cell>
          <cell r="H323">
            <v>0</v>
          </cell>
          <cell r="I323">
            <v>0</v>
          </cell>
          <cell r="J323">
            <v>0</v>
          </cell>
          <cell r="K323">
            <v>0</v>
          </cell>
          <cell r="L323">
            <v>0</v>
          </cell>
        </row>
        <row r="324">
          <cell r="B324" t="str">
            <v>A2570</v>
          </cell>
          <cell r="C324" t="str">
            <v>RASA</v>
          </cell>
          <cell r="D324">
            <v>0</v>
          </cell>
          <cell r="E324">
            <v>0</v>
          </cell>
          <cell r="F324">
            <v>0</v>
          </cell>
          <cell r="G324">
            <v>0</v>
          </cell>
          <cell r="H324">
            <v>0</v>
          </cell>
          <cell r="I324">
            <v>0</v>
          </cell>
          <cell r="J324">
            <v>0</v>
          </cell>
          <cell r="K324">
            <v>0</v>
          </cell>
          <cell r="L324">
            <v>0</v>
          </cell>
        </row>
        <row r="325">
          <cell r="B325" t="str">
            <v>A2601</v>
          </cell>
          <cell r="C325" t="str">
            <v>RASA</v>
          </cell>
          <cell r="D325">
            <v>0</v>
          </cell>
          <cell r="E325">
            <v>0</v>
          </cell>
          <cell r="F325">
            <v>0</v>
          </cell>
          <cell r="G325">
            <v>0</v>
          </cell>
          <cell r="H325">
            <v>0</v>
          </cell>
          <cell r="I325">
            <v>0</v>
          </cell>
          <cell r="J325">
            <v>0</v>
          </cell>
          <cell r="K325">
            <v>0</v>
          </cell>
          <cell r="L325">
            <v>0</v>
          </cell>
        </row>
        <row r="326">
          <cell r="B326" t="str">
            <v>A2635</v>
          </cell>
          <cell r="C326" t="str">
            <v>RASA</v>
          </cell>
          <cell r="D326">
            <v>0</v>
          </cell>
          <cell r="E326">
            <v>0</v>
          </cell>
          <cell r="F326">
            <v>0</v>
          </cell>
          <cell r="G326">
            <v>0</v>
          </cell>
          <cell r="H326">
            <v>0</v>
          </cell>
          <cell r="I326">
            <v>0</v>
          </cell>
          <cell r="J326">
            <v>0</v>
          </cell>
          <cell r="K326">
            <v>0</v>
          </cell>
          <cell r="L326">
            <v>0</v>
          </cell>
        </row>
        <row r="327">
          <cell r="B327" t="str">
            <v>A2643</v>
          </cell>
          <cell r="C327" t="str">
            <v>RASA</v>
          </cell>
          <cell r="D327">
            <v>0</v>
          </cell>
          <cell r="E327">
            <v>0</v>
          </cell>
          <cell r="F327">
            <v>0</v>
          </cell>
          <cell r="G327">
            <v>0</v>
          </cell>
          <cell r="H327">
            <v>0</v>
          </cell>
          <cell r="I327">
            <v>0</v>
          </cell>
          <cell r="J327">
            <v>0</v>
          </cell>
          <cell r="K327">
            <v>0</v>
          </cell>
          <cell r="L327">
            <v>0</v>
          </cell>
        </row>
        <row r="328">
          <cell r="B328" t="str">
            <v>A2670</v>
          </cell>
          <cell r="C328" t="str">
            <v>RASA</v>
          </cell>
          <cell r="D328">
            <v>0</v>
          </cell>
          <cell r="E328">
            <v>0</v>
          </cell>
          <cell r="F328">
            <v>0</v>
          </cell>
          <cell r="G328">
            <v>0</v>
          </cell>
          <cell r="H328">
            <v>0</v>
          </cell>
          <cell r="I328">
            <v>0</v>
          </cell>
          <cell r="J328">
            <v>0</v>
          </cell>
          <cell r="K328">
            <v>0</v>
          </cell>
          <cell r="L328">
            <v>0</v>
          </cell>
        </row>
        <row r="329">
          <cell r="B329" t="str">
            <v>A2704</v>
          </cell>
          <cell r="C329" t="str">
            <v>RASA</v>
          </cell>
          <cell r="D329">
            <v>0</v>
          </cell>
          <cell r="E329">
            <v>0</v>
          </cell>
          <cell r="F329">
            <v>0</v>
          </cell>
          <cell r="G329">
            <v>0</v>
          </cell>
          <cell r="H329">
            <v>0</v>
          </cell>
          <cell r="I329">
            <v>0</v>
          </cell>
          <cell r="J329">
            <v>0</v>
          </cell>
          <cell r="K329">
            <v>0</v>
          </cell>
          <cell r="L329">
            <v>0</v>
          </cell>
        </row>
        <row r="330">
          <cell r="B330" t="str">
            <v>A2706</v>
          </cell>
          <cell r="C330" t="str">
            <v>RASA</v>
          </cell>
          <cell r="D330">
            <v>0</v>
          </cell>
          <cell r="E330">
            <v>0</v>
          </cell>
          <cell r="F330">
            <v>0</v>
          </cell>
          <cell r="G330">
            <v>0</v>
          </cell>
          <cell r="H330">
            <v>0</v>
          </cell>
          <cell r="I330">
            <v>0</v>
          </cell>
          <cell r="J330">
            <v>0</v>
          </cell>
          <cell r="K330">
            <v>0</v>
          </cell>
          <cell r="L330">
            <v>0</v>
          </cell>
        </row>
        <row r="331">
          <cell r="B331" t="str">
            <v>A2708</v>
          </cell>
          <cell r="C331" t="str">
            <v>RASA</v>
          </cell>
          <cell r="D331">
            <v>0</v>
          </cell>
          <cell r="E331">
            <v>0</v>
          </cell>
          <cell r="F331">
            <v>0</v>
          </cell>
          <cell r="G331">
            <v>0</v>
          </cell>
          <cell r="H331">
            <v>0</v>
          </cell>
          <cell r="I331">
            <v>0</v>
          </cell>
          <cell r="J331">
            <v>0</v>
          </cell>
          <cell r="K331">
            <v>0</v>
          </cell>
          <cell r="L331">
            <v>0</v>
          </cell>
        </row>
        <row r="332">
          <cell r="B332" t="str">
            <v>A2709</v>
          </cell>
          <cell r="C332" t="str">
            <v>RASA</v>
          </cell>
          <cell r="D332">
            <v>0</v>
          </cell>
          <cell r="E332">
            <v>0</v>
          </cell>
          <cell r="F332">
            <v>0</v>
          </cell>
          <cell r="G332">
            <v>0</v>
          </cell>
          <cell r="H332">
            <v>0</v>
          </cell>
          <cell r="I332">
            <v>0</v>
          </cell>
          <cell r="J332">
            <v>0</v>
          </cell>
          <cell r="K332">
            <v>0</v>
          </cell>
          <cell r="L332">
            <v>0</v>
          </cell>
        </row>
        <row r="333">
          <cell r="B333" t="str">
            <v>A2710</v>
          </cell>
          <cell r="C333" t="str">
            <v>RASA</v>
          </cell>
          <cell r="D333">
            <v>0</v>
          </cell>
          <cell r="E333">
            <v>0</v>
          </cell>
          <cell r="F333">
            <v>0</v>
          </cell>
          <cell r="G333">
            <v>0</v>
          </cell>
          <cell r="H333">
            <v>0</v>
          </cell>
          <cell r="I333">
            <v>0</v>
          </cell>
          <cell r="J333">
            <v>0</v>
          </cell>
          <cell r="K333">
            <v>0</v>
          </cell>
          <cell r="L333">
            <v>0</v>
          </cell>
        </row>
        <row r="334">
          <cell r="B334" t="str">
            <v>A2722</v>
          </cell>
          <cell r="C334" t="str">
            <v>RASA</v>
          </cell>
          <cell r="D334">
            <v>0</v>
          </cell>
          <cell r="E334">
            <v>0</v>
          </cell>
          <cell r="F334">
            <v>0</v>
          </cell>
          <cell r="G334">
            <v>0</v>
          </cell>
          <cell r="H334">
            <v>0</v>
          </cell>
          <cell r="I334">
            <v>0</v>
          </cell>
          <cell r="J334">
            <v>0</v>
          </cell>
          <cell r="K334">
            <v>0</v>
          </cell>
          <cell r="L334">
            <v>0</v>
          </cell>
        </row>
        <row r="335">
          <cell r="B335" t="str">
            <v>A2759</v>
          </cell>
          <cell r="C335" t="str">
            <v>RASA</v>
          </cell>
          <cell r="D335">
            <v>0</v>
          </cell>
          <cell r="E335">
            <v>0</v>
          </cell>
          <cell r="F335">
            <v>0</v>
          </cell>
          <cell r="G335">
            <v>0</v>
          </cell>
          <cell r="H335">
            <v>0</v>
          </cell>
          <cell r="I335">
            <v>0</v>
          </cell>
          <cell r="J335">
            <v>0</v>
          </cell>
          <cell r="K335">
            <v>0</v>
          </cell>
          <cell r="L335">
            <v>0</v>
          </cell>
        </row>
        <row r="336">
          <cell r="B336" t="str">
            <v>A2761</v>
          </cell>
          <cell r="C336" t="str">
            <v>RASA</v>
          </cell>
          <cell r="D336">
            <v>0</v>
          </cell>
          <cell r="E336">
            <v>0</v>
          </cell>
          <cell r="F336">
            <v>0</v>
          </cell>
          <cell r="G336">
            <v>0</v>
          </cell>
          <cell r="H336">
            <v>0</v>
          </cell>
          <cell r="I336">
            <v>0</v>
          </cell>
          <cell r="J336">
            <v>0</v>
          </cell>
          <cell r="K336">
            <v>0</v>
          </cell>
          <cell r="L336">
            <v>0</v>
          </cell>
        </row>
        <row r="337">
          <cell r="B337" t="str">
            <v>A2765</v>
          </cell>
          <cell r="C337" t="str">
            <v>RASA</v>
          </cell>
          <cell r="D337">
            <v>0</v>
          </cell>
          <cell r="E337">
            <v>0</v>
          </cell>
          <cell r="F337">
            <v>0</v>
          </cell>
          <cell r="G337">
            <v>0</v>
          </cell>
          <cell r="H337">
            <v>0</v>
          </cell>
          <cell r="I337">
            <v>0</v>
          </cell>
          <cell r="J337">
            <v>0</v>
          </cell>
          <cell r="K337">
            <v>0</v>
          </cell>
          <cell r="L337">
            <v>0</v>
          </cell>
        </row>
        <row r="338">
          <cell r="B338" t="str">
            <v>A2781</v>
          </cell>
          <cell r="C338" t="str">
            <v>RASA</v>
          </cell>
          <cell r="D338">
            <v>0</v>
          </cell>
          <cell r="E338">
            <v>0</v>
          </cell>
          <cell r="F338">
            <v>0</v>
          </cell>
          <cell r="G338">
            <v>0</v>
          </cell>
          <cell r="H338">
            <v>0</v>
          </cell>
          <cell r="I338">
            <v>0</v>
          </cell>
          <cell r="J338">
            <v>0</v>
          </cell>
          <cell r="K338">
            <v>0</v>
          </cell>
          <cell r="L338">
            <v>0</v>
          </cell>
        </row>
        <row r="339">
          <cell r="B339" t="str">
            <v>A2785</v>
          </cell>
          <cell r="C339" t="str">
            <v>RASA</v>
          </cell>
          <cell r="D339">
            <v>0</v>
          </cell>
          <cell r="E339">
            <v>0</v>
          </cell>
          <cell r="F339">
            <v>0</v>
          </cell>
          <cell r="G339">
            <v>0</v>
          </cell>
          <cell r="H339">
            <v>0</v>
          </cell>
          <cell r="I339">
            <v>0</v>
          </cell>
          <cell r="J339">
            <v>0</v>
          </cell>
          <cell r="K339">
            <v>0</v>
          </cell>
          <cell r="L339">
            <v>0</v>
          </cell>
        </row>
        <row r="340">
          <cell r="B340" t="str">
            <v>A2786</v>
          </cell>
          <cell r="C340" t="str">
            <v>RASA</v>
          </cell>
          <cell r="D340">
            <v>0</v>
          </cell>
          <cell r="E340">
            <v>0</v>
          </cell>
          <cell r="F340">
            <v>0</v>
          </cell>
          <cell r="G340">
            <v>0</v>
          </cell>
          <cell r="H340">
            <v>0</v>
          </cell>
          <cell r="I340">
            <v>0</v>
          </cell>
          <cell r="J340">
            <v>0</v>
          </cell>
          <cell r="K340">
            <v>0</v>
          </cell>
          <cell r="L340">
            <v>0</v>
          </cell>
        </row>
        <row r="341">
          <cell r="B341" t="str">
            <v>A2803</v>
          </cell>
          <cell r="C341" t="str">
            <v>RASA</v>
          </cell>
          <cell r="D341">
            <v>0</v>
          </cell>
          <cell r="E341">
            <v>0</v>
          </cell>
          <cell r="F341">
            <v>0</v>
          </cell>
          <cell r="G341">
            <v>0</v>
          </cell>
          <cell r="H341">
            <v>0</v>
          </cell>
          <cell r="I341">
            <v>0</v>
          </cell>
          <cell r="J341">
            <v>0</v>
          </cell>
          <cell r="K341">
            <v>0</v>
          </cell>
          <cell r="L341">
            <v>0</v>
          </cell>
        </row>
        <row r="342">
          <cell r="B342" t="str">
            <v>A2818</v>
          </cell>
          <cell r="C342" t="str">
            <v>RASA</v>
          </cell>
          <cell r="D342">
            <v>0</v>
          </cell>
          <cell r="E342">
            <v>0</v>
          </cell>
          <cell r="F342">
            <v>0</v>
          </cell>
          <cell r="G342">
            <v>0</v>
          </cell>
          <cell r="H342">
            <v>0</v>
          </cell>
          <cell r="I342">
            <v>0</v>
          </cell>
          <cell r="J342">
            <v>0</v>
          </cell>
          <cell r="K342">
            <v>0</v>
          </cell>
          <cell r="L342">
            <v>0</v>
          </cell>
        </row>
        <row r="343">
          <cell r="B343" t="str">
            <v>A2819</v>
          </cell>
          <cell r="C343" t="str">
            <v>RASA</v>
          </cell>
          <cell r="D343">
            <v>0</v>
          </cell>
          <cell r="E343">
            <v>0</v>
          </cell>
          <cell r="F343">
            <v>0</v>
          </cell>
          <cell r="G343">
            <v>0</v>
          </cell>
          <cell r="H343">
            <v>0</v>
          </cell>
          <cell r="I343">
            <v>0</v>
          </cell>
          <cell r="J343">
            <v>0</v>
          </cell>
          <cell r="K343">
            <v>0</v>
          </cell>
          <cell r="L343">
            <v>0</v>
          </cell>
        </row>
        <row r="344">
          <cell r="B344" t="str">
            <v>A2820</v>
          </cell>
          <cell r="C344" t="str">
            <v>RASA</v>
          </cell>
          <cell r="D344">
            <v>0</v>
          </cell>
          <cell r="E344">
            <v>0</v>
          </cell>
          <cell r="F344">
            <v>0</v>
          </cell>
          <cell r="G344">
            <v>0</v>
          </cell>
          <cell r="H344">
            <v>0</v>
          </cell>
          <cell r="I344">
            <v>0</v>
          </cell>
          <cell r="J344">
            <v>0</v>
          </cell>
          <cell r="K344">
            <v>0</v>
          </cell>
          <cell r="L344">
            <v>0</v>
          </cell>
        </row>
        <row r="345">
          <cell r="B345" t="str">
            <v>A2821</v>
          </cell>
          <cell r="C345" t="str">
            <v>RASA</v>
          </cell>
          <cell r="D345">
            <v>0</v>
          </cell>
          <cell r="E345">
            <v>0</v>
          </cell>
          <cell r="F345">
            <v>0</v>
          </cell>
          <cell r="G345">
            <v>0</v>
          </cell>
          <cell r="H345">
            <v>0</v>
          </cell>
          <cell r="I345">
            <v>0</v>
          </cell>
          <cell r="J345">
            <v>0</v>
          </cell>
          <cell r="K345">
            <v>0</v>
          </cell>
          <cell r="L345">
            <v>0</v>
          </cell>
        </row>
        <row r="346">
          <cell r="B346" t="str">
            <v>A2835</v>
          </cell>
          <cell r="C346" t="str">
            <v>RASA</v>
          </cell>
          <cell r="D346">
            <v>0</v>
          </cell>
          <cell r="E346">
            <v>0</v>
          </cell>
          <cell r="F346">
            <v>0</v>
          </cell>
          <cell r="G346">
            <v>0</v>
          </cell>
          <cell r="H346">
            <v>0</v>
          </cell>
          <cell r="I346">
            <v>0</v>
          </cell>
          <cell r="J346">
            <v>0</v>
          </cell>
          <cell r="K346">
            <v>0</v>
          </cell>
          <cell r="L346">
            <v>0</v>
          </cell>
        </row>
        <row r="347">
          <cell r="B347" t="str">
            <v>A2837</v>
          </cell>
          <cell r="C347" t="str">
            <v>RASA</v>
          </cell>
          <cell r="D347">
            <v>0</v>
          </cell>
          <cell r="E347">
            <v>0</v>
          </cell>
          <cell r="F347">
            <v>0</v>
          </cell>
          <cell r="G347">
            <v>0</v>
          </cell>
          <cell r="H347">
            <v>0</v>
          </cell>
          <cell r="I347">
            <v>0</v>
          </cell>
          <cell r="J347">
            <v>0</v>
          </cell>
          <cell r="K347">
            <v>0</v>
          </cell>
          <cell r="L347">
            <v>0</v>
          </cell>
        </row>
        <row r="348">
          <cell r="B348" t="str">
            <v>A2839</v>
          </cell>
          <cell r="C348" t="str">
            <v>RASA</v>
          </cell>
          <cell r="D348">
            <v>0</v>
          </cell>
          <cell r="E348">
            <v>0</v>
          </cell>
          <cell r="F348">
            <v>0</v>
          </cell>
          <cell r="G348">
            <v>0</v>
          </cell>
          <cell r="H348">
            <v>0</v>
          </cell>
          <cell r="I348">
            <v>0</v>
          </cell>
          <cell r="J348">
            <v>0</v>
          </cell>
          <cell r="K348">
            <v>0</v>
          </cell>
          <cell r="L348">
            <v>0</v>
          </cell>
        </row>
        <row r="349">
          <cell r="B349" t="str">
            <v>A2840</v>
          </cell>
          <cell r="C349" t="str">
            <v>RASA</v>
          </cell>
          <cell r="D349">
            <v>0</v>
          </cell>
          <cell r="E349">
            <v>0</v>
          </cell>
          <cell r="F349">
            <v>0</v>
          </cell>
          <cell r="G349">
            <v>0</v>
          </cell>
          <cell r="H349">
            <v>0</v>
          </cell>
          <cell r="I349">
            <v>0</v>
          </cell>
          <cell r="J349">
            <v>0</v>
          </cell>
          <cell r="K349">
            <v>0</v>
          </cell>
          <cell r="L349">
            <v>0</v>
          </cell>
        </row>
        <row r="350">
          <cell r="B350" t="str">
            <v>A2868</v>
          </cell>
          <cell r="C350" t="str">
            <v>RASA</v>
          </cell>
          <cell r="D350">
            <v>0</v>
          </cell>
          <cell r="E350">
            <v>0</v>
          </cell>
          <cell r="F350">
            <v>0</v>
          </cell>
          <cell r="G350">
            <v>0</v>
          </cell>
          <cell r="H350">
            <v>0</v>
          </cell>
          <cell r="I350">
            <v>0</v>
          </cell>
          <cell r="J350">
            <v>0</v>
          </cell>
          <cell r="K350">
            <v>0</v>
          </cell>
          <cell r="L350">
            <v>0</v>
          </cell>
        </row>
        <row r="351">
          <cell r="B351" t="str">
            <v>A2892</v>
          </cell>
          <cell r="C351" t="str">
            <v>RASA</v>
          </cell>
          <cell r="D351">
            <v>0</v>
          </cell>
          <cell r="E351">
            <v>0</v>
          </cell>
          <cell r="F351">
            <v>0</v>
          </cell>
          <cell r="G351">
            <v>0</v>
          </cell>
          <cell r="H351">
            <v>0</v>
          </cell>
          <cell r="I351">
            <v>0</v>
          </cell>
          <cell r="J351">
            <v>0</v>
          </cell>
          <cell r="K351">
            <v>0</v>
          </cell>
          <cell r="L351">
            <v>0</v>
          </cell>
        </row>
        <row r="352">
          <cell r="B352" t="str">
            <v>A2920</v>
          </cell>
          <cell r="C352" t="str">
            <v>RASA</v>
          </cell>
          <cell r="D352">
            <v>0</v>
          </cell>
          <cell r="E352">
            <v>0</v>
          </cell>
          <cell r="F352">
            <v>0</v>
          </cell>
          <cell r="G352">
            <v>0</v>
          </cell>
          <cell r="H352">
            <v>0</v>
          </cell>
          <cell r="I352">
            <v>0</v>
          </cell>
          <cell r="J352">
            <v>0</v>
          </cell>
          <cell r="K352">
            <v>0</v>
          </cell>
          <cell r="L352">
            <v>0</v>
          </cell>
        </row>
        <row r="353">
          <cell r="B353" t="str">
            <v>A2944</v>
          </cell>
          <cell r="C353" t="str">
            <v>RASA</v>
          </cell>
          <cell r="D353">
            <v>0</v>
          </cell>
          <cell r="E353">
            <v>0</v>
          </cell>
          <cell r="F353">
            <v>0</v>
          </cell>
          <cell r="G353">
            <v>0</v>
          </cell>
          <cell r="H353">
            <v>0</v>
          </cell>
          <cell r="I353">
            <v>0</v>
          </cell>
          <cell r="J353">
            <v>0</v>
          </cell>
          <cell r="K353">
            <v>0</v>
          </cell>
          <cell r="L353">
            <v>0</v>
          </cell>
        </row>
        <row r="354">
          <cell r="B354" t="str">
            <v>A2945</v>
          </cell>
          <cell r="C354" t="str">
            <v>RASA</v>
          </cell>
          <cell r="D354">
            <v>0</v>
          </cell>
          <cell r="E354">
            <v>0</v>
          </cell>
          <cell r="F354">
            <v>0</v>
          </cell>
          <cell r="G354">
            <v>0</v>
          </cell>
          <cell r="H354">
            <v>0</v>
          </cell>
          <cell r="I354">
            <v>0</v>
          </cell>
          <cell r="J354">
            <v>0</v>
          </cell>
          <cell r="K354">
            <v>0</v>
          </cell>
          <cell r="L354">
            <v>0</v>
          </cell>
        </row>
        <row r="355">
          <cell r="B355" t="str">
            <v>A2946</v>
          </cell>
          <cell r="C355" t="str">
            <v>RASA</v>
          </cell>
          <cell r="D355">
            <v>0</v>
          </cell>
          <cell r="E355">
            <v>0</v>
          </cell>
          <cell r="F355">
            <v>0</v>
          </cell>
          <cell r="G355">
            <v>0</v>
          </cell>
          <cell r="H355">
            <v>0</v>
          </cell>
          <cell r="I355">
            <v>0</v>
          </cell>
          <cell r="J355">
            <v>0</v>
          </cell>
          <cell r="K355">
            <v>0</v>
          </cell>
          <cell r="L355">
            <v>0</v>
          </cell>
        </row>
        <row r="356">
          <cell r="B356" t="str">
            <v>A2948</v>
          </cell>
          <cell r="C356" t="str">
            <v>RASA</v>
          </cell>
          <cell r="D356">
            <v>0</v>
          </cell>
          <cell r="E356">
            <v>0</v>
          </cell>
          <cell r="F356">
            <v>0</v>
          </cell>
          <cell r="G356">
            <v>0</v>
          </cell>
          <cell r="H356">
            <v>0</v>
          </cell>
          <cell r="I356">
            <v>0</v>
          </cell>
          <cell r="J356">
            <v>0</v>
          </cell>
          <cell r="K356">
            <v>0</v>
          </cell>
          <cell r="L356">
            <v>0</v>
          </cell>
        </row>
        <row r="357">
          <cell r="B357" t="str">
            <v>A2986</v>
          </cell>
          <cell r="C357" t="str">
            <v>RASA</v>
          </cell>
          <cell r="D357">
            <v>0</v>
          </cell>
          <cell r="E357">
            <v>0</v>
          </cell>
          <cell r="F357">
            <v>0</v>
          </cell>
          <cell r="G357">
            <v>0</v>
          </cell>
          <cell r="H357">
            <v>0</v>
          </cell>
          <cell r="I357">
            <v>0</v>
          </cell>
          <cell r="J357">
            <v>0</v>
          </cell>
          <cell r="K357">
            <v>0</v>
          </cell>
          <cell r="L357">
            <v>0</v>
          </cell>
        </row>
        <row r="358">
          <cell r="B358" t="str">
            <v>A2988</v>
          </cell>
          <cell r="C358" t="str">
            <v>RASA</v>
          </cell>
          <cell r="D358">
            <v>0</v>
          </cell>
          <cell r="E358">
            <v>0</v>
          </cell>
          <cell r="F358">
            <v>0</v>
          </cell>
          <cell r="G358">
            <v>0</v>
          </cell>
          <cell r="H358">
            <v>0</v>
          </cell>
          <cell r="I358">
            <v>0</v>
          </cell>
          <cell r="J358">
            <v>0</v>
          </cell>
          <cell r="K358">
            <v>0</v>
          </cell>
          <cell r="L358">
            <v>0</v>
          </cell>
        </row>
        <row r="359">
          <cell r="B359" t="str">
            <v>A2989</v>
          </cell>
          <cell r="C359" t="str">
            <v>RASA</v>
          </cell>
          <cell r="D359">
            <v>0</v>
          </cell>
          <cell r="E359">
            <v>0</v>
          </cell>
          <cell r="F359">
            <v>0</v>
          </cell>
          <cell r="G359">
            <v>0</v>
          </cell>
          <cell r="H359">
            <v>0</v>
          </cell>
          <cell r="I359">
            <v>0</v>
          </cell>
          <cell r="J359">
            <v>0</v>
          </cell>
          <cell r="K359">
            <v>0</v>
          </cell>
          <cell r="L359">
            <v>0</v>
          </cell>
        </row>
        <row r="360">
          <cell r="B360" t="str">
            <v>A2991</v>
          </cell>
          <cell r="C360" t="str">
            <v>RASA</v>
          </cell>
          <cell r="D360">
            <v>0</v>
          </cell>
          <cell r="E360">
            <v>0</v>
          </cell>
          <cell r="F360">
            <v>0</v>
          </cell>
          <cell r="G360">
            <v>0</v>
          </cell>
          <cell r="H360">
            <v>0</v>
          </cell>
          <cell r="I360">
            <v>0</v>
          </cell>
          <cell r="J360">
            <v>0</v>
          </cell>
          <cell r="K360">
            <v>0</v>
          </cell>
          <cell r="L360">
            <v>0</v>
          </cell>
        </row>
        <row r="361">
          <cell r="B361" t="str">
            <v>A2992</v>
          </cell>
          <cell r="C361" t="str">
            <v>RASA</v>
          </cell>
          <cell r="D361">
            <v>0</v>
          </cell>
          <cell r="E361">
            <v>0</v>
          </cell>
          <cell r="F361">
            <v>0</v>
          </cell>
          <cell r="G361">
            <v>0</v>
          </cell>
          <cell r="H361">
            <v>0</v>
          </cell>
          <cell r="I361">
            <v>0</v>
          </cell>
          <cell r="J361">
            <v>0</v>
          </cell>
          <cell r="K361">
            <v>0</v>
          </cell>
          <cell r="L361">
            <v>0</v>
          </cell>
        </row>
        <row r="362">
          <cell r="B362" t="str">
            <v>A2993</v>
          </cell>
          <cell r="C362" t="str">
            <v>RASA</v>
          </cell>
          <cell r="D362">
            <v>0</v>
          </cell>
          <cell r="E362">
            <v>0</v>
          </cell>
          <cell r="F362">
            <v>0</v>
          </cell>
          <cell r="G362">
            <v>0</v>
          </cell>
          <cell r="H362">
            <v>0</v>
          </cell>
          <cell r="I362">
            <v>0</v>
          </cell>
          <cell r="J362">
            <v>0</v>
          </cell>
          <cell r="K362">
            <v>0</v>
          </cell>
          <cell r="L362">
            <v>0</v>
          </cell>
        </row>
        <row r="363">
          <cell r="B363" t="str">
            <v>A3010</v>
          </cell>
          <cell r="C363" t="str">
            <v>RASA</v>
          </cell>
          <cell r="D363">
            <v>0</v>
          </cell>
          <cell r="E363">
            <v>0</v>
          </cell>
          <cell r="F363">
            <v>0</v>
          </cell>
          <cell r="G363">
            <v>0</v>
          </cell>
          <cell r="H363">
            <v>0</v>
          </cell>
          <cell r="I363">
            <v>0</v>
          </cell>
          <cell r="J363">
            <v>0</v>
          </cell>
          <cell r="K363">
            <v>0</v>
          </cell>
          <cell r="L363">
            <v>0</v>
          </cell>
        </row>
        <row r="364">
          <cell r="B364" t="str">
            <v>A3011</v>
          </cell>
          <cell r="C364" t="str">
            <v>RASA</v>
          </cell>
          <cell r="D364">
            <v>0</v>
          </cell>
          <cell r="E364">
            <v>0</v>
          </cell>
          <cell r="F364">
            <v>0</v>
          </cell>
          <cell r="G364">
            <v>0</v>
          </cell>
          <cell r="H364">
            <v>0</v>
          </cell>
          <cell r="I364">
            <v>0</v>
          </cell>
          <cell r="J364">
            <v>0</v>
          </cell>
          <cell r="K364">
            <v>0</v>
          </cell>
          <cell r="L364">
            <v>0</v>
          </cell>
        </row>
        <row r="365">
          <cell r="B365" t="str">
            <v>A3033</v>
          </cell>
          <cell r="C365" t="str">
            <v>RASA</v>
          </cell>
          <cell r="D365">
            <v>0</v>
          </cell>
          <cell r="E365">
            <v>0</v>
          </cell>
          <cell r="F365">
            <v>0</v>
          </cell>
          <cell r="G365">
            <v>0</v>
          </cell>
          <cell r="H365">
            <v>0</v>
          </cell>
          <cell r="I365">
            <v>0</v>
          </cell>
          <cell r="J365">
            <v>0</v>
          </cell>
          <cell r="K365">
            <v>0</v>
          </cell>
          <cell r="L365">
            <v>0</v>
          </cell>
        </row>
        <row r="366">
          <cell r="B366" t="str">
            <v>A3035</v>
          </cell>
          <cell r="C366" t="str">
            <v>RASA</v>
          </cell>
          <cell r="D366">
            <v>0</v>
          </cell>
          <cell r="E366">
            <v>0</v>
          </cell>
          <cell r="F366">
            <v>0</v>
          </cell>
          <cell r="G366">
            <v>0</v>
          </cell>
          <cell r="H366">
            <v>0</v>
          </cell>
          <cell r="I366">
            <v>0</v>
          </cell>
          <cell r="J366">
            <v>0</v>
          </cell>
          <cell r="K366">
            <v>0</v>
          </cell>
          <cell r="L366">
            <v>0</v>
          </cell>
        </row>
        <row r="367">
          <cell r="B367" t="str">
            <v>A3036</v>
          </cell>
          <cell r="C367" t="str">
            <v>RASA</v>
          </cell>
          <cell r="D367">
            <v>0</v>
          </cell>
          <cell r="E367">
            <v>0</v>
          </cell>
          <cell r="F367">
            <v>0</v>
          </cell>
          <cell r="G367">
            <v>0</v>
          </cell>
          <cell r="H367">
            <v>0</v>
          </cell>
          <cell r="I367">
            <v>0</v>
          </cell>
          <cell r="J367">
            <v>0</v>
          </cell>
          <cell r="K367">
            <v>0</v>
          </cell>
          <cell r="L367">
            <v>0</v>
          </cell>
        </row>
        <row r="368">
          <cell r="B368" t="str">
            <v>A3038</v>
          </cell>
          <cell r="C368" t="str">
            <v>RASA</v>
          </cell>
          <cell r="D368">
            <v>0</v>
          </cell>
          <cell r="E368">
            <v>0</v>
          </cell>
          <cell r="F368">
            <v>0</v>
          </cell>
          <cell r="G368">
            <v>0</v>
          </cell>
          <cell r="H368">
            <v>0</v>
          </cell>
          <cell r="I368">
            <v>0</v>
          </cell>
          <cell r="J368">
            <v>0</v>
          </cell>
          <cell r="K368">
            <v>0</v>
          </cell>
          <cell r="L368">
            <v>0</v>
          </cell>
        </row>
        <row r="369">
          <cell r="B369" t="str">
            <v>A3050</v>
          </cell>
          <cell r="C369" t="str">
            <v>RASA</v>
          </cell>
          <cell r="D369">
            <v>0</v>
          </cell>
          <cell r="E369">
            <v>0</v>
          </cell>
          <cell r="F369">
            <v>0</v>
          </cell>
          <cell r="G369">
            <v>0</v>
          </cell>
          <cell r="H369">
            <v>0</v>
          </cell>
          <cell r="I369">
            <v>0</v>
          </cell>
          <cell r="J369">
            <v>0</v>
          </cell>
          <cell r="K369">
            <v>0</v>
          </cell>
          <cell r="L369">
            <v>0</v>
          </cell>
        </row>
        <row r="370">
          <cell r="B370" t="str">
            <v>A3163</v>
          </cell>
          <cell r="C370" t="str">
            <v>RASA</v>
          </cell>
          <cell r="D370">
            <v>0</v>
          </cell>
          <cell r="E370">
            <v>0</v>
          </cell>
          <cell r="F370">
            <v>0</v>
          </cell>
          <cell r="G370">
            <v>0</v>
          </cell>
          <cell r="H370">
            <v>0</v>
          </cell>
          <cell r="I370">
            <v>0</v>
          </cell>
          <cell r="J370">
            <v>0</v>
          </cell>
          <cell r="K370">
            <v>0</v>
          </cell>
          <cell r="L370">
            <v>0</v>
          </cell>
        </row>
        <row r="371">
          <cell r="B371" t="str">
            <v>A3183</v>
          </cell>
          <cell r="C371" t="str">
            <v>RASA</v>
          </cell>
          <cell r="D371">
            <v>0</v>
          </cell>
          <cell r="E371">
            <v>0</v>
          </cell>
          <cell r="F371">
            <v>0</v>
          </cell>
          <cell r="G371">
            <v>0</v>
          </cell>
          <cell r="H371">
            <v>0</v>
          </cell>
          <cell r="I371">
            <v>0</v>
          </cell>
          <cell r="J371">
            <v>0</v>
          </cell>
          <cell r="K371">
            <v>0</v>
          </cell>
          <cell r="L371">
            <v>0</v>
          </cell>
        </row>
        <row r="372">
          <cell r="B372" t="str">
            <v>A3213</v>
          </cell>
          <cell r="C372" t="str">
            <v>Large</v>
          </cell>
          <cell r="D372">
            <v>19</v>
          </cell>
          <cell r="E372">
            <v>0</v>
          </cell>
          <cell r="F372">
            <v>0</v>
          </cell>
          <cell r="G372">
            <v>0</v>
          </cell>
          <cell r="H372">
            <v>0</v>
          </cell>
          <cell r="I372">
            <v>0</v>
          </cell>
          <cell r="J372">
            <v>19</v>
          </cell>
          <cell r="K372">
            <v>0</v>
          </cell>
          <cell r="L372">
            <v>0</v>
          </cell>
        </row>
        <row r="373">
          <cell r="B373" t="str">
            <v>A3244</v>
          </cell>
          <cell r="C373" t="str">
            <v>RASA</v>
          </cell>
          <cell r="D373">
            <v>0</v>
          </cell>
          <cell r="E373">
            <v>0</v>
          </cell>
          <cell r="F373">
            <v>0</v>
          </cell>
          <cell r="G373">
            <v>0</v>
          </cell>
          <cell r="H373">
            <v>0</v>
          </cell>
          <cell r="I373">
            <v>0</v>
          </cell>
          <cell r="J373">
            <v>0</v>
          </cell>
          <cell r="K373">
            <v>0</v>
          </cell>
          <cell r="L373">
            <v>0</v>
          </cell>
        </row>
        <row r="374">
          <cell r="B374" t="str">
            <v>A3245</v>
          </cell>
          <cell r="C374" t="str">
            <v>RASA</v>
          </cell>
          <cell r="D374">
            <v>0</v>
          </cell>
          <cell r="E374">
            <v>0</v>
          </cell>
          <cell r="F374">
            <v>0</v>
          </cell>
          <cell r="G374">
            <v>0</v>
          </cell>
          <cell r="H374">
            <v>0</v>
          </cell>
          <cell r="I374">
            <v>0</v>
          </cell>
          <cell r="J374">
            <v>0</v>
          </cell>
          <cell r="K374">
            <v>0</v>
          </cell>
          <cell r="L374">
            <v>0</v>
          </cell>
        </row>
        <row r="375">
          <cell r="B375" t="str">
            <v>A3246</v>
          </cell>
          <cell r="C375" t="str">
            <v>RASA</v>
          </cell>
          <cell r="D375">
            <v>0</v>
          </cell>
          <cell r="E375">
            <v>0</v>
          </cell>
          <cell r="F375">
            <v>0</v>
          </cell>
          <cell r="G375">
            <v>0</v>
          </cell>
          <cell r="H375">
            <v>0</v>
          </cell>
          <cell r="I375">
            <v>0</v>
          </cell>
          <cell r="J375">
            <v>0</v>
          </cell>
          <cell r="K375">
            <v>0</v>
          </cell>
          <cell r="L375">
            <v>0</v>
          </cell>
        </row>
        <row r="376">
          <cell r="B376" t="str">
            <v>A3257</v>
          </cell>
          <cell r="C376" t="str">
            <v>RASA</v>
          </cell>
          <cell r="D376">
            <v>0</v>
          </cell>
          <cell r="E376">
            <v>0</v>
          </cell>
          <cell r="F376">
            <v>0</v>
          </cell>
          <cell r="G376">
            <v>0</v>
          </cell>
          <cell r="H376">
            <v>0</v>
          </cell>
          <cell r="I376">
            <v>0</v>
          </cell>
          <cell r="J376">
            <v>0</v>
          </cell>
          <cell r="K376">
            <v>0</v>
          </cell>
          <cell r="L376">
            <v>0</v>
          </cell>
        </row>
        <row r="377">
          <cell r="B377" t="str">
            <v>A3266</v>
          </cell>
          <cell r="C377" t="str">
            <v>RASA</v>
          </cell>
          <cell r="D377">
            <v>0</v>
          </cell>
          <cell r="E377">
            <v>0</v>
          </cell>
          <cell r="F377">
            <v>0</v>
          </cell>
          <cell r="G377">
            <v>0</v>
          </cell>
          <cell r="H377">
            <v>0</v>
          </cell>
          <cell r="I377">
            <v>0</v>
          </cell>
          <cell r="J377">
            <v>0</v>
          </cell>
          <cell r="K377">
            <v>0</v>
          </cell>
          <cell r="L377">
            <v>0</v>
          </cell>
        </row>
        <row r="378">
          <cell r="B378" t="str">
            <v>A3267</v>
          </cell>
          <cell r="C378" t="str">
            <v>RASA</v>
          </cell>
          <cell r="D378">
            <v>0</v>
          </cell>
          <cell r="E378">
            <v>0</v>
          </cell>
          <cell r="F378">
            <v>0</v>
          </cell>
          <cell r="G378">
            <v>0</v>
          </cell>
          <cell r="H378">
            <v>0</v>
          </cell>
          <cell r="I378">
            <v>0</v>
          </cell>
          <cell r="J378">
            <v>0</v>
          </cell>
          <cell r="K378">
            <v>0</v>
          </cell>
          <cell r="L378">
            <v>0</v>
          </cell>
        </row>
        <row r="379">
          <cell r="B379" t="str">
            <v>A3311</v>
          </cell>
          <cell r="C379" t="str">
            <v>RASA</v>
          </cell>
          <cell r="D379">
            <v>0</v>
          </cell>
          <cell r="E379">
            <v>0</v>
          </cell>
          <cell r="F379">
            <v>0</v>
          </cell>
          <cell r="G379">
            <v>0</v>
          </cell>
          <cell r="H379">
            <v>0</v>
          </cell>
          <cell r="I379">
            <v>0</v>
          </cell>
          <cell r="J379">
            <v>0</v>
          </cell>
          <cell r="K379">
            <v>0</v>
          </cell>
          <cell r="L379">
            <v>0</v>
          </cell>
        </row>
        <row r="380">
          <cell r="B380" t="str">
            <v>A3332</v>
          </cell>
          <cell r="C380" t="str">
            <v>RASA</v>
          </cell>
          <cell r="D380">
            <v>0</v>
          </cell>
          <cell r="E380">
            <v>0</v>
          </cell>
          <cell r="F380">
            <v>0</v>
          </cell>
          <cell r="G380">
            <v>0</v>
          </cell>
          <cell r="H380">
            <v>0</v>
          </cell>
          <cell r="I380">
            <v>0</v>
          </cell>
          <cell r="J380">
            <v>0</v>
          </cell>
          <cell r="K380">
            <v>0</v>
          </cell>
          <cell r="L380">
            <v>0</v>
          </cell>
        </row>
        <row r="381">
          <cell r="B381" t="str">
            <v>A3358</v>
          </cell>
          <cell r="C381" t="str">
            <v>RASA</v>
          </cell>
          <cell r="D381">
            <v>0</v>
          </cell>
          <cell r="E381">
            <v>0</v>
          </cell>
          <cell r="F381">
            <v>0</v>
          </cell>
          <cell r="G381">
            <v>0</v>
          </cell>
          <cell r="H381">
            <v>0</v>
          </cell>
          <cell r="I381">
            <v>0</v>
          </cell>
          <cell r="J381">
            <v>0</v>
          </cell>
          <cell r="K381">
            <v>0</v>
          </cell>
          <cell r="L381">
            <v>0</v>
          </cell>
        </row>
        <row r="382">
          <cell r="B382" t="str">
            <v>A3386</v>
          </cell>
          <cell r="C382" t="str">
            <v>RASA</v>
          </cell>
          <cell r="D382">
            <v>0</v>
          </cell>
          <cell r="E382">
            <v>0</v>
          </cell>
          <cell r="F382">
            <v>0</v>
          </cell>
          <cell r="G382">
            <v>0</v>
          </cell>
          <cell r="H382">
            <v>0</v>
          </cell>
          <cell r="I382">
            <v>0</v>
          </cell>
          <cell r="J382">
            <v>0</v>
          </cell>
          <cell r="K382">
            <v>0</v>
          </cell>
          <cell r="L382">
            <v>0</v>
          </cell>
        </row>
        <row r="383">
          <cell r="B383" t="str">
            <v>A3388</v>
          </cell>
          <cell r="C383" t="str">
            <v>RASA</v>
          </cell>
          <cell r="D383">
            <v>0</v>
          </cell>
          <cell r="E383">
            <v>0</v>
          </cell>
          <cell r="F383">
            <v>0</v>
          </cell>
          <cell r="G383">
            <v>0</v>
          </cell>
          <cell r="H383">
            <v>0</v>
          </cell>
          <cell r="I383">
            <v>0</v>
          </cell>
          <cell r="J383">
            <v>0</v>
          </cell>
          <cell r="K383">
            <v>0</v>
          </cell>
          <cell r="L383">
            <v>0</v>
          </cell>
        </row>
        <row r="384">
          <cell r="B384" t="str">
            <v>A3390</v>
          </cell>
          <cell r="C384" t="str">
            <v>RASA</v>
          </cell>
          <cell r="D384">
            <v>0</v>
          </cell>
          <cell r="E384">
            <v>0</v>
          </cell>
          <cell r="F384">
            <v>0</v>
          </cell>
          <cell r="G384">
            <v>0</v>
          </cell>
          <cell r="H384">
            <v>0</v>
          </cell>
          <cell r="I384">
            <v>0</v>
          </cell>
          <cell r="J384">
            <v>0</v>
          </cell>
          <cell r="K384">
            <v>0</v>
          </cell>
          <cell r="L384">
            <v>0</v>
          </cell>
        </row>
        <row r="385">
          <cell r="B385" t="str">
            <v>A3418</v>
          </cell>
          <cell r="C385" t="str">
            <v>RASA</v>
          </cell>
          <cell r="D385">
            <v>0</v>
          </cell>
          <cell r="E385">
            <v>0</v>
          </cell>
          <cell r="F385">
            <v>0</v>
          </cell>
          <cell r="G385">
            <v>0</v>
          </cell>
          <cell r="H385">
            <v>0</v>
          </cell>
          <cell r="I385">
            <v>0</v>
          </cell>
          <cell r="J385">
            <v>0</v>
          </cell>
          <cell r="K385">
            <v>0</v>
          </cell>
          <cell r="L385">
            <v>0</v>
          </cell>
        </row>
        <row r="386">
          <cell r="B386" t="str">
            <v>A3448</v>
          </cell>
          <cell r="C386" t="str">
            <v>RASA</v>
          </cell>
          <cell r="D386">
            <v>0</v>
          </cell>
          <cell r="E386">
            <v>0</v>
          </cell>
          <cell r="F386">
            <v>0</v>
          </cell>
          <cell r="G386">
            <v>0</v>
          </cell>
          <cell r="H386">
            <v>0</v>
          </cell>
          <cell r="I386">
            <v>0</v>
          </cell>
          <cell r="J386">
            <v>0</v>
          </cell>
          <cell r="K386">
            <v>0</v>
          </cell>
          <cell r="L386">
            <v>0</v>
          </cell>
        </row>
        <row r="387">
          <cell r="B387" t="str">
            <v>A3456</v>
          </cell>
          <cell r="C387" t="str">
            <v>RASA</v>
          </cell>
          <cell r="D387">
            <v>0</v>
          </cell>
          <cell r="E387">
            <v>0</v>
          </cell>
          <cell r="F387">
            <v>0</v>
          </cell>
          <cell r="G387">
            <v>0</v>
          </cell>
          <cell r="H387">
            <v>0</v>
          </cell>
          <cell r="I387">
            <v>0</v>
          </cell>
          <cell r="J387">
            <v>0</v>
          </cell>
          <cell r="K387">
            <v>0</v>
          </cell>
          <cell r="L387">
            <v>0</v>
          </cell>
        </row>
        <row r="388">
          <cell r="B388" t="str">
            <v>A3457</v>
          </cell>
          <cell r="C388" t="str">
            <v>RASA</v>
          </cell>
          <cell r="D388">
            <v>0</v>
          </cell>
          <cell r="E388">
            <v>0</v>
          </cell>
          <cell r="F388">
            <v>0</v>
          </cell>
          <cell r="G388">
            <v>0</v>
          </cell>
          <cell r="H388">
            <v>0</v>
          </cell>
          <cell r="I388">
            <v>0</v>
          </cell>
          <cell r="J388">
            <v>0</v>
          </cell>
          <cell r="K388">
            <v>0</v>
          </cell>
          <cell r="L388">
            <v>0</v>
          </cell>
        </row>
        <row r="389">
          <cell r="B389" t="str">
            <v>A3467</v>
          </cell>
          <cell r="C389" t="str">
            <v>RASA</v>
          </cell>
          <cell r="D389">
            <v>0</v>
          </cell>
          <cell r="E389">
            <v>0</v>
          </cell>
          <cell r="F389">
            <v>0</v>
          </cell>
          <cell r="G389">
            <v>0</v>
          </cell>
          <cell r="H389">
            <v>0</v>
          </cell>
          <cell r="I389">
            <v>0</v>
          </cell>
          <cell r="J389">
            <v>0</v>
          </cell>
          <cell r="K389">
            <v>0</v>
          </cell>
          <cell r="L389">
            <v>0</v>
          </cell>
        </row>
        <row r="390">
          <cell r="B390" t="str">
            <v>A3476</v>
          </cell>
          <cell r="C390" t="str">
            <v>RASA</v>
          </cell>
          <cell r="D390">
            <v>0</v>
          </cell>
          <cell r="E390">
            <v>0</v>
          </cell>
          <cell r="F390">
            <v>0</v>
          </cell>
          <cell r="G390">
            <v>0</v>
          </cell>
          <cell r="H390">
            <v>0</v>
          </cell>
          <cell r="I390">
            <v>0</v>
          </cell>
          <cell r="J390">
            <v>0</v>
          </cell>
          <cell r="K390">
            <v>0</v>
          </cell>
          <cell r="L390">
            <v>0</v>
          </cell>
        </row>
        <row r="391">
          <cell r="B391" t="str">
            <v>A3486</v>
          </cell>
          <cell r="C391" t="str">
            <v>RASA</v>
          </cell>
          <cell r="D391">
            <v>0</v>
          </cell>
          <cell r="E391">
            <v>0</v>
          </cell>
          <cell r="F391">
            <v>0</v>
          </cell>
          <cell r="G391">
            <v>0</v>
          </cell>
          <cell r="H391">
            <v>0</v>
          </cell>
          <cell r="I391">
            <v>0</v>
          </cell>
          <cell r="J391">
            <v>0</v>
          </cell>
          <cell r="K391">
            <v>0</v>
          </cell>
          <cell r="L391">
            <v>0</v>
          </cell>
        </row>
        <row r="392">
          <cell r="B392" t="str">
            <v>A3494</v>
          </cell>
          <cell r="C392" t="str">
            <v>RASA</v>
          </cell>
          <cell r="D392">
            <v>0</v>
          </cell>
          <cell r="E392">
            <v>0</v>
          </cell>
          <cell r="F392">
            <v>0</v>
          </cell>
          <cell r="G392">
            <v>0</v>
          </cell>
          <cell r="H392">
            <v>0</v>
          </cell>
          <cell r="I392">
            <v>0</v>
          </cell>
          <cell r="J392">
            <v>0</v>
          </cell>
          <cell r="K392">
            <v>0</v>
          </cell>
          <cell r="L392">
            <v>0</v>
          </cell>
        </row>
        <row r="393">
          <cell r="B393" t="str">
            <v>A3527</v>
          </cell>
          <cell r="C393" t="str">
            <v>RASA</v>
          </cell>
          <cell r="D393">
            <v>0</v>
          </cell>
          <cell r="E393">
            <v>0</v>
          </cell>
          <cell r="F393">
            <v>0</v>
          </cell>
          <cell r="G393">
            <v>0</v>
          </cell>
          <cell r="H393">
            <v>0</v>
          </cell>
          <cell r="I393">
            <v>0</v>
          </cell>
          <cell r="J393">
            <v>0</v>
          </cell>
          <cell r="K393">
            <v>0</v>
          </cell>
          <cell r="L393">
            <v>0</v>
          </cell>
        </row>
        <row r="394">
          <cell r="B394" t="str">
            <v>A3536</v>
          </cell>
          <cell r="C394" t="str">
            <v>RASA</v>
          </cell>
          <cell r="D394">
            <v>0</v>
          </cell>
          <cell r="E394">
            <v>0</v>
          </cell>
          <cell r="F394">
            <v>0</v>
          </cell>
          <cell r="G394">
            <v>0</v>
          </cell>
          <cell r="H394">
            <v>0</v>
          </cell>
          <cell r="I394">
            <v>0</v>
          </cell>
          <cell r="J394">
            <v>0</v>
          </cell>
          <cell r="K394">
            <v>0</v>
          </cell>
          <cell r="L394">
            <v>0</v>
          </cell>
        </row>
        <row r="395">
          <cell r="B395" t="str">
            <v>A3538</v>
          </cell>
          <cell r="C395" t="str">
            <v>RASA</v>
          </cell>
          <cell r="D395">
            <v>0</v>
          </cell>
          <cell r="E395">
            <v>0</v>
          </cell>
          <cell r="F395">
            <v>0</v>
          </cell>
          <cell r="G395">
            <v>0</v>
          </cell>
          <cell r="H395">
            <v>0</v>
          </cell>
          <cell r="I395">
            <v>0</v>
          </cell>
          <cell r="J395">
            <v>0</v>
          </cell>
          <cell r="K395">
            <v>0</v>
          </cell>
          <cell r="L395">
            <v>0</v>
          </cell>
        </row>
        <row r="396">
          <cell r="B396" t="str">
            <v>A3552</v>
          </cell>
          <cell r="C396" t="str">
            <v>RASA</v>
          </cell>
          <cell r="D396">
            <v>0</v>
          </cell>
          <cell r="E396">
            <v>0</v>
          </cell>
          <cell r="F396">
            <v>0</v>
          </cell>
          <cell r="G396">
            <v>0</v>
          </cell>
          <cell r="H396">
            <v>0</v>
          </cell>
          <cell r="I396">
            <v>0</v>
          </cell>
          <cell r="J396">
            <v>0</v>
          </cell>
          <cell r="K396">
            <v>0</v>
          </cell>
          <cell r="L396">
            <v>0</v>
          </cell>
        </row>
        <row r="397">
          <cell r="B397" t="str">
            <v>A3564</v>
          </cell>
          <cell r="C397" t="str">
            <v>RASA</v>
          </cell>
          <cell r="D397">
            <v>0</v>
          </cell>
          <cell r="E397">
            <v>0</v>
          </cell>
          <cell r="F397">
            <v>0</v>
          </cell>
          <cell r="G397">
            <v>0</v>
          </cell>
          <cell r="H397">
            <v>0</v>
          </cell>
          <cell r="I397">
            <v>0</v>
          </cell>
          <cell r="J397">
            <v>0</v>
          </cell>
          <cell r="K397">
            <v>0</v>
          </cell>
          <cell r="L397">
            <v>0</v>
          </cell>
        </row>
        <row r="398">
          <cell r="B398" t="str">
            <v>A3567</v>
          </cell>
          <cell r="C398" t="str">
            <v>RASA</v>
          </cell>
          <cell r="D398">
            <v>0</v>
          </cell>
          <cell r="E398">
            <v>0</v>
          </cell>
          <cell r="F398">
            <v>0</v>
          </cell>
          <cell r="G398">
            <v>0</v>
          </cell>
          <cell r="H398">
            <v>0</v>
          </cell>
          <cell r="I398">
            <v>0</v>
          </cell>
          <cell r="J398">
            <v>0</v>
          </cell>
          <cell r="K398">
            <v>0</v>
          </cell>
          <cell r="L398">
            <v>0</v>
          </cell>
        </row>
        <row r="399">
          <cell r="B399" t="str">
            <v>A3583</v>
          </cell>
          <cell r="C399" t="str">
            <v>RASA</v>
          </cell>
          <cell r="D399">
            <v>0</v>
          </cell>
          <cell r="E399">
            <v>0</v>
          </cell>
          <cell r="F399">
            <v>0</v>
          </cell>
          <cell r="G399">
            <v>0</v>
          </cell>
          <cell r="H399">
            <v>0</v>
          </cell>
          <cell r="I399">
            <v>0</v>
          </cell>
          <cell r="J399">
            <v>0</v>
          </cell>
          <cell r="K399">
            <v>0</v>
          </cell>
          <cell r="L399">
            <v>0</v>
          </cell>
        </row>
        <row r="400">
          <cell r="B400" t="str">
            <v>A3590</v>
          </cell>
          <cell r="C400" t="str">
            <v>RASA</v>
          </cell>
          <cell r="D400">
            <v>0</v>
          </cell>
          <cell r="E400">
            <v>0</v>
          </cell>
          <cell r="F400">
            <v>0</v>
          </cell>
          <cell r="G400">
            <v>0</v>
          </cell>
          <cell r="H400">
            <v>0</v>
          </cell>
          <cell r="I400">
            <v>0</v>
          </cell>
          <cell r="J400">
            <v>0</v>
          </cell>
          <cell r="K400">
            <v>0</v>
          </cell>
          <cell r="L400">
            <v>0</v>
          </cell>
        </row>
        <row r="401">
          <cell r="B401" t="str">
            <v>A3603</v>
          </cell>
          <cell r="C401" t="str">
            <v>RASA</v>
          </cell>
          <cell r="D401">
            <v>0</v>
          </cell>
          <cell r="E401">
            <v>0</v>
          </cell>
          <cell r="F401">
            <v>0</v>
          </cell>
          <cell r="G401">
            <v>0</v>
          </cell>
          <cell r="H401">
            <v>0</v>
          </cell>
          <cell r="I401">
            <v>0</v>
          </cell>
          <cell r="J401">
            <v>0</v>
          </cell>
          <cell r="K401">
            <v>0</v>
          </cell>
          <cell r="L401">
            <v>0</v>
          </cell>
        </row>
        <row r="402">
          <cell r="B402" t="str">
            <v>A3612</v>
          </cell>
          <cell r="C402" t="str">
            <v>RASA</v>
          </cell>
          <cell r="D402">
            <v>0</v>
          </cell>
          <cell r="E402">
            <v>0</v>
          </cell>
          <cell r="F402">
            <v>0</v>
          </cell>
          <cell r="G402">
            <v>0</v>
          </cell>
          <cell r="H402">
            <v>0</v>
          </cell>
          <cell r="I402">
            <v>0</v>
          </cell>
          <cell r="J402">
            <v>0</v>
          </cell>
          <cell r="K402">
            <v>0</v>
          </cell>
          <cell r="L402">
            <v>0</v>
          </cell>
        </row>
        <row r="403">
          <cell r="B403" t="str">
            <v>A3623</v>
          </cell>
          <cell r="C403" t="str">
            <v>RASA</v>
          </cell>
          <cell r="D403">
            <v>0</v>
          </cell>
          <cell r="E403">
            <v>0</v>
          </cell>
          <cell r="F403">
            <v>0</v>
          </cell>
          <cell r="G403">
            <v>0</v>
          </cell>
          <cell r="H403">
            <v>0</v>
          </cell>
          <cell r="I403">
            <v>0</v>
          </cell>
          <cell r="J403">
            <v>0</v>
          </cell>
          <cell r="K403">
            <v>0</v>
          </cell>
          <cell r="L403">
            <v>0</v>
          </cell>
        </row>
        <row r="404">
          <cell r="B404" t="str">
            <v>A3646</v>
          </cell>
          <cell r="C404" t="str">
            <v>RASA</v>
          </cell>
          <cell r="D404">
            <v>0</v>
          </cell>
          <cell r="E404">
            <v>0</v>
          </cell>
          <cell r="F404">
            <v>0</v>
          </cell>
          <cell r="G404">
            <v>0</v>
          </cell>
          <cell r="H404">
            <v>0</v>
          </cell>
          <cell r="I404">
            <v>0</v>
          </cell>
          <cell r="J404">
            <v>0</v>
          </cell>
          <cell r="K404">
            <v>0</v>
          </cell>
          <cell r="L404">
            <v>0</v>
          </cell>
        </row>
        <row r="405">
          <cell r="B405" t="str">
            <v>A3647</v>
          </cell>
          <cell r="C405" t="str">
            <v>RASA</v>
          </cell>
          <cell r="D405">
            <v>0</v>
          </cell>
          <cell r="E405">
            <v>0</v>
          </cell>
          <cell r="F405">
            <v>0</v>
          </cell>
          <cell r="G405">
            <v>0</v>
          </cell>
          <cell r="H405">
            <v>0</v>
          </cell>
          <cell r="I405">
            <v>0</v>
          </cell>
          <cell r="J405">
            <v>0</v>
          </cell>
          <cell r="K405">
            <v>0</v>
          </cell>
          <cell r="L405">
            <v>0</v>
          </cell>
        </row>
        <row r="406">
          <cell r="B406" t="str">
            <v>A3648</v>
          </cell>
          <cell r="C406" t="str">
            <v>RASA</v>
          </cell>
          <cell r="D406">
            <v>0</v>
          </cell>
          <cell r="E406">
            <v>0</v>
          </cell>
          <cell r="F406">
            <v>0</v>
          </cell>
          <cell r="G406">
            <v>0</v>
          </cell>
          <cell r="H406">
            <v>0</v>
          </cell>
          <cell r="I406">
            <v>0</v>
          </cell>
          <cell r="J406">
            <v>0</v>
          </cell>
          <cell r="K406">
            <v>0</v>
          </cell>
          <cell r="L406">
            <v>0</v>
          </cell>
        </row>
        <row r="407">
          <cell r="B407" t="str">
            <v>A3666</v>
          </cell>
          <cell r="C407" t="str">
            <v>RASA</v>
          </cell>
          <cell r="D407">
            <v>0</v>
          </cell>
          <cell r="E407">
            <v>0</v>
          </cell>
          <cell r="F407">
            <v>0</v>
          </cell>
          <cell r="G407">
            <v>0</v>
          </cell>
          <cell r="H407">
            <v>0</v>
          </cell>
          <cell r="I407">
            <v>0</v>
          </cell>
          <cell r="J407">
            <v>0</v>
          </cell>
          <cell r="K407">
            <v>0</v>
          </cell>
          <cell r="L407">
            <v>0</v>
          </cell>
        </row>
        <row r="408">
          <cell r="B408" t="str">
            <v>A3667</v>
          </cell>
          <cell r="C408" t="str">
            <v>RASA</v>
          </cell>
          <cell r="D408">
            <v>0</v>
          </cell>
          <cell r="E408">
            <v>0</v>
          </cell>
          <cell r="F408">
            <v>0</v>
          </cell>
          <cell r="G408">
            <v>0</v>
          </cell>
          <cell r="H408">
            <v>0</v>
          </cell>
          <cell r="I408">
            <v>0</v>
          </cell>
          <cell r="J408">
            <v>0</v>
          </cell>
          <cell r="K408">
            <v>0</v>
          </cell>
          <cell r="L408">
            <v>0</v>
          </cell>
        </row>
        <row r="409">
          <cell r="B409" t="str">
            <v>A3681</v>
          </cell>
          <cell r="C409" t="str">
            <v>RASA</v>
          </cell>
          <cell r="D409">
            <v>0</v>
          </cell>
          <cell r="E409">
            <v>0</v>
          </cell>
          <cell r="F409">
            <v>0</v>
          </cell>
          <cell r="G409">
            <v>0</v>
          </cell>
          <cell r="H409">
            <v>0</v>
          </cell>
          <cell r="I409">
            <v>0</v>
          </cell>
          <cell r="J409">
            <v>0</v>
          </cell>
          <cell r="K409">
            <v>0</v>
          </cell>
          <cell r="L409">
            <v>0</v>
          </cell>
        </row>
        <row r="410">
          <cell r="B410" t="str">
            <v>A3697</v>
          </cell>
          <cell r="C410" t="str">
            <v>RASA</v>
          </cell>
          <cell r="D410">
            <v>0</v>
          </cell>
          <cell r="E410">
            <v>0</v>
          </cell>
          <cell r="F410">
            <v>0</v>
          </cell>
          <cell r="G410">
            <v>0</v>
          </cell>
          <cell r="H410">
            <v>0</v>
          </cell>
          <cell r="I410">
            <v>0</v>
          </cell>
          <cell r="J410">
            <v>0</v>
          </cell>
          <cell r="K410">
            <v>0</v>
          </cell>
          <cell r="L410">
            <v>0</v>
          </cell>
        </row>
        <row r="411">
          <cell r="B411" t="str">
            <v>A3706</v>
          </cell>
          <cell r="C411" t="str">
            <v>RASA</v>
          </cell>
          <cell r="D411">
            <v>0</v>
          </cell>
          <cell r="E411">
            <v>0</v>
          </cell>
          <cell r="F411">
            <v>0</v>
          </cell>
          <cell r="G411">
            <v>0</v>
          </cell>
          <cell r="H411">
            <v>0</v>
          </cell>
          <cell r="I411">
            <v>0</v>
          </cell>
          <cell r="J411">
            <v>0</v>
          </cell>
          <cell r="K411">
            <v>0</v>
          </cell>
          <cell r="L411">
            <v>0</v>
          </cell>
        </row>
        <row r="412">
          <cell r="B412" t="str">
            <v>A3714</v>
          </cell>
          <cell r="C412" t="str">
            <v>RASA</v>
          </cell>
          <cell r="D412">
            <v>0</v>
          </cell>
          <cell r="E412">
            <v>0</v>
          </cell>
          <cell r="F412">
            <v>0</v>
          </cell>
          <cell r="G412">
            <v>0</v>
          </cell>
          <cell r="H412">
            <v>0</v>
          </cell>
          <cell r="I412">
            <v>0</v>
          </cell>
          <cell r="J412">
            <v>0</v>
          </cell>
          <cell r="K412">
            <v>0</v>
          </cell>
          <cell r="L412">
            <v>0</v>
          </cell>
        </row>
        <row r="413">
          <cell r="B413" t="str">
            <v>A3721</v>
          </cell>
          <cell r="C413" t="str">
            <v>RASA</v>
          </cell>
          <cell r="D413">
            <v>0</v>
          </cell>
          <cell r="E413">
            <v>0</v>
          </cell>
          <cell r="F413">
            <v>0</v>
          </cell>
          <cell r="G413">
            <v>0</v>
          </cell>
          <cell r="H413">
            <v>0</v>
          </cell>
          <cell r="I413">
            <v>0</v>
          </cell>
          <cell r="J413">
            <v>0</v>
          </cell>
          <cell r="K413">
            <v>0</v>
          </cell>
          <cell r="L413">
            <v>0</v>
          </cell>
        </row>
        <row r="414">
          <cell r="B414" t="str">
            <v>A3722</v>
          </cell>
          <cell r="C414" t="str">
            <v>RASA</v>
          </cell>
          <cell r="D414">
            <v>0</v>
          </cell>
          <cell r="E414">
            <v>0</v>
          </cell>
          <cell r="F414">
            <v>0</v>
          </cell>
          <cell r="G414">
            <v>0</v>
          </cell>
          <cell r="H414">
            <v>0</v>
          </cell>
          <cell r="I414">
            <v>0</v>
          </cell>
          <cell r="J414">
            <v>0</v>
          </cell>
          <cell r="K414">
            <v>0</v>
          </cell>
          <cell r="L414">
            <v>0</v>
          </cell>
        </row>
        <row r="415">
          <cell r="B415" t="str">
            <v>A3748</v>
          </cell>
          <cell r="C415" t="str">
            <v>RASA</v>
          </cell>
          <cell r="D415">
            <v>0</v>
          </cell>
          <cell r="E415">
            <v>0</v>
          </cell>
          <cell r="F415">
            <v>0</v>
          </cell>
          <cell r="G415">
            <v>0</v>
          </cell>
          <cell r="H415">
            <v>0</v>
          </cell>
          <cell r="I415">
            <v>0</v>
          </cell>
          <cell r="J415">
            <v>0</v>
          </cell>
          <cell r="K415">
            <v>0</v>
          </cell>
          <cell r="L415">
            <v>0</v>
          </cell>
        </row>
        <row r="416">
          <cell r="B416" t="str">
            <v>A3751</v>
          </cell>
          <cell r="C416" t="str">
            <v>RASA</v>
          </cell>
          <cell r="D416">
            <v>0</v>
          </cell>
          <cell r="E416">
            <v>0</v>
          </cell>
          <cell r="F416">
            <v>0</v>
          </cell>
          <cell r="G416">
            <v>0</v>
          </cell>
          <cell r="H416">
            <v>0</v>
          </cell>
          <cell r="I416">
            <v>0</v>
          </cell>
          <cell r="J416">
            <v>0</v>
          </cell>
          <cell r="K416">
            <v>0</v>
          </cell>
          <cell r="L416">
            <v>0</v>
          </cell>
        </row>
        <row r="417">
          <cell r="B417" t="str">
            <v>A3759</v>
          </cell>
          <cell r="C417" t="str">
            <v>RASA</v>
          </cell>
          <cell r="D417">
            <v>0</v>
          </cell>
          <cell r="E417">
            <v>0</v>
          </cell>
          <cell r="F417">
            <v>0</v>
          </cell>
          <cell r="G417">
            <v>0</v>
          </cell>
          <cell r="H417">
            <v>0</v>
          </cell>
          <cell r="I417">
            <v>0</v>
          </cell>
          <cell r="J417">
            <v>0</v>
          </cell>
          <cell r="K417">
            <v>0</v>
          </cell>
          <cell r="L417">
            <v>0</v>
          </cell>
        </row>
        <row r="418">
          <cell r="B418" t="str">
            <v>A3761</v>
          </cell>
          <cell r="C418" t="str">
            <v>RASA</v>
          </cell>
          <cell r="D418">
            <v>0</v>
          </cell>
          <cell r="E418">
            <v>0</v>
          </cell>
          <cell r="F418">
            <v>0</v>
          </cell>
          <cell r="G418">
            <v>0</v>
          </cell>
          <cell r="H418">
            <v>0</v>
          </cell>
          <cell r="I418">
            <v>0</v>
          </cell>
          <cell r="J418">
            <v>0</v>
          </cell>
          <cell r="K418">
            <v>0</v>
          </cell>
          <cell r="L418">
            <v>0</v>
          </cell>
        </row>
        <row r="419">
          <cell r="B419" t="str">
            <v>A3768</v>
          </cell>
          <cell r="C419" t="str">
            <v>RASA</v>
          </cell>
          <cell r="D419">
            <v>0</v>
          </cell>
          <cell r="E419">
            <v>0</v>
          </cell>
          <cell r="F419">
            <v>0</v>
          </cell>
          <cell r="G419">
            <v>0</v>
          </cell>
          <cell r="H419">
            <v>0</v>
          </cell>
          <cell r="I419">
            <v>0</v>
          </cell>
          <cell r="J419">
            <v>0</v>
          </cell>
          <cell r="K419">
            <v>0</v>
          </cell>
          <cell r="L419">
            <v>0</v>
          </cell>
        </row>
        <row r="420">
          <cell r="B420" t="str">
            <v>A3783</v>
          </cell>
          <cell r="C420" t="str">
            <v>RASA</v>
          </cell>
          <cell r="D420">
            <v>0</v>
          </cell>
          <cell r="E420">
            <v>0</v>
          </cell>
          <cell r="F420">
            <v>0</v>
          </cell>
          <cell r="G420">
            <v>0</v>
          </cell>
          <cell r="H420">
            <v>0</v>
          </cell>
          <cell r="I420">
            <v>0</v>
          </cell>
          <cell r="J420">
            <v>0</v>
          </cell>
          <cell r="K420">
            <v>0</v>
          </cell>
          <cell r="L420">
            <v>0</v>
          </cell>
        </row>
        <row r="421">
          <cell r="B421" t="str">
            <v>A3821</v>
          </cell>
          <cell r="C421" t="str">
            <v>RASA</v>
          </cell>
          <cell r="D421">
            <v>0</v>
          </cell>
          <cell r="E421">
            <v>0</v>
          </cell>
          <cell r="F421">
            <v>0</v>
          </cell>
          <cell r="G421">
            <v>0</v>
          </cell>
          <cell r="H421">
            <v>0</v>
          </cell>
          <cell r="I421">
            <v>0</v>
          </cell>
          <cell r="J421">
            <v>0</v>
          </cell>
          <cell r="K421">
            <v>0</v>
          </cell>
          <cell r="L421">
            <v>0</v>
          </cell>
        </row>
        <row r="422">
          <cell r="B422" t="str">
            <v>A3822</v>
          </cell>
          <cell r="C422" t="str">
            <v>RASA</v>
          </cell>
          <cell r="D422">
            <v>0</v>
          </cell>
          <cell r="E422">
            <v>0</v>
          </cell>
          <cell r="F422">
            <v>0</v>
          </cell>
          <cell r="G422">
            <v>0</v>
          </cell>
          <cell r="H422">
            <v>0</v>
          </cell>
          <cell r="I422">
            <v>0</v>
          </cell>
          <cell r="J422">
            <v>0</v>
          </cell>
          <cell r="K422">
            <v>0</v>
          </cell>
          <cell r="L422">
            <v>0</v>
          </cell>
        </row>
        <row r="423">
          <cell r="B423" t="str">
            <v>A3825</v>
          </cell>
          <cell r="C423" t="str">
            <v>RASA</v>
          </cell>
          <cell r="D423">
            <v>0</v>
          </cell>
          <cell r="E423">
            <v>0</v>
          </cell>
          <cell r="F423">
            <v>0</v>
          </cell>
          <cell r="G423">
            <v>0</v>
          </cell>
          <cell r="H423">
            <v>0</v>
          </cell>
          <cell r="I423">
            <v>0</v>
          </cell>
          <cell r="J423">
            <v>0</v>
          </cell>
          <cell r="K423">
            <v>0</v>
          </cell>
          <cell r="L423">
            <v>0</v>
          </cell>
        </row>
        <row r="424">
          <cell r="B424" t="str">
            <v>A3838</v>
          </cell>
          <cell r="C424" t="str">
            <v>RASA</v>
          </cell>
          <cell r="D424">
            <v>0</v>
          </cell>
          <cell r="E424">
            <v>0</v>
          </cell>
          <cell r="F424">
            <v>0</v>
          </cell>
          <cell r="G424">
            <v>0</v>
          </cell>
          <cell r="H424">
            <v>0</v>
          </cell>
          <cell r="I424">
            <v>0</v>
          </cell>
          <cell r="J424">
            <v>0</v>
          </cell>
          <cell r="K424">
            <v>0</v>
          </cell>
          <cell r="L424">
            <v>0</v>
          </cell>
        </row>
        <row r="425">
          <cell r="B425" t="str">
            <v>A3909</v>
          </cell>
          <cell r="C425" t="str">
            <v>RASA</v>
          </cell>
          <cell r="D425">
            <v>0</v>
          </cell>
          <cell r="E425">
            <v>0</v>
          </cell>
          <cell r="F425">
            <v>0</v>
          </cell>
          <cell r="G425">
            <v>0</v>
          </cell>
          <cell r="H425">
            <v>0</v>
          </cell>
          <cell r="I425">
            <v>0</v>
          </cell>
          <cell r="J425">
            <v>0</v>
          </cell>
          <cell r="K425">
            <v>0</v>
          </cell>
          <cell r="L425">
            <v>0</v>
          </cell>
        </row>
        <row r="426">
          <cell r="B426" t="str">
            <v>A3910</v>
          </cell>
          <cell r="C426" t="str">
            <v>RASA</v>
          </cell>
          <cell r="D426">
            <v>0</v>
          </cell>
          <cell r="E426">
            <v>0</v>
          </cell>
          <cell r="F426">
            <v>0</v>
          </cell>
          <cell r="G426">
            <v>0</v>
          </cell>
          <cell r="H426">
            <v>0</v>
          </cell>
          <cell r="I426">
            <v>0</v>
          </cell>
          <cell r="J426">
            <v>0</v>
          </cell>
          <cell r="K426">
            <v>0</v>
          </cell>
          <cell r="L426">
            <v>0</v>
          </cell>
        </row>
        <row r="427">
          <cell r="B427" t="str">
            <v>A3911</v>
          </cell>
          <cell r="C427" t="str">
            <v>RASA</v>
          </cell>
          <cell r="D427">
            <v>0</v>
          </cell>
          <cell r="E427">
            <v>0</v>
          </cell>
          <cell r="F427">
            <v>0</v>
          </cell>
          <cell r="G427">
            <v>0</v>
          </cell>
          <cell r="H427">
            <v>0</v>
          </cell>
          <cell r="I427">
            <v>0</v>
          </cell>
          <cell r="J427">
            <v>0</v>
          </cell>
          <cell r="K427">
            <v>0</v>
          </cell>
          <cell r="L427">
            <v>0</v>
          </cell>
        </row>
        <row r="428">
          <cell r="B428" t="str">
            <v>A3937</v>
          </cell>
          <cell r="C428" t="str">
            <v>RASA</v>
          </cell>
          <cell r="D428">
            <v>0</v>
          </cell>
          <cell r="E428">
            <v>0</v>
          </cell>
          <cell r="F428">
            <v>0</v>
          </cell>
          <cell r="G428">
            <v>0</v>
          </cell>
          <cell r="H428">
            <v>0</v>
          </cell>
          <cell r="I428">
            <v>0</v>
          </cell>
          <cell r="J428">
            <v>0</v>
          </cell>
          <cell r="K428">
            <v>0</v>
          </cell>
          <cell r="L428">
            <v>0</v>
          </cell>
        </row>
        <row r="429">
          <cell r="B429" t="str">
            <v>A3946</v>
          </cell>
          <cell r="C429" t="str">
            <v>RASA</v>
          </cell>
          <cell r="D429">
            <v>0</v>
          </cell>
          <cell r="E429">
            <v>0</v>
          </cell>
          <cell r="F429">
            <v>0</v>
          </cell>
          <cell r="G429">
            <v>0</v>
          </cell>
          <cell r="H429">
            <v>0</v>
          </cell>
          <cell r="I429">
            <v>0</v>
          </cell>
          <cell r="J429">
            <v>0</v>
          </cell>
          <cell r="K429">
            <v>0</v>
          </cell>
          <cell r="L429">
            <v>0</v>
          </cell>
        </row>
        <row r="430">
          <cell r="B430" t="str">
            <v>A3969</v>
          </cell>
          <cell r="C430" t="str">
            <v>RASA</v>
          </cell>
          <cell r="D430">
            <v>0</v>
          </cell>
          <cell r="E430">
            <v>0</v>
          </cell>
          <cell r="F430">
            <v>0</v>
          </cell>
          <cell r="G430">
            <v>0</v>
          </cell>
          <cell r="H430">
            <v>0</v>
          </cell>
          <cell r="I430">
            <v>0</v>
          </cell>
          <cell r="J430">
            <v>0</v>
          </cell>
          <cell r="K430">
            <v>0</v>
          </cell>
          <cell r="L430">
            <v>0</v>
          </cell>
        </row>
        <row r="431">
          <cell r="B431" t="str">
            <v>A3970</v>
          </cell>
          <cell r="C431" t="str">
            <v>RASA</v>
          </cell>
          <cell r="D431">
            <v>0</v>
          </cell>
          <cell r="E431">
            <v>0</v>
          </cell>
          <cell r="F431">
            <v>0</v>
          </cell>
          <cell r="G431">
            <v>0</v>
          </cell>
          <cell r="H431">
            <v>0</v>
          </cell>
          <cell r="I431">
            <v>0</v>
          </cell>
          <cell r="J431">
            <v>0</v>
          </cell>
          <cell r="K431">
            <v>0</v>
          </cell>
          <cell r="L431">
            <v>0</v>
          </cell>
        </row>
        <row r="432">
          <cell r="B432" t="str">
            <v>A3989</v>
          </cell>
          <cell r="C432" t="str">
            <v>RASA</v>
          </cell>
          <cell r="D432">
            <v>0</v>
          </cell>
          <cell r="E432">
            <v>0</v>
          </cell>
          <cell r="F432">
            <v>0</v>
          </cell>
          <cell r="G432">
            <v>0</v>
          </cell>
          <cell r="H432">
            <v>0</v>
          </cell>
          <cell r="I432">
            <v>0</v>
          </cell>
          <cell r="J432">
            <v>0</v>
          </cell>
          <cell r="K432">
            <v>0</v>
          </cell>
          <cell r="L432">
            <v>0</v>
          </cell>
        </row>
        <row r="433">
          <cell r="B433" t="str">
            <v>A3990</v>
          </cell>
          <cell r="C433" t="str">
            <v>RASA</v>
          </cell>
          <cell r="D433">
            <v>0</v>
          </cell>
          <cell r="E433">
            <v>0</v>
          </cell>
          <cell r="F433">
            <v>0</v>
          </cell>
          <cell r="G433">
            <v>0</v>
          </cell>
          <cell r="H433">
            <v>0</v>
          </cell>
          <cell r="I433">
            <v>0</v>
          </cell>
          <cell r="J433">
            <v>0</v>
          </cell>
          <cell r="K433">
            <v>0</v>
          </cell>
          <cell r="L433">
            <v>0</v>
          </cell>
        </row>
        <row r="434">
          <cell r="B434" t="str">
            <v>A3996</v>
          </cell>
          <cell r="C434" t="str">
            <v>RASA</v>
          </cell>
          <cell r="D434">
            <v>0</v>
          </cell>
          <cell r="E434">
            <v>0</v>
          </cell>
          <cell r="F434">
            <v>0</v>
          </cell>
          <cell r="G434">
            <v>0</v>
          </cell>
          <cell r="H434">
            <v>0</v>
          </cell>
          <cell r="I434">
            <v>0</v>
          </cell>
          <cell r="J434">
            <v>0</v>
          </cell>
          <cell r="K434">
            <v>0</v>
          </cell>
          <cell r="L434">
            <v>0</v>
          </cell>
        </row>
        <row r="435">
          <cell r="B435" t="str">
            <v>A3997</v>
          </cell>
          <cell r="C435" t="str">
            <v>RASA</v>
          </cell>
          <cell r="D435">
            <v>0</v>
          </cell>
          <cell r="E435">
            <v>0</v>
          </cell>
          <cell r="F435">
            <v>0</v>
          </cell>
          <cell r="G435">
            <v>0</v>
          </cell>
          <cell r="H435">
            <v>0</v>
          </cell>
          <cell r="I435">
            <v>0</v>
          </cell>
          <cell r="J435">
            <v>0</v>
          </cell>
          <cell r="K435">
            <v>0</v>
          </cell>
          <cell r="L435">
            <v>0</v>
          </cell>
        </row>
        <row r="436">
          <cell r="B436" t="str">
            <v>A4001</v>
          </cell>
          <cell r="C436" t="str">
            <v>RASA</v>
          </cell>
          <cell r="D436">
            <v>0</v>
          </cell>
          <cell r="E436">
            <v>0</v>
          </cell>
          <cell r="F436">
            <v>0</v>
          </cell>
          <cell r="G436">
            <v>0</v>
          </cell>
          <cell r="H436">
            <v>0</v>
          </cell>
          <cell r="I436">
            <v>0</v>
          </cell>
          <cell r="J436">
            <v>0</v>
          </cell>
          <cell r="K436">
            <v>0</v>
          </cell>
          <cell r="L436">
            <v>0</v>
          </cell>
        </row>
        <row r="437">
          <cell r="B437" t="str">
            <v>A4006</v>
          </cell>
          <cell r="C437" t="str">
            <v>RASA</v>
          </cell>
          <cell r="D437">
            <v>0</v>
          </cell>
          <cell r="E437">
            <v>0</v>
          </cell>
          <cell r="F437">
            <v>0</v>
          </cell>
          <cell r="G437">
            <v>0</v>
          </cell>
          <cell r="H437">
            <v>0</v>
          </cell>
          <cell r="I437">
            <v>0</v>
          </cell>
          <cell r="J437">
            <v>0</v>
          </cell>
          <cell r="K437">
            <v>0</v>
          </cell>
          <cell r="L437">
            <v>0</v>
          </cell>
        </row>
        <row r="438">
          <cell r="B438" t="str">
            <v>A4012</v>
          </cell>
          <cell r="C438" t="str">
            <v>RASA</v>
          </cell>
          <cell r="D438">
            <v>0</v>
          </cell>
          <cell r="E438">
            <v>0</v>
          </cell>
          <cell r="F438">
            <v>0</v>
          </cell>
          <cell r="G438">
            <v>0</v>
          </cell>
          <cell r="H438">
            <v>0</v>
          </cell>
          <cell r="I438">
            <v>0</v>
          </cell>
          <cell r="J438">
            <v>0</v>
          </cell>
          <cell r="K438">
            <v>0</v>
          </cell>
          <cell r="L438">
            <v>0</v>
          </cell>
        </row>
        <row r="439">
          <cell r="B439" t="str">
            <v>A4020</v>
          </cell>
          <cell r="C439" t="str">
            <v>Large</v>
          </cell>
          <cell r="D439">
            <v>0</v>
          </cell>
          <cell r="E439">
            <v>0</v>
          </cell>
          <cell r="F439">
            <v>0</v>
          </cell>
          <cell r="G439">
            <v>0</v>
          </cell>
          <cell r="H439">
            <v>0</v>
          </cell>
          <cell r="I439">
            <v>0</v>
          </cell>
          <cell r="J439">
            <v>0</v>
          </cell>
          <cell r="K439">
            <v>0</v>
          </cell>
          <cell r="L439">
            <v>0</v>
          </cell>
        </row>
        <row r="440">
          <cell r="B440" t="str">
            <v>A4021</v>
          </cell>
          <cell r="C440" t="str">
            <v>RASA</v>
          </cell>
          <cell r="D440">
            <v>0</v>
          </cell>
          <cell r="E440">
            <v>0</v>
          </cell>
          <cell r="F440">
            <v>0</v>
          </cell>
          <cell r="G440">
            <v>0</v>
          </cell>
          <cell r="H440">
            <v>0</v>
          </cell>
          <cell r="I440">
            <v>0</v>
          </cell>
          <cell r="J440">
            <v>0</v>
          </cell>
          <cell r="K440">
            <v>0</v>
          </cell>
          <cell r="L440">
            <v>0</v>
          </cell>
        </row>
        <row r="441">
          <cell r="B441" t="str">
            <v>A4022</v>
          </cell>
          <cell r="C441" t="str">
            <v>RASA</v>
          </cell>
          <cell r="D441">
            <v>0</v>
          </cell>
          <cell r="E441">
            <v>0</v>
          </cell>
          <cell r="F441">
            <v>0</v>
          </cell>
          <cell r="G441">
            <v>0</v>
          </cell>
          <cell r="H441">
            <v>0</v>
          </cell>
          <cell r="I441">
            <v>0</v>
          </cell>
          <cell r="J441">
            <v>0</v>
          </cell>
          <cell r="K441">
            <v>0</v>
          </cell>
          <cell r="L441">
            <v>0</v>
          </cell>
        </row>
        <row r="442">
          <cell r="B442" t="str">
            <v>A4024</v>
          </cell>
          <cell r="C442" t="str">
            <v>RASA</v>
          </cell>
          <cell r="D442">
            <v>0</v>
          </cell>
          <cell r="E442">
            <v>0</v>
          </cell>
          <cell r="F442">
            <v>0</v>
          </cell>
          <cell r="G442">
            <v>0</v>
          </cell>
          <cell r="H442">
            <v>0</v>
          </cell>
          <cell r="I442">
            <v>0</v>
          </cell>
          <cell r="J442">
            <v>0</v>
          </cell>
          <cell r="K442">
            <v>0</v>
          </cell>
          <cell r="L442">
            <v>0</v>
          </cell>
        </row>
        <row r="443">
          <cell r="B443" t="str">
            <v>A4028</v>
          </cell>
          <cell r="C443" t="str">
            <v>RASA</v>
          </cell>
          <cell r="D443">
            <v>0</v>
          </cell>
          <cell r="E443">
            <v>0</v>
          </cell>
          <cell r="F443">
            <v>0</v>
          </cell>
          <cell r="G443">
            <v>0</v>
          </cell>
          <cell r="H443">
            <v>0</v>
          </cell>
          <cell r="I443">
            <v>0</v>
          </cell>
          <cell r="J443">
            <v>0</v>
          </cell>
          <cell r="K443">
            <v>0</v>
          </cell>
          <cell r="L443">
            <v>0</v>
          </cell>
        </row>
        <row r="444">
          <cell r="B444" t="str">
            <v>A4029</v>
          </cell>
          <cell r="C444" t="str">
            <v>RASA</v>
          </cell>
          <cell r="D444">
            <v>0</v>
          </cell>
          <cell r="E444">
            <v>0</v>
          </cell>
          <cell r="F444">
            <v>0</v>
          </cell>
          <cell r="G444">
            <v>0</v>
          </cell>
          <cell r="H444">
            <v>0</v>
          </cell>
          <cell r="I444">
            <v>0</v>
          </cell>
          <cell r="J444">
            <v>0</v>
          </cell>
          <cell r="K444">
            <v>0</v>
          </cell>
          <cell r="L444">
            <v>0</v>
          </cell>
        </row>
        <row r="445">
          <cell r="B445" t="str">
            <v>A4036</v>
          </cell>
          <cell r="C445" t="str">
            <v>RASA</v>
          </cell>
          <cell r="D445">
            <v>0</v>
          </cell>
          <cell r="E445">
            <v>0</v>
          </cell>
          <cell r="F445">
            <v>0</v>
          </cell>
          <cell r="G445">
            <v>0</v>
          </cell>
          <cell r="H445">
            <v>0</v>
          </cell>
          <cell r="I445">
            <v>0</v>
          </cell>
          <cell r="J445">
            <v>0</v>
          </cell>
          <cell r="K445">
            <v>0</v>
          </cell>
          <cell r="L445">
            <v>0</v>
          </cell>
        </row>
        <row r="446">
          <cell r="B446" t="str">
            <v>A4037</v>
          </cell>
          <cell r="C446" t="str">
            <v>RASA</v>
          </cell>
          <cell r="D446">
            <v>0</v>
          </cell>
          <cell r="E446">
            <v>0</v>
          </cell>
          <cell r="F446">
            <v>0</v>
          </cell>
          <cell r="G446">
            <v>0</v>
          </cell>
          <cell r="H446">
            <v>0</v>
          </cell>
          <cell r="I446">
            <v>0</v>
          </cell>
          <cell r="J446">
            <v>0</v>
          </cell>
          <cell r="K446">
            <v>0</v>
          </cell>
          <cell r="L446">
            <v>0</v>
          </cell>
        </row>
        <row r="447">
          <cell r="B447" t="str">
            <v>A4038</v>
          </cell>
          <cell r="C447" t="str">
            <v>RASA</v>
          </cell>
          <cell r="D447">
            <v>0</v>
          </cell>
          <cell r="E447">
            <v>0</v>
          </cell>
          <cell r="F447">
            <v>0</v>
          </cell>
          <cell r="G447">
            <v>0</v>
          </cell>
          <cell r="H447">
            <v>0</v>
          </cell>
          <cell r="I447">
            <v>0</v>
          </cell>
          <cell r="J447">
            <v>0</v>
          </cell>
          <cell r="K447">
            <v>0</v>
          </cell>
          <cell r="L447">
            <v>0</v>
          </cell>
        </row>
        <row r="448">
          <cell r="B448" t="str">
            <v>A4039</v>
          </cell>
          <cell r="C448" t="str">
            <v>RASA</v>
          </cell>
          <cell r="D448">
            <v>0</v>
          </cell>
          <cell r="E448">
            <v>0</v>
          </cell>
          <cell r="F448">
            <v>0</v>
          </cell>
          <cell r="G448">
            <v>0</v>
          </cell>
          <cell r="H448">
            <v>0</v>
          </cell>
          <cell r="I448">
            <v>0</v>
          </cell>
          <cell r="J448">
            <v>0</v>
          </cell>
          <cell r="K448">
            <v>0</v>
          </cell>
          <cell r="L448">
            <v>0</v>
          </cell>
        </row>
        <row r="449">
          <cell r="B449" t="str">
            <v>A4055</v>
          </cell>
          <cell r="C449" t="str">
            <v>RASA</v>
          </cell>
          <cell r="D449">
            <v>0</v>
          </cell>
          <cell r="E449">
            <v>0</v>
          </cell>
          <cell r="F449">
            <v>0</v>
          </cell>
          <cell r="G449">
            <v>0</v>
          </cell>
          <cell r="H449">
            <v>0</v>
          </cell>
          <cell r="I449">
            <v>0</v>
          </cell>
          <cell r="J449">
            <v>0</v>
          </cell>
          <cell r="K449">
            <v>0</v>
          </cell>
          <cell r="L449">
            <v>0</v>
          </cell>
        </row>
        <row r="450">
          <cell r="B450" t="str">
            <v>A4057</v>
          </cell>
          <cell r="C450" t="str">
            <v>RASA</v>
          </cell>
          <cell r="D450">
            <v>0</v>
          </cell>
          <cell r="E450">
            <v>0</v>
          </cell>
          <cell r="F450">
            <v>0</v>
          </cell>
          <cell r="G450">
            <v>0</v>
          </cell>
          <cell r="H450">
            <v>0</v>
          </cell>
          <cell r="I450">
            <v>0</v>
          </cell>
          <cell r="J450">
            <v>0</v>
          </cell>
          <cell r="K450">
            <v>0</v>
          </cell>
          <cell r="L450">
            <v>0</v>
          </cell>
        </row>
        <row r="451">
          <cell r="B451" t="str">
            <v>A4063</v>
          </cell>
          <cell r="C451" t="str">
            <v>RASA</v>
          </cell>
          <cell r="D451">
            <v>0</v>
          </cell>
          <cell r="E451">
            <v>0</v>
          </cell>
          <cell r="F451">
            <v>0</v>
          </cell>
          <cell r="G451">
            <v>0</v>
          </cell>
          <cell r="H451">
            <v>0</v>
          </cell>
          <cell r="I451">
            <v>0</v>
          </cell>
          <cell r="J451">
            <v>0</v>
          </cell>
          <cell r="K451">
            <v>0</v>
          </cell>
          <cell r="L451">
            <v>0</v>
          </cell>
        </row>
        <row r="452">
          <cell r="B452" t="str">
            <v>A4071</v>
          </cell>
          <cell r="C452" t="str">
            <v>RASA</v>
          </cell>
          <cell r="D452">
            <v>0</v>
          </cell>
          <cell r="E452">
            <v>0</v>
          </cell>
          <cell r="F452">
            <v>0</v>
          </cell>
          <cell r="G452">
            <v>0</v>
          </cell>
          <cell r="H452">
            <v>0</v>
          </cell>
          <cell r="I452">
            <v>0</v>
          </cell>
          <cell r="J452">
            <v>0</v>
          </cell>
          <cell r="K452">
            <v>0</v>
          </cell>
          <cell r="L452">
            <v>0</v>
          </cell>
        </row>
        <row r="453">
          <cell r="B453" t="str">
            <v>A4080</v>
          </cell>
          <cell r="C453" t="str">
            <v>RASA</v>
          </cell>
          <cell r="D453">
            <v>0</v>
          </cell>
          <cell r="E453">
            <v>0</v>
          </cell>
          <cell r="F453">
            <v>0</v>
          </cell>
          <cell r="G453">
            <v>0</v>
          </cell>
          <cell r="H453">
            <v>0</v>
          </cell>
          <cell r="I453">
            <v>0</v>
          </cell>
          <cell r="J453">
            <v>0</v>
          </cell>
          <cell r="K453">
            <v>0</v>
          </cell>
          <cell r="L453">
            <v>0</v>
          </cell>
        </row>
        <row r="454">
          <cell r="B454" t="str">
            <v>A4089</v>
          </cell>
          <cell r="C454" t="str">
            <v>RASA</v>
          </cell>
          <cell r="D454">
            <v>0</v>
          </cell>
          <cell r="E454">
            <v>0</v>
          </cell>
          <cell r="F454">
            <v>0</v>
          </cell>
          <cell r="G454">
            <v>0</v>
          </cell>
          <cell r="H454">
            <v>0</v>
          </cell>
          <cell r="I454">
            <v>0</v>
          </cell>
          <cell r="J454">
            <v>0</v>
          </cell>
          <cell r="K454">
            <v>0</v>
          </cell>
          <cell r="L454">
            <v>0</v>
          </cell>
        </row>
        <row r="455">
          <cell r="B455" t="str">
            <v>A4136</v>
          </cell>
          <cell r="C455" t="str">
            <v>RASA</v>
          </cell>
          <cell r="D455">
            <v>0</v>
          </cell>
          <cell r="E455">
            <v>0</v>
          </cell>
          <cell r="F455">
            <v>0</v>
          </cell>
          <cell r="G455">
            <v>0</v>
          </cell>
          <cell r="H455">
            <v>0</v>
          </cell>
          <cell r="I455">
            <v>0</v>
          </cell>
          <cell r="J455">
            <v>0</v>
          </cell>
          <cell r="K455">
            <v>0</v>
          </cell>
          <cell r="L455">
            <v>0</v>
          </cell>
        </row>
        <row r="456">
          <cell r="B456" t="str">
            <v>A4153</v>
          </cell>
          <cell r="C456" t="str">
            <v>RASA</v>
          </cell>
          <cell r="D456">
            <v>0</v>
          </cell>
          <cell r="E456">
            <v>0</v>
          </cell>
          <cell r="F456">
            <v>0</v>
          </cell>
          <cell r="G456">
            <v>0</v>
          </cell>
          <cell r="H456">
            <v>0</v>
          </cell>
          <cell r="I456">
            <v>0</v>
          </cell>
          <cell r="J456">
            <v>0</v>
          </cell>
          <cell r="K456">
            <v>0</v>
          </cell>
          <cell r="L456">
            <v>0</v>
          </cell>
        </row>
        <row r="457">
          <cell r="B457" t="str">
            <v>A4157</v>
          </cell>
          <cell r="C457" t="str">
            <v>RASA</v>
          </cell>
          <cell r="D457">
            <v>0</v>
          </cell>
          <cell r="E457">
            <v>0</v>
          </cell>
          <cell r="F457">
            <v>0</v>
          </cell>
          <cell r="G457">
            <v>0</v>
          </cell>
          <cell r="H457">
            <v>0</v>
          </cell>
          <cell r="I457">
            <v>0</v>
          </cell>
          <cell r="J457">
            <v>0</v>
          </cell>
          <cell r="K457">
            <v>0</v>
          </cell>
          <cell r="L457">
            <v>0</v>
          </cell>
        </row>
        <row r="458">
          <cell r="B458" t="str">
            <v>A4183</v>
          </cell>
          <cell r="C458" t="str">
            <v>RASA</v>
          </cell>
          <cell r="D458">
            <v>0</v>
          </cell>
          <cell r="E458">
            <v>0</v>
          </cell>
          <cell r="F458">
            <v>0</v>
          </cell>
          <cell r="G458">
            <v>0</v>
          </cell>
          <cell r="H458">
            <v>0</v>
          </cell>
          <cell r="I458">
            <v>0</v>
          </cell>
          <cell r="J458">
            <v>0</v>
          </cell>
          <cell r="K458">
            <v>0</v>
          </cell>
          <cell r="L458">
            <v>0</v>
          </cell>
        </row>
        <row r="459">
          <cell r="B459" t="str">
            <v>A4196</v>
          </cell>
          <cell r="C459" t="str">
            <v>RASA</v>
          </cell>
          <cell r="D459">
            <v>0</v>
          </cell>
          <cell r="E459">
            <v>0</v>
          </cell>
          <cell r="F459">
            <v>0</v>
          </cell>
          <cell r="G459">
            <v>0</v>
          </cell>
          <cell r="H459">
            <v>0</v>
          </cell>
          <cell r="I459">
            <v>0</v>
          </cell>
          <cell r="J459">
            <v>0</v>
          </cell>
          <cell r="K459">
            <v>0</v>
          </cell>
          <cell r="L459">
            <v>0</v>
          </cell>
        </row>
        <row r="460">
          <cell r="B460" t="str">
            <v>A4256</v>
          </cell>
          <cell r="C460" t="str">
            <v>RASA</v>
          </cell>
          <cell r="D460">
            <v>0</v>
          </cell>
          <cell r="E460">
            <v>0</v>
          </cell>
          <cell r="F460">
            <v>0</v>
          </cell>
          <cell r="G460">
            <v>0</v>
          </cell>
          <cell r="H460">
            <v>0</v>
          </cell>
          <cell r="I460">
            <v>0</v>
          </cell>
          <cell r="J460">
            <v>0</v>
          </cell>
          <cell r="K460">
            <v>0</v>
          </cell>
          <cell r="L460">
            <v>0</v>
          </cell>
        </row>
        <row r="461">
          <cell r="B461" t="str">
            <v>A4257</v>
          </cell>
          <cell r="C461" t="str">
            <v>RASA</v>
          </cell>
          <cell r="D461">
            <v>0</v>
          </cell>
          <cell r="E461">
            <v>0</v>
          </cell>
          <cell r="F461">
            <v>0</v>
          </cell>
          <cell r="G461">
            <v>0</v>
          </cell>
          <cell r="H461">
            <v>0</v>
          </cell>
          <cell r="I461">
            <v>0</v>
          </cell>
          <cell r="J461">
            <v>0</v>
          </cell>
          <cell r="K461">
            <v>0</v>
          </cell>
          <cell r="L461">
            <v>0</v>
          </cell>
        </row>
        <row r="462">
          <cell r="B462" t="str">
            <v>A4271</v>
          </cell>
          <cell r="C462" t="str">
            <v>RASA</v>
          </cell>
          <cell r="D462">
            <v>0</v>
          </cell>
          <cell r="E462">
            <v>0</v>
          </cell>
          <cell r="F462">
            <v>0</v>
          </cell>
          <cell r="G462">
            <v>0</v>
          </cell>
          <cell r="H462">
            <v>0</v>
          </cell>
          <cell r="I462">
            <v>0</v>
          </cell>
          <cell r="J462">
            <v>0</v>
          </cell>
          <cell r="K462">
            <v>0</v>
          </cell>
          <cell r="L462">
            <v>0</v>
          </cell>
        </row>
        <row r="463">
          <cell r="B463" t="str">
            <v>A4272</v>
          </cell>
          <cell r="C463" t="str">
            <v>RASA</v>
          </cell>
          <cell r="D463">
            <v>0</v>
          </cell>
          <cell r="E463">
            <v>0</v>
          </cell>
          <cell r="F463">
            <v>0</v>
          </cell>
          <cell r="G463">
            <v>0</v>
          </cell>
          <cell r="H463">
            <v>0</v>
          </cell>
          <cell r="I463">
            <v>0</v>
          </cell>
          <cell r="J463">
            <v>0</v>
          </cell>
          <cell r="K463">
            <v>0</v>
          </cell>
          <cell r="L463">
            <v>0</v>
          </cell>
        </row>
        <row r="464">
          <cell r="B464" t="str">
            <v>A4273</v>
          </cell>
          <cell r="C464" t="str">
            <v>RASA</v>
          </cell>
          <cell r="D464">
            <v>0</v>
          </cell>
          <cell r="E464">
            <v>0</v>
          </cell>
          <cell r="F464">
            <v>0</v>
          </cell>
          <cell r="G464">
            <v>0</v>
          </cell>
          <cell r="H464">
            <v>0</v>
          </cell>
          <cell r="I464">
            <v>0</v>
          </cell>
          <cell r="J464">
            <v>0</v>
          </cell>
          <cell r="K464">
            <v>0</v>
          </cell>
          <cell r="L464">
            <v>0</v>
          </cell>
        </row>
        <row r="465">
          <cell r="B465" t="str">
            <v>A4298</v>
          </cell>
          <cell r="C465" t="str">
            <v>RASA</v>
          </cell>
          <cell r="D465">
            <v>0</v>
          </cell>
          <cell r="E465">
            <v>0</v>
          </cell>
          <cell r="F465">
            <v>0</v>
          </cell>
          <cell r="G465">
            <v>0</v>
          </cell>
          <cell r="H465">
            <v>0</v>
          </cell>
          <cell r="I465">
            <v>0</v>
          </cell>
          <cell r="J465">
            <v>0</v>
          </cell>
          <cell r="K465">
            <v>0</v>
          </cell>
          <cell r="L465">
            <v>0</v>
          </cell>
        </row>
        <row r="466">
          <cell r="B466" t="str">
            <v>A4330</v>
          </cell>
          <cell r="C466" t="str">
            <v>RASA</v>
          </cell>
          <cell r="D466">
            <v>0</v>
          </cell>
          <cell r="E466">
            <v>0</v>
          </cell>
          <cell r="F466">
            <v>0</v>
          </cell>
          <cell r="G466">
            <v>0</v>
          </cell>
          <cell r="H466">
            <v>0</v>
          </cell>
          <cell r="I466">
            <v>0</v>
          </cell>
          <cell r="J466">
            <v>0</v>
          </cell>
          <cell r="K466">
            <v>0</v>
          </cell>
          <cell r="L466">
            <v>0</v>
          </cell>
        </row>
        <row r="467">
          <cell r="B467" t="str">
            <v>A4354</v>
          </cell>
          <cell r="C467" t="str">
            <v>RASA</v>
          </cell>
          <cell r="D467">
            <v>0</v>
          </cell>
          <cell r="E467">
            <v>0</v>
          </cell>
          <cell r="F467">
            <v>0</v>
          </cell>
          <cell r="G467">
            <v>0</v>
          </cell>
          <cell r="H467">
            <v>0</v>
          </cell>
          <cell r="I467">
            <v>0</v>
          </cell>
          <cell r="J467">
            <v>0</v>
          </cell>
          <cell r="K467">
            <v>0</v>
          </cell>
          <cell r="L467">
            <v>0</v>
          </cell>
        </row>
        <row r="468">
          <cell r="B468" t="str">
            <v>A4407</v>
          </cell>
          <cell r="C468" t="str">
            <v>RASA</v>
          </cell>
          <cell r="D468">
            <v>0</v>
          </cell>
          <cell r="E468">
            <v>0</v>
          </cell>
          <cell r="F468">
            <v>0</v>
          </cell>
          <cell r="G468">
            <v>0</v>
          </cell>
          <cell r="H468">
            <v>0</v>
          </cell>
          <cell r="I468">
            <v>0</v>
          </cell>
          <cell r="J468">
            <v>0</v>
          </cell>
          <cell r="K468">
            <v>0</v>
          </cell>
          <cell r="L468">
            <v>0</v>
          </cell>
        </row>
        <row r="469">
          <cell r="B469" t="str">
            <v>A4410</v>
          </cell>
          <cell r="C469" t="str">
            <v>RASA</v>
          </cell>
          <cell r="D469">
            <v>0</v>
          </cell>
          <cell r="E469">
            <v>0</v>
          </cell>
          <cell r="F469">
            <v>0</v>
          </cell>
          <cell r="G469">
            <v>0</v>
          </cell>
          <cell r="H469">
            <v>0</v>
          </cell>
          <cell r="I469">
            <v>0</v>
          </cell>
          <cell r="J469">
            <v>0</v>
          </cell>
          <cell r="K469">
            <v>0</v>
          </cell>
          <cell r="L469">
            <v>0</v>
          </cell>
        </row>
        <row r="470">
          <cell r="B470" t="str">
            <v>A4417</v>
          </cell>
          <cell r="C470" t="str">
            <v>RASA</v>
          </cell>
          <cell r="D470">
            <v>0</v>
          </cell>
          <cell r="E470">
            <v>0</v>
          </cell>
          <cell r="F470">
            <v>0</v>
          </cell>
          <cell r="G470">
            <v>0</v>
          </cell>
          <cell r="H470">
            <v>0</v>
          </cell>
          <cell r="I470">
            <v>0</v>
          </cell>
          <cell r="J470">
            <v>0</v>
          </cell>
          <cell r="K470">
            <v>0</v>
          </cell>
          <cell r="L470">
            <v>0</v>
          </cell>
        </row>
        <row r="471">
          <cell r="B471" t="str">
            <v>A4430</v>
          </cell>
          <cell r="C471" t="str">
            <v>RASA</v>
          </cell>
          <cell r="D471">
            <v>0</v>
          </cell>
          <cell r="E471">
            <v>0</v>
          </cell>
          <cell r="F471">
            <v>0</v>
          </cell>
          <cell r="G471">
            <v>0</v>
          </cell>
          <cell r="H471">
            <v>0</v>
          </cell>
          <cell r="I471">
            <v>0</v>
          </cell>
          <cell r="J471">
            <v>0</v>
          </cell>
          <cell r="K471">
            <v>0</v>
          </cell>
          <cell r="L471">
            <v>0</v>
          </cell>
        </row>
        <row r="472">
          <cell r="B472" t="str">
            <v>C0447</v>
          </cell>
          <cell r="C472" t="str">
            <v>RASA</v>
          </cell>
          <cell r="D472">
            <v>0</v>
          </cell>
          <cell r="E472">
            <v>0</v>
          </cell>
          <cell r="F472">
            <v>0</v>
          </cell>
          <cell r="G472">
            <v>0</v>
          </cell>
          <cell r="H472">
            <v>0</v>
          </cell>
          <cell r="I472">
            <v>0</v>
          </cell>
          <cell r="J472">
            <v>0</v>
          </cell>
          <cell r="K472">
            <v>0</v>
          </cell>
          <cell r="L472">
            <v>0</v>
          </cell>
        </row>
        <row r="473">
          <cell r="B473" t="str">
            <v>C0508</v>
          </cell>
          <cell r="C473" t="str">
            <v>RASA</v>
          </cell>
          <cell r="D473">
            <v>0</v>
          </cell>
          <cell r="E473">
            <v>0</v>
          </cell>
          <cell r="F473">
            <v>0</v>
          </cell>
          <cell r="G473">
            <v>0</v>
          </cell>
          <cell r="H473">
            <v>0</v>
          </cell>
          <cell r="I473">
            <v>0</v>
          </cell>
          <cell r="J473">
            <v>0</v>
          </cell>
          <cell r="K473">
            <v>0</v>
          </cell>
          <cell r="L473">
            <v>0</v>
          </cell>
        </row>
        <row r="474">
          <cell r="B474" t="str">
            <v>C0580</v>
          </cell>
          <cell r="C474" t="str">
            <v>RASA</v>
          </cell>
          <cell r="D474">
            <v>0</v>
          </cell>
          <cell r="E474">
            <v>0</v>
          </cell>
          <cell r="F474">
            <v>0</v>
          </cell>
          <cell r="G474">
            <v>0</v>
          </cell>
          <cell r="H474">
            <v>0</v>
          </cell>
          <cell r="I474">
            <v>0</v>
          </cell>
          <cell r="J474">
            <v>0</v>
          </cell>
          <cell r="K474">
            <v>0</v>
          </cell>
          <cell r="L474">
            <v>0</v>
          </cell>
        </row>
        <row r="475">
          <cell r="B475" t="str">
            <v>C1686</v>
          </cell>
          <cell r="C475" t="str">
            <v>RASA</v>
          </cell>
          <cell r="D475">
            <v>0</v>
          </cell>
          <cell r="E475">
            <v>0</v>
          </cell>
          <cell r="F475">
            <v>0</v>
          </cell>
          <cell r="G475">
            <v>0</v>
          </cell>
          <cell r="H475">
            <v>0</v>
          </cell>
          <cell r="I475">
            <v>0</v>
          </cell>
          <cell r="J475">
            <v>0</v>
          </cell>
          <cell r="K475">
            <v>0</v>
          </cell>
          <cell r="L475">
            <v>0</v>
          </cell>
        </row>
        <row r="476">
          <cell r="B476" t="str">
            <v>C1810</v>
          </cell>
          <cell r="C476" t="str">
            <v>RASA</v>
          </cell>
          <cell r="D476">
            <v>0</v>
          </cell>
          <cell r="E476">
            <v>0</v>
          </cell>
          <cell r="F476">
            <v>0</v>
          </cell>
          <cell r="G476">
            <v>0</v>
          </cell>
          <cell r="H476">
            <v>0</v>
          </cell>
          <cell r="I476">
            <v>0</v>
          </cell>
          <cell r="J476">
            <v>0</v>
          </cell>
          <cell r="K476">
            <v>0</v>
          </cell>
          <cell r="L476">
            <v>0</v>
          </cell>
        </row>
        <row r="477">
          <cell r="B477" t="str">
            <v>C1853</v>
          </cell>
          <cell r="C477" t="str">
            <v>RASA</v>
          </cell>
          <cell r="D477">
            <v>0</v>
          </cell>
          <cell r="E477">
            <v>0</v>
          </cell>
          <cell r="F477">
            <v>0</v>
          </cell>
          <cell r="G477">
            <v>0</v>
          </cell>
          <cell r="H477">
            <v>0</v>
          </cell>
          <cell r="I477">
            <v>0</v>
          </cell>
          <cell r="J477">
            <v>0</v>
          </cell>
          <cell r="K477">
            <v>0</v>
          </cell>
          <cell r="L477">
            <v>0</v>
          </cell>
        </row>
        <row r="478">
          <cell r="B478" t="str">
            <v>C1981</v>
          </cell>
          <cell r="C478" t="str">
            <v>RASA</v>
          </cell>
          <cell r="D478">
            <v>0</v>
          </cell>
          <cell r="E478">
            <v>0</v>
          </cell>
          <cell r="F478">
            <v>0</v>
          </cell>
          <cell r="G478">
            <v>0</v>
          </cell>
          <cell r="H478">
            <v>0</v>
          </cell>
          <cell r="I478">
            <v>0</v>
          </cell>
          <cell r="J478">
            <v>0</v>
          </cell>
          <cell r="K478">
            <v>0</v>
          </cell>
          <cell r="L478">
            <v>0</v>
          </cell>
        </row>
        <row r="479">
          <cell r="B479" t="str">
            <v>C2046</v>
          </cell>
          <cell r="C479" t="str">
            <v>RASA</v>
          </cell>
          <cell r="D479">
            <v>0</v>
          </cell>
          <cell r="E479">
            <v>0</v>
          </cell>
          <cell r="F479">
            <v>0</v>
          </cell>
          <cell r="G479">
            <v>0</v>
          </cell>
          <cell r="H479">
            <v>0</v>
          </cell>
          <cell r="I479">
            <v>0</v>
          </cell>
          <cell r="J479">
            <v>0</v>
          </cell>
          <cell r="K479">
            <v>0</v>
          </cell>
          <cell r="L479">
            <v>0</v>
          </cell>
        </row>
        <row r="480">
          <cell r="B480" t="str">
            <v>C2157</v>
          </cell>
          <cell r="C480" t="str">
            <v>RASA</v>
          </cell>
          <cell r="D480">
            <v>0</v>
          </cell>
          <cell r="E480">
            <v>0</v>
          </cell>
          <cell r="F480">
            <v>0</v>
          </cell>
          <cell r="G480">
            <v>0</v>
          </cell>
          <cell r="H480">
            <v>0</v>
          </cell>
          <cell r="I480">
            <v>0</v>
          </cell>
          <cell r="J480">
            <v>0</v>
          </cell>
          <cell r="K480">
            <v>0</v>
          </cell>
          <cell r="L480">
            <v>0</v>
          </cell>
        </row>
        <row r="481">
          <cell r="B481" t="str">
            <v>C2181</v>
          </cell>
          <cell r="C481" t="str">
            <v>RASA</v>
          </cell>
          <cell r="D481">
            <v>0</v>
          </cell>
          <cell r="E481">
            <v>0</v>
          </cell>
          <cell r="F481">
            <v>0</v>
          </cell>
          <cell r="G481">
            <v>8</v>
          </cell>
          <cell r="H481">
            <v>0</v>
          </cell>
          <cell r="I481">
            <v>0</v>
          </cell>
          <cell r="J481">
            <v>8</v>
          </cell>
          <cell r="K481">
            <v>0</v>
          </cell>
          <cell r="L481">
            <v>0</v>
          </cell>
        </row>
        <row r="482">
          <cell r="B482" t="str">
            <v>C2198</v>
          </cell>
          <cell r="C482" t="str">
            <v>RASA</v>
          </cell>
          <cell r="D482">
            <v>0</v>
          </cell>
          <cell r="E482">
            <v>0</v>
          </cell>
          <cell r="F482">
            <v>0</v>
          </cell>
          <cell r="G482">
            <v>0</v>
          </cell>
          <cell r="H482">
            <v>0</v>
          </cell>
          <cell r="I482">
            <v>0</v>
          </cell>
          <cell r="J482">
            <v>0</v>
          </cell>
          <cell r="K482">
            <v>0</v>
          </cell>
          <cell r="L482">
            <v>0</v>
          </cell>
        </row>
        <row r="483">
          <cell r="B483" t="str">
            <v>C2206</v>
          </cell>
          <cell r="C483" t="str">
            <v>RASA</v>
          </cell>
          <cell r="D483">
            <v>0</v>
          </cell>
          <cell r="E483">
            <v>0</v>
          </cell>
          <cell r="F483">
            <v>0</v>
          </cell>
          <cell r="G483">
            <v>0</v>
          </cell>
          <cell r="H483">
            <v>0</v>
          </cell>
          <cell r="I483">
            <v>0</v>
          </cell>
          <cell r="J483">
            <v>0</v>
          </cell>
          <cell r="K483">
            <v>0</v>
          </cell>
          <cell r="L483">
            <v>0</v>
          </cell>
        </row>
        <row r="484">
          <cell r="B484" t="str">
            <v>C2300</v>
          </cell>
          <cell r="C484" t="str">
            <v>RASA</v>
          </cell>
          <cell r="D484">
            <v>0</v>
          </cell>
          <cell r="E484">
            <v>0</v>
          </cell>
          <cell r="F484">
            <v>0</v>
          </cell>
          <cell r="G484">
            <v>0</v>
          </cell>
          <cell r="H484">
            <v>7</v>
          </cell>
          <cell r="I484">
            <v>0</v>
          </cell>
          <cell r="J484">
            <v>0</v>
          </cell>
          <cell r="K484">
            <v>7</v>
          </cell>
          <cell r="L484">
            <v>0</v>
          </cell>
        </row>
        <row r="485">
          <cell r="B485" t="str">
            <v>C2303</v>
          </cell>
          <cell r="C485" t="str">
            <v>RASA</v>
          </cell>
          <cell r="D485">
            <v>0</v>
          </cell>
          <cell r="E485">
            <v>0</v>
          </cell>
          <cell r="F485">
            <v>0</v>
          </cell>
          <cell r="G485">
            <v>0</v>
          </cell>
          <cell r="H485">
            <v>0</v>
          </cell>
          <cell r="I485">
            <v>0</v>
          </cell>
          <cell r="J485">
            <v>0</v>
          </cell>
          <cell r="K485">
            <v>0</v>
          </cell>
          <cell r="L485">
            <v>0</v>
          </cell>
        </row>
        <row r="486">
          <cell r="B486" t="str">
            <v>C2304</v>
          </cell>
          <cell r="C486" t="str">
            <v>RASA</v>
          </cell>
          <cell r="D486">
            <v>0</v>
          </cell>
          <cell r="E486">
            <v>0</v>
          </cell>
          <cell r="F486">
            <v>0</v>
          </cell>
          <cell r="G486">
            <v>0</v>
          </cell>
          <cell r="H486">
            <v>0</v>
          </cell>
          <cell r="I486">
            <v>0</v>
          </cell>
          <cell r="J486">
            <v>0</v>
          </cell>
          <cell r="K486">
            <v>0</v>
          </cell>
          <cell r="L486">
            <v>0</v>
          </cell>
        </row>
        <row r="487">
          <cell r="B487" t="str">
            <v>C2313</v>
          </cell>
          <cell r="C487" t="str">
            <v>RASA</v>
          </cell>
          <cell r="D487">
            <v>0</v>
          </cell>
          <cell r="E487">
            <v>0</v>
          </cell>
          <cell r="F487">
            <v>0</v>
          </cell>
          <cell r="G487">
            <v>0</v>
          </cell>
          <cell r="H487">
            <v>0</v>
          </cell>
          <cell r="I487">
            <v>0</v>
          </cell>
          <cell r="J487">
            <v>0</v>
          </cell>
          <cell r="K487">
            <v>0</v>
          </cell>
          <cell r="L487">
            <v>0</v>
          </cell>
        </row>
        <row r="488">
          <cell r="B488" t="str">
            <v>C2318</v>
          </cell>
          <cell r="C488" t="str">
            <v>RASA</v>
          </cell>
          <cell r="D488">
            <v>0</v>
          </cell>
          <cell r="E488">
            <v>0</v>
          </cell>
          <cell r="F488">
            <v>0</v>
          </cell>
          <cell r="G488">
            <v>0</v>
          </cell>
          <cell r="H488">
            <v>0</v>
          </cell>
          <cell r="I488">
            <v>0</v>
          </cell>
          <cell r="J488">
            <v>0</v>
          </cell>
          <cell r="K488">
            <v>0</v>
          </cell>
          <cell r="L488">
            <v>0</v>
          </cell>
        </row>
        <row r="489">
          <cell r="B489" t="str">
            <v>C2390</v>
          </cell>
          <cell r="C489" t="str">
            <v>RASA</v>
          </cell>
          <cell r="D489">
            <v>0</v>
          </cell>
          <cell r="E489">
            <v>0</v>
          </cell>
          <cell r="F489">
            <v>0</v>
          </cell>
          <cell r="G489">
            <v>0</v>
          </cell>
          <cell r="H489">
            <v>0</v>
          </cell>
          <cell r="I489">
            <v>0</v>
          </cell>
          <cell r="J489">
            <v>0</v>
          </cell>
          <cell r="K489">
            <v>0</v>
          </cell>
          <cell r="L489">
            <v>0</v>
          </cell>
        </row>
        <row r="490">
          <cell r="B490" t="str">
            <v>C2412</v>
          </cell>
          <cell r="C490" t="str">
            <v>RASA</v>
          </cell>
          <cell r="D490">
            <v>0</v>
          </cell>
          <cell r="E490">
            <v>0</v>
          </cell>
          <cell r="F490">
            <v>0</v>
          </cell>
          <cell r="G490">
            <v>0</v>
          </cell>
          <cell r="H490">
            <v>0</v>
          </cell>
          <cell r="I490">
            <v>0</v>
          </cell>
          <cell r="J490">
            <v>0</v>
          </cell>
          <cell r="K490">
            <v>0</v>
          </cell>
          <cell r="L490">
            <v>0</v>
          </cell>
        </row>
        <row r="491">
          <cell r="B491" t="str">
            <v>C2416</v>
          </cell>
          <cell r="C491" t="str">
            <v>RASA</v>
          </cell>
          <cell r="D491">
            <v>0</v>
          </cell>
          <cell r="E491">
            <v>0</v>
          </cell>
          <cell r="F491">
            <v>0</v>
          </cell>
          <cell r="G491">
            <v>0</v>
          </cell>
          <cell r="H491">
            <v>0</v>
          </cell>
          <cell r="I491">
            <v>0</v>
          </cell>
          <cell r="J491">
            <v>0</v>
          </cell>
          <cell r="K491">
            <v>0</v>
          </cell>
          <cell r="L491">
            <v>0</v>
          </cell>
        </row>
        <row r="492">
          <cell r="B492" t="str">
            <v>C2417</v>
          </cell>
          <cell r="C492" t="str">
            <v>RASA</v>
          </cell>
          <cell r="D492">
            <v>0</v>
          </cell>
          <cell r="E492">
            <v>0</v>
          </cell>
          <cell r="F492">
            <v>0</v>
          </cell>
          <cell r="G492">
            <v>0</v>
          </cell>
          <cell r="H492">
            <v>0</v>
          </cell>
          <cell r="I492">
            <v>0</v>
          </cell>
          <cell r="J492">
            <v>0</v>
          </cell>
          <cell r="K492">
            <v>0</v>
          </cell>
          <cell r="L492">
            <v>0</v>
          </cell>
        </row>
        <row r="493">
          <cell r="B493" t="str">
            <v>C2418</v>
          </cell>
          <cell r="C493" t="str">
            <v>RASA</v>
          </cell>
          <cell r="D493">
            <v>0</v>
          </cell>
          <cell r="E493">
            <v>0</v>
          </cell>
          <cell r="F493">
            <v>0</v>
          </cell>
          <cell r="G493">
            <v>0</v>
          </cell>
          <cell r="H493">
            <v>0</v>
          </cell>
          <cell r="I493">
            <v>0</v>
          </cell>
          <cell r="J493">
            <v>0</v>
          </cell>
          <cell r="K493">
            <v>0</v>
          </cell>
          <cell r="L493">
            <v>0</v>
          </cell>
        </row>
        <row r="494">
          <cell r="B494" t="str">
            <v>C2421</v>
          </cell>
          <cell r="C494" t="str">
            <v>RASA</v>
          </cell>
          <cell r="D494">
            <v>0</v>
          </cell>
          <cell r="E494">
            <v>0</v>
          </cell>
          <cell r="F494">
            <v>0</v>
          </cell>
          <cell r="G494">
            <v>0</v>
          </cell>
          <cell r="H494">
            <v>0</v>
          </cell>
          <cell r="I494">
            <v>0</v>
          </cell>
          <cell r="J494">
            <v>0</v>
          </cell>
          <cell r="K494">
            <v>0</v>
          </cell>
          <cell r="L494">
            <v>0</v>
          </cell>
        </row>
        <row r="495">
          <cell r="B495" t="str">
            <v>C2422</v>
          </cell>
          <cell r="C495" t="str">
            <v>RASA</v>
          </cell>
          <cell r="D495">
            <v>0</v>
          </cell>
          <cell r="E495">
            <v>0</v>
          </cell>
          <cell r="F495">
            <v>0</v>
          </cell>
          <cell r="G495">
            <v>0</v>
          </cell>
          <cell r="H495">
            <v>0</v>
          </cell>
          <cell r="I495">
            <v>0</v>
          </cell>
          <cell r="J495">
            <v>0</v>
          </cell>
          <cell r="K495">
            <v>0</v>
          </cell>
          <cell r="L495">
            <v>0</v>
          </cell>
        </row>
        <row r="496">
          <cell r="B496" t="str">
            <v>C2430</v>
          </cell>
          <cell r="C496" t="str">
            <v>RASA</v>
          </cell>
          <cell r="D496">
            <v>0</v>
          </cell>
          <cell r="E496">
            <v>0</v>
          </cell>
          <cell r="F496">
            <v>0</v>
          </cell>
          <cell r="G496">
            <v>0</v>
          </cell>
          <cell r="H496">
            <v>0</v>
          </cell>
          <cell r="I496">
            <v>0</v>
          </cell>
          <cell r="J496">
            <v>0</v>
          </cell>
          <cell r="K496">
            <v>0</v>
          </cell>
          <cell r="L496">
            <v>0</v>
          </cell>
        </row>
        <row r="497">
          <cell r="B497" t="str">
            <v>C2436</v>
          </cell>
          <cell r="C497" t="str">
            <v>RASA</v>
          </cell>
          <cell r="D497">
            <v>0</v>
          </cell>
          <cell r="E497">
            <v>0</v>
          </cell>
          <cell r="F497">
            <v>0</v>
          </cell>
          <cell r="G497">
            <v>2</v>
          </cell>
          <cell r="H497">
            <v>0</v>
          </cell>
          <cell r="I497">
            <v>0</v>
          </cell>
          <cell r="J497">
            <v>2</v>
          </cell>
          <cell r="K497">
            <v>0</v>
          </cell>
          <cell r="L497">
            <v>0</v>
          </cell>
        </row>
        <row r="498">
          <cell r="B498" t="str">
            <v>C2437</v>
          </cell>
          <cell r="C498" t="str">
            <v>RASA</v>
          </cell>
          <cell r="D498">
            <v>0</v>
          </cell>
          <cell r="E498">
            <v>0</v>
          </cell>
          <cell r="F498">
            <v>0</v>
          </cell>
          <cell r="G498">
            <v>0</v>
          </cell>
          <cell r="H498">
            <v>0</v>
          </cell>
          <cell r="I498">
            <v>0</v>
          </cell>
          <cell r="J498">
            <v>0</v>
          </cell>
          <cell r="K498">
            <v>0</v>
          </cell>
          <cell r="L498">
            <v>0</v>
          </cell>
        </row>
        <row r="499">
          <cell r="B499" t="str">
            <v>C2438</v>
          </cell>
          <cell r="C499" t="str">
            <v>RASA</v>
          </cell>
          <cell r="D499">
            <v>0</v>
          </cell>
          <cell r="E499">
            <v>0</v>
          </cell>
          <cell r="F499">
            <v>0</v>
          </cell>
          <cell r="G499">
            <v>0</v>
          </cell>
          <cell r="H499">
            <v>0</v>
          </cell>
          <cell r="I499">
            <v>0</v>
          </cell>
          <cell r="J499">
            <v>0</v>
          </cell>
          <cell r="K499">
            <v>0</v>
          </cell>
          <cell r="L499">
            <v>0</v>
          </cell>
        </row>
        <row r="500">
          <cell r="B500" t="str">
            <v>C2457</v>
          </cell>
          <cell r="C500" t="str">
            <v>RASA</v>
          </cell>
          <cell r="D500">
            <v>0</v>
          </cell>
          <cell r="E500">
            <v>0</v>
          </cell>
          <cell r="F500">
            <v>0</v>
          </cell>
          <cell r="G500">
            <v>0</v>
          </cell>
          <cell r="H500">
            <v>0</v>
          </cell>
          <cell r="I500">
            <v>0</v>
          </cell>
          <cell r="J500">
            <v>0</v>
          </cell>
          <cell r="K500">
            <v>0</v>
          </cell>
          <cell r="L500">
            <v>0</v>
          </cell>
        </row>
        <row r="501">
          <cell r="B501" t="str">
            <v>C2462</v>
          </cell>
          <cell r="C501" t="str">
            <v>RASA</v>
          </cell>
          <cell r="D501">
            <v>0</v>
          </cell>
          <cell r="E501">
            <v>0</v>
          </cell>
          <cell r="F501">
            <v>0</v>
          </cell>
          <cell r="G501">
            <v>0</v>
          </cell>
          <cell r="H501">
            <v>0</v>
          </cell>
          <cell r="I501">
            <v>0</v>
          </cell>
          <cell r="J501">
            <v>0</v>
          </cell>
          <cell r="K501">
            <v>0</v>
          </cell>
          <cell r="L501">
            <v>0</v>
          </cell>
        </row>
        <row r="502">
          <cell r="B502" t="str">
            <v>C2513</v>
          </cell>
          <cell r="C502" t="str">
            <v>RASA</v>
          </cell>
          <cell r="D502">
            <v>0</v>
          </cell>
          <cell r="E502">
            <v>0</v>
          </cell>
          <cell r="F502">
            <v>0</v>
          </cell>
          <cell r="G502">
            <v>0</v>
          </cell>
          <cell r="H502">
            <v>0</v>
          </cell>
          <cell r="I502">
            <v>0</v>
          </cell>
          <cell r="J502">
            <v>0</v>
          </cell>
          <cell r="K502">
            <v>0</v>
          </cell>
          <cell r="L502">
            <v>0</v>
          </cell>
        </row>
        <row r="503">
          <cell r="B503" t="str">
            <v>C2531</v>
          </cell>
          <cell r="C503" t="str">
            <v>RASA</v>
          </cell>
          <cell r="D503">
            <v>0</v>
          </cell>
          <cell r="E503">
            <v>0</v>
          </cell>
          <cell r="F503">
            <v>0</v>
          </cell>
          <cell r="G503">
            <v>0</v>
          </cell>
          <cell r="H503">
            <v>0</v>
          </cell>
          <cell r="I503">
            <v>0</v>
          </cell>
          <cell r="J503">
            <v>0</v>
          </cell>
          <cell r="K503">
            <v>0</v>
          </cell>
          <cell r="L503">
            <v>0</v>
          </cell>
        </row>
        <row r="504">
          <cell r="B504" t="str">
            <v>C2532</v>
          </cell>
          <cell r="C504" t="str">
            <v>RASA</v>
          </cell>
          <cell r="D504">
            <v>0</v>
          </cell>
          <cell r="E504">
            <v>0</v>
          </cell>
          <cell r="F504">
            <v>0</v>
          </cell>
          <cell r="G504">
            <v>0</v>
          </cell>
          <cell r="H504">
            <v>0</v>
          </cell>
          <cell r="I504">
            <v>0</v>
          </cell>
          <cell r="J504">
            <v>0</v>
          </cell>
          <cell r="K504">
            <v>0</v>
          </cell>
          <cell r="L504">
            <v>0</v>
          </cell>
        </row>
        <row r="505">
          <cell r="B505" t="str">
            <v>C2533</v>
          </cell>
          <cell r="C505" t="str">
            <v>RASA</v>
          </cell>
          <cell r="D505">
            <v>0</v>
          </cell>
          <cell r="E505">
            <v>0</v>
          </cell>
          <cell r="F505">
            <v>0</v>
          </cell>
          <cell r="G505">
            <v>0</v>
          </cell>
          <cell r="H505">
            <v>0</v>
          </cell>
          <cell r="I505">
            <v>0</v>
          </cell>
          <cell r="J505">
            <v>0</v>
          </cell>
          <cell r="K505">
            <v>0</v>
          </cell>
          <cell r="L505">
            <v>0</v>
          </cell>
        </row>
        <row r="506">
          <cell r="B506" t="str">
            <v>C2548</v>
          </cell>
          <cell r="C506" t="str">
            <v>RASA</v>
          </cell>
          <cell r="D506">
            <v>0</v>
          </cell>
          <cell r="E506">
            <v>0</v>
          </cell>
          <cell r="F506">
            <v>0</v>
          </cell>
          <cell r="G506">
            <v>0</v>
          </cell>
          <cell r="H506">
            <v>0</v>
          </cell>
          <cell r="I506">
            <v>0</v>
          </cell>
          <cell r="J506">
            <v>0</v>
          </cell>
          <cell r="K506">
            <v>0</v>
          </cell>
          <cell r="L506">
            <v>0</v>
          </cell>
        </row>
        <row r="507">
          <cell r="B507" t="str">
            <v>C2576</v>
          </cell>
          <cell r="C507" t="str">
            <v>RASA</v>
          </cell>
          <cell r="D507">
            <v>0</v>
          </cell>
          <cell r="E507">
            <v>0</v>
          </cell>
          <cell r="F507">
            <v>0</v>
          </cell>
          <cell r="G507">
            <v>0</v>
          </cell>
          <cell r="H507">
            <v>0</v>
          </cell>
          <cell r="I507">
            <v>0</v>
          </cell>
          <cell r="J507">
            <v>0</v>
          </cell>
          <cell r="K507">
            <v>0</v>
          </cell>
          <cell r="L507">
            <v>0</v>
          </cell>
        </row>
        <row r="508">
          <cell r="B508" t="str">
            <v>C2577</v>
          </cell>
          <cell r="C508" t="str">
            <v>RASA</v>
          </cell>
          <cell r="D508">
            <v>0</v>
          </cell>
          <cell r="E508">
            <v>0</v>
          </cell>
          <cell r="F508">
            <v>0</v>
          </cell>
          <cell r="G508">
            <v>0</v>
          </cell>
          <cell r="H508">
            <v>0</v>
          </cell>
          <cell r="I508">
            <v>0</v>
          </cell>
          <cell r="J508">
            <v>0</v>
          </cell>
          <cell r="K508">
            <v>0</v>
          </cell>
          <cell r="L508">
            <v>0</v>
          </cell>
        </row>
        <row r="509">
          <cell r="B509" t="str">
            <v>C2579</v>
          </cell>
          <cell r="C509" t="str">
            <v>RASA</v>
          </cell>
          <cell r="D509">
            <v>0</v>
          </cell>
          <cell r="E509">
            <v>0</v>
          </cell>
          <cell r="F509">
            <v>0</v>
          </cell>
          <cell r="G509">
            <v>0</v>
          </cell>
          <cell r="H509">
            <v>0</v>
          </cell>
          <cell r="I509">
            <v>0</v>
          </cell>
          <cell r="J509">
            <v>0</v>
          </cell>
          <cell r="K509">
            <v>0</v>
          </cell>
          <cell r="L509">
            <v>0</v>
          </cell>
        </row>
        <row r="510">
          <cell r="B510" t="str">
            <v>C2581</v>
          </cell>
          <cell r="C510" t="str">
            <v>RASA</v>
          </cell>
          <cell r="D510">
            <v>0</v>
          </cell>
          <cell r="E510">
            <v>0</v>
          </cell>
          <cell r="F510">
            <v>0</v>
          </cell>
          <cell r="G510">
            <v>0</v>
          </cell>
          <cell r="H510">
            <v>0</v>
          </cell>
          <cell r="I510">
            <v>0</v>
          </cell>
          <cell r="J510">
            <v>0</v>
          </cell>
          <cell r="K510">
            <v>0</v>
          </cell>
          <cell r="L510">
            <v>0</v>
          </cell>
        </row>
        <row r="511">
          <cell r="B511" t="str">
            <v>C2585</v>
          </cell>
          <cell r="C511" t="str">
            <v>RASA</v>
          </cell>
          <cell r="D511">
            <v>0</v>
          </cell>
          <cell r="E511">
            <v>0</v>
          </cell>
          <cell r="F511">
            <v>0</v>
          </cell>
          <cell r="G511">
            <v>0</v>
          </cell>
          <cell r="H511">
            <v>0</v>
          </cell>
          <cell r="I511">
            <v>0</v>
          </cell>
          <cell r="J511">
            <v>0</v>
          </cell>
          <cell r="K511">
            <v>0</v>
          </cell>
          <cell r="L511">
            <v>0</v>
          </cell>
        </row>
        <row r="512">
          <cell r="B512" t="str">
            <v>C2586</v>
          </cell>
          <cell r="C512" t="str">
            <v>RASA</v>
          </cell>
          <cell r="D512">
            <v>0</v>
          </cell>
          <cell r="E512">
            <v>0</v>
          </cell>
          <cell r="F512">
            <v>0</v>
          </cell>
          <cell r="G512">
            <v>0</v>
          </cell>
          <cell r="H512">
            <v>0</v>
          </cell>
          <cell r="I512">
            <v>0</v>
          </cell>
          <cell r="J512">
            <v>0</v>
          </cell>
          <cell r="K512">
            <v>0</v>
          </cell>
          <cell r="L512">
            <v>0</v>
          </cell>
        </row>
        <row r="513">
          <cell r="B513" t="str">
            <v>C2593</v>
          </cell>
          <cell r="C513" t="str">
            <v>RASA</v>
          </cell>
          <cell r="D513">
            <v>0</v>
          </cell>
          <cell r="E513">
            <v>0</v>
          </cell>
          <cell r="F513">
            <v>0</v>
          </cell>
          <cell r="G513">
            <v>0</v>
          </cell>
          <cell r="H513">
            <v>0</v>
          </cell>
          <cell r="I513">
            <v>0</v>
          </cell>
          <cell r="J513">
            <v>0</v>
          </cell>
          <cell r="K513">
            <v>0</v>
          </cell>
          <cell r="L513">
            <v>0</v>
          </cell>
        </row>
        <row r="514">
          <cell r="B514" t="str">
            <v>C2612</v>
          </cell>
          <cell r="C514" t="str">
            <v>RASA</v>
          </cell>
          <cell r="D514">
            <v>0</v>
          </cell>
          <cell r="E514">
            <v>0</v>
          </cell>
          <cell r="F514">
            <v>0</v>
          </cell>
          <cell r="G514">
            <v>0</v>
          </cell>
          <cell r="H514">
            <v>0</v>
          </cell>
          <cell r="I514">
            <v>0</v>
          </cell>
          <cell r="J514">
            <v>0</v>
          </cell>
          <cell r="K514">
            <v>0</v>
          </cell>
          <cell r="L514">
            <v>0</v>
          </cell>
        </row>
        <row r="515">
          <cell r="B515" t="str">
            <v>C2613</v>
          </cell>
          <cell r="C515" t="str">
            <v>RASA</v>
          </cell>
          <cell r="D515">
            <v>0</v>
          </cell>
          <cell r="E515">
            <v>0</v>
          </cell>
          <cell r="F515">
            <v>0</v>
          </cell>
          <cell r="G515">
            <v>0</v>
          </cell>
          <cell r="H515">
            <v>0</v>
          </cell>
          <cell r="I515">
            <v>0</v>
          </cell>
          <cell r="J515">
            <v>0</v>
          </cell>
          <cell r="K515">
            <v>0</v>
          </cell>
          <cell r="L515">
            <v>0</v>
          </cell>
        </row>
        <row r="516">
          <cell r="B516" t="str">
            <v>C2614</v>
          </cell>
          <cell r="C516" t="str">
            <v>RASA</v>
          </cell>
          <cell r="D516">
            <v>0</v>
          </cell>
          <cell r="E516">
            <v>0</v>
          </cell>
          <cell r="F516">
            <v>0</v>
          </cell>
          <cell r="G516">
            <v>0</v>
          </cell>
          <cell r="H516">
            <v>0</v>
          </cell>
          <cell r="I516">
            <v>0</v>
          </cell>
          <cell r="J516">
            <v>0</v>
          </cell>
          <cell r="K516">
            <v>0</v>
          </cell>
          <cell r="L516">
            <v>0</v>
          </cell>
        </row>
        <row r="517">
          <cell r="B517" t="str">
            <v>C2682</v>
          </cell>
          <cell r="C517" t="str">
            <v>RASA</v>
          </cell>
          <cell r="D517">
            <v>0</v>
          </cell>
          <cell r="E517">
            <v>0</v>
          </cell>
          <cell r="F517">
            <v>0</v>
          </cell>
          <cell r="G517">
            <v>0</v>
          </cell>
          <cell r="H517">
            <v>0</v>
          </cell>
          <cell r="I517">
            <v>0</v>
          </cell>
          <cell r="J517">
            <v>0</v>
          </cell>
          <cell r="K517">
            <v>0</v>
          </cell>
          <cell r="L517">
            <v>0</v>
          </cell>
        </row>
        <row r="518">
          <cell r="B518" t="str">
            <v>C2683</v>
          </cell>
          <cell r="C518" t="str">
            <v>RASA</v>
          </cell>
          <cell r="D518">
            <v>0</v>
          </cell>
          <cell r="E518">
            <v>0</v>
          </cell>
          <cell r="F518">
            <v>0</v>
          </cell>
          <cell r="G518">
            <v>0</v>
          </cell>
          <cell r="H518">
            <v>0</v>
          </cell>
          <cell r="I518">
            <v>0</v>
          </cell>
          <cell r="J518">
            <v>0</v>
          </cell>
          <cell r="K518">
            <v>0</v>
          </cell>
          <cell r="L518">
            <v>0</v>
          </cell>
        </row>
        <row r="519">
          <cell r="B519" t="str">
            <v>C2692</v>
          </cell>
          <cell r="C519" t="str">
            <v>RASA</v>
          </cell>
          <cell r="D519">
            <v>0</v>
          </cell>
          <cell r="E519">
            <v>0</v>
          </cell>
          <cell r="F519">
            <v>0</v>
          </cell>
          <cell r="G519">
            <v>0</v>
          </cell>
          <cell r="H519">
            <v>0</v>
          </cell>
          <cell r="I519">
            <v>0</v>
          </cell>
          <cell r="J519">
            <v>0</v>
          </cell>
          <cell r="K519">
            <v>0</v>
          </cell>
          <cell r="L519">
            <v>0</v>
          </cell>
        </row>
        <row r="520">
          <cell r="B520" t="str">
            <v>C2693</v>
          </cell>
          <cell r="C520" t="str">
            <v>RASA</v>
          </cell>
          <cell r="D520">
            <v>0</v>
          </cell>
          <cell r="E520">
            <v>0</v>
          </cell>
          <cell r="F520">
            <v>0</v>
          </cell>
          <cell r="G520">
            <v>0</v>
          </cell>
          <cell r="H520">
            <v>0</v>
          </cell>
          <cell r="I520">
            <v>0</v>
          </cell>
          <cell r="J520">
            <v>0</v>
          </cell>
          <cell r="K520">
            <v>0</v>
          </cell>
          <cell r="L520">
            <v>0</v>
          </cell>
        </row>
        <row r="521">
          <cell r="B521" t="str">
            <v>C2694</v>
          </cell>
          <cell r="C521" t="str">
            <v>RASA</v>
          </cell>
          <cell r="D521">
            <v>0</v>
          </cell>
          <cell r="E521">
            <v>0</v>
          </cell>
          <cell r="F521">
            <v>0</v>
          </cell>
          <cell r="G521">
            <v>0</v>
          </cell>
          <cell r="H521">
            <v>0</v>
          </cell>
          <cell r="I521">
            <v>0</v>
          </cell>
          <cell r="J521">
            <v>0</v>
          </cell>
          <cell r="K521">
            <v>0</v>
          </cell>
          <cell r="L521">
            <v>0</v>
          </cell>
        </row>
        <row r="522">
          <cell r="B522" t="str">
            <v>C2695</v>
          </cell>
          <cell r="C522" t="str">
            <v>RASA</v>
          </cell>
          <cell r="D522">
            <v>0</v>
          </cell>
          <cell r="E522">
            <v>0</v>
          </cell>
          <cell r="F522">
            <v>0</v>
          </cell>
          <cell r="G522">
            <v>0</v>
          </cell>
          <cell r="H522">
            <v>0</v>
          </cell>
          <cell r="I522">
            <v>0</v>
          </cell>
          <cell r="J522">
            <v>0</v>
          </cell>
          <cell r="K522">
            <v>0</v>
          </cell>
          <cell r="L522">
            <v>0</v>
          </cell>
        </row>
        <row r="523">
          <cell r="B523" t="str">
            <v>C2696</v>
          </cell>
          <cell r="C523" t="str">
            <v>RASA</v>
          </cell>
          <cell r="D523">
            <v>0</v>
          </cell>
          <cell r="E523">
            <v>0</v>
          </cell>
          <cell r="F523">
            <v>0</v>
          </cell>
          <cell r="G523">
            <v>0</v>
          </cell>
          <cell r="H523">
            <v>0</v>
          </cell>
          <cell r="I523">
            <v>0</v>
          </cell>
          <cell r="J523">
            <v>0</v>
          </cell>
          <cell r="K523">
            <v>0</v>
          </cell>
          <cell r="L523">
            <v>0</v>
          </cell>
        </row>
        <row r="524">
          <cell r="B524" t="str">
            <v>C2730</v>
          </cell>
          <cell r="C524" t="str">
            <v>RASA</v>
          </cell>
          <cell r="D524">
            <v>0</v>
          </cell>
          <cell r="E524">
            <v>0</v>
          </cell>
          <cell r="F524">
            <v>0</v>
          </cell>
          <cell r="G524">
            <v>79</v>
          </cell>
          <cell r="H524">
            <v>0</v>
          </cell>
          <cell r="I524">
            <v>0</v>
          </cell>
          <cell r="J524">
            <v>79</v>
          </cell>
          <cell r="K524">
            <v>0</v>
          </cell>
          <cell r="L524">
            <v>0</v>
          </cell>
        </row>
        <row r="525">
          <cell r="B525" t="str">
            <v>C2731</v>
          </cell>
          <cell r="C525" t="str">
            <v>RASA</v>
          </cell>
          <cell r="D525">
            <v>0</v>
          </cell>
          <cell r="E525">
            <v>0</v>
          </cell>
          <cell r="F525">
            <v>0</v>
          </cell>
          <cell r="G525">
            <v>0</v>
          </cell>
          <cell r="H525">
            <v>0</v>
          </cell>
          <cell r="I525">
            <v>0</v>
          </cell>
          <cell r="J525">
            <v>0</v>
          </cell>
          <cell r="K525">
            <v>0</v>
          </cell>
          <cell r="L525">
            <v>0</v>
          </cell>
        </row>
        <row r="526">
          <cell r="B526" t="str">
            <v>C2744</v>
          </cell>
          <cell r="C526" t="str">
            <v>RASA</v>
          </cell>
          <cell r="D526">
            <v>0</v>
          </cell>
          <cell r="E526">
            <v>0</v>
          </cell>
          <cell r="F526">
            <v>0</v>
          </cell>
          <cell r="G526">
            <v>0</v>
          </cell>
          <cell r="H526">
            <v>0</v>
          </cell>
          <cell r="I526">
            <v>0</v>
          </cell>
          <cell r="J526">
            <v>0</v>
          </cell>
          <cell r="K526">
            <v>0</v>
          </cell>
          <cell r="L526">
            <v>0</v>
          </cell>
        </row>
        <row r="527">
          <cell r="B527" t="str">
            <v>C2745</v>
          </cell>
          <cell r="C527" t="str">
            <v>RASA</v>
          </cell>
          <cell r="D527">
            <v>0</v>
          </cell>
          <cell r="E527">
            <v>0</v>
          </cell>
          <cell r="F527">
            <v>0</v>
          </cell>
          <cell r="G527">
            <v>0</v>
          </cell>
          <cell r="H527">
            <v>0</v>
          </cell>
          <cell r="I527">
            <v>0</v>
          </cell>
          <cell r="J527">
            <v>0</v>
          </cell>
          <cell r="K527">
            <v>0</v>
          </cell>
          <cell r="L527">
            <v>0</v>
          </cell>
        </row>
        <row r="528">
          <cell r="B528" t="str">
            <v>C2747</v>
          </cell>
          <cell r="C528" t="str">
            <v>RASA</v>
          </cell>
          <cell r="D528">
            <v>0</v>
          </cell>
          <cell r="E528">
            <v>0</v>
          </cell>
          <cell r="F528">
            <v>0</v>
          </cell>
          <cell r="G528">
            <v>0</v>
          </cell>
          <cell r="H528">
            <v>0</v>
          </cell>
          <cell r="I528">
            <v>0</v>
          </cell>
          <cell r="J528">
            <v>0</v>
          </cell>
          <cell r="K528">
            <v>0</v>
          </cell>
          <cell r="L528">
            <v>0</v>
          </cell>
        </row>
        <row r="529">
          <cell r="B529" t="str">
            <v>C2749</v>
          </cell>
          <cell r="C529" t="str">
            <v>RASA</v>
          </cell>
          <cell r="D529">
            <v>0</v>
          </cell>
          <cell r="E529">
            <v>0</v>
          </cell>
          <cell r="F529">
            <v>0</v>
          </cell>
          <cell r="G529">
            <v>0</v>
          </cell>
          <cell r="H529">
            <v>0</v>
          </cell>
          <cell r="I529">
            <v>0</v>
          </cell>
          <cell r="J529">
            <v>0</v>
          </cell>
          <cell r="K529">
            <v>0</v>
          </cell>
          <cell r="L529">
            <v>0</v>
          </cell>
        </row>
        <row r="530">
          <cell r="B530" t="str">
            <v>C2772</v>
          </cell>
          <cell r="C530" t="str">
            <v>RASA</v>
          </cell>
          <cell r="D530">
            <v>0</v>
          </cell>
          <cell r="E530">
            <v>0</v>
          </cell>
          <cell r="F530">
            <v>0</v>
          </cell>
          <cell r="G530">
            <v>0</v>
          </cell>
          <cell r="H530">
            <v>0</v>
          </cell>
          <cell r="I530">
            <v>0</v>
          </cell>
          <cell r="J530">
            <v>0</v>
          </cell>
          <cell r="K530">
            <v>0</v>
          </cell>
          <cell r="L530">
            <v>0</v>
          </cell>
        </row>
        <row r="531">
          <cell r="B531" t="str">
            <v>C2787</v>
          </cell>
          <cell r="C531" t="str">
            <v>RASA</v>
          </cell>
          <cell r="D531">
            <v>0</v>
          </cell>
          <cell r="E531">
            <v>0</v>
          </cell>
          <cell r="F531">
            <v>0</v>
          </cell>
          <cell r="G531">
            <v>0</v>
          </cell>
          <cell r="H531">
            <v>0</v>
          </cell>
          <cell r="I531">
            <v>0</v>
          </cell>
          <cell r="J531">
            <v>0</v>
          </cell>
          <cell r="K531">
            <v>0</v>
          </cell>
          <cell r="L531">
            <v>0</v>
          </cell>
        </row>
        <row r="532">
          <cell r="B532" t="str">
            <v>C2788</v>
          </cell>
          <cell r="C532" t="str">
            <v>RASA</v>
          </cell>
          <cell r="D532">
            <v>0</v>
          </cell>
          <cell r="E532">
            <v>0</v>
          </cell>
          <cell r="F532">
            <v>0</v>
          </cell>
          <cell r="G532">
            <v>0</v>
          </cell>
          <cell r="H532">
            <v>0</v>
          </cell>
          <cell r="I532">
            <v>0</v>
          </cell>
          <cell r="J532">
            <v>0</v>
          </cell>
          <cell r="K532">
            <v>0</v>
          </cell>
          <cell r="L532">
            <v>0</v>
          </cell>
        </row>
        <row r="533">
          <cell r="B533" t="str">
            <v>C2824</v>
          </cell>
          <cell r="C533" t="str">
            <v>RASA</v>
          </cell>
          <cell r="D533">
            <v>0</v>
          </cell>
          <cell r="E533">
            <v>0</v>
          </cell>
          <cell r="F533">
            <v>0</v>
          </cell>
          <cell r="G533">
            <v>0</v>
          </cell>
          <cell r="H533">
            <v>0</v>
          </cell>
          <cell r="I533">
            <v>0</v>
          </cell>
          <cell r="J533">
            <v>0</v>
          </cell>
          <cell r="K533">
            <v>0</v>
          </cell>
          <cell r="L533">
            <v>0</v>
          </cell>
        </row>
        <row r="534">
          <cell r="B534" t="str">
            <v>C2849</v>
          </cell>
          <cell r="C534" t="str">
            <v>RASA</v>
          </cell>
          <cell r="D534">
            <v>0</v>
          </cell>
          <cell r="E534">
            <v>0</v>
          </cell>
          <cell r="F534">
            <v>0</v>
          </cell>
          <cell r="G534">
            <v>0</v>
          </cell>
          <cell r="H534">
            <v>0</v>
          </cell>
          <cell r="I534">
            <v>0</v>
          </cell>
          <cell r="J534">
            <v>0</v>
          </cell>
          <cell r="K534">
            <v>0</v>
          </cell>
          <cell r="L534">
            <v>0</v>
          </cell>
        </row>
        <row r="535">
          <cell r="B535" t="str">
            <v>C2873</v>
          </cell>
          <cell r="C535" t="str">
            <v>RASA</v>
          </cell>
          <cell r="D535">
            <v>0</v>
          </cell>
          <cell r="E535">
            <v>0</v>
          </cell>
          <cell r="F535">
            <v>0</v>
          </cell>
          <cell r="G535">
            <v>0</v>
          </cell>
          <cell r="H535">
            <v>0</v>
          </cell>
          <cell r="I535">
            <v>0</v>
          </cell>
          <cell r="J535">
            <v>0</v>
          </cell>
          <cell r="K535">
            <v>0</v>
          </cell>
          <cell r="L535">
            <v>0</v>
          </cell>
        </row>
        <row r="536">
          <cell r="B536" t="str">
            <v>C2938</v>
          </cell>
          <cell r="C536" t="str">
            <v>RASA</v>
          </cell>
          <cell r="D536">
            <v>0</v>
          </cell>
          <cell r="E536">
            <v>0</v>
          </cell>
          <cell r="F536">
            <v>0</v>
          </cell>
          <cell r="G536">
            <v>0</v>
          </cell>
          <cell r="H536">
            <v>0</v>
          </cell>
          <cell r="I536">
            <v>0</v>
          </cell>
          <cell r="J536">
            <v>0</v>
          </cell>
          <cell r="K536">
            <v>0</v>
          </cell>
          <cell r="L536">
            <v>0</v>
          </cell>
        </row>
        <row r="537">
          <cell r="B537" t="str">
            <v>C2949</v>
          </cell>
          <cell r="C537" t="str">
            <v>RASA</v>
          </cell>
          <cell r="D537">
            <v>0</v>
          </cell>
          <cell r="E537">
            <v>0</v>
          </cell>
          <cell r="F537">
            <v>0</v>
          </cell>
          <cell r="G537">
            <v>0</v>
          </cell>
          <cell r="H537">
            <v>0</v>
          </cell>
          <cell r="I537">
            <v>0</v>
          </cell>
          <cell r="J537">
            <v>0</v>
          </cell>
          <cell r="K537">
            <v>0</v>
          </cell>
          <cell r="L537">
            <v>0</v>
          </cell>
        </row>
        <row r="538">
          <cell r="B538" t="str">
            <v>C2968</v>
          </cell>
          <cell r="C538" t="str">
            <v>RASA</v>
          </cell>
          <cell r="D538">
            <v>0</v>
          </cell>
          <cell r="E538">
            <v>0</v>
          </cell>
          <cell r="F538">
            <v>0</v>
          </cell>
          <cell r="G538">
            <v>0</v>
          </cell>
          <cell r="H538">
            <v>0</v>
          </cell>
          <cell r="I538">
            <v>0</v>
          </cell>
          <cell r="J538">
            <v>0</v>
          </cell>
          <cell r="K538">
            <v>0</v>
          </cell>
          <cell r="L538">
            <v>0</v>
          </cell>
        </row>
        <row r="539">
          <cell r="B539" t="str">
            <v>C2975</v>
          </cell>
          <cell r="C539" t="str">
            <v>RASA</v>
          </cell>
          <cell r="D539">
            <v>0</v>
          </cell>
          <cell r="E539">
            <v>0</v>
          </cell>
          <cell r="F539">
            <v>0</v>
          </cell>
          <cell r="G539">
            <v>0</v>
          </cell>
          <cell r="H539">
            <v>0</v>
          </cell>
          <cell r="I539">
            <v>0</v>
          </cell>
          <cell r="J539">
            <v>0</v>
          </cell>
          <cell r="K539">
            <v>0</v>
          </cell>
          <cell r="L539">
            <v>0</v>
          </cell>
        </row>
        <row r="540">
          <cell r="B540" t="str">
            <v>C2976</v>
          </cell>
          <cell r="C540" t="str">
            <v>RASA</v>
          </cell>
          <cell r="D540">
            <v>0</v>
          </cell>
          <cell r="E540">
            <v>0</v>
          </cell>
          <cell r="F540">
            <v>0</v>
          </cell>
          <cell r="G540">
            <v>0</v>
          </cell>
          <cell r="H540">
            <v>0</v>
          </cell>
          <cell r="I540">
            <v>0</v>
          </cell>
          <cell r="J540">
            <v>0</v>
          </cell>
          <cell r="K540">
            <v>0</v>
          </cell>
          <cell r="L540">
            <v>0</v>
          </cell>
        </row>
        <row r="541">
          <cell r="B541" t="str">
            <v>C2977</v>
          </cell>
          <cell r="C541" t="str">
            <v>RASA</v>
          </cell>
          <cell r="D541">
            <v>0</v>
          </cell>
          <cell r="E541">
            <v>0</v>
          </cell>
          <cell r="F541">
            <v>0</v>
          </cell>
          <cell r="G541">
            <v>0</v>
          </cell>
          <cell r="H541">
            <v>0</v>
          </cell>
          <cell r="I541">
            <v>0</v>
          </cell>
          <cell r="J541">
            <v>0</v>
          </cell>
          <cell r="K541">
            <v>0</v>
          </cell>
          <cell r="L541">
            <v>0</v>
          </cell>
        </row>
        <row r="542">
          <cell r="B542" t="str">
            <v>C3001</v>
          </cell>
          <cell r="C542" t="str">
            <v>RASA</v>
          </cell>
          <cell r="D542">
            <v>0</v>
          </cell>
          <cell r="E542">
            <v>0</v>
          </cell>
          <cell r="F542">
            <v>0</v>
          </cell>
          <cell r="G542">
            <v>0</v>
          </cell>
          <cell r="H542">
            <v>0</v>
          </cell>
          <cell r="I542">
            <v>0</v>
          </cell>
          <cell r="J542">
            <v>0</v>
          </cell>
          <cell r="K542">
            <v>0</v>
          </cell>
          <cell r="L542">
            <v>0</v>
          </cell>
        </row>
        <row r="543">
          <cell r="B543" t="str">
            <v>C3022</v>
          </cell>
          <cell r="C543" t="str">
            <v>RASA</v>
          </cell>
          <cell r="D543">
            <v>20</v>
          </cell>
          <cell r="E543">
            <v>0</v>
          </cell>
          <cell r="F543">
            <v>0</v>
          </cell>
          <cell r="G543">
            <v>71</v>
          </cell>
          <cell r="H543">
            <v>0</v>
          </cell>
          <cell r="I543">
            <v>0</v>
          </cell>
          <cell r="J543">
            <v>91</v>
          </cell>
          <cell r="K543">
            <v>0</v>
          </cell>
          <cell r="L543">
            <v>0</v>
          </cell>
        </row>
        <row r="544">
          <cell r="B544" t="str">
            <v>C3023</v>
          </cell>
          <cell r="C544" t="str">
            <v>RASA</v>
          </cell>
          <cell r="D544">
            <v>0</v>
          </cell>
          <cell r="E544">
            <v>0</v>
          </cell>
          <cell r="F544">
            <v>0</v>
          </cell>
          <cell r="G544">
            <v>0</v>
          </cell>
          <cell r="H544">
            <v>0</v>
          </cell>
          <cell r="I544">
            <v>0</v>
          </cell>
          <cell r="J544">
            <v>0</v>
          </cell>
          <cell r="K544">
            <v>0</v>
          </cell>
          <cell r="L544">
            <v>0</v>
          </cell>
        </row>
        <row r="545">
          <cell r="B545" t="str">
            <v>C3024</v>
          </cell>
          <cell r="C545" t="str">
            <v>RASA</v>
          </cell>
          <cell r="D545">
            <v>0</v>
          </cell>
          <cell r="E545">
            <v>0</v>
          </cell>
          <cell r="F545">
            <v>0</v>
          </cell>
          <cell r="G545">
            <v>0</v>
          </cell>
          <cell r="H545">
            <v>0</v>
          </cell>
          <cell r="I545">
            <v>0</v>
          </cell>
          <cell r="J545">
            <v>0</v>
          </cell>
          <cell r="K545">
            <v>0</v>
          </cell>
          <cell r="L545">
            <v>0</v>
          </cell>
        </row>
        <row r="546">
          <cell r="B546" t="str">
            <v>C3026</v>
          </cell>
          <cell r="C546" t="str">
            <v>RASA</v>
          </cell>
          <cell r="D546">
            <v>0</v>
          </cell>
          <cell r="E546">
            <v>0</v>
          </cell>
          <cell r="F546">
            <v>0</v>
          </cell>
          <cell r="G546">
            <v>0</v>
          </cell>
          <cell r="H546">
            <v>0</v>
          </cell>
          <cell r="I546">
            <v>0</v>
          </cell>
          <cell r="J546">
            <v>0</v>
          </cell>
          <cell r="K546">
            <v>0</v>
          </cell>
          <cell r="L546">
            <v>0</v>
          </cell>
        </row>
        <row r="547">
          <cell r="B547" t="str">
            <v>C3027</v>
          </cell>
          <cell r="C547" t="str">
            <v>RASA</v>
          </cell>
          <cell r="D547">
            <v>0</v>
          </cell>
          <cell r="E547">
            <v>0</v>
          </cell>
          <cell r="F547">
            <v>0</v>
          </cell>
          <cell r="G547">
            <v>1</v>
          </cell>
          <cell r="H547">
            <v>0</v>
          </cell>
          <cell r="I547">
            <v>0</v>
          </cell>
          <cell r="J547">
            <v>1</v>
          </cell>
          <cell r="K547">
            <v>0</v>
          </cell>
          <cell r="L547">
            <v>0</v>
          </cell>
        </row>
        <row r="548">
          <cell r="B548" t="str">
            <v>C3041</v>
          </cell>
          <cell r="C548" t="str">
            <v>RASA</v>
          </cell>
          <cell r="D548">
            <v>0</v>
          </cell>
          <cell r="E548">
            <v>0</v>
          </cell>
          <cell r="F548">
            <v>0</v>
          </cell>
          <cell r="G548">
            <v>0</v>
          </cell>
          <cell r="H548">
            <v>0</v>
          </cell>
          <cell r="I548">
            <v>0</v>
          </cell>
          <cell r="J548">
            <v>0</v>
          </cell>
          <cell r="K548">
            <v>0</v>
          </cell>
          <cell r="L548">
            <v>0</v>
          </cell>
        </row>
        <row r="549">
          <cell r="B549" t="str">
            <v>C3043</v>
          </cell>
          <cell r="C549" t="str">
            <v>RASA</v>
          </cell>
          <cell r="D549">
            <v>0</v>
          </cell>
          <cell r="E549">
            <v>0</v>
          </cell>
          <cell r="F549">
            <v>0</v>
          </cell>
          <cell r="G549">
            <v>0</v>
          </cell>
          <cell r="H549">
            <v>0</v>
          </cell>
          <cell r="I549">
            <v>0</v>
          </cell>
          <cell r="J549">
            <v>0</v>
          </cell>
          <cell r="K549">
            <v>0</v>
          </cell>
          <cell r="L549">
            <v>0</v>
          </cell>
        </row>
        <row r="550">
          <cell r="B550" t="str">
            <v>C3044</v>
          </cell>
          <cell r="C550" t="str">
            <v>RASA</v>
          </cell>
          <cell r="D550">
            <v>0</v>
          </cell>
          <cell r="E550">
            <v>0</v>
          </cell>
          <cell r="F550">
            <v>0</v>
          </cell>
          <cell r="G550">
            <v>0</v>
          </cell>
          <cell r="H550">
            <v>0</v>
          </cell>
          <cell r="I550">
            <v>0</v>
          </cell>
          <cell r="J550">
            <v>0</v>
          </cell>
          <cell r="K550">
            <v>0</v>
          </cell>
          <cell r="L550">
            <v>0</v>
          </cell>
        </row>
        <row r="551">
          <cell r="B551" t="str">
            <v>C3069</v>
          </cell>
          <cell r="C551" t="str">
            <v>RASA</v>
          </cell>
          <cell r="D551">
            <v>0</v>
          </cell>
          <cell r="E551">
            <v>0</v>
          </cell>
          <cell r="F551">
            <v>0</v>
          </cell>
          <cell r="G551">
            <v>0</v>
          </cell>
          <cell r="H551">
            <v>0</v>
          </cell>
          <cell r="I551">
            <v>0</v>
          </cell>
          <cell r="J551">
            <v>0</v>
          </cell>
          <cell r="K551">
            <v>0</v>
          </cell>
          <cell r="L551">
            <v>0</v>
          </cell>
        </row>
        <row r="552">
          <cell r="B552" t="str">
            <v>C3097</v>
          </cell>
          <cell r="C552" t="str">
            <v>RASA</v>
          </cell>
          <cell r="D552">
            <v>0</v>
          </cell>
          <cell r="E552">
            <v>0</v>
          </cell>
          <cell r="F552">
            <v>0</v>
          </cell>
          <cell r="G552">
            <v>0</v>
          </cell>
          <cell r="H552">
            <v>0</v>
          </cell>
          <cell r="I552">
            <v>0</v>
          </cell>
          <cell r="J552">
            <v>0</v>
          </cell>
          <cell r="K552">
            <v>0</v>
          </cell>
          <cell r="L552">
            <v>0</v>
          </cell>
        </row>
        <row r="553">
          <cell r="B553" t="str">
            <v>C3115</v>
          </cell>
          <cell r="C553" t="str">
            <v>RASA</v>
          </cell>
          <cell r="D553">
            <v>0</v>
          </cell>
          <cell r="E553">
            <v>0</v>
          </cell>
          <cell r="F553">
            <v>0</v>
          </cell>
          <cell r="G553">
            <v>0</v>
          </cell>
          <cell r="H553">
            <v>0</v>
          </cell>
          <cell r="I553">
            <v>0</v>
          </cell>
          <cell r="J553">
            <v>0</v>
          </cell>
          <cell r="K553">
            <v>0</v>
          </cell>
          <cell r="L553">
            <v>0</v>
          </cell>
        </row>
        <row r="554">
          <cell r="B554" t="str">
            <v>C3125</v>
          </cell>
          <cell r="C554" t="str">
            <v>RASA</v>
          </cell>
          <cell r="D554">
            <v>0</v>
          </cell>
          <cell r="E554">
            <v>0</v>
          </cell>
          <cell r="F554">
            <v>0</v>
          </cell>
          <cell r="G554">
            <v>0</v>
          </cell>
          <cell r="H554">
            <v>0</v>
          </cell>
          <cell r="I554">
            <v>0</v>
          </cell>
          <cell r="J554">
            <v>0</v>
          </cell>
          <cell r="K554">
            <v>0</v>
          </cell>
          <cell r="L554">
            <v>0</v>
          </cell>
        </row>
        <row r="555">
          <cell r="B555" t="str">
            <v>C3126</v>
          </cell>
          <cell r="C555" t="str">
            <v>RASA</v>
          </cell>
          <cell r="D555">
            <v>0</v>
          </cell>
          <cell r="E555">
            <v>0</v>
          </cell>
          <cell r="F555">
            <v>0</v>
          </cell>
          <cell r="G555">
            <v>0</v>
          </cell>
          <cell r="H555">
            <v>0</v>
          </cell>
          <cell r="I555">
            <v>0</v>
          </cell>
          <cell r="J555">
            <v>0</v>
          </cell>
          <cell r="K555">
            <v>0</v>
          </cell>
          <cell r="L555">
            <v>0</v>
          </cell>
        </row>
        <row r="556">
          <cell r="B556" t="str">
            <v>C3127</v>
          </cell>
          <cell r="C556" t="str">
            <v>RASA</v>
          </cell>
          <cell r="D556">
            <v>0</v>
          </cell>
          <cell r="E556">
            <v>0</v>
          </cell>
          <cell r="F556">
            <v>0</v>
          </cell>
          <cell r="G556">
            <v>0</v>
          </cell>
          <cell r="H556">
            <v>0</v>
          </cell>
          <cell r="I556">
            <v>0</v>
          </cell>
          <cell r="J556">
            <v>0</v>
          </cell>
          <cell r="K556">
            <v>0</v>
          </cell>
          <cell r="L556">
            <v>0</v>
          </cell>
        </row>
        <row r="557">
          <cell r="B557" t="str">
            <v>C3128</v>
          </cell>
          <cell r="C557" t="str">
            <v>RASA</v>
          </cell>
          <cell r="D557">
            <v>0</v>
          </cell>
          <cell r="E557">
            <v>0</v>
          </cell>
          <cell r="F557">
            <v>0</v>
          </cell>
          <cell r="G557">
            <v>0</v>
          </cell>
          <cell r="H557">
            <v>0</v>
          </cell>
          <cell r="I557">
            <v>0</v>
          </cell>
          <cell r="J557">
            <v>0</v>
          </cell>
          <cell r="K557">
            <v>0</v>
          </cell>
          <cell r="L557">
            <v>0</v>
          </cell>
        </row>
        <row r="558">
          <cell r="B558" t="str">
            <v>C3129</v>
          </cell>
          <cell r="C558" t="str">
            <v>RASA</v>
          </cell>
          <cell r="D558">
            <v>0</v>
          </cell>
          <cell r="E558">
            <v>0</v>
          </cell>
          <cell r="F558">
            <v>0</v>
          </cell>
          <cell r="G558">
            <v>0</v>
          </cell>
          <cell r="H558">
            <v>0</v>
          </cell>
          <cell r="I558">
            <v>0</v>
          </cell>
          <cell r="J558">
            <v>0</v>
          </cell>
          <cell r="K558">
            <v>0</v>
          </cell>
          <cell r="L558">
            <v>0</v>
          </cell>
        </row>
        <row r="559">
          <cell r="B559" t="str">
            <v>C3157</v>
          </cell>
          <cell r="C559" t="str">
            <v>RASA</v>
          </cell>
          <cell r="D559">
            <v>0</v>
          </cell>
          <cell r="E559">
            <v>0</v>
          </cell>
          <cell r="F559">
            <v>0</v>
          </cell>
          <cell r="G559">
            <v>0</v>
          </cell>
          <cell r="H559">
            <v>0</v>
          </cell>
          <cell r="I559">
            <v>0</v>
          </cell>
          <cell r="J559">
            <v>0</v>
          </cell>
          <cell r="K559">
            <v>0</v>
          </cell>
          <cell r="L559">
            <v>0</v>
          </cell>
        </row>
        <row r="560">
          <cell r="B560" t="str">
            <v>C3172</v>
          </cell>
          <cell r="C560" t="str">
            <v>RASA</v>
          </cell>
          <cell r="D560">
            <v>0</v>
          </cell>
          <cell r="E560">
            <v>0</v>
          </cell>
          <cell r="F560">
            <v>0</v>
          </cell>
          <cell r="G560">
            <v>0</v>
          </cell>
          <cell r="H560">
            <v>0</v>
          </cell>
          <cell r="I560">
            <v>0</v>
          </cell>
          <cell r="J560">
            <v>0</v>
          </cell>
          <cell r="K560">
            <v>0</v>
          </cell>
          <cell r="L560">
            <v>0</v>
          </cell>
        </row>
        <row r="561">
          <cell r="B561" t="str">
            <v>C3174</v>
          </cell>
          <cell r="C561" t="str">
            <v>RASA</v>
          </cell>
          <cell r="D561">
            <v>0</v>
          </cell>
          <cell r="E561">
            <v>0</v>
          </cell>
          <cell r="F561">
            <v>0</v>
          </cell>
          <cell r="G561">
            <v>0</v>
          </cell>
          <cell r="H561">
            <v>0</v>
          </cell>
          <cell r="I561">
            <v>0</v>
          </cell>
          <cell r="J561">
            <v>0</v>
          </cell>
          <cell r="K561">
            <v>0</v>
          </cell>
          <cell r="L561">
            <v>0</v>
          </cell>
        </row>
        <row r="562">
          <cell r="B562" t="str">
            <v>C3178</v>
          </cell>
          <cell r="C562" t="str">
            <v>RASA</v>
          </cell>
          <cell r="D562">
            <v>0</v>
          </cell>
          <cell r="E562">
            <v>0</v>
          </cell>
          <cell r="F562">
            <v>0</v>
          </cell>
          <cell r="G562">
            <v>0</v>
          </cell>
          <cell r="H562">
            <v>0</v>
          </cell>
          <cell r="I562">
            <v>0</v>
          </cell>
          <cell r="J562">
            <v>0</v>
          </cell>
          <cell r="K562">
            <v>0</v>
          </cell>
          <cell r="L562">
            <v>0</v>
          </cell>
        </row>
        <row r="563">
          <cell r="B563" t="str">
            <v>C3185</v>
          </cell>
          <cell r="C563" t="str">
            <v>RASA</v>
          </cell>
          <cell r="D563">
            <v>0</v>
          </cell>
          <cell r="E563">
            <v>0</v>
          </cell>
          <cell r="F563">
            <v>0</v>
          </cell>
          <cell r="G563">
            <v>0</v>
          </cell>
          <cell r="H563">
            <v>0</v>
          </cell>
          <cell r="I563">
            <v>0</v>
          </cell>
          <cell r="J563">
            <v>0</v>
          </cell>
          <cell r="K563">
            <v>0</v>
          </cell>
          <cell r="L563">
            <v>0</v>
          </cell>
        </row>
        <row r="564">
          <cell r="B564" t="str">
            <v>C3186</v>
          </cell>
          <cell r="C564" t="str">
            <v>RASA</v>
          </cell>
          <cell r="D564">
            <v>0</v>
          </cell>
          <cell r="E564">
            <v>0</v>
          </cell>
          <cell r="F564">
            <v>0</v>
          </cell>
          <cell r="G564">
            <v>0</v>
          </cell>
          <cell r="H564">
            <v>0</v>
          </cell>
          <cell r="I564">
            <v>0</v>
          </cell>
          <cell r="J564">
            <v>0</v>
          </cell>
          <cell r="K564">
            <v>0</v>
          </cell>
          <cell r="L564">
            <v>0</v>
          </cell>
        </row>
        <row r="565">
          <cell r="B565" t="str">
            <v>C3226</v>
          </cell>
          <cell r="C565" t="str">
            <v>RASA</v>
          </cell>
          <cell r="D565">
            <v>0</v>
          </cell>
          <cell r="E565">
            <v>0</v>
          </cell>
          <cell r="F565">
            <v>0</v>
          </cell>
          <cell r="G565">
            <v>0</v>
          </cell>
          <cell r="H565">
            <v>0</v>
          </cell>
          <cell r="I565">
            <v>0</v>
          </cell>
          <cell r="J565">
            <v>0</v>
          </cell>
          <cell r="K565">
            <v>0</v>
          </cell>
          <cell r="L565">
            <v>0</v>
          </cell>
        </row>
        <row r="566">
          <cell r="B566" t="str">
            <v>C3227</v>
          </cell>
          <cell r="C566" t="str">
            <v>RASA</v>
          </cell>
          <cell r="D566">
            <v>0</v>
          </cell>
          <cell r="E566">
            <v>0</v>
          </cell>
          <cell r="F566">
            <v>0</v>
          </cell>
          <cell r="G566">
            <v>0</v>
          </cell>
          <cell r="H566">
            <v>0</v>
          </cell>
          <cell r="I566">
            <v>0</v>
          </cell>
          <cell r="J566">
            <v>0</v>
          </cell>
          <cell r="K566">
            <v>0</v>
          </cell>
          <cell r="L566">
            <v>0</v>
          </cell>
        </row>
        <row r="567">
          <cell r="B567" t="str">
            <v>C3236</v>
          </cell>
          <cell r="C567" t="str">
            <v>RASA</v>
          </cell>
          <cell r="D567">
            <v>0</v>
          </cell>
          <cell r="E567">
            <v>43</v>
          </cell>
          <cell r="F567">
            <v>0</v>
          </cell>
          <cell r="G567">
            <v>0</v>
          </cell>
          <cell r="H567">
            <v>19</v>
          </cell>
          <cell r="I567">
            <v>0</v>
          </cell>
          <cell r="J567">
            <v>0</v>
          </cell>
          <cell r="K567">
            <v>62</v>
          </cell>
          <cell r="L567">
            <v>0</v>
          </cell>
        </row>
        <row r="568">
          <cell r="B568" t="str">
            <v>C3272</v>
          </cell>
          <cell r="C568" t="str">
            <v>RASA</v>
          </cell>
          <cell r="D568">
            <v>0</v>
          </cell>
          <cell r="E568">
            <v>0</v>
          </cell>
          <cell r="F568">
            <v>0</v>
          </cell>
          <cell r="G568">
            <v>0</v>
          </cell>
          <cell r="H568">
            <v>0</v>
          </cell>
          <cell r="I568">
            <v>0</v>
          </cell>
          <cell r="J568">
            <v>0</v>
          </cell>
          <cell r="K568">
            <v>0</v>
          </cell>
          <cell r="L568">
            <v>0</v>
          </cell>
        </row>
        <row r="569">
          <cell r="B569" t="str">
            <v>C3275</v>
          </cell>
          <cell r="C569" t="str">
            <v>RASA</v>
          </cell>
          <cell r="D569">
            <v>0</v>
          </cell>
          <cell r="E569">
            <v>0</v>
          </cell>
          <cell r="F569">
            <v>0</v>
          </cell>
          <cell r="G569">
            <v>0</v>
          </cell>
          <cell r="H569">
            <v>0</v>
          </cell>
          <cell r="I569">
            <v>0</v>
          </cell>
          <cell r="J569">
            <v>0</v>
          </cell>
          <cell r="K569">
            <v>0</v>
          </cell>
          <cell r="L569">
            <v>0</v>
          </cell>
        </row>
        <row r="570">
          <cell r="B570" t="str">
            <v>C3277</v>
          </cell>
          <cell r="C570" t="str">
            <v>RASA</v>
          </cell>
          <cell r="D570">
            <v>0</v>
          </cell>
          <cell r="E570">
            <v>0</v>
          </cell>
          <cell r="F570">
            <v>0</v>
          </cell>
          <cell r="G570">
            <v>0</v>
          </cell>
          <cell r="H570">
            <v>0</v>
          </cell>
          <cell r="I570">
            <v>0</v>
          </cell>
          <cell r="J570">
            <v>0</v>
          </cell>
          <cell r="K570">
            <v>0</v>
          </cell>
          <cell r="L570">
            <v>0</v>
          </cell>
        </row>
        <row r="571">
          <cell r="B571" t="str">
            <v>C3285</v>
          </cell>
          <cell r="C571" t="str">
            <v>RASA</v>
          </cell>
          <cell r="D571">
            <v>0</v>
          </cell>
          <cell r="E571">
            <v>0</v>
          </cell>
          <cell r="F571">
            <v>0</v>
          </cell>
          <cell r="G571">
            <v>0</v>
          </cell>
          <cell r="H571">
            <v>0</v>
          </cell>
          <cell r="I571">
            <v>0</v>
          </cell>
          <cell r="J571">
            <v>0</v>
          </cell>
          <cell r="K571">
            <v>0</v>
          </cell>
          <cell r="L571">
            <v>0</v>
          </cell>
        </row>
        <row r="572">
          <cell r="B572" t="str">
            <v>C3298</v>
          </cell>
          <cell r="C572" t="str">
            <v>RASA</v>
          </cell>
          <cell r="D572">
            <v>0</v>
          </cell>
          <cell r="E572">
            <v>0</v>
          </cell>
          <cell r="F572">
            <v>0</v>
          </cell>
          <cell r="G572">
            <v>0</v>
          </cell>
          <cell r="H572">
            <v>0</v>
          </cell>
          <cell r="I572">
            <v>0</v>
          </cell>
          <cell r="J572">
            <v>0</v>
          </cell>
          <cell r="K572">
            <v>0</v>
          </cell>
          <cell r="L572">
            <v>0</v>
          </cell>
        </row>
        <row r="573">
          <cell r="B573" t="str">
            <v>C3299</v>
          </cell>
          <cell r="C573" t="str">
            <v>RASA</v>
          </cell>
          <cell r="D573">
            <v>0</v>
          </cell>
          <cell r="E573">
            <v>0</v>
          </cell>
          <cell r="F573">
            <v>0</v>
          </cell>
          <cell r="G573">
            <v>0</v>
          </cell>
          <cell r="H573">
            <v>0</v>
          </cell>
          <cell r="I573">
            <v>0</v>
          </cell>
          <cell r="J573">
            <v>0</v>
          </cell>
          <cell r="K573">
            <v>0</v>
          </cell>
          <cell r="L573">
            <v>0</v>
          </cell>
        </row>
        <row r="574">
          <cell r="B574" t="str">
            <v>C3300</v>
          </cell>
          <cell r="C574" t="str">
            <v>RASA</v>
          </cell>
          <cell r="D574">
            <v>0</v>
          </cell>
          <cell r="E574">
            <v>0</v>
          </cell>
          <cell r="F574">
            <v>0</v>
          </cell>
          <cell r="G574">
            <v>0</v>
          </cell>
          <cell r="H574">
            <v>0</v>
          </cell>
          <cell r="I574">
            <v>0</v>
          </cell>
          <cell r="J574">
            <v>0</v>
          </cell>
          <cell r="K574">
            <v>0</v>
          </cell>
          <cell r="L574">
            <v>0</v>
          </cell>
        </row>
        <row r="575">
          <cell r="B575" t="str">
            <v>C3302</v>
          </cell>
          <cell r="C575" t="str">
            <v>RASA</v>
          </cell>
          <cell r="D575">
            <v>0</v>
          </cell>
          <cell r="E575">
            <v>0</v>
          </cell>
          <cell r="F575">
            <v>0</v>
          </cell>
          <cell r="G575">
            <v>0</v>
          </cell>
          <cell r="H575">
            <v>0</v>
          </cell>
          <cell r="I575">
            <v>0</v>
          </cell>
          <cell r="J575">
            <v>0</v>
          </cell>
          <cell r="K575">
            <v>0</v>
          </cell>
          <cell r="L575">
            <v>0</v>
          </cell>
        </row>
        <row r="576">
          <cell r="B576" t="str">
            <v>C3335</v>
          </cell>
          <cell r="C576" t="str">
            <v>RASA</v>
          </cell>
          <cell r="D576">
            <v>0</v>
          </cell>
          <cell r="E576">
            <v>0</v>
          </cell>
          <cell r="F576">
            <v>0</v>
          </cell>
          <cell r="G576">
            <v>0</v>
          </cell>
          <cell r="H576">
            <v>0</v>
          </cell>
          <cell r="I576">
            <v>0</v>
          </cell>
          <cell r="J576">
            <v>0</v>
          </cell>
          <cell r="K576">
            <v>0</v>
          </cell>
          <cell r="L576">
            <v>0</v>
          </cell>
        </row>
        <row r="577">
          <cell r="B577" t="str">
            <v>C3337</v>
          </cell>
          <cell r="C577" t="str">
            <v>RASA</v>
          </cell>
          <cell r="D577">
            <v>0</v>
          </cell>
          <cell r="E577">
            <v>0</v>
          </cell>
          <cell r="F577">
            <v>0</v>
          </cell>
          <cell r="G577">
            <v>0</v>
          </cell>
          <cell r="H577">
            <v>0</v>
          </cell>
          <cell r="I577">
            <v>0</v>
          </cell>
          <cell r="J577">
            <v>0</v>
          </cell>
          <cell r="K577">
            <v>0</v>
          </cell>
          <cell r="L577">
            <v>0</v>
          </cell>
        </row>
        <row r="578">
          <cell r="B578" t="str">
            <v>C3338</v>
          </cell>
          <cell r="C578" t="str">
            <v>RASA</v>
          </cell>
          <cell r="D578">
            <v>0</v>
          </cell>
          <cell r="E578">
            <v>0</v>
          </cell>
          <cell r="F578">
            <v>0</v>
          </cell>
          <cell r="G578">
            <v>0</v>
          </cell>
          <cell r="H578">
            <v>0</v>
          </cell>
          <cell r="I578">
            <v>0</v>
          </cell>
          <cell r="J578">
            <v>0</v>
          </cell>
          <cell r="K578">
            <v>0</v>
          </cell>
          <cell r="L578">
            <v>0</v>
          </cell>
        </row>
        <row r="579">
          <cell r="B579" t="str">
            <v>C3339</v>
          </cell>
          <cell r="C579" t="str">
            <v>RASA</v>
          </cell>
          <cell r="D579">
            <v>0</v>
          </cell>
          <cell r="E579">
            <v>0</v>
          </cell>
          <cell r="F579">
            <v>0</v>
          </cell>
          <cell r="G579">
            <v>0</v>
          </cell>
          <cell r="H579">
            <v>0</v>
          </cell>
          <cell r="I579">
            <v>0</v>
          </cell>
          <cell r="J579">
            <v>0</v>
          </cell>
          <cell r="K579">
            <v>0</v>
          </cell>
          <cell r="L579">
            <v>0</v>
          </cell>
        </row>
        <row r="580">
          <cell r="B580" t="str">
            <v>C3347</v>
          </cell>
          <cell r="C580" t="str">
            <v>RASA</v>
          </cell>
          <cell r="D580">
            <v>0</v>
          </cell>
          <cell r="E580">
            <v>0</v>
          </cell>
          <cell r="F580">
            <v>0</v>
          </cell>
          <cell r="G580">
            <v>0</v>
          </cell>
          <cell r="H580">
            <v>0</v>
          </cell>
          <cell r="I580">
            <v>0</v>
          </cell>
          <cell r="J580">
            <v>0</v>
          </cell>
          <cell r="K580">
            <v>0</v>
          </cell>
          <cell r="L580">
            <v>0</v>
          </cell>
        </row>
        <row r="581">
          <cell r="B581" t="str">
            <v>C3348</v>
          </cell>
          <cell r="C581" t="str">
            <v>RASA</v>
          </cell>
          <cell r="D581">
            <v>0</v>
          </cell>
          <cell r="E581">
            <v>0</v>
          </cell>
          <cell r="F581">
            <v>0</v>
          </cell>
          <cell r="G581">
            <v>0</v>
          </cell>
          <cell r="H581">
            <v>0</v>
          </cell>
          <cell r="I581">
            <v>0</v>
          </cell>
          <cell r="J581">
            <v>0</v>
          </cell>
          <cell r="K581">
            <v>0</v>
          </cell>
          <cell r="L581">
            <v>0</v>
          </cell>
        </row>
        <row r="582">
          <cell r="B582" t="str">
            <v>C3376</v>
          </cell>
          <cell r="C582" t="str">
            <v>RASA</v>
          </cell>
          <cell r="D582">
            <v>0</v>
          </cell>
          <cell r="E582">
            <v>0</v>
          </cell>
          <cell r="F582">
            <v>0</v>
          </cell>
          <cell r="G582">
            <v>0</v>
          </cell>
          <cell r="H582">
            <v>0</v>
          </cell>
          <cell r="I582">
            <v>0</v>
          </cell>
          <cell r="J582">
            <v>0</v>
          </cell>
          <cell r="K582">
            <v>0</v>
          </cell>
          <cell r="L582">
            <v>0</v>
          </cell>
        </row>
        <row r="583">
          <cell r="B583" t="str">
            <v>C3378</v>
          </cell>
          <cell r="C583" t="str">
            <v>RASA</v>
          </cell>
          <cell r="D583">
            <v>0</v>
          </cell>
          <cell r="E583">
            <v>0</v>
          </cell>
          <cell r="F583">
            <v>0</v>
          </cell>
          <cell r="G583">
            <v>0</v>
          </cell>
          <cell r="H583">
            <v>0</v>
          </cell>
          <cell r="I583">
            <v>0</v>
          </cell>
          <cell r="J583">
            <v>0</v>
          </cell>
          <cell r="K583">
            <v>0</v>
          </cell>
          <cell r="L583">
            <v>0</v>
          </cell>
        </row>
        <row r="584">
          <cell r="B584" t="str">
            <v>C3379</v>
          </cell>
          <cell r="C584" t="str">
            <v>RASA</v>
          </cell>
          <cell r="D584">
            <v>0</v>
          </cell>
          <cell r="E584">
            <v>0</v>
          </cell>
          <cell r="F584">
            <v>0</v>
          </cell>
          <cell r="G584">
            <v>0</v>
          </cell>
          <cell r="H584">
            <v>0</v>
          </cell>
          <cell r="I584">
            <v>0</v>
          </cell>
          <cell r="J584">
            <v>0</v>
          </cell>
          <cell r="K584">
            <v>0</v>
          </cell>
          <cell r="L584">
            <v>0</v>
          </cell>
        </row>
        <row r="585">
          <cell r="B585" t="str">
            <v>C3394</v>
          </cell>
          <cell r="C585" t="str">
            <v>RASA</v>
          </cell>
          <cell r="D585">
            <v>0</v>
          </cell>
          <cell r="E585">
            <v>0</v>
          </cell>
          <cell r="F585">
            <v>0</v>
          </cell>
          <cell r="G585">
            <v>0</v>
          </cell>
          <cell r="H585">
            <v>0</v>
          </cell>
          <cell r="I585">
            <v>0</v>
          </cell>
          <cell r="J585">
            <v>0</v>
          </cell>
          <cell r="K585">
            <v>0</v>
          </cell>
          <cell r="L585">
            <v>0</v>
          </cell>
        </row>
        <row r="586">
          <cell r="B586" t="str">
            <v>C3396</v>
          </cell>
          <cell r="C586" t="str">
            <v>RASA</v>
          </cell>
          <cell r="D586">
            <v>0</v>
          </cell>
          <cell r="E586">
            <v>0</v>
          </cell>
          <cell r="F586">
            <v>0</v>
          </cell>
          <cell r="G586">
            <v>0</v>
          </cell>
          <cell r="H586">
            <v>0</v>
          </cell>
          <cell r="I586">
            <v>0</v>
          </cell>
          <cell r="J586">
            <v>0</v>
          </cell>
          <cell r="K586">
            <v>0</v>
          </cell>
          <cell r="L586">
            <v>0</v>
          </cell>
        </row>
        <row r="587">
          <cell r="B587" t="str">
            <v>C3409</v>
          </cell>
          <cell r="C587" t="str">
            <v>RASA</v>
          </cell>
          <cell r="D587">
            <v>0</v>
          </cell>
          <cell r="E587">
            <v>0</v>
          </cell>
          <cell r="F587">
            <v>0</v>
          </cell>
          <cell r="G587">
            <v>0</v>
          </cell>
          <cell r="H587">
            <v>0</v>
          </cell>
          <cell r="I587">
            <v>0</v>
          </cell>
          <cell r="J587">
            <v>0</v>
          </cell>
          <cell r="K587">
            <v>0</v>
          </cell>
          <cell r="L587">
            <v>0</v>
          </cell>
        </row>
        <row r="588">
          <cell r="B588" t="str">
            <v>C3411</v>
          </cell>
          <cell r="C588" t="str">
            <v>RASA</v>
          </cell>
          <cell r="D588">
            <v>0</v>
          </cell>
          <cell r="E588">
            <v>0</v>
          </cell>
          <cell r="F588">
            <v>0</v>
          </cell>
          <cell r="G588">
            <v>0</v>
          </cell>
          <cell r="H588">
            <v>0</v>
          </cell>
          <cell r="I588">
            <v>0</v>
          </cell>
          <cell r="J588">
            <v>0</v>
          </cell>
          <cell r="K588">
            <v>0</v>
          </cell>
          <cell r="L588">
            <v>0</v>
          </cell>
        </row>
        <row r="589">
          <cell r="B589" t="str">
            <v>C3441</v>
          </cell>
          <cell r="C589" t="str">
            <v>RASA</v>
          </cell>
          <cell r="D589">
            <v>0</v>
          </cell>
          <cell r="E589">
            <v>0</v>
          </cell>
          <cell r="F589">
            <v>0</v>
          </cell>
          <cell r="G589">
            <v>0</v>
          </cell>
          <cell r="H589">
            <v>12</v>
          </cell>
          <cell r="I589">
            <v>0</v>
          </cell>
          <cell r="J589">
            <v>0</v>
          </cell>
          <cell r="K589">
            <v>12</v>
          </cell>
          <cell r="L589">
            <v>0</v>
          </cell>
        </row>
        <row r="590">
          <cell r="B590" t="str">
            <v>C3446</v>
          </cell>
          <cell r="C590" t="str">
            <v>RASA</v>
          </cell>
          <cell r="D590">
            <v>0</v>
          </cell>
          <cell r="E590">
            <v>0</v>
          </cell>
          <cell r="F590">
            <v>0</v>
          </cell>
          <cell r="G590">
            <v>0</v>
          </cell>
          <cell r="H590">
            <v>0</v>
          </cell>
          <cell r="I590">
            <v>0</v>
          </cell>
          <cell r="J590">
            <v>0</v>
          </cell>
          <cell r="K590">
            <v>0</v>
          </cell>
          <cell r="L590">
            <v>0</v>
          </cell>
        </row>
        <row r="591">
          <cell r="B591" t="str">
            <v>C3454</v>
          </cell>
          <cell r="C591" t="str">
            <v>RASA</v>
          </cell>
          <cell r="D591">
            <v>0</v>
          </cell>
          <cell r="E591">
            <v>0</v>
          </cell>
          <cell r="F591">
            <v>0</v>
          </cell>
          <cell r="G591">
            <v>0</v>
          </cell>
          <cell r="H591">
            <v>0</v>
          </cell>
          <cell r="I591">
            <v>0</v>
          </cell>
          <cell r="J591">
            <v>0</v>
          </cell>
          <cell r="K591">
            <v>0</v>
          </cell>
          <cell r="L591">
            <v>0</v>
          </cell>
        </row>
        <row r="592">
          <cell r="B592" t="str">
            <v>C3455</v>
          </cell>
          <cell r="C592" t="str">
            <v>RASA</v>
          </cell>
          <cell r="D592">
            <v>0</v>
          </cell>
          <cell r="E592">
            <v>0</v>
          </cell>
          <cell r="F592">
            <v>0</v>
          </cell>
          <cell r="G592">
            <v>0</v>
          </cell>
          <cell r="H592">
            <v>0</v>
          </cell>
          <cell r="I592">
            <v>0</v>
          </cell>
          <cell r="J592">
            <v>0</v>
          </cell>
          <cell r="K592">
            <v>0</v>
          </cell>
          <cell r="L592">
            <v>0</v>
          </cell>
        </row>
        <row r="593">
          <cell r="B593" t="str">
            <v>C3472</v>
          </cell>
          <cell r="C593" t="str">
            <v>RASA</v>
          </cell>
          <cell r="D593">
            <v>0</v>
          </cell>
          <cell r="E593">
            <v>0</v>
          </cell>
          <cell r="F593">
            <v>0</v>
          </cell>
          <cell r="G593">
            <v>0</v>
          </cell>
          <cell r="H593">
            <v>0</v>
          </cell>
          <cell r="I593">
            <v>0</v>
          </cell>
          <cell r="J593">
            <v>0</v>
          </cell>
          <cell r="K593">
            <v>0</v>
          </cell>
          <cell r="L593">
            <v>0</v>
          </cell>
        </row>
        <row r="594">
          <cell r="B594" t="str">
            <v>C3489</v>
          </cell>
          <cell r="C594" t="str">
            <v>RASA</v>
          </cell>
          <cell r="D594">
            <v>0</v>
          </cell>
          <cell r="E594">
            <v>0</v>
          </cell>
          <cell r="F594">
            <v>0</v>
          </cell>
          <cell r="G594">
            <v>0</v>
          </cell>
          <cell r="H594">
            <v>0</v>
          </cell>
          <cell r="I594">
            <v>0</v>
          </cell>
          <cell r="J594">
            <v>0</v>
          </cell>
          <cell r="K594">
            <v>0</v>
          </cell>
          <cell r="L594">
            <v>0</v>
          </cell>
        </row>
        <row r="595">
          <cell r="B595" t="str">
            <v>C3497</v>
          </cell>
          <cell r="C595" t="str">
            <v>RASA</v>
          </cell>
          <cell r="D595">
            <v>0</v>
          </cell>
          <cell r="E595">
            <v>0</v>
          </cell>
          <cell r="F595">
            <v>0</v>
          </cell>
          <cell r="G595">
            <v>0</v>
          </cell>
          <cell r="H595">
            <v>0</v>
          </cell>
          <cell r="I595">
            <v>0</v>
          </cell>
          <cell r="J595">
            <v>0</v>
          </cell>
          <cell r="K595">
            <v>0</v>
          </cell>
          <cell r="L595">
            <v>0</v>
          </cell>
        </row>
        <row r="596">
          <cell r="B596" t="str">
            <v>C3499</v>
          </cell>
          <cell r="C596" t="str">
            <v>RASA</v>
          </cell>
          <cell r="D596">
            <v>0</v>
          </cell>
          <cell r="E596">
            <v>0</v>
          </cell>
          <cell r="F596">
            <v>0</v>
          </cell>
          <cell r="G596">
            <v>0</v>
          </cell>
          <cell r="H596">
            <v>0</v>
          </cell>
          <cell r="I596">
            <v>0</v>
          </cell>
          <cell r="J596">
            <v>0</v>
          </cell>
          <cell r="K596">
            <v>0</v>
          </cell>
          <cell r="L596">
            <v>0</v>
          </cell>
        </row>
        <row r="597">
          <cell r="B597" t="str">
            <v>C3509</v>
          </cell>
          <cell r="C597" t="str">
            <v>RASA</v>
          </cell>
          <cell r="D597">
            <v>0</v>
          </cell>
          <cell r="E597">
            <v>0</v>
          </cell>
          <cell r="F597">
            <v>0</v>
          </cell>
          <cell r="G597">
            <v>0</v>
          </cell>
          <cell r="H597">
            <v>0</v>
          </cell>
          <cell r="I597">
            <v>0</v>
          </cell>
          <cell r="J597">
            <v>0</v>
          </cell>
          <cell r="K597">
            <v>0</v>
          </cell>
          <cell r="L597">
            <v>0</v>
          </cell>
        </row>
        <row r="598">
          <cell r="B598" t="str">
            <v>C3516</v>
          </cell>
          <cell r="C598" t="str">
            <v>RASA</v>
          </cell>
          <cell r="D598">
            <v>0</v>
          </cell>
          <cell r="E598">
            <v>0</v>
          </cell>
          <cell r="F598">
            <v>0</v>
          </cell>
          <cell r="G598">
            <v>0</v>
          </cell>
          <cell r="H598">
            <v>0</v>
          </cell>
          <cell r="I598">
            <v>0</v>
          </cell>
          <cell r="J598">
            <v>0</v>
          </cell>
          <cell r="K598">
            <v>0</v>
          </cell>
          <cell r="L598">
            <v>0</v>
          </cell>
        </row>
        <row r="599">
          <cell r="B599" t="str">
            <v>C3517</v>
          </cell>
          <cell r="C599" t="str">
            <v>RASA</v>
          </cell>
          <cell r="D599">
            <v>0</v>
          </cell>
          <cell r="E599">
            <v>0</v>
          </cell>
          <cell r="F599">
            <v>0</v>
          </cell>
          <cell r="G599">
            <v>0</v>
          </cell>
          <cell r="H599">
            <v>0</v>
          </cell>
          <cell r="I599">
            <v>0</v>
          </cell>
          <cell r="J599">
            <v>0</v>
          </cell>
          <cell r="K599">
            <v>0</v>
          </cell>
          <cell r="L599">
            <v>0</v>
          </cell>
        </row>
        <row r="600">
          <cell r="B600" t="str">
            <v>C3518</v>
          </cell>
          <cell r="C600" t="str">
            <v>RASA</v>
          </cell>
          <cell r="D600">
            <v>0</v>
          </cell>
          <cell r="E600">
            <v>0</v>
          </cell>
          <cell r="F600">
            <v>0</v>
          </cell>
          <cell r="G600">
            <v>0</v>
          </cell>
          <cell r="H600">
            <v>0</v>
          </cell>
          <cell r="I600">
            <v>0</v>
          </cell>
          <cell r="J600">
            <v>0</v>
          </cell>
          <cell r="K600">
            <v>0</v>
          </cell>
          <cell r="L600">
            <v>0</v>
          </cell>
        </row>
        <row r="601">
          <cell r="B601" t="str">
            <v>C3531</v>
          </cell>
          <cell r="C601" t="str">
            <v>RASA</v>
          </cell>
          <cell r="D601">
            <v>0</v>
          </cell>
          <cell r="E601">
            <v>0</v>
          </cell>
          <cell r="F601">
            <v>0</v>
          </cell>
          <cell r="G601">
            <v>0</v>
          </cell>
          <cell r="H601">
            <v>0</v>
          </cell>
          <cell r="I601">
            <v>0</v>
          </cell>
          <cell r="J601">
            <v>0</v>
          </cell>
          <cell r="K601">
            <v>0</v>
          </cell>
          <cell r="L601">
            <v>0</v>
          </cell>
        </row>
        <row r="602">
          <cell r="B602" t="str">
            <v>C3554</v>
          </cell>
          <cell r="C602" t="str">
            <v>RASA</v>
          </cell>
          <cell r="D602">
            <v>0</v>
          </cell>
          <cell r="E602">
            <v>0</v>
          </cell>
          <cell r="F602">
            <v>0</v>
          </cell>
          <cell r="G602">
            <v>0</v>
          </cell>
          <cell r="H602">
            <v>0</v>
          </cell>
          <cell r="I602">
            <v>0</v>
          </cell>
          <cell r="J602">
            <v>0</v>
          </cell>
          <cell r="K602">
            <v>0</v>
          </cell>
          <cell r="L602">
            <v>0</v>
          </cell>
        </row>
        <row r="603">
          <cell r="B603" t="str">
            <v>C3555</v>
          </cell>
          <cell r="C603" t="str">
            <v>RASA</v>
          </cell>
          <cell r="D603">
            <v>0</v>
          </cell>
          <cell r="E603">
            <v>0</v>
          </cell>
          <cell r="F603">
            <v>0</v>
          </cell>
          <cell r="G603">
            <v>0</v>
          </cell>
          <cell r="H603">
            <v>0</v>
          </cell>
          <cell r="I603">
            <v>0</v>
          </cell>
          <cell r="J603">
            <v>0</v>
          </cell>
          <cell r="K603">
            <v>0</v>
          </cell>
          <cell r="L603">
            <v>0</v>
          </cell>
        </row>
        <row r="604">
          <cell r="B604" t="str">
            <v>C3556</v>
          </cell>
          <cell r="C604" t="str">
            <v>RASA</v>
          </cell>
          <cell r="D604">
            <v>0</v>
          </cell>
          <cell r="E604">
            <v>0</v>
          </cell>
          <cell r="F604">
            <v>0</v>
          </cell>
          <cell r="G604">
            <v>0</v>
          </cell>
          <cell r="H604">
            <v>0</v>
          </cell>
          <cell r="I604">
            <v>0</v>
          </cell>
          <cell r="J604">
            <v>0</v>
          </cell>
          <cell r="K604">
            <v>0</v>
          </cell>
          <cell r="L604">
            <v>0</v>
          </cell>
        </row>
        <row r="605">
          <cell r="B605" t="str">
            <v>C3557</v>
          </cell>
          <cell r="C605" t="str">
            <v>RASA</v>
          </cell>
          <cell r="D605">
            <v>0</v>
          </cell>
          <cell r="E605">
            <v>0</v>
          </cell>
          <cell r="F605">
            <v>0</v>
          </cell>
          <cell r="G605">
            <v>0</v>
          </cell>
          <cell r="H605">
            <v>0</v>
          </cell>
          <cell r="I605">
            <v>0</v>
          </cell>
          <cell r="J605">
            <v>0</v>
          </cell>
          <cell r="K605">
            <v>0</v>
          </cell>
          <cell r="L605">
            <v>0</v>
          </cell>
        </row>
        <row r="606">
          <cell r="B606" t="str">
            <v>C3572</v>
          </cell>
          <cell r="C606" t="str">
            <v>RASA</v>
          </cell>
          <cell r="D606">
            <v>0</v>
          </cell>
          <cell r="E606">
            <v>0</v>
          </cell>
          <cell r="F606">
            <v>0</v>
          </cell>
          <cell r="G606">
            <v>0</v>
          </cell>
          <cell r="H606">
            <v>0</v>
          </cell>
          <cell r="I606">
            <v>0</v>
          </cell>
          <cell r="J606">
            <v>0</v>
          </cell>
          <cell r="K606">
            <v>0</v>
          </cell>
          <cell r="L606">
            <v>0</v>
          </cell>
        </row>
        <row r="607">
          <cell r="B607" t="str">
            <v>C3573</v>
          </cell>
          <cell r="C607" t="str">
            <v>RASA</v>
          </cell>
          <cell r="D607">
            <v>0</v>
          </cell>
          <cell r="E607">
            <v>0</v>
          </cell>
          <cell r="F607">
            <v>0</v>
          </cell>
          <cell r="G607">
            <v>0</v>
          </cell>
          <cell r="H607">
            <v>0</v>
          </cell>
          <cell r="I607">
            <v>0</v>
          </cell>
          <cell r="J607">
            <v>0</v>
          </cell>
          <cell r="K607">
            <v>0</v>
          </cell>
          <cell r="L607">
            <v>0</v>
          </cell>
        </row>
        <row r="608">
          <cell r="B608" t="str">
            <v>C3574</v>
          </cell>
          <cell r="C608" t="str">
            <v>RASA</v>
          </cell>
          <cell r="D608">
            <v>0</v>
          </cell>
          <cell r="E608">
            <v>0</v>
          </cell>
          <cell r="F608">
            <v>0</v>
          </cell>
          <cell r="G608">
            <v>0</v>
          </cell>
          <cell r="H608">
            <v>0</v>
          </cell>
          <cell r="I608">
            <v>0</v>
          </cell>
          <cell r="J608">
            <v>0</v>
          </cell>
          <cell r="K608">
            <v>0</v>
          </cell>
          <cell r="L608">
            <v>0</v>
          </cell>
        </row>
        <row r="609">
          <cell r="B609" t="str">
            <v>C3607</v>
          </cell>
          <cell r="C609" t="str">
            <v>RASA</v>
          </cell>
          <cell r="D609">
            <v>0</v>
          </cell>
          <cell r="E609">
            <v>0</v>
          </cell>
          <cell r="F609">
            <v>0</v>
          </cell>
          <cell r="G609">
            <v>0</v>
          </cell>
          <cell r="H609">
            <v>0</v>
          </cell>
          <cell r="I609">
            <v>0</v>
          </cell>
          <cell r="J609">
            <v>0</v>
          </cell>
          <cell r="K609">
            <v>0</v>
          </cell>
          <cell r="L609">
            <v>0</v>
          </cell>
        </row>
        <row r="610">
          <cell r="B610" t="str">
            <v>C3608</v>
          </cell>
          <cell r="C610" t="str">
            <v>RASA</v>
          </cell>
          <cell r="D610">
            <v>0</v>
          </cell>
          <cell r="E610">
            <v>0</v>
          </cell>
          <cell r="F610">
            <v>0</v>
          </cell>
          <cell r="G610">
            <v>0</v>
          </cell>
          <cell r="H610">
            <v>0</v>
          </cell>
          <cell r="I610">
            <v>0</v>
          </cell>
          <cell r="J610">
            <v>0</v>
          </cell>
          <cell r="K610">
            <v>0</v>
          </cell>
          <cell r="L610">
            <v>0</v>
          </cell>
        </row>
        <row r="611">
          <cell r="B611" t="str">
            <v>C3609</v>
          </cell>
          <cell r="C611" t="str">
            <v>RASA</v>
          </cell>
          <cell r="D611">
            <v>12</v>
          </cell>
          <cell r="E611">
            <v>0</v>
          </cell>
          <cell r="F611">
            <v>0</v>
          </cell>
          <cell r="G611">
            <v>0</v>
          </cell>
          <cell r="H611">
            <v>0</v>
          </cell>
          <cell r="I611">
            <v>0</v>
          </cell>
          <cell r="J611">
            <v>12</v>
          </cell>
          <cell r="K611">
            <v>0</v>
          </cell>
          <cell r="L611">
            <v>0</v>
          </cell>
        </row>
        <row r="612">
          <cell r="B612" t="str">
            <v>C3627</v>
          </cell>
          <cell r="C612" t="str">
            <v>RASA</v>
          </cell>
          <cell r="D612">
            <v>0</v>
          </cell>
          <cell r="E612">
            <v>0</v>
          </cell>
          <cell r="F612">
            <v>0</v>
          </cell>
          <cell r="G612">
            <v>0</v>
          </cell>
          <cell r="H612">
            <v>0</v>
          </cell>
          <cell r="I612">
            <v>0</v>
          </cell>
          <cell r="J612">
            <v>0</v>
          </cell>
          <cell r="K612">
            <v>0</v>
          </cell>
          <cell r="L612">
            <v>0</v>
          </cell>
        </row>
        <row r="613">
          <cell r="B613" t="str">
            <v>C3628</v>
          </cell>
          <cell r="C613" t="str">
            <v>RASA</v>
          </cell>
          <cell r="D613">
            <v>0</v>
          </cell>
          <cell r="E613">
            <v>0</v>
          </cell>
          <cell r="F613">
            <v>0</v>
          </cell>
          <cell r="G613">
            <v>0</v>
          </cell>
          <cell r="H613">
            <v>0</v>
          </cell>
          <cell r="I613">
            <v>0</v>
          </cell>
          <cell r="J613">
            <v>0</v>
          </cell>
          <cell r="K613">
            <v>0</v>
          </cell>
          <cell r="L613">
            <v>0</v>
          </cell>
        </row>
        <row r="614">
          <cell r="B614" t="str">
            <v>C3635</v>
          </cell>
          <cell r="C614" t="str">
            <v>RASA</v>
          </cell>
          <cell r="D614">
            <v>0</v>
          </cell>
          <cell r="E614">
            <v>0</v>
          </cell>
          <cell r="F614">
            <v>0</v>
          </cell>
          <cell r="G614">
            <v>0</v>
          </cell>
          <cell r="H614">
            <v>0</v>
          </cell>
          <cell r="I614">
            <v>0</v>
          </cell>
          <cell r="J614">
            <v>0</v>
          </cell>
          <cell r="K614">
            <v>0</v>
          </cell>
          <cell r="L614">
            <v>0</v>
          </cell>
        </row>
        <row r="615">
          <cell r="B615" t="str">
            <v>C3636</v>
          </cell>
          <cell r="C615" t="str">
            <v>RASA</v>
          </cell>
          <cell r="D615">
            <v>0</v>
          </cell>
          <cell r="E615">
            <v>0</v>
          </cell>
          <cell r="F615">
            <v>0</v>
          </cell>
          <cell r="G615">
            <v>0</v>
          </cell>
          <cell r="H615">
            <v>0</v>
          </cell>
          <cell r="I615">
            <v>0</v>
          </cell>
          <cell r="J615">
            <v>0</v>
          </cell>
          <cell r="K615">
            <v>0</v>
          </cell>
          <cell r="L615">
            <v>0</v>
          </cell>
        </row>
        <row r="616">
          <cell r="B616" t="str">
            <v>C3637</v>
          </cell>
          <cell r="C616" t="str">
            <v>RASA</v>
          </cell>
          <cell r="D616">
            <v>0</v>
          </cell>
          <cell r="E616">
            <v>0</v>
          </cell>
          <cell r="F616">
            <v>0</v>
          </cell>
          <cell r="G616">
            <v>0</v>
          </cell>
          <cell r="H616">
            <v>0</v>
          </cell>
          <cell r="I616">
            <v>0</v>
          </cell>
          <cell r="J616">
            <v>0</v>
          </cell>
          <cell r="K616">
            <v>0</v>
          </cell>
          <cell r="L616">
            <v>0</v>
          </cell>
        </row>
        <row r="617">
          <cell r="B617" t="str">
            <v>C3638</v>
          </cell>
          <cell r="C617" t="str">
            <v>RASA</v>
          </cell>
          <cell r="D617">
            <v>0</v>
          </cell>
          <cell r="E617">
            <v>0</v>
          </cell>
          <cell r="F617">
            <v>0</v>
          </cell>
          <cell r="G617">
            <v>0</v>
          </cell>
          <cell r="H617">
            <v>0</v>
          </cell>
          <cell r="I617">
            <v>0</v>
          </cell>
          <cell r="J617">
            <v>0</v>
          </cell>
          <cell r="K617">
            <v>0</v>
          </cell>
          <cell r="L617">
            <v>0</v>
          </cell>
        </row>
        <row r="618">
          <cell r="B618" t="str">
            <v>C3641</v>
          </cell>
          <cell r="C618" t="str">
            <v>RASA</v>
          </cell>
          <cell r="D618">
            <v>0</v>
          </cell>
          <cell r="E618">
            <v>0</v>
          </cell>
          <cell r="F618">
            <v>0</v>
          </cell>
          <cell r="G618">
            <v>0</v>
          </cell>
          <cell r="H618">
            <v>0</v>
          </cell>
          <cell r="I618">
            <v>0</v>
          </cell>
          <cell r="J618">
            <v>0</v>
          </cell>
          <cell r="K618">
            <v>0</v>
          </cell>
          <cell r="L618">
            <v>0</v>
          </cell>
        </row>
        <row r="619">
          <cell r="B619" t="str">
            <v>C3650</v>
          </cell>
          <cell r="C619" t="str">
            <v>RASA</v>
          </cell>
          <cell r="D619">
            <v>0</v>
          </cell>
          <cell r="E619">
            <v>0</v>
          </cell>
          <cell r="F619">
            <v>0</v>
          </cell>
          <cell r="G619">
            <v>0</v>
          </cell>
          <cell r="H619">
            <v>0</v>
          </cell>
          <cell r="I619">
            <v>0</v>
          </cell>
          <cell r="J619">
            <v>0</v>
          </cell>
          <cell r="K619">
            <v>0</v>
          </cell>
          <cell r="L619">
            <v>0</v>
          </cell>
        </row>
        <row r="620">
          <cell r="B620" t="str">
            <v>C3674</v>
          </cell>
          <cell r="C620" t="str">
            <v>RASA</v>
          </cell>
          <cell r="D620">
            <v>0</v>
          </cell>
          <cell r="E620">
            <v>0</v>
          </cell>
          <cell r="F620">
            <v>0</v>
          </cell>
          <cell r="G620">
            <v>0</v>
          </cell>
          <cell r="H620">
            <v>0</v>
          </cell>
          <cell r="I620">
            <v>0</v>
          </cell>
          <cell r="J620">
            <v>0</v>
          </cell>
          <cell r="K620">
            <v>0</v>
          </cell>
          <cell r="L620">
            <v>0</v>
          </cell>
        </row>
        <row r="621">
          <cell r="B621" t="str">
            <v>C3675</v>
          </cell>
          <cell r="C621" t="str">
            <v>RASA</v>
          </cell>
          <cell r="D621">
            <v>0</v>
          </cell>
          <cell r="E621">
            <v>0</v>
          </cell>
          <cell r="F621">
            <v>0</v>
          </cell>
          <cell r="G621">
            <v>0</v>
          </cell>
          <cell r="H621">
            <v>0</v>
          </cell>
          <cell r="I621">
            <v>0</v>
          </cell>
          <cell r="J621">
            <v>0</v>
          </cell>
          <cell r="K621">
            <v>0</v>
          </cell>
          <cell r="L621">
            <v>0</v>
          </cell>
        </row>
        <row r="622">
          <cell r="B622" t="str">
            <v>C3686</v>
          </cell>
          <cell r="C622" t="str">
            <v>RASA</v>
          </cell>
          <cell r="D622">
            <v>0</v>
          </cell>
          <cell r="E622">
            <v>0</v>
          </cell>
          <cell r="F622">
            <v>0</v>
          </cell>
          <cell r="G622">
            <v>0</v>
          </cell>
          <cell r="H622">
            <v>0</v>
          </cell>
          <cell r="I622">
            <v>0</v>
          </cell>
          <cell r="J622">
            <v>0</v>
          </cell>
          <cell r="K622">
            <v>0</v>
          </cell>
          <cell r="L622">
            <v>0</v>
          </cell>
        </row>
        <row r="623">
          <cell r="B623" t="str">
            <v>C3690</v>
          </cell>
          <cell r="C623" t="str">
            <v>RASA</v>
          </cell>
          <cell r="D623">
            <v>0</v>
          </cell>
          <cell r="E623">
            <v>0</v>
          </cell>
          <cell r="F623">
            <v>0</v>
          </cell>
          <cell r="G623">
            <v>0</v>
          </cell>
          <cell r="H623">
            <v>0</v>
          </cell>
          <cell r="I623">
            <v>0</v>
          </cell>
          <cell r="J623">
            <v>0</v>
          </cell>
          <cell r="K623">
            <v>0</v>
          </cell>
          <cell r="L623">
            <v>0</v>
          </cell>
        </row>
        <row r="624">
          <cell r="B624" t="str">
            <v>C3691</v>
          </cell>
          <cell r="C624" t="str">
            <v>RASA</v>
          </cell>
          <cell r="D624">
            <v>0</v>
          </cell>
          <cell r="E624">
            <v>0</v>
          </cell>
          <cell r="F624">
            <v>0</v>
          </cell>
          <cell r="G624">
            <v>0</v>
          </cell>
          <cell r="H624">
            <v>0</v>
          </cell>
          <cell r="I624">
            <v>0</v>
          </cell>
          <cell r="J624">
            <v>0</v>
          </cell>
          <cell r="K624">
            <v>0</v>
          </cell>
          <cell r="L624">
            <v>0</v>
          </cell>
        </row>
        <row r="625">
          <cell r="B625" t="str">
            <v>C3693</v>
          </cell>
          <cell r="C625" t="str">
            <v>RASA</v>
          </cell>
          <cell r="D625">
            <v>0</v>
          </cell>
          <cell r="E625">
            <v>0</v>
          </cell>
          <cell r="F625">
            <v>0</v>
          </cell>
          <cell r="G625">
            <v>0</v>
          </cell>
          <cell r="H625">
            <v>0</v>
          </cell>
          <cell r="I625">
            <v>0</v>
          </cell>
          <cell r="J625">
            <v>0</v>
          </cell>
          <cell r="K625">
            <v>0</v>
          </cell>
          <cell r="L625">
            <v>0</v>
          </cell>
        </row>
        <row r="626">
          <cell r="B626" t="str">
            <v>C3695</v>
          </cell>
          <cell r="C626" t="str">
            <v>RASA</v>
          </cell>
          <cell r="D626">
            <v>0</v>
          </cell>
          <cell r="E626">
            <v>0</v>
          </cell>
          <cell r="F626">
            <v>0</v>
          </cell>
          <cell r="G626">
            <v>0</v>
          </cell>
          <cell r="H626">
            <v>0</v>
          </cell>
          <cell r="I626">
            <v>0</v>
          </cell>
          <cell r="J626">
            <v>0</v>
          </cell>
          <cell r="K626">
            <v>0</v>
          </cell>
          <cell r="L626">
            <v>0</v>
          </cell>
        </row>
        <row r="627">
          <cell r="B627" t="str">
            <v>C3701</v>
          </cell>
          <cell r="C627" t="str">
            <v>RASA</v>
          </cell>
          <cell r="D627">
            <v>0</v>
          </cell>
          <cell r="E627">
            <v>0</v>
          </cell>
          <cell r="F627">
            <v>0</v>
          </cell>
          <cell r="G627">
            <v>0</v>
          </cell>
          <cell r="H627">
            <v>0</v>
          </cell>
          <cell r="I627">
            <v>0</v>
          </cell>
          <cell r="J627">
            <v>0</v>
          </cell>
          <cell r="K627">
            <v>0</v>
          </cell>
          <cell r="L627">
            <v>0</v>
          </cell>
        </row>
        <row r="628">
          <cell r="B628" t="str">
            <v>C3718</v>
          </cell>
          <cell r="C628" t="str">
            <v>RASA</v>
          </cell>
          <cell r="D628">
            <v>0</v>
          </cell>
          <cell r="E628">
            <v>0</v>
          </cell>
          <cell r="F628">
            <v>0</v>
          </cell>
          <cell r="G628">
            <v>0</v>
          </cell>
          <cell r="H628">
            <v>0</v>
          </cell>
          <cell r="I628">
            <v>0</v>
          </cell>
          <cell r="J628">
            <v>0</v>
          </cell>
          <cell r="K628">
            <v>0</v>
          </cell>
          <cell r="L628">
            <v>0</v>
          </cell>
        </row>
        <row r="629">
          <cell r="B629" t="str">
            <v>C3719</v>
          </cell>
          <cell r="C629" t="str">
            <v>RASA</v>
          </cell>
          <cell r="D629">
            <v>0</v>
          </cell>
          <cell r="E629">
            <v>0</v>
          </cell>
          <cell r="F629">
            <v>0</v>
          </cell>
          <cell r="G629">
            <v>0</v>
          </cell>
          <cell r="H629">
            <v>0</v>
          </cell>
          <cell r="I629">
            <v>0</v>
          </cell>
          <cell r="J629">
            <v>0</v>
          </cell>
          <cell r="K629">
            <v>0</v>
          </cell>
          <cell r="L629">
            <v>0</v>
          </cell>
        </row>
        <row r="630">
          <cell r="B630" t="str">
            <v>C3723</v>
          </cell>
          <cell r="C630" t="str">
            <v>RASA</v>
          </cell>
          <cell r="D630">
            <v>0</v>
          </cell>
          <cell r="E630">
            <v>0</v>
          </cell>
          <cell r="F630">
            <v>0</v>
          </cell>
          <cell r="G630">
            <v>0</v>
          </cell>
          <cell r="H630">
            <v>0</v>
          </cell>
          <cell r="I630">
            <v>0</v>
          </cell>
          <cell r="J630">
            <v>0</v>
          </cell>
          <cell r="K630">
            <v>0</v>
          </cell>
          <cell r="L630">
            <v>0</v>
          </cell>
        </row>
        <row r="631">
          <cell r="B631" t="str">
            <v>C3724</v>
          </cell>
          <cell r="C631" t="str">
            <v>RASA</v>
          </cell>
          <cell r="D631">
            <v>0</v>
          </cell>
          <cell r="E631">
            <v>0</v>
          </cell>
          <cell r="F631">
            <v>0</v>
          </cell>
          <cell r="G631">
            <v>0</v>
          </cell>
          <cell r="H631">
            <v>0</v>
          </cell>
          <cell r="I631">
            <v>0</v>
          </cell>
          <cell r="J631">
            <v>0</v>
          </cell>
          <cell r="K631">
            <v>0</v>
          </cell>
          <cell r="L631">
            <v>0</v>
          </cell>
        </row>
        <row r="632">
          <cell r="B632" t="str">
            <v>C3725</v>
          </cell>
          <cell r="C632" t="str">
            <v>RASA</v>
          </cell>
          <cell r="D632">
            <v>0</v>
          </cell>
          <cell r="E632">
            <v>0</v>
          </cell>
          <cell r="F632">
            <v>0</v>
          </cell>
          <cell r="G632">
            <v>0</v>
          </cell>
          <cell r="H632">
            <v>0</v>
          </cell>
          <cell r="I632">
            <v>0</v>
          </cell>
          <cell r="J632">
            <v>0</v>
          </cell>
          <cell r="K632">
            <v>0</v>
          </cell>
          <cell r="L632">
            <v>0</v>
          </cell>
        </row>
        <row r="633">
          <cell r="B633" t="str">
            <v>C3726</v>
          </cell>
          <cell r="C633" t="str">
            <v>RASA</v>
          </cell>
          <cell r="D633">
            <v>0</v>
          </cell>
          <cell r="E633">
            <v>0</v>
          </cell>
          <cell r="F633">
            <v>0</v>
          </cell>
          <cell r="G633">
            <v>0</v>
          </cell>
          <cell r="H633">
            <v>0</v>
          </cell>
          <cell r="I633">
            <v>0</v>
          </cell>
          <cell r="J633">
            <v>0</v>
          </cell>
          <cell r="K633">
            <v>0</v>
          </cell>
          <cell r="L633">
            <v>0</v>
          </cell>
        </row>
        <row r="634">
          <cell r="B634" t="str">
            <v>C3729</v>
          </cell>
          <cell r="C634" t="str">
            <v>RASA</v>
          </cell>
          <cell r="D634">
            <v>0</v>
          </cell>
          <cell r="E634">
            <v>0</v>
          </cell>
          <cell r="F634">
            <v>0</v>
          </cell>
          <cell r="G634">
            <v>0</v>
          </cell>
          <cell r="H634">
            <v>0</v>
          </cell>
          <cell r="I634">
            <v>0</v>
          </cell>
          <cell r="J634">
            <v>0</v>
          </cell>
          <cell r="K634">
            <v>0</v>
          </cell>
          <cell r="L634">
            <v>0</v>
          </cell>
        </row>
        <row r="635">
          <cell r="B635" t="str">
            <v>C3738</v>
          </cell>
          <cell r="C635" t="str">
            <v>RASA</v>
          </cell>
          <cell r="D635">
            <v>0</v>
          </cell>
          <cell r="E635">
            <v>0</v>
          </cell>
          <cell r="F635">
            <v>0</v>
          </cell>
          <cell r="G635">
            <v>0</v>
          </cell>
          <cell r="H635">
            <v>0</v>
          </cell>
          <cell r="I635">
            <v>0</v>
          </cell>
          <cell r="J635">
            <v>0</v>
          </cell>
          <cell r="K635">
            <v>0</v>
          </cell>
          <cell r="L635">
            <v>0</v>
          </cell>
        </row>
        <row r="636">
          <cell r="B636" t="str">
            <v>C3739</v>
          </cell>
          <cell r="C636" t="str">
            <v>RASA</v>
          </cell>
          <cell r="D636">
            <v>0</v>
          </cell>
          <cell r="E636">
            <v>0</v>
          </cell>
          <cell r="F636">
            <v>0</v>
          </cell>
          <cell r="G636">
            <v>0</v>
          </cell>
          <cell r="H636">
            <v>0</v>
          </cell>
          <cell r="I636">
            <v>0</v>
          </cell>
          <cell r="J636">
            <v>0</v>
          </cell>
          <cell r="K636">
            <v>0</v>
          </cell>
          <cell r="L636">
            <v>0</v>
          </cell>
        </row>
        <row r="637">
          <cell r="B637" t="str">
            <v>C3745</v>
          </cell>
          <cell r="C637" t="str">
            <v>RASA</v>
          </cell>
          <cell r="D637">
            <v>0</v>
          </cell>
          <cell r="E637">
            <v>0</v>
          </cell>
          <cell r="F637">
            <v>0</v>
          </cell>
          <cell r="G637">
            <v>0</v>
          </cell>
          <cell r="H637">
            <v>0</v>
          </cell>
          <cell r="I637">
            <v>0</v>
          </cell>
          <cell r="J637">
            <v>0</v>
          </cell>
          <cell r="K637">
            <v>0</v>
          </cell>
          <cell r="L637">
            <v>0</v>
          </cell>
        </row>
        <row r="638">
          <cell r="B638" t="str">
            <v>C3755</v>
          </cell>
          <cell r="C638" t="str">
            <v>RASA</v>
          </cell>
          <cell r="D638">
            <v>0</v>
          </cell>
          <cell r="E638">
            <v>0</v>
          </cell>
          <cell r="F638">
            <v>0</v>
          </cell>
          <cell r="G638">
            <v>0</v>
          </cell>
          <cell r="H638">
            <v>0</v>
          </cell>
          <cell r="I638">
            <v>0</v>
          </cell>
          <cell r="J638">
            <v>0</v>
          </cell>
          <cell r="K638">
            <v>0</v>
          </cell>
          <cell r="L638">
            <v>0</v>
          </cell>
        </row>
        <row r="639">
          <cell r="B639" t="str">
            <v>C3756</v>
          </cell>
          <cell r="C639" t="str">
            <v>RASA</v>
          </cell>
          <cell r="D639">
            <v>0</v>
          </cell>
          <cell r="E639">
            <v>0</v>
          </cell>
          <cell r="F639">
            <v>0</v>
          </cell>
          <cell r="G639">
            <v>0</v>
          </cell>
          <cell r="H639">
            <v>0</v>
          </cell>
          <cell r="I639">
            <v>0</v>
          </cell>
          <cell r="J639">
            <v>0</v>
          </cell>
          <cell r="K639">
            <v>0</v>
          </cell>
          <cell r="L639">
            <v>0</v>
          </cell>
        </row>
        <row r="640">
          <cell r="B640" t="str">
            <v>C3769</v>
          </cell>
          <cell r="C640" t="str">
            <v>RASA</v>
          </cell>
          <cell r="D640">
            <v>0</v>
          </cell>
          <cell r="E640">
            <v>0</v>
          </cell>
          <cell r="F640">
            <v>0</v>
          </cell>
          <cell r="G640">
            <v>0</v>
          </cell>
          <cell r="H640">
            <v>0</v>
          </cell>
          <cell r="I640">
            <v>0</v>
          </cell>
          <cell r="J640">
            <v>0</v>
          </cell>
          <cell r="K640">
            <v>0</v>
          </cell>
          <cell r="L640">
            <v>0</v>
          </cell>
        </row>
        <row r="641">
          <cell r="B641" t="str">
            <v>C3770</v>
          </cell>
          <cell r="C641" t="str">
            <v>RASA</v>
          </cell>
          <cell r="D641">
            <v>0</v>
          </cell>
          <cell r="E641">
            <v>0</v>
          </cell>
          <cell r="F641">
            <v>0</v>
          </cell>
          <cell r="G641">
            <v>0</v>
          </cell>
          <cell r="H641">
            <v>0</v>
          </cell>
          <cell r="I641">
            <v>0</v>
          </cell>
          <cell r="J641">
            <v>0</v>
          </cell>
          <cell r="K641">
            <v>0</v>
          </cell>
          <cell r="L641">
            <v>0</v>
          </cell>
        </row>
        <row r="642">
          <cell r="B642" t="str">
            <v>C3771</v>
          </cell>
          <cell r="C642" t="str">
            <v>RASA</v>
          </cell>
          <cell r="D642">
            <v>0</v>
          </cell>
          <cell r="E642">
            <v>0</v>
          </cell>
          <cell r="F642">
            <v>0</v>
          </cell>
          <cell r="G642">
            <v>0</v>
          </cell>
          <cell r="H642">
            <v>0</v>
          </cell>
          <cell r="I642">
            <v>0</v>
          </cell>
          <cell r="J642">
            <v>0</v>
          </cell>
          <cell r="K642">
            <v>0</v>
          </cell>
          <cell r="L642">
            <v>0</v>
          </cell>
        </row>
        <row r="643">
          <cell r="B643" t="str">
            <v>C3772</v>
          </cell>
          <cell r="C643" t="str">
            <v>RASA</v>
          </cell>
          <cell r="D643">
            <v>0</v>
          </cell>
          <cell r="E643">
            <v>0</v>
          </cell>
          <cell r="F643">
            <v>0</v>
          </cell>
          <cell r="G643">
            <v>0</v>
          </cell>
          <cell r="H643">
            <v>0</v>
          </cell>
          <cell r="I643">
            <v>0</v>
          </cell>
          <cell r="J643">
            <v>0</v>
          </cell>
          <cell r="K643">
            <v>0</v>
          </cell>
          <cell r="L643">
            <v>0</v>
          </cell>
        </row>
        <row r="644">
          <cell r="B644" t="str">
            <v>C3777</v>
          </cell>
          <cell r="C644" t="str">
            <v>RASA</v>
          </cell>
          <cell r="D644">
            <v>0</v>
          </cell>
          <cell r="E644">
            <v>0</v>
          </cell>
          <cell r="F644">
            <v>0</v>
          </cell>
          <cell r="G644">
            <v>0</v>
          </cell>
          <cell r="H644">
            <v>0</v>
          </cell>
          <cell r="I644">
            <v>0</v>
          </cell>
          <cell r="J644">
            <v>0</v>
          </cell>
          <cell r="K644">
            <v>0</v>
          </cell>
          <cell r="L644">
            <v>0</v>
          </cell>
        </row>
        <row r="645">
          <cell r="B645" t="str">
            <v>C3789</v>
          </cell>
          <cell r="C645" t="str">
            <v>RASA</v>
          </cell>
          <cell r="D645">
            <v>0</v>
          </cell>
          <cell r="E645">
            <v>0</v>
          </cell>
          <cell r="F645">
            <v>0</v>
          </cell>
          <cell r="G645">
            <v>0</v>
          </cell>
          <cell r="H645">
            <v>0</v>
          </cell>
          <cell r="I645">
            <v>0</v>
          </cell>
          <cell r="J645">
            <v>0</v>
          </cell>
          <cell r="K645">
            <v>0</v>
          </cell>
          <cell r="L645">
            <v>0</v>
          </cell>
        </row>
        <row r="646">
          <cell r="B646" t="str">
            <v>C3843</v>
          </cell>
          <cell r="C646" t="str">
            <v>RASA</v>
          </cell>
          <cell r="D646">
            <v>0</v>
          </cell>
          <cell r="E646">
            <v>0</v>
          </cell>
          <cell r="F646">
            <v>0</v>
          </cell>
          <cell r="G646">
            <v>0</v>
          </cell>
          <cell r="H646">
            <v>0</v>
          </cell>
          <cell r="I646">
            <v>0</v>
          </cell>
          <cell r="J646">
            <v>0</v>
          </cell>
          <cell r="K646">
            <v>0</v>
          </cell>
          <cell r="L646">
            <v>0</v>
          </cell>
        </row>
        <row r="647">
          <cell r="B647" t="str">
            <v>C3856</v>
          </cell>
          <cell r="C647" t="str">
            <v>RASA</v>
          </cell>
          <cell r="D647">
            <v>0</v>
          </cell>
          <cell r="E647">
            <v>0</v>
          </cell>
          <cell r="F647">
            <v>0</v>
          </cell>
          <cell r="G647">
            <v>0</v>
          </cell>
          <cell r="H647">
            <v>0</v>
          </cell>
          <cell r="I647">
            <v>0</v>
          </cell>
          <cell r="J647">
            <v>0</v>
          </cell>
          <cell r="K647">
            <v>0</v>
          </cell>
          <cell r="L647">
            <v>0</v>
          </cell>
        </row>
        <row r="648">
          <cell r="B648" t="str">
            <v>C3890</v>
          </cell>
          <cell r="C648" t="str">
            <v>RASA</v>
          </cell>
          <cell r="D648">
            <v>0</v>
          </cell>
          <cell r="E648">
            <v>0</v>
          </cell>
          <cell r="F648">
            <v>0</v>
          </cell>
          <cell r="G648">
            <v>0</v>
          </cell>
          <cell r="H648">
            <v>0</v>
          </cell>
          <cell r="I648">
            <v>0</v>
          </cell>
          <cell r="J648">
            <v>0</v>
          </cell>
          <cell r="K648">
            <v>0</v>
          </cell>
          <cell r="L648">
            <v>0</v>
          </cell>
        </row>
        <row r="649">
          <cell r="B649" t="str">
            <v>C3891</v>
          </cell>
          <cell r="C649" t="str">
            <v>RASA</v>
          </cell>
          <cell r="D649">
            <v>0</v>
          </cell>
          <cell r="E649">
            <v>0</v>
          </cell>
          <cell r="F649">
            <v>0</v>
          </cell>
          <cell r="G649">
            <v>0</v>
          </cell>
          <cell r="H649">
            <v>0</v>
          </cell>
          <cell r="I649">
            <v>0</v>
          </cell>
          <cell r="J649">
            <v>0</v>
          </cell>
          <cell r="K649">
            <v>0</v>
          </cell>
          <cell r="L649">
            <v>0</v>
          </cell>
        </row>
        <row r="650">
          <cell r="B650" t="str">
            <v>C3906</v>
          </cell>
          <cell r="C650" t="str">
            <v>RASA</v>
          </cell>
          <cell r="D650">
            <v>0</v>
          </cell>
          <cell r="E650">
            <v>0</v>
          </cell>
          <cell r="F650">
            <v>0</v>
          </cell>
          <cell r="G650">
            <v>0</v>
          </cell>
          <cell r="H650">
            <v>0</v>
          </cell>
          <cell r="I650">
            <v>0</v>
          </cell>
          <cell r="J650">
            <v>0</v>
          </cell>
          <cell r="K650">
            <v>0</v>
          </cell>
          <cell r="L650">
            <v>0</v>
          </cell>
        </row>
        <row r="651">
          <cell r="B651" t="str">
            <v>C3963</v>
          </cell>
          <cell r="C651" t="str">
            <v>RASA</v>
          </cell>
          <cell r="D651">
            <v>0</v>
          </cell>
          <cell r="E651">
            <v>0</v>
          </cell>
          <cell r="F651">
            <v>0</v>
          </cell>
          <cell r="G651">
            <v>0</v>
          </cell>
          <cell r="H651">
            <v>0</v>
          </cell>
          <cell r="I651">
            <v>0</v>
          </cell>
          <cell r="J651">
            <v>0</v>
          </cell>
          <cell r="K651">
            <v>0</v>
          </cell>
          <cell r="L651">
            <v>0</v>
          </cell>
        </row>
        <row r="652">
          <cell r="B652" t="str">
            <v>C3964</v>
          </cell>
          <cell r="C652" t="str">
            <v>RASA</v>
          </cell>
          <cell r="D652">
            <v>0</v>
          </cell>
          <cell r="E652">
            <v>0</v>
          </cell>
          <cell r="F652">
            <v>0</v>
          </cell>
          <cell r="G652">
            <v>0</v>
          </cell>
          <cell r="H652">
            <v>0</v>
          </cell>
          <cell r="I652">
            <v>0</v>
          </cell>
          <cell r="J652">
            <v>0</v>
          </cell>
          <cell r="K652">
            <v>0</v>
          </cell>
          <cell r="L652">
            <v>0</v>
          </cell>
        </row>
        <row r="653">
          <cell r="B653" t="str">
            <v>C3991</v>
          </cell>
          <cell r="C653" t="str">
            <v>RASA</v>
          </cell>
          <cell r="D653">
            <v>0</v>
          </cell>
          <cell r="E653">
            <v>0</v>
          </cell>
          <cell r="F653">
            <v>0</v>
          </cell>
          <cell r="G653">
            <v>0</v>
          </cell>
          <cell r="H653">
            <v>0</v>
          </cell>
          <cell r="I653">
            <v>0</v>
          </cell>
          <cell r="J653">
            <v>0</v>
          </cell>
          <cell r="K653">
            <v>0</v>
          </cell>
          <cell r="L653">
            <v>0</v>
          </cell>
        </row>
        <row r="654">
          <cell r="B654" t="str">
            <v>C3992</v>
          </cell>
          <cell r="C654" t="str">
            <v>RASA</v>
          </cell>
          <cell r="D654">
            <v>0</v>
          </cell>
          <cell r="E654">
            <v>0</v>
          </cell>
          <cell r="F654">
            <v>0</v>
          </cell>
          <cell r="G654">
            <v>0</v>
          </cell>
          <cell r="H654">
            <v>0</v>
          </cell>
          <cell r="I654">
            <v>0</v>
          </cell>
          <cell r="J654">
            <v>0</v>
          </cell>
          <cell r="K654">
            <v>0</v>
          </cell>
          <cell r="L654">
            <v>0</v>
          </cell>
        </row>
        <row r="655">
          <cell r="B655" t="str">
            <v>C3993</v>
          </cell>
          <cell r="C655" t="str">
            <v>RASA</v>
          </cell>
          <cell r="D655">
            <v>0</v>
          </cell>
          <cell r="E655">
            <v>0</v>
          </cell>
          <cell r="F655">
            <v>0</v>
          </cell>
          <cell r="G655">
            <v>0</v>
          </cell>
          <cell r="H655">
            <v>0</v>
          </cell>
          <cell r="I655">
            <v>0</v>
          </cell>
          <cell r="J655">
            <v>0</v>
          </cell>
          <cell r="K655">
            <v>0</v>
          </cell>
          <cell r="L655">
            <v>0</v>
          </cell>
        </row>
        <row r="656">
          <cell r="B656" t="str">
            <v>C4013</v>
          </cell>
          <cell r="C656" t="str">
            <v>RASA</v>
          </cell>
          <cell r="D656">
            <v>0</v>
          </cell>
          <cell r="E656">
            <v>0</v>
          </cell>
          <cell r="F656">
            <v>0</v>
          </cell>
          <cell r="G656">
            <v>0</v>
          </cell>
          <cell r="H656">
            <v>0</v>
          </cell>
          <cell r="I656">
            <v>0</v>
          </cell>
          <cell r="J656">
            <v>0</v>
          </cell>
          <cell r="K656">
            <v>0</v>
          </cell>
          <cell r="L656">
            <v>0</v>
          </cell>
        </row>
        <row r="657">
          <cell r="B657" t="str">
            <v>C4015</v>
          </cell>
          <cell r="C657" t="str">
            <v>RASA</v>
          </cell>
          <cell r="D657">
            <v>0</v>
          </cell>
          <cell r="E657">
            <v>0</v>
          </cell>
          <cell r="F657">
            <v>0</v>
          </cell>
          <cell r="G657">
            <v>0</v>
          </cell>
          <cell r="H657">
            <v>0</v>
          </cell>
          <cell r="I657">
            <v>0</v>
          </cell>
          <cell r="J657">
            <v>0</v>
          </cell>
          <cell r="K657">
            <v>0</v>
          </cell>
          <cell r="L657">
            <v>0</v>
          </cell>
        </row>
        <row r="658">
          <cell r="B658" t="str">
            <v>C4042</v>
          </cell>
          <cell r="C658" t="str">
            <v>RASA</v>
          </cell>
          <cell r="D658">
            <v>0</v>
          </cell>
          <cell r="E658">
            <v>0</v>
          </cell>
          <cell r="F658">
            <v>0</v>
          </cell>
          <cell r="G658">
            <v>0</v>
          </cell>
          <cell r="H658">
            <v>0</v>
          </cell>
          <cell r="I658">
            <v>0</v>
          </cell>
          <cell r="J658">
            <v>0</v>
          </cell>
          <cell r="K658">
            <v>0</v>
          </cell>
          <cell r="L658">
            <v>0</v>
          </cell>
        </row>
        <row r="659">
          <cell r="B659" t="str">
            <v>C4044</v>
          </cell>
          <cell r="C659" t="str">
            <v>RASA</v>
          </cell>
          <cell r="D659">
            <v>0</v>
          </cell>
          <cell r="E659">
            <v>0</v>
          </cell>
          <cell r="F659">
            <v>0</v>
          </cell>
          <cell r="G659">
            <v>0</v>
          </cell>
          <cell r="H659">
            <v>0</v>
          </cell>
          <cell r="I659">
            <v>0</v>
          </cell>
          <cell r="J659">
            <v>0</v>
          </cell>
          <cell r="K659">
            <v>0</v>
          </cell>
          <cell r="L659">
            <v>0</v>
          </cell>
        </row>
        <row r="660">
          <cell r="B660" t="str">
            <v>C4054</v>
          </cell>
          <cell r="C660" t="str">
            <v>RASA</v>
          </cell>
          <cell r="D660">
            <v>0</v>
          </cell>
          <cell r="E660">
            <v>0</v>
          </cell>
          <cell r="F660">
            <v>0</v>
          </cell>
          <cell r="G660">
            <v>0</v>
          </cell>
          <cell r="H660">
            <v>0</v>
          </cell>
          <cell r="I660">
            <v>0</v>
          </cell>
          <cell r="J660">
            <v>0</v>
          </cell>
          <cell r="K660">
            <v>0</v>
          </cell>
          <cell r="L660">
            <v>0</v>
          </cell>
        </row>
        <row r="661">
          <cell r="B661" t="str">
            <v>C4100</v>
          </cell>
          <cell r="C661" t="str">
            <v>RASA</v>
          </cell>
          <cell r="D661">
            <v>0</v>
          </cell>
          <cell r="E661">
            <v>0</v>
          </cell>
          <cell r="F661">
            <v>0</v>
          </cell>
          <cell r="G661">
            <v>0</v>
          </cell>
          <cell r="H661">
            <v>0</v>
          </cell>
          <cell r="I661">
            <v>0</v>
          </cell>
          <cell r="J661">
            <v>0</v>
          </cell>
          <cell r="K661">
            <v>0</v>
          </cell>
          <cell r="L661">
            <v>0</v>
          </cell>
        </row>
        <row r="662">
          <cell r="B662" t="str">
            <v>C4101</v>
          </cell>
          <cell r="C662" t="str">
            <v>RASA</v>
          </cell>
          <cell r="D662">
            <v>0</v>
          </cell>
          <cell r="E662">
            <v>0</v>
          </cell>
          <cell r="F662">
            <v>0</v>
          </cell>
          <cell r="G662">
            <v>0</v>
          </cell>
          <cell r="H662">
            <v>0</v>
          </cell>
          <cell r="I662">
            <v>0</v>
          </cell>
          <cell r="J662">
            <v>0</v>
          </cell>
          <cell r="K662">
            <v>0</v>
          </cell>
          <cell r="L662">
            <v>0</v>
          </cell>
        </row>
        <row r="663">
          <cell r="B663" t="str">
            <v>C4102</v>
          </cell>
          <cell r="C663" t="str">
            <v>RASA</v>
          </cell>
          <cell r="D663">
            <v>0</v>
          </cell>
          <cell r="E663">
            <v>0</v>
          </cell>
          <cell r="F663">
            <v>0</v>
          </cell>
          <cell r="G663">
            <v>0</v>
          </cell>
          <cell r="H663">
            <v>0</v>
          </cell>
          <cell r="I663">
            <v>0</v>
          </cell>
          <cell r="J663">
            <v>0</v>
          </cell>
          <cell r="K663">
            <v>0</v>
          </cell>
          <cell r="L663">
            <v>0</v>
          </cell>
        </row>
        <row r="664">
          <cell r="B664" t="str">
            <v>C4103</v>
          </cell>
          <cell r="C664" t="str">
            <v>RASA</v>
          </cell>
          <cell r="D664">
            <v>0</v>
          </cell>
          <cell r="E664">
            <v>0</v>
          </cell>
          <cell r="F664">
            <v>0</v>
          </cell>
          <cell r="G664">
            <v>0</v>
          </cell>
          <cell r="H664">
            <v>0</v>
          </cell>
          <cell r="I664">
            <v>0</v>
          </cell>
          <cell r="J664">
            <v>0</v>
          </cell>
          <cell r="K664">
            <v>0</v>
          </cell>
          <cell r="L664">
            <v>0</v>
          </cell>
        </row>
        <row r="665">
          <cell r="B665" t="str">
            <v>C4108</v>
          </cell>
          <cell r="C665" t="str">
            <v>RASA</v>
          </cell>
          <cell r="D665">
            <v>0</v>
          </cell>
          <cell r="E665">
            <v>0</v>
          </cell>
          <cell r="F665">
            <v>0</v>
          </cell>
          <cell r="G665">
            <v>0</v>
          </cell>
          <cell r="H665">
            <v>0</v>
          </cell>
          <cell r="I665">
            <v>0</v>
          </cell>
          <cell r="J665">
            <v>0</v>
          </cell>
          <cell r="K665">
            <v>0</v>
          </cell>
          <cell r="L665">
            <v>0</v>
          </cell>
        </row>
        <row r="666">
          <cell r="B666" t="str">
            <v>C4110</v>
          </cell>
          <cell r="C666" t="str">
            <v>RASA</v>
          </cell>
          <cell r="D666">
            <v>0</v>
          </cell>
          <cell r="E666">
            <v>0</v>
          </cell>
          <cell r="F666">
            <v>0</v>
          </cell>
          <cell r="G666">
            <v>0</v>
          </cell>
          <cell r="H666">
            <v>0</v>
          </cell>
          <cell r="I666">
            <v>0</v>
          </cell>
          <cell r="J666">
            <v>0</v>
          </cell>
          <cell r="K666">
            <v>0</v>
          </cell>
          <cell r="L666">
            <v>0</v>
          </cell>
        </row>
        <row r="667">
          <cell r="B667" t="str">
            <v>C4111</v>
          </cell>
          <cell r="C667" t="str">
            <v>RASA</v>
          </cell>
          <cell r="D667">
            <v>0</v>
          </cell>
          <cell r="E667">
            <v>0</v>
          </cell>
          <cell r="F667">
            <v>0</v>
          </cell>
          <cell r="G667">
            <v>0</v>
          </cell>
          <cell r="H667">
            <v>0</v>
          </cell>
          <cell r="I667">
            <v>0</v>
          </cell>
          <cell r="J667">
            <v>0</v>
          </cell>
          <cell r="K667">
            <v>0</v>
          </cell>
          <cell r="L667">
            <v>0</v>
          </cell>
        </row>
        <row r="668">
          <cell r="B668" t="str">
            <v>C4112</v>
          </cell>
          <cell r="C668" t="str">
            <v>RASA</v>
          </cell>
          <cell r="D668">
            <v>0</v>
          </cell>
          <cell r="E668">
            <v>0</v>
          </cell>
          <cell r="F668">
            <v>0</v>
          </cell>
          <cell r="G668">
            <v>0</v>
          </cell>
          <cell r="H668">
            <v>0</v>
          </cell>
          <cell r="I668">
            <v>0</v>
          </cell>
          <cell r="J668">
            <v>0</v>
          </cell>
          <cell r="K668">
            <v>0</v>
          </cell>
          <cell r="L668">
            <v>0</v>
          </cell>
        </row>
        <row r="669">
          <cell r="B669" t="str">
            <v>C4113</v>
          </cell>
          <cell r="C669" t="str">
            <v>RASA</v>
          </cell>
          <cell r="D669">
            <v>0</v>
          </cell>
          <cell r="E669">
            <v>0</v>
          </cell>
          <cell r="F669">
            <v>0</v>
          </cell>
          <cell r="G669">
            <v>0</v>
          </cell>
          <cell r="H669">
            <v>0</v>
          </cell>
          <cell r="I669">
            <v>0</v>
          </cell>
          <cell r="J669">
            <v>0</v>
          </cell>
          <cell r="K669">
            <v>0</v>
          </cell>
          <cell r="L669">
            <v>0</v>
          </cell>
        </row>
        <row r="670">
          <cell r="B670" t="str">
            <v>C4133</v>
          </cell>
          <cell r="C670" t="str">
            <v>RASA</v>
          </cell>
          <cell r="D670">
            <v>0</v>
          </cell>
          <cell r="E670">
            <v>0</v>
          </cell>
          <cell r="F670">
            <v>0</v>
          </cell>
          <cell r="G670">
            <v>0</v>
          </cell>
          <cell r="H670">
            <v>0</v>
          </cell>
          <cell r="I670">
            <v>0</v>
          </cell>
          <cell r="J670">
            <v>0</v>
          </cell>
          <cell r="K670">
            <v>0</v>
          </cell>
          <cell r="L670">
            <v>0</v>
          </cell>
        </row>
        <row r="671">
          <cell r="B671" t="str">
            <v>C4135</v>
          </cell>
          <cell r="C671" t="str">
            <v>RASA</v>
          </cell>
          <cell r="D671">
            <v>0</v>
          </cell>
          <cell r="E671">
            <v>0</v>
          </cell>
          <cell r="F671">
            <v>0</v>
          </cell>
          <cell r="G671">
            <v>0</v>
          </cell>
          <cell r="H671">
            <v>0</v>
          </cell>
          <cell r="I671">
            <v>0</v>
          </cell>
          <cell r="J671">
            <v>0</v>
          </cell>
          <cell r="K671">
            <v>0</v>
          </cell>
          <cell r="L671">
            <v>0</v>
          </cell>
        </row>
        <row r="672">
          <cell r="B672" t="str">
            <v>C4180</v>
          </cell>
          <cell r="C672" t="str">
            <v>RASA</v>
          </cell>
          <cell r="D672">
            <v>0</v>
          </cell>
          <cell r="E672">
            <v>0</v>
          </cell>
          <cell r="F672">
            <v>0</v>
          </cell>
          <cell r="G672">
            <v>0</v>
          </cell>
          <cell r="H672">
            <v>0</v>
          </cell>
          <cell r="I672">
            <v>0</v>
          </cell>
          <cell r="J672">
            <v>0</v>
          </cell>
          <cell r="K672">
            <v>0</v>
          </cell>
          <cell r="L672">
            <v>0</v>
          </cell>
        </row>
        <row r="673">
          <cell r="B673" t="str">
            <v>C4225</v>
          </cell>
          <cell r="C673" t="str">
            <v>RASA</v>
          </cell>
          <cell r="D673">
            <v>0</v>
          </cell>
          <cell r="E673">
            <v>0</v>
          </cell>
          <cell r="F673">
            <v>0</v>
          </cell>
          <cell r="G673">
            <v>27</v>
          </cell>
          <cell r="H673">
            <v>0</v>
          </cell>
          <cell r="I673">
            <v>0</v>
          </cell>
          <cell r="J673">
            <v>27</v>
          </cell>
          <cell r="K673">
            <v>0</v>
          </cell>
          <cell r="L673">
            <v>0</v>
          </cell>
        </row>
        <row r="674">
          <cell r="B674" t="str">
            <v>C4321</v>
          </cell>
          <cell r="C674" t="str">
            <v>RASA</v>
          </cell>
          <cell r="D674">
            <v>0</v>
          </cell>
          <cell r="E674">
            <v>0</v>
          </cell>
          <cell r="F674">
            <v>0</v>
          </cell>
          <cell r="G674">
            <v>0</v>
          </cell>
          <cell r="H674">
            <v>0</v>
          </cell>
          <cell r="I674">
            <v>0</v>
          </cell>
          <cell r="J674">
            <v>0</v>
          </cell>
          <cell r="K674">
            <v>0</v>
          </cell>
          <cell r="L674">
            <v>0</v>
          </cell>
        </row>
        <row r="675">
          <cell r="B675" t="str">
            <v>C4378</v>
          </cell>
          <cell r="C675" t="str">
            <v>RASA</v>
          </cell>
          <cell r="D675">
            <v>0</v>
          </cell>
          <cell r="E675">
            <v>0</v>
          </cell>
          <cell r="F675">
            <v>6</v>
          </cell>
          <cell r="G675">
            <v>0</v>
          </cell>
          <cell r="H675">
            <v>0</v>
          </cell>
          <cell r="I675">
            <v>0</v>
          </cell>
          <cell r="J675">
            <v>0</v>
          </cell>
          <cell r="K675">
            <v>0</v>
          </cell>
          <cell r="L675">
            <v>6</v>
          </cell>
        </row>
        <row r="676">
          <cell r="B676" t="str">
            <v>C4379</v>
          </cell>
          <cell r="C676" t="str">
            <v>RASA</v>
          </cell>
          <cell r="D676">
            <v>0</v>
          </cell>
          <cell r="E676">
            <v>0</v>
          </cell>
          <cell r="F676">
            <v>3</v>
          </cell>
          <cell r="G676">
            <v>0</v>
          </cell>
          <cell r="H676">
            <v>0</v>
          </cell>
          <cell r="I676">
            <v>0</v>
          </cell>
          <cell r="J676">
            <v>0</v>
          </cell>
          <cell r="K676">
            <v>0</v>
          </cell>
          <cell r="L676">
            <v>3</v>
          </cell>
        </row>
        <row r="677">
          <cell r="B677" t="str">
            <v>C4380</v>
          </cell>
          <cell r="C677" t="str">
            <v>RASA</v>
          </cell>
          <cell r="D677">
            <v>0</v>
          </cell>
          <cell r="E677">
            <v>0</v>
          </cell>
          <cell r="F677">
            <v>0</v>
          </cell>
          <cell r="G677">
            <v>0</v>
          </cell>
          <cell r="H677">
            <v>0</v>
          </cell>
          <cell r="I677">
            <v>0</v>
          </cell>
          <cell r="J677">
            <v>0</v>
          </cell>
          <cell r="K677">
            <v>0</v>
          </cell>
          <cell r="L677">
            <v>0</v>
          </cell>
        </row>
        <row r="678">
          <cell r="B678" t="str">
            <v>C4381</v>
          </cell>
          <cell r="C678" t="str">
            <v>RASA</v>
          </cell>
          <cell r="D678">
            <v>0</v>
          </cell>
          <cell r="E678">
            <v>0</v>
          </cell>
          <cell r="F678">
            <v>21</v>
          </cell>
          <cell r="G678">
            <v>0</v>
          </cell>
          <cell r="H678">
            <v>0</v>
          </cell>
          <cell r="I678">
            <v>0</v>
          </cell>
          <cell r="J678">
            <v>0</v>
          </cell>
          <cell r="K678">
            <v>0</v>
          </cell>
          <cell r="L678">
            <v>21</v>
          </cell>
        </row>
        <row r="679">
          <cell r="B679" t="str">
            <v>C4382</v>
          </cell>
          <cell r="C679" t="str">
            <v>RASA</v>
          </cell>
          <cell r="D679">
            <v>0</v>
          </cell>
          <cell r="E679">
            <v>0</v>
          </cell>
          <cell r="F679">
            <v>25</v>
          </cell>
          <cell r="G679">
            <v>0</v>
          </cell>
          <cell r="H679">
            <v>0</v>
          </cell>
          <cell r="I679">
            <v>0</v>
          </cell>
          <cell r="J679">
            <v>0</v>
          </cell>
          <cell r="K679">
            <v>0</v>
          </cell>
          <cell r="L679">
            <v>25</v>
          </cell>
        </row>
        <row r="680">
          <cell r="B680" t="str">
            <v>H0001</v>
          </cell>
          <cell r="C680" t="str">
            <v>RASA</v>
          </cell>
          <cell r="D680">
            <v>0</v>
          </cell>
          <cell r="E680">
            <v>0</v>
          </cell>
          <cell r="F680">
            <v>0</v>
          </cell>
          <cell r="G680">
            <v>0</v>
          </cell>
          <cell r="H680">
            <v>0</v>
          </cell>
          <cell r="I680">
            <v>0</v>
          </cell>
          <cell r="J680">
            <v>0</v>
          </cell>
          <cell r="K680">
            <v>0</v>
          </cell>
          <cell r="L680">
            <v>0</v>
          </cell>
        </row>
        <row r="681">
          <cell r="B681" t="str">
            <v>H0007</v>
          </cell>
          <cell r="C681" t="str">
            <v>RASA</v>
          </cell>
          <cell r="D681">
            <v>0</v>
          </cell>
          <cell r="E681">
            <v>0</v>
          </cell>
          <cell r="F681">
            <v>0</v>
          </cell>
          <cell r="G681">
            <v>0</v>
          </cell>
          <cell r="H681">
            <v>0</v>
          </cell>
          <cell r="I681">
            <v>0</v>
          </cell>
          <cell r="J681">
            <v>0</v>
          </cell>
          <cell r="K681">
            <v>0</v>
          </cell>
          <cell r="L681">
            <v>0</v>
          </cell>
        </row>
        <row r="682">
          <cell r="B682" t="str">
            <v>H0008</v>
          </cell>
          <cell r="C682" t="str">
            <v>RASA</v>
          </cell>
          <cell r="D682">
            <v>0</v>
          </cell>
          <cell r="E682">
            <v>0</v>
          </cell>
          <cell r="F682">
            <v>0</v>
          </cell>
          <cell r="G682">
            <v>0</v>
          </cell>
          <cell r="H682">
            <v>0</v>
          </cell>
          <cell r="I682">
            <v>0</v>
          </cell>
          <cell r="J682">
            <v>0</v>
          </cell>
          <cell r="K682">
            <v>0</v>
          </cell>
          <cell r="L682">
            <v>0</v>
          </cell>
        </row>
        <row r="683">
          <cell r="B683" t="str">
            <v>H0062</v>
          </cell>
          <cell r="C683" t="str">
            <v>RASA</v>
          </cell>
          <cell r="D683">
            <v>0</v>
          </cell>
          <cell r="E683">
            <v>0</v>
          </cell>
          <cell r="F683">
            <v>0</v>
          </cell>
          <cell r="G683">
            <v>0</v>
          </cell>
          <cell r="H683">
            <v>0</v>
          </cell>
          <cell r="I683">
            <v>0</v>
          </cell>
          <cell r="J683">
            <v>0</v>
          </cell>
          <cell r="K683">
            <v>0</v>
          </cell>
          <cell r="L683">
            <v>0</v>
          </cell>
        </row>
        <row r="684">
          <cell r="B684" t="str">
            <v>H0068</v>
          </cell>
          <cell r="C684" t="str">
            <v>RASA</v>
          </cell>
          <cell r="D684">
            <v>0</v>
          </cell>
          <cell r="E684">
            <v>0</v>
          </cell>
          <cell r="F684">
            <v>0</v>
          </cell>
          <cell r="G684">
            <v>0</v>
          </cell>
          <cell r="H684">
            <v>0</v>
          </cell>
          <cell r="I684">
            <v>0</v>
          </cell>
          <cell r="J684">
            <v>0</v>
          </cell>
          <cell r="K684">
            <v>0</v>
          </cell>
          <cell r="L684">
            <v>0</v>
          </cell>
        </row>
        <row r="685">
          <cell r="B685" t="str">
            <v>H0112</v>
          </cell>
          <cell r="C685" t="str">
            <v>RASA</v>
          </cell>
          <cell r="D685">
            <v>0</v>
          </cell>
          <cell r="E685">
            <v>0</v>
          </cell>
          <cell r="F685">
            <v>0</v>
          </cell>
          <cell r="G685">
            <v>0</v>
          </cell>
          <cell r="H685">
            <v>0</v>
          </cell>
          <cell r="I685">
            <v>0</v>
          </cell>
          <cell r="J685">
            <v>0</v>
          </cell>
          <cell r="K685">
            <v>0</v>
          </cell>
          <cell r="L685">
            <v>0</v>
          </cell>
        </row>
        <row r="686">
          <cell r="B686" t="str">
            <v>H0129</v>
          </cell>
          <cell r="C686" t="str">
            <v>RASA</v>
          </cell>
          <cell r="D686">
            <v>0</v>
          </cell>
          <cell r="E686">
            <v>0</v>
          </cell>
          <cell r="F686">
            <v>0</v>
          </cell>
          <cell r="G686">
            <v>0</v>
          </cell>
          <cell r="H686">
            <v>0</v>
          </cell>
          <cell r="I686">
            <v>0</v>
          </cell>
          <cell r="J686">
            <v>0</v>
          </cell>
          <cell r="K686">
            <v>0</v>
          </cell>
          <cell r="L686">
            <v>0</v>
          </cell>
        </row>
        <row r="687">
          <cell r="B687" t="str">
            <v>H0134</v>
          </cell>
          <cell r="C687" t="str">
            <v>RASA</v>
          </cell>
          <cell r="D687">
            <v>0</v>
          </cell>
          <cell r="E687">
            <v>0</v>
          </cell>
          <cell r="F687">
            <v>0</v>
          </cell>
          <cell r="G687">
            <v>0</v>
          </cell>
          <cell r="H687">
            <v>0</v>
          </cell>
          <cell r="I687">
            <v>0</v>
          </cell>
          <cell r="J687">
            <v>0</v>
          </cell>
          <cell r="K687">
            <v>0</v>
          </cell>
          <cell r="L687">
            <v>0</v>
          </cell>
        </row>
        <row r="688">
          <cell r="B688" t="str">
            <v>H0187</v>
          </cell>
          <cell r="C688" t="str">
            <v>RASA</v>
          </cell>
          <cell r="D688">
            <v>0</v>
          </cell>
          <cell r="E688">
            <v>0</v>
          </cell>
          <cell r="F688">
            <v>0</v>
          </cell>
          <cell r="G688">
            <v>0</v>
          </cell>
          <cell r="H688">
            <v>0</v>
          </cell>
          <cell r="I688">
            <v>0</v>
          </cell>
          <cell r="J688">
            <v>0</v>
          </cell>
          <cell r="K688">
            <v>0</v>
          </cell>
          <cell r="L688">
            <v>0</v>
          </cell>
        </row>
        <row r="689">
          <cell r="B689" t="str">
            <v>H0213</v>
          </cell>
          <cell r="C689" t="str">
            <v>RASA</v>
          </cell>
          <cell r="D689">
            <v>0</v>
          </cell>
          <cell r="E689">
            <v>0</v>
          </cell>
          <cell r="F689">
            <v>0</v>
          </cell>
          <cell r="G689">
            <v>0</v>
          </cell>
          <cell r="H689">
            <v>0</v>
          </cell>
          <cell r="I689">
            <v>0</v>
          </cell>
          <cell r="J689">
            <v>0</v>
          </cell>
          <cell r="K689">
            <v>0</v>
          </cell>
          <cell r="L689">
            <v>0</v>
          </cell>
        </row>
        <row r="690">
          <cell r="B690" t="str">
            <v>H0220</v>
          </cell>
          <cell r="C690" t="str">
            <v>RASA</v>
          </cell>
          <cell r="D690">
            <v>0</v>
          </cell>
          <cell r="E690">
            <v>0</v>
          </cell>
          <cell r="F690">
            <v>0</v>
          </cell>
          <cell r="G690">
            <v>0</v>
          </cell>
          <cell r="H690">
            <v>0</v>
          </cell>
          <cell r="I690">
            <v>0</v>
          </cell>
          <cell r="J690">
            <v>0</v>
          </cell>
          <cell r="K690">
            <v>0</v>
          </cell>
          <cell r="L690">
            <v>0</v>
          </cell>
        </row>
        <row r="691">
          <cell r="B691" t="str">
            <v>H0227</v>
          </cell>
          <cell r="C691" t="str">
            <v>RASA</v>
          </cell>
          <cell r="D691">
            <v>0</v>
          </cell>
          <cell r="E691">
            <v>0</v>
          </cell>
          <cell r="F691">
            <v>0</v>
          </cell>
          <cell r="G691">
            <v>0</v>
          </cell>
          <cell r="H691">
            <v>0</v>
          </cell>
          <cell r="I691">
            <v>0</v>
          </cell>
          <cell r="J691">
            <v>0</v>
          </cell>
          <cell r="K691">
            <v>0</v>
          </cell>
          <cell r="L691">
            <v>0</v>
          </cell>
        </row>
        <row r="692">
          <cell r="B692" t="str">
            <v>H0228</v>
          </cell>
          <cell r="C692" t="str">
            <v>RASA</v>
          </cell>
          <cell r="D692">
            <v>0</v>
          </cell>
          <cell r="E692">
            <v>0</v>
          </cell>
          <cell r="F692">
            <v>0</v>
          </cell>
          <cell r="G692">
            <v>0</v>
          </cell>
          <cell r="H692">
            <v>0</v>
          </cell>
          <cell r="I692">
            <v>0</v>
          </cell>
          <cell r="J692">
            <v>0</v>
          </cell>
          <cell r="K692">
            <v>0</v>
          </cell>
          <cell r="L692">
            <v>0</v>
          </cell>
        </row>
        <row r="693">
          <cell r="B693" t="str">
            <v>H0229</v>
          </cell>
          <cell r="C693" t="str">
            <v>RASA</v>
          </cell>
          <cell r="D693">
            <v>0</v>
          </cell>
          <cell r="E693">
            <v>0</v>
          </cell>
          <cell r="F693">
            <v>0</v>
          </cell>
          <cell r="G693">
            <v>0</v>
          </cell>
          <cell r="H693">
            <v>0</v>
          </cell>
          <cell r="I693">
            <v>0</v>
          </cell>
          <cell r="J693">
            <v>0</v>
          </cell>
          <cell r="K693">
            <v>0</v>
          </cell>
          <cell r="L693">
            <v>0</v>
          </cell>
        </row>
        <row r="694">
          <cell r="B694" t="str">
            <v>H0299</v>
          </cell>
          <cell r="C694" t="str">
            <v>RASA</v>
          </cell>
          <cell r="D694">
            <v>0</v>
          </cell>
          <cell r="E694">
            <v>0</v>
          </cell>
          <cell r="F694">
            <v>0</v>
          </cell>
          <cell r="G694">
            <v>0</v>
          </cell>
          <cell r="H694">
            <v>0</v>
          </cell>
          <cell r="I694">
            <v>0</v>
          </cell>
          <cell r="J694">
            <v>0</v>
          </cell>
          <cell r="K694">
            <v>0</v>
          </cell>
          <cell r="L694">
            <v>0</v>
          </cell>
        </row>
        <row r="695">
          <cell r="B695" t="str">
            <v>H0301</v>
          </cell>
          <cell r="C695" t="str">
            <v>RASA</v>
          </cell>
          <cell r="D695">
            <v>0</v>
          </cell>
          <cell r="E695">
            <v>0</v>
          </cell>
          <cell r="F695">
            <v>0</v>
          </cell>
          <cell r="G695">
            <v>0</v>
          </cell>
          <cell r="H695">
            <v>0</v>
          </cell>
          <cell r="I695">
            <v>0</v>
          </cell>
          <cell r="J695">
            <v>0</v>
          </cell>
          <cell r="K695">
            <v>0</v>
          </cell>
          <cell r="L695">
            <v>0</v>
          </cell>
        </row>
        <row r="696">
          <cell r="B696" t="str">
            <v>H0312</v>
          </cell>
          <cell r="C696" t="str">
            <v>RASA</v>
          </cell>
          <cell r="D696">
            <v>0</v>
          </cell>
          <cell r="E696">
            <v>0</v>
          </cell>
          <cell r="F696">
            <v>0</v>
          </cell>
          <cell r="G696">
            <v>0</v>
          </cell>
          <cell r="H696">
            <v>0</v>
          </cell>
          <cell r="I696">
            <v>0</v>
          </cell>
          <cell r="J696">
            <v>0</v>
          </cell>
          <cell r="K696">
            <v>0</v>
          </cell>
          <cell r="L696">
            <v>0</v>
          </cell>
        </row>
        <row r="697">
          <cell r="B697" t="str">
            <v>H0315</v>
          </cell>
          <cell r="C697" t="str">
            <v>RASA</v>
          </cell>
          <cell r="D697">
            <v>0</v>
          </cell>
          <cell r="E697">
            <v>0</v>
          </cell>
          <cell r="F697">
            <v>0</v>
          </cell>
          <cell r="G697">
            <v>0</v>
          </cell>
          <cell r="H697">
            <v>0</v>
          </cell>
          <cell r="I697">
            <v>0</v>
          </cell>
          <cell r="J697">
            <v>0</v>
          </cell>
          <cell r="K697">
            <v>0</v>
          </cell>
          <cell r="L697">
            <v>0</v>
          </cell>
        </row>
        <row r="698">
          <cell r="B698" t="str">
            <v>H0335</v>
          </cell>
          <cell r="C698" t="str">
            <v>RASA</v>
          </cell>
          <cell r="D698">
            <v>0</v>
          </cell>
          <cell r="E698">
            <v>0</v>
          </cell>
          <cell r="F698">
            <v>0</v>
          </cell>
          <cell r="G698">
            <v>0</v>
          </cell>
          <cell r="H698">
            <v>0</v>
          </cell>
          <cell r="I698">
            <v>0</v>
          </cell>
          <cell r="J698">
            <v>0</v>
          </cell>
          <cell r="K698">
            <v>0</v>
          </cell>
          <cell r="L698">
            <v>0</v>
          </cell>
        </row>
        <row r="699">
          <cell r="B699" t="str">
            <v>H0340</v>
          </cell>
          <cell r="C699" t="str">
            <v>RASA</v>
          </cell>
          <cell r="D699">
            <v>0</v>
          </cell>
          <cell r="E699">
            <v>0</v>
          </cell>
          <cell r="F699">
            <v>0</v>
          </cell>
          <cell r="G699">
            <v>0</v>
          </cell>
          <cell r="H699">
            <v>0</v>
          </cell>
          <cell r="I699">
            <v>0</v>
          </cell>
          <cell r="J699">
            <v>0</v>
          </cell>
          <cell r="K699">
            <v>0</v>
          </cell>
          <cell r="L699">
            <v>0</v>
          </cell>
        </row>
        <row r="700">
          <cell r="B700" t="str">
            <v>H0342</v>
          </cell>
          <cell r="C700" t="str">
            <v>RASA</v>
          </cell>
          <cell r="D700">
            <v>0</v>
          </cell>
          <cell r="E700">
            <v>0</v>
          </cell>
          <cell r="F700">
            <v>0</v>
          </cell>
          <cell r="G700">
            <v>0</v>
          </cell>
          <cell r="H700">
            <v>0</v>
          </cell>
          <cell r="I700">
            <v>0</v>
          </cell>
          <cell r="J700">
            <v>0</v>
          </cell>
          <cell r="K700">
            <v>0</v>
          </cell>
          <cell r="L700">
            <v>0</v>
          </cell>
        </row>
        <row r="701">
          <cell r="B701" t="str">
            <v>H0357</v>
          </cell>
          <cell r="C701" t="str">
            <v>RASA</v>
          </cell>
          <cell r="D701">
            <v>0</v>
          </cell>
          <cell r="E701">
            <v>0</v>
          </cell>
          <cell r="F701">
            <v>0</v>
          </cell>
          <cell r="G701">
            <v>0</v>
          </cell>
          <cell r="H701">
            <v>0</v>
          </cell>
          <cell r="I701">
            <v>0</v>
          </cell>
          <cell r="J701">
            <v>0</v>
          </cell>
          <cell r="K701">
            <v>0</v>
          </cell>
          <cell r="L701">
            <v>0</v>
          </cell>
        </row>
        <row r="702">
          <cell r="B702" t="str">
            <v>H0374</v>
          </cell>
          <cell r="C702" t="str">
            <v>RASA</v>
          </cell>
          <cell r="D702">
            <v>0</v>
          </cell>
          <cell r="E702">
            <v>0</v>
          </cell>
          <cell r="F702">
            <v>0</v>
          </cell>
          <cell r="G702">
            <v>0</v>
          </cell>
          <cell r="H702">
            <v>0</v>
          </cell>
          <cell r="I702">
            <v>0</v>
          </cell>
          <cell r="J702">
            <v>0</v>
          </cell>
          <cell r="K702">
            <v>0</v>
          </cell>
          <cell r="L702">
            <v>0</v>
          </cell>
        </row>
        <row r="703">
          <cell r="B703" t="str">
            <v>H0375</v>
          </cell>
          <cell r="C703" t="str">
            <v>RASA</v>
          </cell>
          <cell r="D703">
            <v>0</v>
          </cell>
          <cell r="E703">
            <v>0</v>
          </cell>
          <cell r="F703">
            <v>0</v>
          </cell>
          <cell r="G703">
            <v>0</v>
          </cell>
          <cell r="H703">
            <v>0</v>
          </cell>
          <cell r="I703">
            <v>0</v>
          </cell>
          <cell r="J703">
            <v>0</v>
          </cell>
          <cell r="K703">
            <v>0</v>
          </cell>
          <cell r="L703">
            <v>0</v>
          </cell>
        </row>
        <row r="704">
          <cell r="B704" t="str">
            <v>H0399</v>
          </cell>
          <cell r="C704" t="str">
            <v>RASA</v>
          </cell>
          <cell r="D704">
            <v>0</v>
          </cell>
          <cell r="E704">
            <v>0</v>
          </cell>
          <cell r="F704">
            <v>0</v>
          </cell>
          <cell r="G704">
            <v>0</v>
          </cell>
          <cell r="H704">
            <v>0</v>
          </cell>
          <cell r="I704">
            <v>0</v>
          </cell>
          <cell r="J704">
            <v>0</v>
          </cell>
          <cell r="K704">
            <v>0</v>
          </cell>
          <cell r="L704">
            <v>0</v>
          </cell>
        </row>
        <row r="705">
          <cell r="B705" t="str">
            <v>H0481</v>
          </cell>
          <cell r="C705" t="str">
            <v>RASA</v>
          </cell>
          <cell r="D705">
            <v>0</v>
          </cell>
          <cell r="E705">
            <v>0</v>
          </cell>
          <cell r="F705">
            <v>0</v>
          </cell>
          <cell r="G705">
            <v>0</v>
          </cell>
          <cell r="H705">
            <v>0</v>
          </cell>
          <cell r="I705">
            <v>0</v>
          </cell>
          <cell r="J705">
            <v>0</v>
          </cell>
          <cell r="K705">
            <v>0</v>
          </cell>
          <cell r="L705">
            <v>0</v>
          </cell>
        </row>
        <row r="706">
          <cell r="B706" t="str">
            <v>H0548</v>
          </cell>
          <cell r="C706" t="str">
            <v>RASA</v>
          </cell>
          <cell r="D706">
            <v>0</v>
          </cell>
          <cell r="E706">
            <v>0</v>
          </cell>
          <cell r="F706">
            <v>0</v>
          </cell>
          <cell r="G706">
            <v>0</v>
          </cell>
          <cell r="H706">
            <v>0</v>
          </cell>
          <cell r="I706">
            <v>0</v>
          </cell>
          <cell r="J706">
            <v>0</v>
          </cell>
          <cell r="K706">
            <v>0</v>
          </cell>
          <cell r="L706">
            <v>0</v>
          </cell>
        </row>
        <row r="707">
          <cell r="B707" t="str">
            <v>H0552</v>
          </cell>
          <cell r="C707" t="str">
            <v>RASA</v>
          </cell>
          <cell r="D707">
            <v>0</v>
          </cell>
          <cell r="E707">
            <v>0</v>
          </cell>
          <cell r="F707">
            <v>0</v>
          </cell>
          <cell r="G707">
            <v>0</v>
          </cell>
          <cell r="H707">
            <v>0</v>
          </cell>
          <cell r="I707">
            <v>0</v>
          </cell>
          <cell r="J707">
            <v>0</v>
          </cell>
          <cell r="K707">
            <v>0</v>
          </cell>
          <cell r="L707">
            <v>0</v>
          </cell>
        </row>
        <row r="708">
          <cell r="B708" t="str">
            <v>H0553</v>
          </cell>
          <cell r="C708" t="str">
            <v>RASA</v>
          </cell>
          <cell r="D708">
            <v>0</v>
          </cell>
          <cell r="E708">
            <v>0</v>
          </cell>
          <cell r="F708">
            <v>0</v>
          </cell>
          <cell r="G708">
            <v>0</v>
          </cell>
          <cell r="H708">
            <v>0</v>
          </cell>
          <cell r="I708">
            <v>0</v>
          </cell>
          <cell r="J708">
            <v>0</v>
          </cell>
          <cell r="K708">
            <v>0</v>
          </cell>
          <cell r="L708">
            <v>0</v>
          </cell>
        </row>
        <row r="709">
          <cell r="B709" t="str">
            <v>H0559</v>
          </cell>
          <cell r="C709" t="str">
            <v>RASA</v>
          </cell>
          <cell r="D709">
            <v>0</v>
          </cell>
          <cell r="E709">
            <v>0</v>
          </cell>
          <cell r="F709">
            <v>0</v>
          </cell>
          <cell r="G709">
            <v>0</v>
          </cell>
          <cell r="H709">
            <v>0</v>
          </cell>
          <cell r="I709">
            <v>0</v>
          </cell>
          <cell r="J709">
            <v>0</v>
          </cell>
          <cell r="K709">
            <v>0</v>
          </cell>
          <cell r="L709">
            <v>0</v>
          </cell>
        </row>
        <row r="710">
          <cell r="B710" t="str">
            <v>H0560</v>
          </cell>
          <cell r="C710" t="str">
            <v>RASA</v>
          </cell>
          <cell r="D710">
            <v>0</v>
          </cell>
          <cell r="E710">
            <v>0</v>
          </cell>
          <cell r="F710">
            <v>0</v>
          </cell>
          <cell r="G710">
            <v>0</v>
          </cell>
          <cell r="H710">
            <v>0</v>
          </cell>
          <cell r="I710">
            <v>0</v>
          </cell>
          <cell r="J710">
            <v>0</v>
          </cell>
          <cell r="K710">
            <v>0</v>
          </cell>
          <cell r="L710">
            <v>0</v>
          </cell>
        </row>
        <row r="711">
          <cell r="B711" t="str">
            <v>H0595</v>
          </cell>
          <cell r="C711" t="str">
            <v>RASA</v>
          </cell>
          <cell r="D711">
            <v>0</v>
          </cell>
          <cell r="E711">
            <v>0</v>
          </cell>
          <cell r="F711">
            <v>0</v>
          </cell>
          <cell r="G711">
            <v>0</v>
          </cell>
          <cell r="H711">
            <v>0</v>
          </cell>
          <cell r="I711">
            <v>0</v>
          </cell>
          <cell r="J711">
            <v>0</v>
          </cell>
          <cell r="K711">
            <v>0</v>
          </cell>
          <cell r="L711">
            <v>0</v>
          </cell>
        </row>
        <row r="712">
          <cell r="B712" t="str">
            <v>H0614</v>
          </cell>
          <cell r="C712" t="str">
            <v>RASA</v>
          </cell>
          <cell r="D712">
            <v>0</v>
          </cell>
          <cell r="E712">
            <v>0</v>
          </cell>
          <cell r="F712">
            <v>0</v>
          </cell>
          <cell r="G712">
            <v>0</v>
          </cell>
          <cell r="H712">
            <v>0</v>
          </cell>
          <cell r="I712">
            <v>0</v>
          </cell>
          <cell r="J712">
            <v>0</v>
          </cell>
          <cell r="K712">
            <v>0</v>
          </cell>
          <cell r="L712">
            <v>0</v>
          </cell>
        </row>
        <row r="713">
          <cell r="B713" t="str">
            <v>H0619</v>
          </cell>
          <cell r="C713" t="str">
            <v>RASA</v>
          </cell>
          <cell r="D713">
            <v>0</v>
          </cell>
          <cell r="E713">
            <v>0</v>
          </cell>
          <cell r="F713">
            <v>0</v>
          </cell>
          <cell r="G713">
            <v>0</v>
          </cell>
          <cell r="H713">
            <v>0</v>
          </cell>
          <cell r="I713">
            <v>0</v>
          </cell>
          <cell r="J713">
            <v>0</v>
          </cell>
          <cell r="K713">
            <v>0</v>
          </cell>
          <cell r="L713">
            <v>0</v>
          </cell>
        </row>
        <row r="714">
          <cell r="B714" t="str">
            <v>H0670</v>
          </cell>
          <cell r="C714" t="str">
            <v>RASA</v>
          </cell>
          <cell r="D714">
            <v>0</v>
          </cell>
          <cell r="E714">
            <v>0</v>
          </cell>
          <cell r="F714">
            <v>0</v>
          </cell>
          <cell r="G714">
            <v>0</v>
          </cell>
          <cell r="H714">
            <v>0</v>
          </cell>
          <cell r="I714">
            <v>0</v>
          </cell>
          <cell r="J714">
            <v>0</v>
          </cell>
          <cell r="K714">
            <v>0</v>
          </cell>
          <cell r="L714">
            <v>0</v>
          </cell>
        </row>
        <row r="715">
          <cell r="B715" t="str">
            <v>H0705</v>
          </cell>
          <cell r="C715" t="str">
            <v>RASA</v>
          </cell>
          <cell r="D715">
            <v>0</v>
          </cell>
          <cell r="E715">
            <v>0</v>
          </cell>
          <cell r="F715">
            <v>0</v>
          </cell>
          <cell r="G715">
            <v>0</v>
          </cell>
          <cell r="H715">
            <v>0</v>
          </cell>
          <cell r="I715">
            <v>0</v>
          </cell>
          <cell r="J715">
            <v>0</v>
          </cell>
          <cell r="K715">
            <v>0</v>
          </cell>
          <cell r="L715">
            <v>0</v>
          </cell>
        </row>
        <row r="716">
          <cell r="B716" t="str">
            <v>H0833</v>
          </cell>
          <cell r="C716" t="str">
            <v>RASA</v>
          </cell>
          <cell r="D716">
            <v>0</v>
          </cell>
          <cell r="E716">
            <v>0</v>
          </cell>
          <cell r="F716">
            <v>0</v>
          </cell>
          <cell r="G716">
            <v>0</v>
          </cell>
          <cell r="H716">
            <v>0</v>
          </cell>
          <cell r="I716">
            <v>0</v>
          </cell>
          <cell r="J716">
            <v>0</v>
          </cell>
          <cell r="K716">
            <v>0</v>
          </cell>
          <cell r="L716">
            <v>0</v>
          </cell>
        </row>
        <row r="717">
          <cell r="B717" t="str">
            <v>H0895</v>
          </cell>
          <cell r="C717" t="str">
            <v>RASA</v>
          </cell>
          <cell r="D717">
            <v>0</v>
          </cell>
          <cell r="E717">
            <v>0</v>
          </cell>
          <cell r="F717">
            <v>0</v>
          </cell>
          <cell r="G717">
            <v>0</v>
          </cell>
          <cell r="H717">
            <v>0</v>
          </cell>
          <cell r="I717">
            <v>0</v>
          </cell>
          <cell r="J717">
            <v>0</v>
          </cell>
          <cell r="K717">
            <v>0</v>
          </cell>
          <cell r="L717">
            <v>0</v>
          </cell>
        </row>
        <row r="718">
          <cell r="B718" t="str">
            <v>H0924</v>
          </cell>
          <cell r="C718" t="str">
            <v>RASA</v>
          </cell>
          <cell r="D718">
            <v>0</v>
          </cell>
          <cell r="E718">
            <v>0</v>
          </cell>
          <cell r="F718">
            <v>13</v>
          </cell>
          <cell r="G718">
            <v>0</v>
          </cell>
          <cell r="H718">
            <v>0</v>
          </cell>
          <cell r="I718">
            <v>5</v>
          </cell>
          <cell r="J718">
            <v>0</v>
          </cell>
          <cell r="K718">
            <v>0</v>
          </cell>
          <cell r="L718">
            <v>18</v>
          </cell>
        </row>
        <row r="719">
          <cell r="B719" t="str">
            <v>H0995</v>
          </cell>
          <cell r="C719" t="str">
            <v>RASA</v>
          </cell>
          <cell r="D719">
            <v>0</v>
          </cell>
          <cell r="E719">
            <v>0</v>
          </cell>
          <cell r="F719">
            <v>0</v>
          </cell>
          <cell r="G719">
            <v>0</v>
          </cell>
          <cell r="H719">
            <v>0</v>
          </cell>
          <cell r="I719">
            <v>0</v>
          </cell>
          <cell r="J719">
            <v>0</v>
          </cell>
          <cell r="K719">
            <v>0</v>
          </cell>
          <cell r="L719">
            <v>0</v>
          </cell>
        </row>
        <row r="720">
          <cell r="B720" t="str">
            <v>H1046</v>
          </cell>
          <cell r="C720" t="str">
            <v>Large</v>
          </cell>
          <cell r="D720">
            <v>20</v>
          </cell>
          <cell r="E720">
            <v>0</v>
          </cell>
          <cell r="F720">
            <v>0</v>
          </cell>
          <cell r="G720">
            <v>0</v>
          </cell>
          <cell r="H720">
            <v>0</v>
          </cell>
          <cell r="I720">
            <v>0</v>
          </cell>
          <cell r="J720">
            <v>20</v>
          </cell>
          <cell r="K720">
            <v>0</v>
          </cell>
          <cell r="L720">
            <v>0</v>
          </cell>
        </row>
        <row r="721">
          <cell r="B721" t="str">
            <v>H1167</v>
          </cell>
          <cell r="C721" t="str">
            <v>RASA</v>
          </cell>
          <cell r="D721">
            <v>0</v>
          </cell>
          <cell r="E721">
            <v>0</v>
          </cell>
          <cell r="F721">
            <v>0</v>
          </cell>
          <cell r="G721">
            <v>0</v>
          </cell>
          <cell r="H721">
            <v>0</v>
          </cell>
          <cell r="I721">
            <v>0</v>
          </cell>
          <cell r="J721">
            <v>0</v>
          </cell>
          <cell r="K721">
            <v>0</v>
          </cell>
          <cell r="L721">
            <v>0</v>
          </cell>
        </row>
        <row r="722">
          <cell r="B722" t="str">
            <v>H1185</v>
          </cell>
          <cell r="C722" t="str">
            <v>RASA</v>
          </cell>
          <cell r="D722">
            <v>0</v>
          </cell>
          <cell r="E722">
            <v>0</v>
          </cell>
          <cell r="F722">
            <v>0</v>
          </cell>
          <cell r="G722">
            <v>0</v>
          </cell>
          <cell r="H722">
            <v>0</v>
          </cell>
          <cell r="I722">
            <v>0</v>
          </cell>
          <cell r="J722">
            <v>0</v>
          </cell>
          <cell r="K722">
            <v>0</v>
          </cell>
          <cell r="L722">
            <v>0</v>
          </cell>
        </row>
        <row r="723">
          <cell r="B723" t="str">
            <v>H1269</v>
          </cell>
          <cell r="C723" t="str">
            <v>RASA</v>
          </cell>
          <cell r="D723">
            <v>0</v>
          </cell>
          <cell r="E723">
            <v>0</v>
          </cell>
          <cell r="F723">
            <v>0</v>
          </cell>
          <cell r="G723">
            <v>0</v>
          </cell>
          <cell r="H723">
            <v>0</v>
          </cell>
          <cell r="I723">
            <v>0</v>
          </cell>
          <cell r="J723">
            <v>0</v>
          </cell>
          <cell r="K723">
            <v>0</v>
          </cell>
          <cell r="L723">
            <v>0</v>
          </cell>
        </row>
        <row r="724">
          <cell r="B724" t="str">
            <v>H1287</v>
          </cell>
          <cell r="C724" t="str">
            <v>RASA</v>
          </cell>
          <cell r="D724">
            <v>0</v>
          </cell>
          <cell r="E724">
            <v>0</v>
          </cell>
          <cell r="F724">
            <v>0</v>
          </cell>
          <cell r="G724">
            <v>0</v>
          </cell>
          <cell r="H724">
            <v>0</v>
          </cell>
          <cell r="I724">
            <v>0</v>
          </cell>
          <cell r="J724">
            <v>0</v>
          </cell>
          <cell r="K724">
            <v>0</v>
          </cell>
          <cell r="L724">
            <v>0</v>
          </cell>
        </row>
        <row r="725">
          <cell r="B725" t="str">
            <v>H1313</v>
          </cell>
          <cell r="C725" t="str">
            <v>RASA</v>
          </cell>
          <cell r="D725">
            <v>0</v>
          </cell>
          <cell r="E725">
            <v>0</v>
          </cell>
          <cell r="F725">
            <v>0</v>
          </cell>
          <cell r="G725">
            <v>0</v>
          </cell>
          <cell r="H725">
            <v>0</v>
          </cell>
          <cell r="I725">
            <v>0</v>
          </cell>
          <cell r="J725">
            <v>0</v>
          </cell>
          <cell r="K725">
            <v>0</v>
          </cell>
          <cell r="L725">
            <v>0</v>
          </cell>
        </row>
        <row r="726">
          <cell r="B726" t="str">
            <v>H1335</v>
          </cell>
          <cell r="C726" t="str">
            <v>RASA</v>
          </cell>
          <cell r="D726">
            <v>0</v>
          </cell>
          <cell r="E726">
            <v>0</v>
          </cell>
          <cell r="F726">
            <v>0</v>
          </cell>
          <cell r="G726">
            <v>0</v>
          </cell>
          <cell r="H726">
            <v>0</v>
          </cell>
          <cell r="I726">
            <v>0</v>
          </cell>
          <cell r="J726">
            <v>0</v>
          </cell>
          <cell r="K726">
            <v>0</v>
          </cell>
          <cell r="L726">
            <v>0</v>
          </cell>
        </row>
        <row r="727">
          <cell r="B727" t="str">
            <v>H1362</v>
          </cell>
          <cell r="C727" t="str">
            <v>RASA</v>
          </cell>
          <cell r="D727">
            <v>0</v>
          </cell>
          <cell r="E727">
            <v>0</v>
          </cell>
          <cell r="F727">
            <v>0</v>
          </cell>
          <cell r="G727">
            <v>0</v>
          </cell>
          <cell r="H727">
            <v>0</v>
          </cell>
          <cell r="I727">
            <v>0</v>
          </cell>
          <cell r="J727">
            <v>0</v>
          </cell>
          <cell r="K727">
            <v>0</v>
          </cell>
          <cell r="L727">
            <v>0</v>
          </cell>
        </row>
        <row r="728">
          <cell r="B728" t="str">
            <v>H1395</v>
          </cell>
          <cell r="C728" t="str">
            <v>RASA</v>
          </cell>
          <cell r="D728">
            <v>0</v>
          </cell>
          <cell r="E728">
            <v>0</v>
          </cell>
          <cell r="F728">
            <v>0</v>
          </cell>
          <cell r="G728">
            <v>0</v>
          </cell>
          <cell r="H728">
            <v>0</v>
          </cell>
          <cell r="I728">
            <v>0</v>
          </cell>
          <cell r="J728">
            <v>0</v>
          </cell>
          <cell r="K728">
            <v>0</v>
          </cell>
          <cell r="L728">
            <v>0</v>
          </cell>
        </row>
        <row r="729">
          <cell r="B729" t="str">
            <v>H1416</v>
          </cell>
          <cell r="C729" t="str">
            <v>RASA</v>
          </cell>
          <cell r="D729">
            <v>0</v>
          </cell>
          <cell r="E729">
            <v>0</v>
          </cell>
          <cell r="F729">
            <v>0</v>
          </cell>
          <cell r="G729">
            <v>0</v>
          </cell>
          <cell r="H729">
            <v>0</v>
          </cell>
          <cell r="I729">
            <v>0</v>
          </cell>
          <cell r="J729">
            <v>0</v>
          </cell>
          <cell r="K729">
            <v>0</v>
          </cell>
          <cell r="L729">
            <v>0</v>
          </cell>
        </row>
        <row r="730">
          <cell r="B730" t="str">
            <v>H1470</v>
          </cell>
          <cell r="C730" t="str">
            <v>RASA</v>
          </cell>
          <cell r="D730">
            <v>0</v>
          </cell>
          <cell r="E730">
            <v>0</v>
          </cell>
          <cell r="F730">
            <v>0</v>
          </cell>
          <cell r="G730">
            <v>0</v>
          </cell>
          <cell r="H730">
            <v>0</v>
          </cell>
          <cell r="I730">
            <v>0</v>
          </cell>
          <cell r="J730">
            <v>0</v>
          </cell>
          <cell r="K730">
            <v>0</v>
          </cell>
          <cell r="L730">
            <v>0</v>
          </cell>
        </row>
        <row r="731">
          <cell r="B731" t="str">
            <v>H1471</v>
          </cell>
          <cell r="C731" t="str">
            <v>RASA</v>
          </cell>
          <cell r="D731">
            <v>0</v>
          </cell>
          <cell r="E731">
            <v>0</v>
          </cell>
          <cell r="F731">
            <v>0</v>
          </cell>
          <cell r="G731">
            <v>0</v>
          </cell>
          <cell r="H731">
            <v>0</v>
          </cell>
          <cell r="I731">
            <v>0</v>
          </cell>
          <cell r="J731">
            <v>0</v>
          </cell>
          <cell r="K731">
            <v>0</v>
          </cell>
          <cell r="L731">
            <v>0</v>
          </cell>
        </row>
        <row r="732">
          <cell r="B732" t="str">
            <v>H1528</v>
          </cell>
          <cell r="C732" t="str">
            <v>Large</v>
          </cell>
          <cell r="D732">
            <v>0</v>
          </cell>
          <cell r="E732">
            <v>0</v>
          </cell>
          <cell r="F732">
            <v>0</v>
          </cell>
          <cell r="G732">
            <v>0</v>
          </cell>
          <cell r="H732">
            <v>0</v>
          </cell>
          <cell r="I732">
            <v>0</v>
          </cell>
          <cell r="J732">
            <v>0</v>
          </cell>
          <cell r="K732">
            <v>0</v>
          </cell>
          <cell r="L732">
            <v>0</v>
          </cell>
        </row>
        <row r="733">
          <cell r="B733" t="str">
            <v>H1598</v>
          </cell>
          <cell r="C733" t="str">
            <v>RASA</v>
          </cell>
          <cell r="D733">
            <v>0</v>
          </cell>
          <cell r="E733">
            <v>0</v>
          </cell>
          <cell r="F733">
            <v>0</v>
          </cell>
          <cell r="G733">
            <v>0</v>
          </cell>
          <cell r="H733">
            <v>0</v>
          </cell>
          <cell r="I733">
            <v>0</v>
          </cell>
          <cell r="J733">
            <v>0</v>
          </cell>
          <cell r="K733">
            <v>0</v>
          </cell>
          <cell r="L733">
            <v>0</v>
          </cell>
        </row>
        <row r="734">
          <cell r="B734" t="str">
            <v>H1607</v>
          </cell>
          <cell r="C734" t="str">
            <v>RASA</v>
          </cell>
          <cell r="D734">
            <v>0</v>
          </cell>
          <cell r="E734">
            <v>0</v>
          </cell>
          <cell r="F734">
            <v>0</v>
          </cell>
          <cell r="G734">
            <v>0</v>
          </cell>
          <cell r="H734">
            <v>0</v>
          </cell>
          <cell r="I734">
            <v>0</v>
          </cell>
          <cell r="J734">
            <v>0</v>
          </cell>
          <cell r="K734">
            <v>0</v>
          </cell>
          <cell r="L734">
            <v>0</v>
          </cell>
        </row>
        <row r="735">
          <cell r="B735" t="str">
            <v>H1653</v>
          </cell>
          <cell r="C735" t="str">
            <v>RASA</v>
          </cell>
          <cell r="D735">
            <v>0</v>
          </cell>
          <cell r="E735">
            <v>0</v>
          </cell>
          <cell r="F735">
            <v>0</v>
          </cell>
          <cell r="G735">
            <v>0</v>
          </cell>
          <cell r="H735">
            <v>0</v>
          </cell>
          <cell r="I735">
            <v>0</v>
          </cell>
          <cell r="J735">
            <v>0</v>
          </cell>
          <cell r="K735">
            <v>0</v>
          </cell>
          <cell r="L735">
            <v>0</v>
          </cell>
        </row>
        <row r="736">
          <cell r="B736" t="str">
            <v>H1696</v>
          </cell>
          <cell r="C736" t="str">
            <v>RASA</v>
          </cell>
          <cell r="D736">
            <v>0</v>
          </cell>
          <cell r="E736">
            <v>0</v>
          </cell>
          <cell r="F736">
            <v>0</v>
          </cell>
          <cell r="G736">
            <v>0</v>
          </cell>
          <cell r="H736">
            <v>0</v>
          </cell>
          <cell r="I736">
            <v>0</v>
          </cell>
          <cell r="J736">
            <v>0</v>
          </cell>
          <cell r="K736">
            <v>0</v>
          </cell>
          <cell r="L736">
            <v>0</v>
          </cell>
        </row>
        <row r="737">
          <cell r="B737" t="str">
            <v>H1720</v>
          </cell>
          <cell r="C737" t="str">
            <v>RASA</v>
          </cell>
          <cell r="D737">
            <v>0</v>
          </cell>
          <cell r="E737">
            <v>0</v>
          </cell>
          <cell r="F737">
            <v>0</v>
          </cell>
          <cell r="G737">
            <v>0</v>
          </cell>
          <cell r="H737">
            <v>0</v>
          </cell>
          <cell r="I737">
            <v>0</v>
          </cell>
          <cell r="J737">
            <v>0</v>
          </cell>
          <cell r="K737">
            <v>0</v>
          </cell>
          <cell r="L737">
            <v>0</v>
          </cell>
        </row>
        <row r="738">
          <cell r="B738" t="str">
            <v>H1869</v>
          </cell>
          <cell r="C738" t="str">
            <v>RASA</v>
          </cell>
          <cell r="D738">
            <v>0</v>
          </cell>
          <cell r="E738">
            <v>0</v>
          </cell>
          <cell r="F738">
            <v>0</v>
          </cell>
          <cell r="G738">
            <v>0</v>
          </cell>
          <cell r="H738">
            <v>0</v>
          </cell>
          <cell r="I738">
            <v>0</v>
          </cell>
          <cell r="J738">
            <v>0</v>
          </cell>
          <cell r="K738">
            <v>0</v>
          </cell>
          <cell r="L738">
            <v>0</v>
          </cell>
        </row>
        <row r="739">
          <cell r="B739" t="str">
            <v>H1972</v>
          </cell>
          <cell r="C739" t="str">
            <v>RASA</v>
          </cell>
          <cell r="D739">
            <v>0</v>
          </cell>
          <cell r="E739">
            <v>0</v>
          </cell>
          <cell r="F739">
            <v>0</v>
          </cell>
          <cell r="G739">
            <v>0</v>
          </cell>
          <cell r="H739">
            <v>0</v>
          </cell>
          <cell r="I739">
            <v>0</v>
          </cell>
          <cell r="J739">
            <v>0</v>
          </cell>
          <cell r="K739">
            <v>0</v>
          </cell>
          <cell r="L739">
            <v>0</v>
          </cell>
        </row>
        <row r="740">
          <cell r="B740" t="str">
            <v>H2025</v>
          </cell>
          <cell r="C740" t="str">
            <v>RASA</v>
          </cell>
          <cell r="D740">
            <v>0</v>
          </cell>
          <cell r="E740">
            <v>0</v>
          </cell>
          <cell r="F740">
            <v>0</v>
          </cell>
          <cell r="G740">
            <v>0</v>
          </cell>
          <cell r="H740">
            <v>0</v>
          </cell>
          <cell r="I740">
            <v>0</v>
          </cell>
          <cell r="J740">
            <v>0</v>
          </cell>
          <cell r="K740">
            <v>0</v>
          </cell>
          <cell r="L740">
            <v>0</v>
          </cell>
        </row>
        <row r="741">
          <cell r="B741" t="str">
            <v>H2030</v>
          </cell>
          <cell r="C741" t="str">
            <v>RASA</v>
          </cell>
          <cell r="D741">
            <v>0</v>
          </cell>
          <cell r="E741">
            <v>0</v>
          </cell>
          <cell r="F741">
            <v>0</v>
          </cell>
          <cell r="G741">
            <v>0</v>
          </cell>
          <cell r="H741">
            <v>0</v>
          </cell>
          <cell r="I741">
            <v>0</v>
          </cell>
          <cell r="J741">
            <v>0</v>
          </cell>
          <cell r="K741">
            <v>0</v>
          </cell>
          <cell r="L741">
            <v>0</v>
          </cell>
        </row>
        <row r="742">
          <cell r="B742" t="str">
            <v>H2055</v>
          </cell>
          <cell r="C742" t="str">
            <v>RASA</v>
          </cell>
          <cell r="D742">
            <v>0</v>
          </cell>
          <cell r="E742">
            <v>0</v>
          </cell>
          <cell r="F742">
            <v>0</v>
          </cell>
          <cell r="G742">
            <v>0</v>
          </cell>
          <cell r="H742">
            <v>0</v>
          </cell>
          <cell r="I742">
            <v>0</v>
          </cell>
          <cell r="J742">
            <v>0</v>
          </cell>
          <cell r="K742">
            <v>0</v>
          </cell>
          <cell r="L742">
            <v>0</v>
          </cell>
        </row>
        <row r="743">
          <cell r="B743" t="str">
            <v>H2085</v>
          </cell>
          <cell r="C743" t="str">
            <v>RASA</v>
          </cell>
          <cell r="D743">
            <v>0</v>
          </cell>
          <cell r="E743">
            <v>0</v>
          </cell>
          <cell r="F743">
            <v>0</v>
          </cell>
          <cell r="G743">
            <v>0</v>
          </cell>
          <cell r="H743">
            <v>0</v>
          </cell>
          <cell r="I743">
            <v>0</v>
          </cell>
          <cell r="J743">
            <v>0</v>
          </cell>
          <cell r="K743">
            <v>0</v>
          </cell>
          <cell r="L743">
            <v>0</v>
          </cell>
        </row>
        <row r="744">
          <cell r="B744" t="str">
            <v>H2109</v>
          </cell>
          <cell r="C744" t="str">
            <v>RASA</v>
          </cell>
          <cell r="D744">
            <v>0</v>
          </cell>
          <cell r="E744">
            <v>0</v>
          </cell>
          <cell r="F744">
            <v>0</v>
          </cell>
          <cell r="G744">
            <v>0</v>
          </cell>
          <cell r="H744">
            <v>0</v>
          </cell>
          <cell r="I744">
            <v>0</v>
          </cell>
          <cell r="J744">
            <v>0</v>
          </cell>
          <cell r="K744">
            <v>0</v>
          </cell>
          <cell r="L744">
            <v>0</v>
          </cell>
        </row>
        <row r="745">
          <cell r="B745" t="str">
            <v>H2118</v>
          </cell>
          <cell r="C745" t="str">
            <v>RASA</v>
          </cell>
          <cell r="D745">
            <v>0</v>
          </cell>
          <cell r="E745">
            <v>0</v>
          </cell>
          <cell r="F745">
            <v>0</v>
          </cell>
          <cell r="G745">
            <v>0</v>
          </cell>
          <cell r="H745">
            <v>0</v>
          </cell>
          <cell r="I745">
            <v>0</v>
          </cell>
          <cell r="J745">
            <v>0</v>
          </cell>
          <cell r="K745">
            <v>0</v>
          </cell>
          <cell r="L745">
            <v>0</v>
          </cell>
        </row>
        <row r="746">
          <cell r="B746" t="str">
            <v>H2136</v>
          </cell>
          <cell r="C746" t="str">
            <v>RASA</v>
          </cell>
          <cell r="D746">
            <v>0</v>
          </cell>
          <cell r="E746">
            <v>0</v>
          </cell>
          <cell r="F746">
            <v>0</v>
          </cell>
          <cell r="G746">
            <v>0</v>
          </cell>
          <cell r="H746">
            <v>0</v>
          </cell>
          <cell r="I746">
            <v>0</v>
          </cell>
          <cell r="J746">
            <v>0</v>
          </cell>
          <cell r="K746">
            <v>0</v>
          </cell>
          <cell r="L746">
            <v>0</v>
          </cell>
        </row>
        <row r="747">
          <cell r="B747" t="str">
            <v>H2145</v>
          </cell>
          <cell r="C747" t="str">
            <v>RASA</v>
          </cell>
          <cell r="D747">
            <v>0</v>
          </cell>
          <cell r="E747">
            <v>0</v>
          </cell>
          <cell r="F747">
            <v>0</v>
          </cell>
          <cell r="G747">
            <v>0</v>
          </cell>
          <cell r="H747">
            <v>0</v>
          </cell>
          <cell r="I747">
            <v>0</v>
          </cell>
          <cell r="J747">
            <v>0</v>
          </cell>
          <cell r="K747">
            <v>0</v>
          </cell>
          <cell r="L747">
            <v>0</v>
          </cell>
        </row>
        <row r="748">
          <cell r="B748" t="str">
            <v>H2168</v>
          </cell>
          <cell r="C748" t="str">
            <v>RASA</v>
          </cell>
          <cell r="D748">
            <v>0</v>
          </cell>
          <cell r="E748">
            <v>0</v>
          </cell>
          <cell r="F748">
            <v>0</v>
          </cell>
          <cell r="G748">
            <v>0</v>
          </cell>
          <cell r="H748">
            <v>0</v>
          </cell>
          <cell r="I748">
            <v>0</v>
          </cell>
          <cell r="J748">
            <v>0</v>
          </cell>
          <cell r="K748">
            <v>0</v>
          </cell>
          <cell r="L748">
            <v>0</v>
          </cell>
        </row>
        <row r="749">
          <cell r="B749" t="str">
            <v>H2228</v>
          </cell>
          <cell r="C749" t="str">
            <v>RASA</v>
          </cell>
          <cell r="D749">
            <v>0</v>
          </cell>
          <cell r="E749">
            <v>0</v>
          </cell>
          <cell r="F749">
            <v>0</v>
          </cell>
          <cell r="G749">
            <v>0</v>
          </cell>
          <cell r="H749">
            <v>0</v>
          </cell>
          <cell r="I749">
            <v>0</v>
          </cell>
          <cell r="J749">
            <v>0</v>
          </cell>
          <cell r="K749">
            <v>0</v>
          </cell>
          <cell r="L749">
            <v>0</v>
          </cell>
        </row>
        <row r="750">
          <cell r="B750" t="str">
            <v>H2257</v>
          </cell>
          <cell r="C750" t="str">
            <v>RASA</v>
          </cell>
          <cell r="D750">
            <v>0</v>
          </cell>
          <cell r="E750">
            <v>0</v>
          </cell>
          <cell r="F750">
            <v>0</v>
          </cell>
          <cell r="G750">
            <v>0</v>
          </cell>
          <cell r="H750">
            <v>0</v>
          </cell>
          <cell r="I750">
            <v>0</v>
          </cell>
          <cell r="J750">
            <v>0</v>
          </cell>
          <cell r="K750">
            <v>0</v>
          </cell>
          <cell r="L750">
            <v>0</v>
          </cell>
        </row>
        <row r="751">
          <cell r="B751" t="str">
            <v>H2295</v>
          </cell>
          <cell r="C751" t="str">
            <v>RASA</v>
          </cell>
          <cell r="D751">
            <v>0</v>
          </cell>
          <cell r="E751">
            <v>0</v>
          </cell>
          <cell r="F751">
            <v>0</v>
          </cell>
          <cell r="G751">
            <v>0</v>
          </cell>
          <cell r="H751">
            <v>0</v>
          </cell>
          <cell r="I751">
            <v>0</v>
          </cell>
          <cell r="J751">
            <v>0</v>
          </cell>
          <cell r="K751">
            <v>0</v>
          </cell>
          <cell r="L751">
            <v>0</v>
          </cell>
        </row>
        <row r="752">
          <cell r="B752" t="str">
            <v>H2321</v>
          </cell>
          <cell r="C752" t="str">
            <v>RASA</v>
          </cell>
          <cell r="D752">
            <v>0</v>
          </cell>
          <cell r="E752">
            <v>0</v>
          </cell>
          <cell r="F752">
            <v>0</v>
          </cell>
          <cell r="G752">
            <v>0</v>
          </cell>
          <cell r="H752">
            <v>0</v>
          </cell>
          <cell r="I752">
            <v>0</v>
          </cell>
          <cell r="J752">
            <v>0</v>
          </cell>
          <cell r="K752">
            <v>0</v>
          </cell>
          <cell r="L752">
            <v>0</v>
          </cell>
        </row>
        <row r="753">
          <cell r="B753" t="str">
            <v>H2328</v>
          </cell>
          <cell r="C753" t="str">
            <v>RASA</v>
          </cell>
          <cell r="D753">
            <v>0</v>
          </cell>
          <cell r="E753">
            <v>0</v>
          </cell>
          <cell r="F753">
            <v>0</v>
          </cell>
          <cell r="G753">
            <v>0</v>
          </cell>
          <cell r="H753">
            <v>0</v>
          </cell>
          <cell r="I753">
            <v>0</v>
          </cell>
          <cell r="J753">
            <v>0</v>
          </cell>
          <cell r="K753">
            <v>0</v>
          </cell>
          <cell r="L753">
            <v>0</v>
          </cell>
        </row>
        <row r="754">
          <cell r="B754" t="str">
            <v>H2362</v>
          </cell>
          <cell r="C754" t="str">
            <v>RASA</v>
          </cell>
          <cell r="D754">
            <v>0</v>
          </cell>
          <cell r="E754">
            <v>0</v>
          </cell>
          <cell r="F754">
            <v>0</v>
          </cell>
          <cell r="G754">
            <v>0</v>
          </cell>
          <cell r="H754">
            <v>0</v>
          </cell>
          <cell r="I754">
            <v>0</v>
          </cell>
          <cell r="J754">
            <v>0</v>
          </cell>
          <cell r="K754">
            <v>0</v>
          </cell>
          <cell r="L754">
            <v>0</v>
          </cell>
        </row>
        <row r="755">
          <cell r="B755" t="str">
            <v>H2374</v>
          </cell>
          <cell r="C755" t="str">
            <v>RASA</v>
          </cell>
          <cell r="D755">
            <v>0</v>
          </cell>
          <cell r="E755">
            <v>0</v>
          </cell>
          <cell r="F755">
            <v>0</v>
          </cell>
          <cell r="G755">
            <v>0</v>
          </cell>
          <cell r="H755">
            <v>0</v>
          </cell>
          <cell r="I755">
            <v>0</v>
          </cell>
          <cell r="J755">
            <v>0</v>
          </cell>
          <cell r="K755">
            <v>0</v>
          </cell>
          <cell r="L755">
            <v>0</v>
          </cell>
        </row>
        <row r="756">
          <cell r="B756" t="str">
            <v>H2381</v>
          </cell>
          <cell r="C756" t="str">
            <v>RASA</v>
          </cell>
          <cell r="D756">
            <v>0</v>
          </cell>
          <cell r="E756">
            <v>0</v>
          </cell>
          <cell r="F756">
            <v>0</v>
          </cell>
          <cell r="G756">
            <v>0</v>
          </cell>
          <cell r="H756">
            <v>0</v>
          </cell>
          <cell r="I756">
            <v>0</v>
          </cell>
          <cell r="J756">
            <v>0</v>
          </cell>
          <cell r="K756">
            <v>0</v>
          </cell>
          <cell r="L756">
            <v>0</v>
          </cell>
        </row>
        <row r="757">
          <cell r="B757" t="str">
            <v>H2452</v>
          </cell>
          <cell r="C757" t="str">
            <v>RASA</v>
          </cell>
          <cell r="D757">
            <v>0</v>
          </cell>
          <cell r="E757">
            <v>0</v>
          </cell>
          <cell r="F757">
            <v>0</v>
          </cell>
          <cell r="G757">
            <v>0</v>
          </cell>
          <cell r="H757">
            <v>0</v>
          </cell>
          <cell r="I757">
            <v>0</v>
          </cell>
          <cell r="J757">
            <v>0</v>
          </cell>
          <cell r="K757">
            <v>0</v>
          </cell>
          <cell r="L757">
            <v>0</v>
          </cell>
        </row>
        <row r="758">
          <cell r="B758" t="str">
            <v>H2463</v>
          </cell>
          <cell r="C758" t="str">
            <v>RASA</v>
          </cell>
          <cell r="D758">
            <v>0</v>
          </cell>
          <cell r="E758">
            <v>0</v>
          </cell>
          <cell r="F758">
            <v>0</v>
          </cell>
          <cell r="G758">
            <v>18</v>
          </cell>
          <cell r="H758">
            <v>0</v>
          </cell>
          <cell r="I758">
            <v>0</v>
          </cell>
          <cell r="J758">
            <v>18</v>
          </cell>
          <cell r="K758">
            <v>0</v>
          </cell>
          <cell r="L758">
            <v>0</v>
          </cell>
        </row>
        <row r="759">
          <cell r="B759" t="str">
            <v>H2473</v>
          </cell>
          <cell r="C759" t="str">
            <v>RASA</v>
          </cell>
          <cell r="D759">
            <v>0</v>
          </cell>
          <cell r="E759">
            <v>0</v>
          </cell>
          <cell r="F759">
            <v>0</v>
          </cell>
          <cell r="G759">
            <v>0</v>
          </cell>
          <cell r="H759">
            <v>0</v>
          </cell>
          <cell r="I759">
            <v>0</v>
          </cell>
          <cell r="J759">
            <v>0</v>
          </cell>
          <cell r="K759">
            <v>0</v>
          </cell>
          <cell r="L759">
            <v>0</v>
          </cell>
        </row>
        <row r="760">
          <cell r="B760" t="str">
            <v>H2475</v>
          </cell>
          <cell r="C760" t="str">
            <v>RASA</v>
          </cell>
          <cell r="D760">
            <v>0</v>
          </cell>
          <cell r="E760">
            <v>0</v>
          </cell>
          <cell r="F760">
            <v>0</v>
          </cell>
          <cell r="G760">
            <v>0</v>
          </cell>
          <cell r="H760">
            <v>0</v>
          </cell>
          <cell r="I760">
            <v>0</v>
          </cell>
          <cell r="J760">
            <v>0</v>
          </cell>
          <cell r="K760">
            <v>0</v>
          </cell>
          <cell r="L760">
            <v>0</v>
          </cell>
        </row>
        <row r="761">
          <cell r="B761" t="str">
            <v>H2509</v>
          </cell>
          <cell r="C761" t="str">
            <v>RASA</v>
          </cell>
          <cell r="D761">
            <v>0</v>
          </cell>
          <cell r="E761">
            <v>0</v>
          </cell>
          <cell r="F761">
            <v>0</v>
          </cell>
          <cell r="G761">
            <v>0</v>
          </cell>
          <cell r="H761">
            <v>0</v>
          </cell>
          <cell r="I761">
            <v>0</v>
          </cell>
          <cell r="J761">
            <v>0</v>
          </cell>
          <cell r="K761">
            <v>0</v>
          </cell>
          <cell r="L761">
            <v>0</v>
          </cell>
        </row>
        <row r="762">
          <cell r="B762" t="str">
            <v>H2510</v>
          </cell>
          <cell r="C762" t="str">
            <v>RASA</v>
          </cell>
          <cell r="D762">
            <v>0</v>
          </cell>
          <cell r="E762">
            <v>0</v>
          </cell>
          <cell r="F762">
            <v>0</v>
          </cell>
          <cell r="G762">
            <v>0</v>
          </cell>
          <cell r="H762">
            <v>0</v>
          </cell>
          <cell r="I762">
            <v>0</v>
          </cell>
          <cell r="J762">
            <v>0</v>
          </cell>
          <cell r="K762">
            <v>0</v>
          </cell>
          <cell r="L762">
            <v>0</v>
          </cell>
        </row>
        <row r="763">
          <cell r="B763" t="str">
            <v>H2563</v>
          </cell>
          <cell r="C763" t="str">
            <v>RASA</v>
          </cell>
          <cell r="D763">
            <v>0</v>
          </cell>
          <cell r="E763">
            <v>0</v>
          </cell>
          <cell r="F763">
            <v>0</v>
          </cell>
          <cell r="G763">
            <v>0</v>
          </cell>
          <cell r="H763">
            <v>0</v>
          </cell>
          <cell r="I763">
            <v>0</v>
          </cell>
          <cell r="J763">
            <v>0</v>
          </cell>
          <cell r="K763">
            <v>0</v>
          </cell>
          <cell r="L763">
            <v>0</v>
          </cell>
        </row>
        <row r="764">
          <cell r="B764" t="str">
            <v>H2676</v>
          </cell>
          <cell r="C764" t="str">
            <v>RASA</v>
          </cell>
          <cell r="D764">
            <v>0</v>
          </cell>
          <cell r="E764">
            <v>0</v>
          </cell>
          <cell r="F764">
            <v>0</v>
          </cell>
          <cell r="G764">
            <v>0</v>
          </cell>
          <cell r="H764">
            <v>0</v>
          </cell>
          <cell r="I764">
            <v>0</v>
          </cell>
          <cell r="J764">
            <v>0</v>
          </cell>
          <cell r="K764">
            <v>0</v>
          </cell>
          <cell r="L764">
            <v>0</v>
          </cell>
        </row>
        <row r="765">
          <cell r="B765" t="str">
            <v>H2698</v>
          </cell>
          <cell r="C765" t="str">
            <v>RASA</v>
          </cell>
          <cell r="D765">
            <v>0</v>
          </cell>
          <cell r="E765">
            <v>0</v>
          </cell>
          <cell r="F765">
            <v>0</v>
          </cell>
          <cell r="G765">
            <v>0</v>
          </cell>
          <cell r="H765">
            <v>0</v>
          </cell>
          <cell r="I765">
            <v>0</v>
          </cell>
          <cell r="J765">
            <v>0</v>
          </cell>
          <cell r="K765">
            <v>0</v>
          </cell>
          <cell r="L765">
            <v>0</v>
          </cell>
        </row>
        <row r="766">
          <cell r="B766" t="str">
            <v>H2715</v>
          </cell>
          <cell r="C766" t="str">
            <v>RASA</v>
          </cell>
          <cell r="D766">
            <v>0</v>
          </cell>
          <cell r="E766">
            <v>0</v>
          </cell>
          <cell r="F766">
            <v>0</v>
          </cell>
          <cell r="G766">
            <v>0</v>
          </cell>
          <cell r="H766">
            <v>0</v>
          </cell>
          <cell r="I766">
            <v>0</v>
          </cell>
          <cell r="J766">
            <v>0</v>
          </cell>
          <cell r="K766">
            <v>0</v>
          </cell>
          <cell r="L766">
            <v>0</v>
          </cell>
        </row>
        <row r="767">
          <cell r="B767" t="str">
            <v>H2739</v>
          </cell>
          <cell r="C767" t="str">
            <v>RASA</v>
          </cell>
          <cell r="D767">
            <v>0</v>
          </cell>
          <cell r="E767">
            <v>0</v>
          </cell>
          <cell r="F767">
            <v>0</v>
          </cell>
          <cell r="G767">
            <v>0</v>
          </cell>
          <cell r="H767">
            <v>0</v>
          </cell>
          <cell r="I767">
            <v>0</v>
          </cell>
          <cell r="J767">
            <v>0</v>
          </cell>
          <cell r="K767">
            <v>0</v>
          </cell>
          <cell r="L767">
            <v>0</v>
          </cell>
        </row>
        <row r="768">
          <cell r="B768" t="str">
            <v>H2755</v>
          </cell>
          <cell r="C768" t="str">
            <v>RASA</v>
          </cell>
          <cell r="D768">
            <v>0</v>
          </cell>
          <cell r="E768">
            <v>0</v>
          </cell>
          <cell r="F768">
            <v>0</v>
          </cell>
          <cell r="G768">
            <v>0</v>
          </cell>
          <cell r="H768">
            <v>0</v>
          </cell>
          <cell r="I768">
            <v>0</v>
          </cell>
          <cell r="J768">
            <v>0</v>
          </cell>
          <cell r="K768">
            <v>0</v>
          </cell>
          <cell r="L768">
            <v>0</v>
          </cell>
        </row>
        <row r="769">
          <cell r="B769" t="str">
            <v>H2776</v>
          </cell>
          <cell r="C769" t="str">
            <v>RASA</v>
          </cell>
          <cell r="D769">
            <v>0</v>
          </cell>
          <cell r="E769">
            <v>0</v>
          </cell>
          <cell r="F769">
            <v>0</v>
          </cell>
          <cell r="G769">
            <v>0</v>
          </cell>
          <cell r="H769">
            <v>0</v>
          </cell>
          <cell r="I769">
            <v>0</v>
          </cell>
          <cell r="J769">
            <v>0</v>
          </cell>
          <cell r="K769">
            <v>0</v>
          </cell>
          <cell r="L769">
            <v>0</v>
          </cell>
        </row>
        <row r="770">
          <cell r="B770" t="str">
            <v>H2791</v>
          </cell>
          <cell r="C770" t="str">
            <v>RASA</v>
          </cell>
          <cell r="D770">
            <v>0</v>
          </cell>
          <cell r="E770">
            <v>0</v>
          </cell>
          <cell r="F770">
            <v>0</v>
          </cell>
          <cell r="G770">
            <v>0</v>
          </cell>
          <cell r="H770">
            <v>0</v>
          </cell>
          <cell r="I770">
            <v>0</v>
          </cell>
          <cell r="J770">
            <v>0</v>
          </cell>
          <cell r="K770">
            <v>0</v>
          </cell>
          <cell r="L770">
            <v>0</v>
          </cell>
        </row>
        <row r="771">
          <cell r="B771" t="str">
            <v>H2813</v>
          </cell>
          <cell r="C771" t="str">
            <v>RASA</v>
          </cell>
          <cell r="D771">
            <v>0</v>
          </cell>
          <cell r="E771">
            <v>0</v>
          </cell>
          <cell r="F771">
            <v>0</v>
          </cell>
          <cell r="G771">
            <v>0</v>
          </cell>
          <cell r="H771">
            <v>0</v>
          </cell>
          <cell r="I771">
            <v>0</v>
          </cell>
          <cell r="J771">
            <v>0</v>
          </cell>
          <cell r="K771">
            <v>0</v>
          </cell>
          <cell r="L771">
            <v>0</v>
          </cell>
        </row>
        <row r="772">
          <cell r="B772" t="str">
            <v>H2814</v>
          </cell>
          <cell r="C772" t="str">
            <v>RASA</v>
          </cell>
          <cell r="D772">
            <v>0</v>
          </cell>
          <cell r="E772">
            <v>0</v>
          </cell>
          <cell r="F772">
            <v>0</v>
          </cell>
          <cell r="G772">
            <v>0</v>
          </cell>
          <cell r="H772">
            <v>0</v>
          </cell>
          <cell r="I772">
            <v>0</v>
          </cell>
          <cell r="J772">
            <v>0</v>
          </cell>
          <cell r="K772">
            <v>0</v>
          </cell>
          <cell r="L772">
            <v>0</v>
          </cell>
        </row>
        <row r="773">
          <cell r="B773" t="str">
            <v>H2851</v>
          </cell>
          <cell r="C773" t="str">
            <v>RASA</v>
          </cell>
          <cell r="D773">
            <v>0</v>
          </cell>
          <cell r="E773">
            <v>0</v>
          </cell>
          <cell r="F773">
            <v>0</v>
          </cell>
          <cell r="G773">
            <v>0</v>
          </cell>
          <cell r="H773">
            <v>0</v>
          </cell>
          <cell r="I773">
            <v>0</v>
          </cell>
          <cell r="J773">
            <v>0</v>
          </cell>
          <cell r="K773">
            <v>0</v>
          </cell>
          <cell r="L773">
            <v>0</v>
          </cell>
        </row>
        <row r="774">
          <cell r="B774" t="str">
            <v>H2854</v>
          </cell>
          <cell r="C774" t="str">
            <v>RASA</v>
          </cell>
          <cell r="D774">
            <v>0</v>
          </cell>
          <cell r="E774">
            <v>0</v>
          </cell>
          <cell r="F774">
            <v>0</v>
          </cell>
          <cell r="G774">
            <v>0</v>
          </cell>
          <cell r="H774">
            <v>0</v>
          </cell>
          <cell r="I774">
            <v>0</v>
          </cell>
          <cell r="J774">
            <v>0</v>
          </cell>
          <cell r="K774">
            <v>0</v>
          </cell>
          <cell r="L774">
            <v>0</v>
          </cell>
        </row>
        <row r="775">
          <cell r="B775" t="str">
            <v>H2905</v>
          </cell>
          <cell r="C775" t="str">
            <v>RASA</v>
          </cell>
          <cell r="D775">
            <v>0</v>
          </cell>
          <cell r="E775">
            <v>0</v>
          </cell>
          <cell r="F775">
            <v>0</v>
          </cell>
          <cell r="G775">
            <v>0</v>
          </cell>
          <cell r="H775">
            <v>0</v>
          </cell>
          <cell r="I775">
            <v>0</v>
          </cell>
          <cell r="J775">
            <v>0</v>
          </cell>
          <cell r="K775">
            <v>0</v>
          </cell>
          <cell r="L775">
            <v>0</v>
          </cell>
        </row>
        <row r="776">
          <cell r="B776" t="str">
            <v>H2907</v>
          </cell>
          <cell r="C776" t="str">
            <v>RASA</v>
          </cell>
          <cell r="D776">
            <v>0</v>
          </cell>
          <cell r="E776">
            <v>0</v>
          </cell>
          <cell r="F776">
            <v>0</v>
          </cell>
          <cell r="G776">
            <v>0</v>
          </cell>
          <cell r="H776">
            <v>0</v>
          </cell>
          <cell r="I776">
            <v>0</v>
          </cell>
          <cell r="J776">
            <v>0</v>
          </cell>
          <cell r="K776">
            <v>0</v>
          </cell>
          <cell r="L776">
            <v>0</v>
          </cell>
        </row>
        <row r="777">
          <cell r="B777" t="str">
            <v>H2934</v>
          </cell>
          <cell r="C777" t="str">
            <v>RASA</v>
          </cell>
          <cell r="D777">
            <v>0</v>
          </cell>
          <cell r="E777">
            <v>0</v>
          </cell>
          <cell r="F777">
            <v>0</v>
          </cell>
          <cell r="G777">
            <v>0</v>
          </cell>
          <cell r="H777">
            <v>0</v>
          </cell>
          <cell r="I777">
            <v>0</v>
          </cell>
          <cell r="J777">
            <v>0</v>
          </cell>
          <cell r="K777">
            <v>0</v>
          </cell>
          <cell r="L777">
            <v>0</v>
          </cell>
        </row>
        <row r="778">
          <cell r="B778" t="str">
            <v>H2960</v>
          </cell>
          <cell r="C778" t="str">
            <v>RASA</v>
          </cell>
          <cell r="D778">
            <v>0</v>
          </cell>
          <cell r="E778">
            <v>0</v>
          </cell>
          <cell r="F778">
            <v>0</v>
          </cell>
          <cell r="G778">
            <v>0</v>
          </cell>
          <cell r="H778">
            <v>0</v>
          </cell>
          <cell r="I778">
            <v>0</v>
          </cell>
          <cell r="J778">
            <v>0</v>
          </cell>
          <cell r="K778">
            <v>0</v>
          </cell>
          <cell r="L778">
            <v>0</v>
          </cell>
        </row>
        <row r="779">
          <cell r="B779" t="str">
            <v>H2961</v>
          </cell>
          <cell r="C779" t="str">
            <v>RASA</v>
          </cell>
          <cell r="D779">
            <v>0</v>
          </cell>
          <cell r="E779">
            <v>0</v>
          </cell>
          <cell r="F779">
            <v>0</v>
          </cell>
          <cell r="G779">
            <v>0</v>
          </cell>
          <cell r="H779">
            <v>0</v>
          </cell>
          <cell r="I779">
            <v>0</v>
          </cell>
          <cell r="J779">
            <v>0</v>
          </cell>
          <cell r="K779">
            <v>0</v>
          </cell>
          <cell r="L779">
            <v>0</v>
          </cell>
        </row>
        <row r="780">
          <cell r="B780" t="str">
            <v>H2980</v>
          </cell>
          <cell r="C780" t="str">
            <v>RASA</v>
          </cell>
          <cell r="D780">
            <v>0</v>
          </cell>
          <cell r="E780">
            <v>0</v>
          </cell>
          <cell r="F780">
            <v>0</v>
          </cell>
          <cell r="G780">
            <v>0</v>
          </cell>
          <cell r="H780">
            <v>0</v>
          </cell>
          <cell r="I780">
            <v>0</v>
          </cell>
          <cell r="J780">
            <v>0</v>
          </cell>
          <cell r="K780">
            <v>0</v>
          </cell>
          <cell r="L780">
            <v>0</v>
          </cell>
        </row>
        <row r="781">
          <cell r="B781" t="str">
            <v>H3018</v>
          </cell>
          <cell r="C781" t="str">
            <v>RASA</v>
          </cell>
          <cell r="D781">
            <v>0</v>
          </cell>
          <cell r="E781">
            <v>0</v>
          </cell>
          <cell r="F781">
            <v>0</v>
          </cell>
          <cell r="G781">
            <v>0</v>
          </cell>
          <cell r="H781">
            <v>0</v>
          </cell>
          <cell r="I781">
            <v>0</v>
          </cell>
          <cell r="J781">
            <v>0</v>
          </cell>
          <cell r="K781">
            <v>0</v>
          </cell>
          <cell r="L781">
            <v>0</v>
          </cell>
        </row>
        <row r="782">
          <cell r="B782" t="str">
            <v>H3021</v>
          </cell>
          <cell r="C782" t="str">
            <v>RASA</v>
          </cell>
          <cell r="D782">
            <v>0</v>
          </cell>
          <cell r="E782">
            <v>0</v>
          </cell>
          <cell r="F782">
            <v>0</v>
          </cell>
          <cell r="G782">
            <v>0</v>
          </cell>
          <cell r="H782">
            <v>0</v>
          </cell>
          <cell r="I782">
            <v>0</v>
          </cell>
          <cell r="J782">
            <v>0</v>
          </cell>
          <cell r="K782">
            <v>0</v>
          </cell>
          <cell r="L782">
            <v>0</v>
          </cell>
        </row>
        <row r="783">
          <cell r="B783" t="str">
            <v>H3148</v>
          </cell>
          <cell r="C783" t="str">
            <v>RASA</v>
          </cell>
          <cell r="D783">
            <v>0</v>
          </cell>
          <cell r="E783">
            <v>0</v>
          </cell>
          <cell r="F783">
            <v>0</v>
          </cell>
          <cell r="G783">
            <v>0</v>
          </cell>
          <cell r="H783">
            <v>0</v>
          </cell>
          <cell r="I783">
            <v>0</v>
          </cell>
          <cell r="J783">
            <v>0</v>
          </cell>
          <cell r="K783">
            <v>0</v>
          </cell>
          <cell r="L783">
            <v>0</v>
          </cell>
        </row>
        <row r="784">
          <cell r="B784" t="str">
            <v>H3158</v>
          </cell>
          <cell r="C784" t="str">
            <v>RASA</v>
          </cell>
          <cell r="D784">
            <v>0</v>
          </cell>
          <cell r="E784">
            <v>0</v>
          </cell>
          <cell r="F784">
            <v>0</v>
          </cell>
          <cell r="G784">
            <v>0</v>
          </cell>
          <cell r="H784">
            <v>0</v>
          </cell>
          <cell r="I784">
            <v>0</v>
          </cell>
          <cell r="J784">
            <v>0</v>
          </cell>
          <cell r="K784">
            <v>0</v>
          </cell>
          <cell r="L784">
            <v>0</v>
          </cell>
        </row>
        <row r="785">
          <cell r="B785" t="str">
            <v>H3162</v>
          </cell>
          <cell r="C785" t="str">
            <v>RASA</v>
          </cell>
          <cell r="D785">
            <v>0</v>
          </cell>
          <cell r="E785">
            <v>0</v>
          </cell>
          <cell r="F785">
            <v>0</v>
          </cell>
          <cell r="G785">
            <v>0</v>
          </cell>
          <cell r="H785">
            <v>0</v>
          </cell>
          <cell r="I785">
            <v>0</v>
          </cell>
          <cell r="J785">
            <v>0</v>
          </cell>
          <cell r="K785">
            <v>0</v>
          </cell>
          <cell r="L785">
            <v>0</v>
          </cell>
        </row>
        <row r="786">
          <cell r="B786" t="str">
            <v>H3182</v>
          </cell>
          <cell r="C786" t="str">
            <v>RASA</v>
          </cell>
          <cell r="D786">
            <v>0</v>
          </cell>
          <cell r="E786">
            <v>0</v>
          </cell>
          <cell r="F786">
            <v>0</v>
          </cell>
          <cell r="G786">
            <v>0</v>
          </cell>
          <cell r="H786">
            <v>0</v>
          </cell>
          <cell r="I786">
            <v>0</v>
          </cell>
          <cell r="J786">
            <v>0</v>
          </cell>
          <cell r="K786">
            <v>0</v>
          </cell>
          <cell r="L786">
            <v>0</v>
          </cell>
        </row>
        <row r="787">
          <cell r="B787" t="str">
            <v>H3230</v>
          </cell>
          <cell r="C787" t="str">
            <v>RASA</v>
          </cell>
          <cell r="D787">
            <v>0</v>
          </cell>
          <cell r="E787">
            <v>0</v>
          </cell>
          <cell r="F787">
            <v>0</v>
          </cell>
          <cell r="G787">
            <v>0</v>
          </cell>
          <cell r="H787">
            <v>0</v>
          </cell>
          <cell r="I787">
            <v>0</v>
          </cell>
          <cell r="J787">
            <v>0</v>
          </cell>
          <cell r="K787">
            <v>0</v>
          </cell>
          <cell r="L787">
            <v>0</v>
          </cell>
        </row>
        <row r="788">
          <cell r="B788" t="str">
            <v>H3283</v>
          </cell>
          <cell r="C788" t="str">
            <v>RASA</v>
          </cell>
          <cell r="D788">
            <v>0</v>
          </cell>
          <cell r="E788">
            <v>0</v>
          </cell>
          <cell r="F788">
            <v>0</v>
          </cell>
          <cell r="G788">
            <v>0</v>
          </cell>
          <cell r="H788">
            <v>0</v>
          </cell>
          <cell r="I788">
            <v>0</v>
          </cell>
          <cell r="J788">
            <v>0</v>
          </cell>
          <cell r="K788">
            <v>0</v>
          </cell>
          <cell r="L788">
            <v>0</v>
          </cell>
        </row>
        <row r="789">
          <cell r="B789" t="str">
            <v>H3286</v>
          </cell>
          <cell r="C789" t="str">
            <v>RASA</v>
          </cell>
          <cell r="D789">
            <v>0</v>
          </cell>
          <cell r="E789">
            <v>0</v>
          </cell>
          <cell r="F789">
            <v>0</v>
          </cell>
          <cell r="G789">
            <v>0</v>
          </cell>
          <cell r="H789">
            <v>0</v>
          </cell>
          <cell r="I789">
            <v>0</v>
          </cell>
          <cell r="J789">
            <v>0</v>
          </cell>
          <cell r="K789">
            <v>0</v>
          </cell>
          <cell r="L789">
            <v>0</v>
          </cell>
        </row>
        <row r="790">
          <cell r="B790" t="str">
            <v>H3294</v>
          </cell>
          <cell r="C790" t="str">
            <v>RASA</v>
          </cell>
          <cell r="D790">
            <v>0</v>
          </cell>
          <cell r="E790">
            <v>0</v>
          </cell>
          <cell r="F790">
            <v>0</v>
          </cell>
          <cell r="G790">
            <v>0</v>
          </cell>
          <cell r="H790">
            <v>0</v>
          </cell>
          <cell r="I790">
            <v>0</v>
          </cell>
          <cell r="J790">
            <v>0</v>
          </cell>
          <cell r="K790">
            <v>0</v>
          </cell>
          <cell r="L790">
            <v>0</v>
          </cell>
        </row>
        <row r="791">
          <cell r="B791" t="str">
            <v>H3295</v>
          </cell>
          <cell r="C791" t="str">
            <v>RASA</v>
          </cell>
          <cell r="D791">
            <v>0</v>
          </cell>
          <cell r="E791">
            <v>0</v>
          </cell>
          <cell r="F791">
            <v>0</v>
          </cell>
          <cell r="G791">
            <v>0</v>
          </cell>
          <cell r="H791">
            <v>0</v>
          </cell>
          <cell r="I791">
            <v>0</v>
          </cell>
          <cell r="J791">
            <v>0</v>
          </cell>
          <cell r="K791">
            <v>0</v>
          </cell>
          <cell r="L791">
            <v>0</v>
          </cell>
        </row>
        <row r="792">
          <cell r="B792" t="str">
            <v>H3361</v>
          </cell>
          <cell r="C792" t="str">
            <v>RASA</v>
          </cell>
          <cell r="D792">
            <v>0</v>
          </cell>
          <cell r="E792">
            <v>0</v>
          </cell>
          <cell r="F792">
            <v>0</v>
          </cell>
          <cell r="G792">
            <v>0</v>
          </cell>
          <cell r="H792">
            <v>0</v>
          </cell>
          <cell r="I792">
            <v>0</v>
          </cell>
          <cell r="J792">
            <v>0</v>
          </cell>
          <cell r="K792">
            <v>0</v>
          </cell>
          <cell r="L792">
            <v>0</v>
          </cell>
        </row>
        <row r="793">
          <cell r="B793" t="str">
            <v>H3370</v>
          </cell>
          <cell r="C793" t="str">
            <v>RASA</v>
          </cell>
          <cell r="D793">
            <v>0</v>
          </cell>
          <cell r="E793">
            <v>0</v>
          </cell>
          <cell r="F793">
            <v>0</v>
          </cell>
          <cell r="G793">
            <v>0</v>
          </cell>
          <cell r="H793">
            <v>0</v>
          </cell>
          <cell r="I793">
            <v>0</v>
          </cell>
          <cell r="J793">
            <v>0</v>
          </cell>
          <cell r="K793">
            <v>0</v>
          </cell>
          <cell r="L793">
            <v>0</v>
          </cell>
        </row>
        <row r="794">
          <cell r="B794" t="str">
            <v>H3383</v>
          </cell>
          <cell r="C794" t="str">
            <v>RASA</v>
          </cell>
          <cell r="D794">
            <v>0</v>
          </cell>
          <cell r="E794">
            <v>0</v>
          </cell>
          <cell r="F794">
            <v>0</v>
          </cell>
          <cell r="G794">
            <v>0</v>
          </cell>
          <cell r="H794">
            <v>0</v>
          </cell>
          <cell r="I794">
            <v>0</v>
          </cell>
          <cell r="J794">
            <v>0</v>
          </cell>
          <cell r="K794">
            <v>0</v>
          </cell>
          <cell r="L794">
            <v>0</v>
          </cell>
        </row>
        <row r="795">
          <cell r="B795" t="str">
            <v>H3403</v>
          </cell>
          <cell r="C795" t="str">
            <v>RASA</v>
          </cell>
          <cell r="D795">
            <v>0</v>
          </cell>
          <cell r="E795">
            <v>0</v>
          </cell>
          <cell r="F795">
            <v>0</v>
          </cell>
          <cell r="G795">
            <v>0</v>
          </cell>
          <cell r="H795">
            <v>0</v>
          </cell>
          <cell r="I795">
            <v>0</v>
          </cell>
          <cell r="J795">
            <v>0</v>
          </cell>
          <cell r="K795">
            <v>0</v>
          </cell>
          <cell r="L795">
            <v>0</v>
          </cell>
        </row>
        <row r="796">
          <cell r="B796" t="str">
            <v>H3405</v>
          </cell>
          <cell r="C796" t="str">
            <v>RASA</v>
          </cell>
          <cell r="D796">
            <v>0</v>
          </cell>
          <cell r="E796">
            <v>0</v>
          </cell>
          <cell r="F796">
            <v>0</v>
          </cell>
          <cell r="G796">
            <v>0</v>
          </cell>
          <cell r="H796">
            <v>0</v>
          </cell>
          <cell r="I796">
            <v>0</v>
          </cell>
          <cell r="J796">
            <v>0</v>
          </cell>
          <cell r="K796">
            <v>0</v>
          </cell>
          <cell r="L796">
            <v>0</v>
          </cell>
        </row>
        <row r="797">
          <cell r="B797" t="str">
            <v>H3470</v>
          </cell>
          <cell r="C797" t="str">
            <v>RASA</v>
          </cell>
          <cell r="D797">
            <v>0</v>
          </cell>
          <cell r="E797">
            <v>0</v>
          </cell>
          <cell r="F797">
            <v>0</v>
          </cell>
          <cell r="G797">
            <v>0</v>
          </cell>
          <cell r="H797">
            <v>0</v>
          </cell>
          <cell r="I797">
            <v>0</v>
          </cell>
          <cell r="J797">
            <v>0</v>
          </cell>
          <cell r="K797">
            <v>0</v>
          </cell>
          <cell r="L797">
            <v>0</v>
          </cell>
        </row>
        <row r="798">
          <cell r="B798" t="str">
            <v>H3504</v>
          </cell>
          <cell r="C798" t="str">
            <v>RASA</v>
          </cell>
          <cell r="D798">
            <v>0</v>
          </cell>
          <cell r="E798">
            <v>0</v>
          </cell>
          <cell r="F798">
            <v>0</v>
          </cell>
          <cell r="G798">
            <v>0</v>
          </cell>
          <cell r="H798">
            <v>0</v>
          </cell>
          <cell r="I798">
            <v>0</v>
          </cell>
          <cell r="J798">
            <v>0</v>
          </cell>
          <cell r="K798">
            <v>0</v>
          </cell>
          <cell r="L798">
            <v>0</v>
          </cell>
        </row>
        <row r="799">
          <cell r="B799" t="str">
            <v>H3505</v>
          </cell>
          <cell r="C799" t="str">
            <v>RASA</v>
          </cell>
          <cell r="D799">
            <v>0</v>
          </cell>
          <cell r="E799">
            <v>0</v>
          </cell>
          <cell r="F799">
            <v>0</v>
          </cell>
          <cell r="G799">
            <v>0</v>
          </cell>
          <cell r="H799">
            <v>0</v>
          </cell>
          <cell r="I799">
            <v>0</v>
          </cell>
          <cell r="J799">
            <v>0</v>
          </cell>
          <cell r="K799">
            <v>0</v>
          </cell>
          <cell r="L799">
            <v>0</v>
          </cell>
        </row>
        <row r="800">
          <cell r="B800" t="str">
            <v>H3569</v>
          </cell>
          <cell r="C800" t="str">
            <v>RASA</v>
          </cell>
          <cell r="D800">
            <v>0</v>
          </cell>
          <cell r="E800">
            <v>0</v>
          </cell>
          <cell r="F800">
            <v>0</v>
          </cell>
          <cell r="G800">
            <v>0</v>
          </cell>
          <cell r="H800">
            <v>0</v>
          </cell>
          <cell r="I800">
            <v>0</v>
          </cell>
          <cell r="J800">
            <v>0</v>
          </cell>
          <cell r="K800">
            <v>0</v>
          </cell>
          <cell r="L800">
            <v>0</v>
          </cell>
        </row>
        <row r="801">
          <cell r="B801" t="str">
            <v>H3600</v>
          </cell>
          <cell r="C801" t="str">
            <v>RASA</v>
          </cell>
          <cell r="D801">
            <v>0</v>
          </cell>
          <cell r="E801">
            <v>0</v>
          </cell>
          <cell r="F801">
            <v>0</v>
          </cell>
          <cell r="G801">
            <v>0</v>
          </cell>
          <cell r="H801">
            <v>0</v>
          </cell>
          <cell r="I801">
            <v>0</v>
          </cell>
          <cell r="J801">
            <v>0</v>
          </cell>
          <cell r="K801">
            <v>0</v>
          </cell>
          <cell r="L801">
            <v>0</v>
          </cell>
        </row>
        <row r="802">
          <cell r="B802" t="str">
            <v>H3610</v>
          </cell>
          <cell r="C802" t="str">
            <v>RASA</v>
          </cell>
          <cell r="D802">
            <v>0</v>
          </cell>
          <cell r="E802">
            <v>0</v>
          </cell>
          <cell r="F802">
            <v>0</v>
          </cell>
          <cell r="G802">
            <v>0</v>
          </cell>
          <cell r="H802">
            <v>0</v>
          </cell>
          <cell r="I802">
            <v>0</v>
          </cell>
          <cell r="J802">
            <v>0</v>
          </cell>
          <cell r="K802">
            <v>0</v>
          </cell>
          <cell r="L802">
            <v>0</v>
          </cell>
        </row>
        <row r="803">
          <cell r="B803" t="str">
            <v>H3639</v>
          </cell>
          <cell r="C803" t="str">
            <v>RASA</v>
          </cell>
          <cell r="D803">
            <v>0</v>
          </cell>
          <cell r="E803">
            <v>0</v>
          </cell>
          <cell r="F803">
            <v>0</v>
          </cell>
          <cell r="G803">
            <v>0</v>
          </cell>
          <cell r="H803">
            <v>0</v>
          </cell>
          <cell r="I803">
            <v>0</v>
          </cell>
          <cell r="J803">
            <v>0</v>
          </cell>
          <cell r="K803">
            <v>0</v>
          </cell>
          <cell r="L803">
            <v>0</v>
          </cell>
        </row>
        <row r="804">
          <cell r="B804" t="str">
            <v>H3658</v>
          </cell>
          <cell r="C804" t="str">
            <v>Large</v>
          </cell>
          <cell r="D804">
            <v>0</v>
          </cell>
          <cell r="E804">
            <v>0</v>
          </cell>
          <cell r="F804">
            <v>0</v>
          </cell>
          <cell r="G804">
            <v>0</v>
          </cell>
          <cell r="H804">
            <v>0</v>
          </cell>
          <cell r="I804">
            <v>0</v>
          </cell>
          <cell r="J804">
            <v>0</v>
          </cell>
          <cell r="K804">
            <v>0</v>
          </cell>
          <cell r="L804">
            <v>0</v>
          </cell>
        </row>
        <row r="805">
          <cell r="B805" t="str">
            <v>H3680</v>
          </cell>
          <cell r="C805" t="str">
            <v>RASA</v>
          </cell>
          <cell r="D805">
            <v>0</v>
          </cell>
          <cell r="E805">
            <v>0</v>
          </cell>
          <cell r="F805">
            <v>0</v>
          </cell>
          <cell r="G805">
            <v>0</v>
          </cell>
          <cell r="H805">
            <v>0</v>
          </cell>
          <cell r="I805">
            <v>0</v>
          </cell>
          <cell r="J805">
            <v>0</v>
          </cell>
          <cell r="K805">
            <v>0</v>
          </cell>
          <cell r="L805">
            <v>0</v>
          </cell>
        </row>
        <row r="806">
          <cell r="B806" t="str">
            <v>H3720</v>
          </cell>
          <cell r="C806" t="str">
            <v>RASA</v>
          </cell>
          <cell r="D806">
            <v>0</v>
          </cell>
          <cell r="E806">
            <v>0</v>
          </cell>
          <cell r="F806">
            <v>0</v>
          </cell>
          <cell r="G806">
            <v>0</v>
          </cell>
          <cell r="H806">
            <v>0</v>
          </cell>
          <cell r="I806">
            <v>0</v>
          </cell>
          <cell r="J806">
            <v>0</v>
          </cell>
          <cell r="K806">
            <v>0</v>
          </cell>
          <cell r="L806">
            <v>0</v>
          </cell>
        </row>
        <row r="807">
          <cell r="B807" t="str">
            <v>H3727</v>
          </cell>
          <cell r="C807" t="str">
            <v>RASA</v>
          </cell>
          <cell r="D807">
            <v>0</v>
          </cell>
          <cell r="E807">
            <v>0</v>
          </cell>
          <cell r="F807">
            <v>0</v>
          </cell>
          <cell r="G807">
            <v>0</v>
          </cell>
          <cell r="H807">
            <v>0</v>
          </cell>
          <cell r="I807">
            <v>0</v>
          </cell>
          <cell r="J807">
            <v>0</v>
          </cell>
          <cell r="K807">
            <v>0</v>
          </cell>
          <cell r="L807">
            <v>0</v>
          </cell>
        </row>
        <row r="808">
          <cell r="B808" t="str">
            <v>H3731</v>
          </cell>
          <cell r="C808" t="str">
            <v>RASA</v>
          </cell>
          <cell r="D808">
            <v>0</v>
          </cell>
          <cell r="E808">
            <v>0</v>
          </cell>
          <cell r="F808">
            <v>0</v>
          </cell>
          <cell r="G808">
            <v>0</v>
          </cell>
          <cell r="H808">
            <v>0</v>
          </cell>
          <cell r="I808">
            <v>0</v>
          </cell>
          <cell r="J808">
            <v>0</v>
          </cell>
          <cell r="K808">
            <v>0</v>
          </cell>
          <cell r="L808">
            <v>0</v>
          </cell>
        </row>
        <row r="809">
          <cell r="B809" t="str">
            <v>H3762</v>
          </cell>
          <cell r="C809" t="str">
            <v>RASA</v>
          </cell>
          <cell r="D809">
            <v>0</v>
          </cell>
          <cell r="E809">
            <v>0</v>
          </cell>
          <cell r="F809">
            <v>0</v>
          </cell>
          <cell r="G809">
            <v>0</v>
          </cell>
          <cell r="H809">
            <v>0</v>
          </cell>
          <cell r="I809">
            <v>0</v>
          </cell>
          <cell r="J809">
            <v>0</v>
          </cell>
          <cell r="K809">
            <v>0</v>
          </cell>
          <cell r="L809">
            <v>0</v>
          </cell>
        </row>
        <row r="810">
          <cell r="B810" t="str">
            <v>H3763</v>
          </cell>
          <cell r="C810" t="str">
            <v>RASA</v>
          </cell>
          <cell r="D810">
            <v>0</v>
          </cell>
          <cell r="E810">
            <v>0</v>
          </cell>
          <cell r="F810">
            <v>0</v>
          </cell>
          <cell r="G810">
            <v>0</v>
          </cell>
          <cell r="H810">
            <v>0</v>
          </cell>
          <cell r="I810">
            <v>0</v>
          </cell>
          <cell r="J810">
            <v>0</v>
          </cell>
          <cell r="K810">
            <v>0</v>
          </cell>
          <cell r="L810">
            <v>0</v>
          </cell>
        </row>
        <row r="811">
          <cell r="B811" t="str">
            <v>H3779</v>
          </cell>
          <cell r="C811" t="str">
            <v>RASA</v>
          </cell>
          <cell r="D811">
            <v>0</v>
          </cell>
          <cell r="E811">
            <v>0</v>
          </cell>
          <cell r="F811">
            <v>0</v>
          </cell>
          <cell r="G811">
            <v>0</v>
          </cell>
          <cell r="H811">
            <v>0</v>
          </cell>
          <cell r="I811">
            <v>0</v>
          </cell>
          <cell r="J811">
            <v>0</v>
          </cell>
          <cell r="K811">
            <v>0</v>
          </cell>
          <cell r="L811">
            <v>0</v>
          </cell>
        </row>
        <row r="812">
          <cell r="B812" t="str">
            <v>H3780</v>
          </cell>
          <cell r="C812" t="str">
            <v>RASA</v>
          </cell>
          <cell r="D812">
            <v>0</v>
          </cell>
          <cell r="E812">
            <v>0</v>
          </cell>
          <cell r="F812">
            <v>0</v>
          </cell>
          <cell r="G812">
            <v>0</v>
          </cell>
          <cell r="H812">
            <v>0</v>
          </cell>
          <cell r="I812">
            <v>0</v>
          </cell>
          <cell r="J812">
            <v>0</v>
          </cell>
          <cell r="K812">
            <v>0</v>
          </cell>
          <cell r="L812">
            <v>0</v>
          </cell>
        </row>
        <row r="813">
          <cell r="B813" t="str">
            <v>H3795</v>
          </cell>
          <cell r="C813" t="str">
            <v>RASA</v>
          </cell>
          <cell r="D813">
            <v>0</v>
          </cell>
          <cell r="E813">
            <v>0</v>
          </cell>
          <cell r="F813">
            <v>0</v>
          </cell>
          <cell r="G813">
            <v>0</v>
          </cell>
          <cell r="H813">
            <v>0</v>
          </cell>
          <cell r="I813">
            <v>0</v>
          </cell>
          <cell r="J813">
            <v>0</v>
          </cell>
          <cell r="K813">
            <v>0</v>
          </cell>
          <cell r="L813">
            <v>0</v>
          </cell>
        </row>
        <row r="814">
          <cell r="B814" t="str">
            <v>H3835</v>
          </cell>
          <cell r="C814" t="str">
            <v>RASA</v>
          </cell>
          <cell r="D814">
            <v>0</v>
          </cell>
          <cell r="E814">
            <v>0</v>
          </cell>
          <cell r="F814">
            <v>0</v>
          </cell>
          <cell r="G814">
            <v>0</v>
          </cell>
          <cell r="H814">
            <v>0</v>
          </cell>
          <cell r="I814">
            <v>0</v>
          </cell>
          <cell r="J814">
            <v>0</v>
          </cell>
          <cell r="K814">
            <v>0</v>
          </cell>
          <cell r="L814">
            <v>0</v>
          </cell>
        </row>
        <row r="815">
          <cell r="B815" t="str">
            <v>H3853</v>
          </cell>
          <cell r="C815" t="str">
            <v>RASA</v>
          </cell>
          <cell r="D815">
            <v>0</v>
          </cell>
          <cell r="E815">
            <v>0</v>
          </cell>
          <cell r="F815">
            <v>0</v>
          </cell>
          <cell r="G815">
            <v>0</v>
          </cell>
          <cell r="H815">
            <v>0</v>
          </cell>
          <cell r="I815">
            <v>0</v>
          </cell>
          <cell r="J815">
            <v>0</v>
          </cell>
          <cell r="K815">
            <v>0</v>
          </cell>
          <cell r="L815">
            <v>0</v>
          </cell>
        </row>
        <row r="816">
          <cell r="B816" t="str">
            <v>H3860</v>
          </cell>
          <cell r="C816" t="str">
            <v>RASA</v>
          </cell>
          <cell r="D816">
            <v>0</v>
          </cell>
          <cell r="E816">
            <v>0</v>
          </cell>
          <cell r="F816">
            <v>0</v>
          </cell>
          <cell r="G816">
            <v>0</v>
          </cell>
          <cell r="H816">
            <v>0</v>
          </cell>
          <cell r="I816">
            <v>0</v>
          </cell>
          <cell r="J816">
            <v>0</v>
          </cell>
          <cell r="K816">
            <v>0</v>
          </cell>
          <cell r="L816">
            <v>0</v>
          </cell>
        </row>
        <row r="817">
          <cell r="B817" t="str">
            <v>H3862</v>
          </cell>
          <cell r="C817" t="str">
            <v>RASA</v>
          </cell>
          <cell r="D817">
            <v>0</v>
          </cell>
          <cell r="E817">
            <v>0</v>
          </cell>
          <cell r="F817">
            <v>0</v>
          </cell>
          <cell r="G817">
            <v>0</v>
          </cell>
          <cell r="H817">
            <v>0</v>
          </cell>
          <cell r="I817">
            <v>0</v>
          </cell>
          <cell r="J817">
            <v>0</v>
          </cell>
          <cell r="K817">
            <v>0</v>
          </cell>
          <cell r="L817">
            <v>0</v>
          </cell>
        </row>
        <row r="818">
          <cell r="B818" t="str">
            <v>H3868</v>
          </cell>
          <cell r="C818" t="str">
            <v>RASA</v>
          </cell>
          <cell r="D818">
            <v>0</v>
          </cell>
          <cell r="E818">
            <v>0</v>
          </cell>
          <cell r="F818">
            <v>0</v>
          </cell>
          <cell r="G818">
            <v>0</v>
          </cell>
          <cell r="H818">
            <v>0</v>
          </cell>
          <cell r="I818">
            <v>0</v>
          </cell>
          <cell r="J818">
            <v>0</v>
          </cell>
          <cell r="K818">
            <v>0</v>
          </cell>
          <cell r="L818">
            <v>0</v>
          </cell>
        </row>
        <row r="819">
          <cell r="B819" t="str">
            <v>H3873</v>
          </cell>
          <cell r="C819" t="str">
            <v>RASA</v>
          </cell>
          <cell r="D819">
            <v>0</v>
          </cell>
          <cell r="E819">
            <v>0</v>
          </cell>
          <cell r="F819">
            <v>0</v>
          </cell>
          <cell r="G819">
            <v>0</v>
          </cell>
          <cell r="H819">
            <v>0</v>
          </cell>
          <cell r="I819">
            <v>0</v>
          </cell>
          <cell r="J819">
            <v>0</v>
          </cell>
          <cell r="K819">
            <v>0</v>
          </cell>
          <cell r="L819">
            <v>0</v>
          </cell>
        </row>
        <row r="820">
          <cell r="B820" t="str">
            <v>H3905</v>
          </cell>
          <cell r="C820" t="str">
            <v>RASA</v>
          </cell>
          <cell r="D820">
            <v>0</v>
          </cell>
          <cell r="E820">
            <v>0</v>
          </cell>
          <cell r="F820">
            <v>0</v>
          </cell>
          <cell r="G820">
            <v>0</v>
          </cell>
          <cell r="H820">
            <v>0</v>
          </cell>
          <cell r="I820">
            <v>0</v>
          </cell>
          <cell r="J820">
            <v>0</v>
          </cell>
          <cell r="K820">
            <v>0</v>
          </cell>
          <cell r="L820">
            <v>0</v>
          </cell>
        </row>
        <row r="821">
          <cell r="B821" t="str">
            <v>H3927</v>
          </cell>
          <cell r="C821" t="str">
            <v>RASA</v>
          </cell>
          <cell r="D821">
            <v>0</v>
          </cell>
          <cell r="E821">
            <v>0</v>
          </cell>
          <cell r="F821">
            <v>0</v>
          </cell>
          <cell r="G821">
            <v>0</v>
          </cell>
          <cell r="H821">
            <v>0</v>
          </cell>
          <cell r="I821">
            <v>0</v>
          </cell>
          <cell r="J821">
            <v>0</v>
          </cell>
          <cell r="K821">
            <v>0</v>
          </cell>
          <cell r="L821">
            <v>0</v>
          </cell>
        </row>
        <row r="822">
          <cell r="B822" t="str">
            <v>H3938</v>
          </cell>
          <cell r="C822" t="str">
            <v>RASA</v>
          </cell>
          <cell r="D822">
            <v>0</v>
          </cell>
          <cell r="E822">
            <v>0</v>
          </cell>
          <cell r="F822">
            <v>0</v>
          </cell>
          <cell r="G822">
            <v>0</v>
          </cell>
          <cell r="H822">
            <v>0</v>
          </cell>
          <cell r="I822">
            <v>0</v>
          </cell>
          <cell r="J822">
            <v>0</v>
          </cell>
          <cell r="K822">
            <v>0</v>
          </cell>
          <cell r="L822">
            <v>0</v>
          </cell>
        </row>
        <row r="823">
          <cell r="B823" t="str">
            <v>H3955</v>
          </cell>
          <cell r="C823" t="str">
            <v>RASA</v>
          </cell>
          <cell r="D823">
            <v>0</v>
          </cell>
          <cell r="E823">
            <v>0</v>
          </cell>
          <cell r="F823">
            <v>0</v>
          </cell>
          <cell r="G823">
            <v>0</v>
          </cell>
          <cell r="H823">
            <v>0</v>
          </cell>
          <cell r="I823">
            <v>0</v>
          </cell>
          <cell r="J823">
            <v>0</v>
          </cell>
          <cell r="K823">
            <v>0</v>
          </cell>
          <cell r="L823">
            <v>0</v>
          </cell>
        </row>
        <row r="824">
          <cell r="B824" t="str">
            <v>H3994</v>
          </cell>
          <cell r="C824" t="str">
            <v>RASA</v>
          </cell>
          <cell r="D824">
            <v>0</v>
          </cell>
          <cell r="E824">
            <v>0</v>
          </cell>
          <cell r="F824">
            <v>0</v>
          </cell>
          <cell r="G824">
            <v>0</v>
          </cell>
          <cell r="H824">
            <v>0</v>
          </cell>
          <cell r="I824">
            <v>0</v>
          </cell>
          <cell r="J824">
            <v>0</v>
          </cell>
          <cell r="K824">
            <v>0</v>
          </cell>
          <cell r="L824">
            <v>0</v>
          </cell>
        </row>
        <row r="825">
          <cell r="B825" t="str">
            <v>H4010</v>
          </cell>
          <cell r="C825" t="str">
            <v>RASA</v>
          </cell>
          <cell r="D825">
            <v>0</v>
          </cell>
          <cell r="E825">
            <v>0</v>
          </cell>
          <cell r="F825">
            <v>0</v>
          </cell>
          <cell r="G825">
            <v>0</v>
          </cell>
          <cell r="H825">
            <v>0</v>
          </cell>
          <cell r="I825">
            <v>0</v>
          </cell>
          <cell r="J825">
            <v>0</v>
          </cell>
          <cell r="K825">
            <v>0</v>
          </cell>
          <cell r="L825">
            <v>0</v>
          </cell>
        </row>
        <row r="826">
          <cell r="B826" t="str">
            <v>H4058</v>
          </cell>
          <cell r="C826" t="str">
            <v>RASA</v>
          </cell>
          <cell r="D826">
            <v>0</v>
          </cell>
          <cell r="E826">
            <v>0</v>
          </cell>
          <cell r="F826">
            <v>0</v>
          </cell>
          <cell r="G826">
            <v>0</v>
          </cell>
          <cell r="H826">
            <v>0</v>
          </cell>
          <cell r="I826">
            <v>0</v>
          </cell>
          <cell r="J826">
            <v>0</v>
          </cell>
          <cell r="K826">
            <v>0</v>
          </cell>
          <cell r="L826">
            <v>0</v>
          </cell>
        </row>
        <row r="827">
          <cell r="B827" t="str">
            <v>H4085</v>
          </cell>
          <cell r="C827" t="str">
            <v>RASA</v>
          </cell>
          <cell r="D827">
            <v>0</v>
          </cell>
          <cell r="E827">
            <v>0</v>
          </cell>
          <cell r="F827">
            <v>0</v>
          </cell>
          <cell r="G827">
            <v>0</v>
          </cell>
          <cell r="H827">
            <v>0</v>
          </cell>
          <cell r="I827">
            <v>0</v>
          </cell>
          <cell r="J827">
            <v>0</v>
          </cell>
          <cell r="K827">
            <v>0</v>
          </cell>
          <cell r="L827">
            <v>0</v>
          </cell>
        </row>
        <row r="828">
          <cell r="B828" t="str">
            <v>H4099</v>
          </cell>
          <cell r="C828" t="str">
            <v>RASA</v>
          </cell>
          <cell r="D828">
            <v>0</v>
          </cell>
          <cell r="E828">
            <v>0</v>
          </cell>
          <cell r="F828">
            <v>0</v>
          </cell>
          <cell r="G828">
            <v>0</v>
          </cell>
          <cell r="H828">
            <v>0</v>
          </cell>
          <cell r="I828">
            <v>0</v>
          </cell>
          <cell r="J828">
            <v>0</v>
          </cell>
          <cell r="K828">
            <v>0</v>
          </cell>
          <cell r="L828">
            <v>0</v>
          </cell>
        </row>
        <row r="829">
          <cell r="B829" t="str">
            <v>H4115</v>
          </cell>
          <cell r="C829" t="str">
            <v>RASA</v>
          </cell>
          <cell r="D829">
            <v>0</v>
          </cell>
          <cell r="E829">
            <v>0</v>
          </cell>
          <cell r="F829">
            <v>0</v>
          </cell>
          <cell r="G829">
            <v>0</v>
          </cell>
          <cell r="H829">
            <v>0</v>
          </cell>
          <cell r="I829">
            <v>0</v>
          </cell>
          <cell r="J829">
            <v>0</v>
          </cell>
          <cell r="K829">
            <v>0</v>
          </cell>
          <cell r="L829">
            <v>0</v>
          </cell>
        </row>
        <row r="830">
          <cell r="B830" t="str">
            <v>H4128</v>
          </cell>
          <cell r="C830" t="str">
            <v>RASA</v>
          </cell>
          <cell r="D830">
            <v>0</v>
          </cell>
          <cell r="E830">
            <v>0</v>
          </cell>
          <cell r="F830">
            <v>0</v>
          </cell>
          <cell r="G830">
            <v>0</v>
          </cell>
          <cell r="H830">
            <v>0</v>
          </cell>
          <cell r="I830">
            <v>0</v>
          </cell>
          <cell r="J830">
            <v>0</v>
          </cell>
          <cell r="K830">
            <v>0</v>
          </cell>
          <cell r="L830">
            <v>0</v>
          </cell>
        </row>
        <row r="831">
          <cell r="B831" t="str">
            <v>H4156</v>
          </cell>
          <cell r="C831" t="str">
            <v>RASA</v>
          </cell>
          <cell r="D831">
            <v>0</v>
          </cell>
          <cell r="E831">
            <v>0</v>
          </cell>
          <cell r="F831">
            <v>0</v>
          </cell>
          <cell r="G831">
            <v>0</v>
          </cell>
          <cell r="H831">
            <v>0</v>
          </cell>
          <cell r="I831">
            <v>0</v>
          </cell>
          <cell r="J831">
            <v>0</v>
          </cell>
          <cell r="K831">
            <v>0</v>
          </cell>
          <cell r="L831">
            <v>0</v>
          </cell>
        </row>
        <row r="832">
          <cell r="B832" t="str">
            <v>H4179</v>
          </cell>
          <cell r="C832" t="str">
            <v>RASA</v>
          </cell>
          <cell r="D832">
            <v>0</v>
          </cell>
          <cell r="E832">
            <v>0</v>
          </cell>
          <cell r="F832">
            <v>0</v>
          </cell>
          <cell r="G832">
            <v>0</v>
          </cell>
          <cell r="H832">
            <v>0</v>
          </cell>
          <cell r="I832">
            <v>0</v>
          </cell>
          <cell r="J832">
            <v>0</v>
          </cell>
          <cell r="K832">
            <v>0</v>
          </cell>
          <cell r="L832">
            <v>0</v>
          </cell>
        </row>
        <row r="833">
          <cell r="B833" t="str">
            <v>H4244</v>
          </cell>
          <cell r="C833" t="str">
            <v>RASA</v>
          </cell>
          <cell r="D833">
            <v>0</v>
          </cell>
          <cell r="E833">
            <v>0</v>
          </cell>
          <cell r="F833">
            <v>0</v>
          </cell>
          <cell r="G833">
            <v>0</v>
          </cell>
          <cell r="H833">
            <v>0</v>
          </cell>
          <cell r="I833">
            <v>0</v>
          </cell>
          <cell r="J833">
            <v>0</v>
          </cell>
          <cell r="K833">
            <v>0</v>
          </cell>
          <cell r="L833">
            <v>0</v>
          </cell>
        </row>
        <row r="834">
          <cell r="B834" t="str">
            <v>H4245</v>
          </cell>
          <cell r="C834" t="str">
            <v>RASA</v>
          </cell>
          <cell r="D834">
            <v>0</v>
          </cell>
          <cell r="E834">
            <v>0</v>
          </cell>
          <cell r="F834">
            <v>0</v>
          </cell>
          <cell r="G834">
            <v>0</v>
          </cell>
          <cell r="H834">
            <v>0</v>
          </cell>
          <cell r="I834">
            <v>0</v>
          </cell>
          <cell r="J834">
            <v>0</v>
          </cell>
          <cell r="K834">
            <v>0</v>
          </cell>
          <cell r="L834">
            <v>0</v>
          </cell>
        </row>
        <row r="835">
          <cell r="B835" t="str">
            <v>H4246</v>
          </cell>
          <cell r="C835" t="str">
            <v>RASA</v>
          </cell>
          <cell r="D835">
            <v>0</v>
          </cell>
          <cell r="E835">
            <v>0</v>
          </cell>
          <cell r="F835">
            <v>0</v>
          </cell>
          <cell r="G835">
            <v>0</v>
          </cell>
          <cell r="H835">
            <v>0</v>
          </cell>
          <cell r="I835">
            <v>0</v>
          </cell>
          <cell r="J835">
            <v>0</v>
          </cell>
          <cell r="K835">
            <v>0</v>
          </cell>
          <cell r="L835">
            <v>0</v>
          </cell>
        </row>
        <row r="836">
          <cell r="B836" t="str">
            <v>H4270</v>
          </cell>
          <cell r="C836" t="str">
            <v>RASA</v>
          </cell>
          <cell r="D836">
            <v>0</v>
          </cell>
          <cell r="E836">
            <v>0</v>
          </cell>
          <cell r="F836">
            <v>0</v>
          </cell>
          <cell r="G836">
            <v>0</v>
          </cell>
          <cell r="H836">
            <v>0</v>
          </cell>
          <cell r="I836">
            <v>0</v>
          </cell>
          <cell r="J836">
            <v>0</v>
          </cell>
          <cell r="K836">
            <v>0</v>
          </cell>
          <cell r="L836">
            <v>0</v>
          </cell>
        </row>
        <row r="837">
          <cell r="B837" t="str">
            <v>H4276</v>
          </cell>
          <cell r="C837" t="str">
            <v>RASA</v>
          </cell>
          <cell r="D837">
            <v>0</v>
          </cell>
          <cell r="E837">
            <v>0</v>
          </cell>
          <cell r="F837">
            <v>0</v>
          </cell>
          <cell r="G837">
            <v>0</v>
          </cell>
          <cell r="H837">
            <v>0</v>
          </cell>
          <cell r="I837">
            <v>0</v>
          </cell>
          <cell r="J837">
            <v>0</v>
          </cell>
          <cell r="K837">
            <v>0</v>
          </cell>
          <cell r="L837">
            <v>0</v>
          </cell>
        </row>
        <row r="838">
          <cell r="B838" t="str">
            <v>H4315</v>
          </cell>
          <cell r="C838" t="str">
            <v>RASA</v>
          </cell>
          <cell r="D838">
            <v>0</v>
          </cell>
          <cell r="E838">
            <v>0</v>
          </cell>
          <cell r="F838">
            <v>0</v>
          </cell>
          <cell r="G838">
            <v>0</v>
          </cell>
          <cell r="H838">
            <v>0</v>
          </cell>
          <cell r="I838">
            <v>0</v>
          </cell>
          <cell r="J838">
            <v>0</v>
          </cell>
          <cell r="K838">
            <v>0</v>
          </cell>
          <cell r="L838">
            <v>0</v>
          </cell>
        </row>
        <row r="839">
          <cell r="B839" t="str">
            <v>H4400</v>
          </cell>
          <cell r="C839" t="str">
            <v>RASA</v>
          </cell>
          <cell r="D839">
            <v>0</v>
          </cell>
          <cell r="E839">
            <v>0</v>
          </cell>
          <cell r="F839">
            <v>0</v>
          </cell>
          <cell r="G839">
            <v>0</v>
          </cell>
          <cell r="H839">
            <v>0</v>
          </cell>
          <cell r="I839">
            <v>0</v>
          </cell>
          <cell r="J839">
            <v>0</v>
          </cell>
          <cell r="K839">
            <v>0</v>
          </cell>
          <cell r="L839">
            <v>0</v>
          </cell>
        </row>
        <row r="840">
          <cell r="B840" t="str">
            <v>H4418</v>
          </cell>
          <cell r="C840" t="str">
            <v>RASA</v>
          </cell>
          <cell r="D840">
            <v>0</v>
          </cell>
          <cell r="E840">
            <v>0</v>
          </cell>
          <cell r="F840">
            <v>0</v>
          </cell>
          <cell r="G840">
            <v>0</v>
          </cell>
          <cell r="H840">
            <v>0</v>
          </cell>
          <cell r="I840">
            <v>0</v>
          </cell>
          <cell r="J840">
            <v>0</v>
          </cell>
          <cell r="K840">
            <v>0</v>
          </cell>
          <cell r="L840">
            <v>0</v>
          </cell>
        </row>
        <row r="841">
          <cell r="B841" t="str">
            <v>H4426</v>
          </cell>
          <cell r="C841" t="str">
            <v>RASA</v>
          </cell>
          <cell r="D841">
            <v>0</v>
          </cell>
          <cell r="E841">
            <v>0</v>
          </cell>
          <cell r="F841">
            <v>0</v>
          </cell>
          <cell r="G841">
            <v>0</v>
          </cell>
          <cell r="H841">
            <v>0</v>
          </cell>
          <cell r="I841">
            <v>0</v>
          </cell>
          <cell r="J841">
            <v>0</v>
          </cell>
          <cell r="K841">
            <v>0</v>
          </cell>
          <cell r="L841">
            <v>0</v>
          </cell>
        </row>
        <row r="842">
          <cell r="B842" t="str">
            <v>H4433</v>
          </cell>
          <cell r="C842" t="str">
            <v>RASA</v>
          </cell>
          <cell r="D842">
            <v>0</v>
          </cell>
          <cell r="E842">
            <v>0</v>
          </cell>
          <cell r="F842">
            <v>0</v>
          </cell>
          <cell r="G842">
            <v>0</v>
          </cell>
          <cell r="H842">
            <v>0</v>
          </cell>
          <cell r="I842">
            <v>0</v>
          </cell>
          <cell r="J842">
            <v>0</v>
          </cell>
          <cell r="K842">
            <v>0</v>
          </cell>
          <cell r="L842">
            <v>0</v>
          </cell>
        </row>
        <row r="843">
          <cell r="B843" t="str">
            <v>L0006</v>
          </cell>
          <cell r="C843" t="str">
            <v>Large</v>
          </cell>
          <cell r="D843">
            <v>1017</v>
          </cell>
          <cell r="E843">
            <v>12</v>
          </cell>
          <cell r="F843">
            <v>73</v>
          </cell>
          <cell r="G843">
            <v>494</v>
          </cell>
          <cell r="H843">
            <v>0</v>
          </cell>
          <cell r="I843">
            <v>115</v>
          </cell>
          <cell r="J843">
            <v>1511</v>
          </cell>
          <cell r="K843">
            <v>12</v>
          </cell>
          <cell r="L843">
            <v>188</v>
          </cell>
        </row>
        <row r="844">
          <cell r="B844" t="str">
            <v>L0011</v>
          </cell>
          <cell r="C844" t="str">
            <v>RASA</v>
          </cell>
          <cell r="D844">
            <v>0</v>
          </cell>
          <cell r="E844">
            <v>0</v>
          </cell>
          <cell r="F844">
            <v>0</v>
          </cell>
          <cell r="G844">
            <v>0</v>
          </cell>
          <cell r="H844">
            <v>0</v>
          </cell>
          <cell r="I844">
            <v>0</v>
          </cell>
          <cell r="J844">
            <v>0</v>
          </cell>
          <cell r="K844">
            <v>0</v>
          </cell>
          <cell r="L844">
            <v>0</v>
          </cell>
        </row>
        <row r="845">
          <cell r="B845" t="str">
            <v>L0014</v>
          </cell>
          <cell r="C845" t="str">
            <v>Large</v>
          </cell>
          <cell r="D845">
            <v>895</v>
          </cell>
          <cell r="E845">
            <v>0</v>
          </cell>
          <cell r="F845">
            <v>0</v>
          </cell>
          <cell r="G845">
            <v>691</v>
          </cell>
          <cell r="H845">
            <v>0</v>
          </cell>
          <cell r="I845">
            <v>0</v>
          </cell>
          <cell r="J845">
            <v>1586</v>
          </cell>
          <cell r="K845">
            <v>0</v>
          </cell>
          <cell r="L845">
            <v>0</v>
          </cell>
        </row>
        <row r="846">
          <cell r="B846" t="str">
            <v>L0018</v>
          </cell>
          <cell r="C846" t="str">
            <v>Large</v>
          </cell>
          <cell r="D846">
            <v>743</v>
          </cell>
          <cell r="E846">
            <v>0</v>
          </cell>
          <cell r="F846">
            <v>43</v>
          </cell>
          <cell r="G846">
            <v>403</v>
          </cell>
          <cell r="H846">
            <v>0</v>
          </cell>
          <cell r="I846">
            <v>280</v>
          </cell>
          <cell r="J846">
            <v>1146</v>
          </cell>
          <cell r="K846">
            <v>0</v>
          </cell>
          <cell r="L846">
            <v>323</v>
          </cell>
        </row>
        <row r="847">
          <cell r="B847" t="str">
            <v>L0021</v>
          </cell>
          <cell r="C847" t="str">
            <v>RASA</v>
          </cell>
          <cell r="D847">
            <v>0</v>
          </cell>
          <cell r="E847">
            <v>15</v>
          </cell>
          <cell r="F847">
            <v>0</v>
          </cell>
          <cell r="G847">
            <v>0</v>
          </cell>
          <cell r="H847">
            <v>8</v>
          </cell>
          <cell r="I847">
            <v>0</v>
          </cell>
          <cell r="J847">
            <v>0</v>
          </cell>
          <cell r="K847">
            <v>23</v>
          </cell>
          <cell r="L847">
            <v>0</v>
          </cell>
        </row>
        <row r="848">
          <cell r="B848" t="str">
            <v>L0026</v>
          </cell>
          <cell r="C848" t="str">
            <v>Large</v>
          </cell>
          <cell r="D848">
            <v>132</v>
          </cell>
          <cell r="E848">
            <v>0</v>
          </cell>
          <cell r="F848">
            <v>0</v>
          </cell>
          <cell r="G848">
            <v>0</v>
          </cell>
          <cell r="H848">
            <v>0</v>
          </cell>
          <cell r="I848">
            <v>0</v>
          </cell>
          <cell r="J848">
            <v>132</v>
          </cell>
          <cell r="K848">
            <v>0</v>
          </cell>
          <cell r="L848">
            <v>0</v>
          </cell>
        </row>
        <row r="849">
          <cell r="B849" t="str">
            <v>L0028</v>
          </cell>
          <cell r="C849" t="str">
            <v>Large</v>
          </cell>
          <cell r="D849">
            <v>97</v>
          </cell>
          <cell r="E849">
            <v>0</v>
          </cell>
          <cell r="F849">
            <v>0</v>
          </cell>
          <cell r="G849">
            <v>0</v>
          </cell>
          <cell r="H849">
            <v>0</v>
          </cell>
          <cell r="I849">
            <v>0</v>
          </cell>
          <cell r="J849">
            <v>97</v>
          </cell>
          <cell r="K849">
            <v>0</v>
          </cell>
          <cell r="L849">
            <v>0</v>
          </cell>
        </row>
        <row r="850">
          <cell r="B850" t="str">
            <v>L0031</v>
          </cell>
          <cell r="C850" t="str">
            <v>Large</v>
          </cell>
          <cell r="D850">
            <v>1302</v>
          </cell>
          <cell r="E850">
            <v>0</v>
          </cell>
          <cell r="F850">
            <v>0</v>
          </cell>
          <cell r="G850">
            <v>1510</v>
          </cell>
          <cell r="H850">
            <v>0</v>
          </cell>
          <cell r="I850">
            <v>0</v>
          </cell>
          <cell r="J850">
            <v>2812</v>
          </cell>
          <cell r="K850">
            <v>0</v>
          </cell>
          <cell r="L850">
            <v>0</v>
          </cell>
        </row>
        <row r="851">
          <cell r="B851" t="str">
            <v>L0035</v>
          </cell>
          <cell r="C851" t="str">
            <v>Large</v>
          </cell>
          <cell r="D851">
            <v>85</v>
          </cell>
          <cell r="E851">
            <v>4</v>
          </cell>
          <cell r="F851">
            <v>0</v>
          </cell>
          <cell r="G851">
            <v>343</v>
          </cell>
          <cell r="H851">
            <v>60</v>
          </cell>
          <cell r="I851">
            <v>0</v>
          </cell>
          <cell r="J851">
            <v>428</v>
          </cell>
          <cell r="K851">
            <v>64</v>
          </cell>
          <cell r="L851">
            <v>0</v>
          </cell>
        </row>
        <row r="852">
          <cell r="B852" t="str">
            <v>L0038</v>
          </cell>
          <cell r="C852" t="str">
            <v>RASA</v>
          </cell>
          <cell r="D852">
            <v>0</v>
          </cell>
          <cell r="E852">
            <v>0</v>
          </cell>
          <cell r="F852">
            <v>0</v>
          </cell>
          <cell r="G852">
            <v>0</v>
          </cell>
          <cell r="H852">
            <v>0</v>
          </cell>
          <cell r="I852">
            <v>0</v>
          </cell>
          <cell r="J852">
            <v>0</v>
          </cell>
          <cell r="K852">
            <v>0</v>
          </cell>
          <cell r="L852">
            <v>0</v>
          </cell>
        </row>
        <row r="853">
          <cell r="B853" t="str">
            <v>L0042</v>
          </cell>
          <cell r="C853" t="str">
            <v>Large</v>
          </cell>
          <cell r="D853">
            <v>138</v>
          </cell>
          <cell r="E853">
            <v>0</v>
          </cell>
          <cell r="F853">
            <v>0</v>
          </cell>
          <cell r="G853">
            <v>13</v>
          </cell>
          <cell r="H853">
            <v>0</v>
          </cell>
          <cell r="I853">
            <v>0</v>
          </cell>
          <cell r="J853">
            <v>151</v>
          </cell>
          <cell r="K853">
            <v>0</v>
          </cell>
          <cell r="L853">
            <v>0</v>
          </cell>
        </row>
        <row r="854">
          <cell r="B854" t="str">
            <v>L0047</v>
          </cell>
          <cell r="C854" t="str">
            <v>RASA</v>
          </cell>
          <cell r="D854">
            <v>0</v>
          </cell>
          <cell r="E854">
            <v>0</v>
          </cell>
          <cell r="F854">
            <v>0</v>
          </cell>
          <cell r="G854">
            <v>0</v>
          </cell>
          <cell r="H854">
            <v>0</v>
          </cell>
          <cell r="I854">
            <v>0</v>
          </cell>
          <cell r="J854">
            <v>0</v>
          </cell>
          <cell r="K854">
            <v>0</v>
          </cell>
          <cell r="L854">
            <v>0</v>
          </cell>
        </row>
        <row r="855">
          <cell r="B855" t="str">
            <v>L0053</v>
          </cell>
          <cell r="C855" t="str">
            <v>RASA</v>
          </cell>
          <cell r="D855">
            <v>0</v>
          </cell>
          <cell r="E855">
            <v>0</v>
          </cell>
          <cell r="F855">
            <v>0</v>
          </cell>
          <cell r="G855">
            <v>0</v>
          </cell>
          <cell r="H855">
            <v>0</v>
          </cell>
          <cell r="I855">
            <v>0</v>
          </cell>
          <cell r="J855">
            <v>0</v>
          </cell>
          <cell r="K855">
            <v>0</v>
          </cell>
          <cell r="L855">
            <v>0</v>
          </cell>
        </row>
        <row r="856">
          <cell r="B856" t="str">
            <v>L0055</v>
          </cell>
          <cell r="C856" t="str">
            <v>Large</v>
          </cell>
          <cell r="D856">
            <v>900</v>
          </cell>
          <cell r="E856">
            <v>0</v>
          </cell>
          <cell r="F856">
            <v>0</v>
          </cell>
          <cell r="G856">
            <v>809</v>
          </cell>
          <cell r="H856">
            <v>0</v>
          </cell>
          <cell r="I856">
            <v>65</v>
          </cell>
          <cell r="J856">
            <v>1709</v>
          </cell>
          <cell r="K856">
            <v>0</v>
          </cell>
          <cell r="L856">
            <v>65</v>
          </cell>
        </row>
        <row r="857">
          <cell r="B857" t="str">
            <v>L0057</v>
          </cell>
          <cell r="C857" t="str">
            <v>Large</v>
          </cell>
          <cell r="D857">
            <v>603</v>
          </cell>
          <cell r="E857">
            <v>8</v>
          </cell>
          <cell r="F857">
            <v>0</v>
          </cell>
          <cell r="G857">
            <v>96</v>
          </cell>
          <cell r="H857">
            <v>0</v>
          </cell>
          <cell r="I857">
            <v>0</v>
          </cell>
          <cell r="J857">
            <v>699</v>
          </cell>
          <cell r="K857">
            <v>8</v>
          </cell>
          <cell r="L857">
            <v>0</v>
          </cell>
        </row>
        <row r="858">
          <cell r="B858" t="str">
            <v>L0061</v>
          </cell>
          <cell r="C858" t="str">
            <v>Large</v>
          </cell>
          <cell r="D858">
            <v>240</v>
          </cell>
          <cell r="E858">
            <v>0</v>
          </cell>
          <cell r="F858">
            <v>0</v>
          </cell>
          <cell r="G858">
            <v>209</v>
          </cell>
          <cell r="H858">
            <v>3</v>
          </cell>
          <cell r="I858">
            <v>0</v>
          </cell>
          <cell r="J858">
            <v>449</v>
          </cell>
          <cell r="K858">
            <v>3</v>
          </cell>
          <cell r="L858">
            <v>0</v>
          </cell>
        </row>
        <row r="859">
          <cell r="B859" t="str">
            <v>L0063</v>
          </cell>
          <cell r="C859" t="str">
            <v>RASA</v>
          </cell>
          <cell r="D859">
            <v>0</v>
          </cell>
          <cell r="E859">
            <v>0</v>
          </cell>
          <cell r="F859">
            <v>0</v>
          </cell>
          <cell r="G859">
            <v>0</v>
          </cell>
          <cell r="H859">
            <v>0</v>
          </cell>
          <cell r="I859">
            <v>0</v>
          </cell>
          <cell r="J859">
            <v>0</v>
          </cell>
          <cell r="K859">
            <v>0</v>
          </cell>
          <cell r="L859">
            <v>0</v>
          </cell>
        </row>
        <row r="860">
          <cell r="B860" t="str">
            <v>L0067</v>
          </cell>
          <cell r="C860" t="str">
            <v>RASA</v>
          </cell>
          <cell r="D860">
            <v>4</v>
          </cell>
          <cell r="E860">
            <v>0</v>
          </cell>
          <cell r="F860">
            <v>0</v>
          </cell>
          <cell r="G860">
            <v>0</v>
          </cell>
          <cell r="H860">
            <v>0</v>
          </cell>
          <cell r="I860">
            <v>0</v>
          </cell>
          <cell r="J860">
            <v>4</v>
          </cell>
          <cell r="K860">
            <v>0</v>
          </cell>
          <cell r="L860">
            <v>0</v>
          </cell>
        </row>
        <row r="861">
          <cell r="B861" t="str">
            <v>L0071</v>
          </cell>
          <cell r="C861" t="str">
            <v>Large</v>
          </cell>
          <cell r="D861">
            <v>396</v>
          </cell>
          <cell r="E861">
            <v>0</v>
          </cell>
          <cell r="F861">
            <v>0</v>
          </cell>
          <cell r="G861">
            <v>0</v>
          </cell>
          <cell r="H861">
            <v>0</v>
          </cell>
          <cell r="I861">
            <v>0</v>
          </cell>
          <cell r="J861">
            <v>396</v>
          </cell>
          <cell r="K861">
            <v>0</v>
          </cell>
          <cell r="L861">
            <v>0</v>
          </cell>
        </row>
        <row r="862">
          <cell r="B862" t="str">
            <v>L0078</v>
          </cell>
          <cell r="C862" t="str">
            <v>Large</v>
          </cell>
          <cell r="D862">
            <v>276</v>
          </cell>
          <cell r="E862">
            <v>0</v>
          </cell>
          <cell r="F862">
            <v>0</v>
          </cell>
          <cell r="G862">
            <v>30</v>
          </cell>
          <cell r="H862">
            <v>0</v>
          </cell>
          <cell r="I862">
            <v>0</v>
          </cell>
          <cell r="J862">
            <v>306</v>
          </cell>
          <cell r="K862">
            <v>0</v>
          </cell>
          <cell r="L862">
            <v>0</v>
          </cell>
        </row>
        <row r="863">
          <cell r="B863" t="str">
            <v>L0087</v>
          </cell>
          <cell r="C863" t="str">
            <v>RASA</v>
          </cell>
          <cell r="D863">
            <v>0</v>
          </cell>
          <cell r="E863">
            <v>0</v>
          </cell>
          <cell r="F863">
            <v>0</v>
          </cell>
          <cell r="G863">
            <v>0</v>
          </cell>
          <cell r="H863">
            <v>0</v>
          </cell>
          <cell r="I863">
            <v>0</v>
          </cell>
          <cell r="J863">
            <v>0</v>
          </cell>
          <cell r="K863">
            <v>0</v>
          </cell>
          <cell r="L863">
            <v>0</v>
          </cell>
        </row>
        <row r="864">
          <cell r="B864" t="str">
            <v>L0093</v>
          </cell>
          <cell r="C864" t="str">
            <v>RASA</v>
          </cell>
          <cell r="D864">
            <v>0</v>
          </cell>
          <cell r="E864">
            <v>0</v>
          </cell>
          <cell r="F864">
            <v>0</v>
          </cell>
          <cell r="G864">
            <v>0</v>
          </cell>
          <cell r="H864">
            <v>0</v>
          </cell>
          <cell r="I864">
            <v>0</v>
          </cell>
          <cell r="J864">
            <v>0</v>
          </cell>
          <cell r="K864">
            <v>0</v>
          </cell>
          <cell r="L864">
            <v>0</v>
          </cell>
        </row>
        <row r="865">
          <cell r="B865" t="str">
            <v>L0104</v>
          </cell>
          <cell r="C865" t="str">
            <v>RASA</v>
          </cell>
          <cell r="D865">
            <v>0</v>
          </cell>
          <cell r="E865">
            <v>0</v>
          </cell>
          <cell r="F865">
            <v>0</v>
          </cell>
          <cell r="G865">
            <v>0</v>
          </cell>
          <cell r="H865">
            <v>0</v>
          </cell>
          <cell r="I865">
            <v>0</v>
          </cell>
          <cell r="J865">
            <v>0</v>
          </cell>
          <cell r="K865">
            <v>0</v>
          </cell>
          <cell r="L865">
            <v>0</v>
          </cell>
        </row>
        <row r="866">
          <cell r="B866" t="str">
            <v>L0119</v>
          </cell>
          <cell r="C866" t="str">
            <v>RASA</v>
          </cell>
          <cell r="D866">
            <v>0</v>
          </cell>
          <cell r="E866">
            <v>0</v>
          </cell>
          <cell r="F866">
            <v>0</v>
          </cell>
          <cell r="G866">
            <v>0</v>
          </cell>
          <cell r="H866">
            <v>0</v>
          </cell>
          <cell r="I866">
            <v>0</v>
          </cell>
          <cell r="J866">
            <v>0</v>
          </cell>
          <cell r="K866">
            <v>0</v>
          </cell>
          <cell r="L866">
            <v>0</v>
          </cell>
        </row>
        <row r="867">
          <cell r="B867" t="str">
            <v>L0124</v>
          </cell>
          <cell r="C867" t="str">
            <v>RASA</v>
          </cell>
          <cell r="D867">
            <v>0</v>
          </cell>
          <cell r="E867">
            <v>0</v>
          </cell>
          <cell r="F867">
            <v>0</v>
          </cell>
          <cell r="G867">
            <v>0</v>
          </cell>
          <cell r="H867">
            <v>0</v>
          </cell>
          <cell r="I867">
            <v>0</v>
          </cell>
          <cell r="J867">
            <v>0</v>
          </cell>
          <cell r="K867">
            <v>0</v>
          </cell>
          <cell r="L867">
            <v>0</v>
          </cell>
        </row>
        <row r="868">
          <cell r="B868" t="str">
            <v>L0125</v>
          </cell>
          <cell r="C868" t="str">
            <v>Large</v>
          </cell>
          <cell r="D868">
            <v>52</v>
          </cell>
          <cell r="E868">
            <v>0</v>
          </cell>
          <cell r="F868">
            <v>0</v>
          </cell>
          <cell r="G868">
            <v>0</v>
          </cell>
          <cell r="H868">
            <v>0</v>
          </cell>
          <cell r="I868">
            <v>0</v>
          </cell>
          <cell r="J868">
            <v>52</v>
          </cell>
          <cell r="K868">
            <v>0</v>
          </cell>
          <cell r="L868">
            <v>0</v>
          </cell>
        </row>
        <row r="869">
          <cell r="B869" t="str">
            <v>L0147</v>
          </cell>
          <cell r="C869" t="str">
            <v>Large</v>
          </cell>
          <cell r="D869">
            <v>35</v>
          </cell>
          <cell r="E869">
            <v>0</v>
          </cell>
          <cell r="F869">
            <v>0</v>
          </cell>
          <cell r="G869">
            <v>0</v>
          </cell>
          <cell r="H869">
            <v>0</v>
          </cell>
          <cell r="I869">
            <v>0</v>
          </cell>
          <cell r="J869">
            <v>35</v>
          </cell>
          <cell r="K869">
            <v>0</v>
          </cell>
          <cell r="L869">
            <v>0</v>
          </cell>
        </row>
        <row r="870">
          <cell r="B870" t="str">
            <v>L0156</v>
          </cell>
          <cell r="C870" t="str">
            <v>RASA</v>
          </cell>
          <cell r="D870">
            <v>0</v>
          </cell>
          <cell r="E870">
            <v>0</v>
          </cell>
          <cell r="F870">
            <v>0</v>
          </cell>
          <cell r="G870">
            <v>0</v>
          </cell>
          <cell r="H870">
            <v>0</v>
          </cell>
          <cell r="I870">
            <v>0</v>
          </cell>
          <cell r="J870">
            <v>0</v>
          </cell>
          <cell r="K870">
            <v>0</v>
          </cell>
          <cell r="L870">
            <v>0</v>
          </cell>
        </row>
        <row r="871">
          <cell r="B871" t="str">
            <v>L0159</v>
          </cell>
          <cell r="C871" t="str">
            <v>RASA</v>
          </cell>
          <cell r="D871">
            <v>0</v>
          </cell>
          <cell r="E871">
            <v>0</v>
          </cell>
          <cell r="F871">
            <v>0</v>
          </cell>
          <cell r="G871">
            <v>0</v>
          </cell>
          <cell r="H871">
            <v>0</v>
          </cell>
          <cell r="I871">
            <v>0</v>
          </cell>
          <cell r="J871">
            <v>0</v>
          </cell>
          <cell r="K871">
            <v>0</v>
          </cell>
          <cell r="L871">
            <v>0</v>
          </cell>
        </row>
        <row r="872">
          <cell r="B872" t="str">
            <v>L0167</v>
          </cell>
          <cell r="C872" t="str">
            <v>RASA</v>
          </cell>
          <cell r="D872">
            <v>0</v>
          </cell>
          <cell r="E872">
            <v>0</v>
          </cell>
          <cell r="F872">
            <v>0</v>
          </cell>
          <cell r="G872">
            <v>0</v>
          </cell>
          <cell r="H872">
            <v>0</v>
          </cell>
          <cell r="I872">
            <v>0</v>
          </cell>
          <cell r="J872">
            <v>0</v>
          </cell>
          <cell r="K872">
            <v>0</v>
          </cell>
          <cell r="L872">
            <v>0</v>
          </cell>
        </row>
        <row r="873">
          <cell r="B873" t="str">
            <v>L0173</v>
          </cell>
          <cell r="C873" t="str">
            <v>Large</v>
          </cell>
          <cell r="D873">
            <v>1005</v>
          </cell>
          <cell r="E873">
            <v>45</v>
          </cell>
          <cell r="F873">
            <v>0</v>
          </cell>
          <cell r="G873">
            <v>86</v>
          </cell>
          <cell r="H873">
            <v>0</v>
          </cell>
          <cell r="I873">
            <v>0</v>
          </cell>
          <cell r="J873">
            <v>1091</v>
          </cell>
          <cell r="K873">
            <v>45</v>
          </cell>
          <cell r="L873">
            <v>0</v>
          </cell>
        </row>
        <row r="874">
          <cell r="B874" t="str">
            <v>L0244</v>
          </cell>
          <cell r="C874" t="str">
            <v>RASA</v>
          </cell>
          <cell r="D874">
            <v>12</v>
          </cell>
          <cell r="E874">
            <v>0</v>
          </cell>
          <cell r="F874">
            <v>0</v>
          </cell>
          <cell r="G874">
            <v>22</v>
          </cell>
          <cell r="H874">
            <v>0</v>
          </cell>
          <cell r="I874">
            <v>0</v>
          </cell>
          <cell r="J874">
            <v>34</v>
          </cell>
          <cell r="K874">
            <v>0</v>
          </cell>
          <cell r="L874">
            <v>0</v>
          </cell>
        </row>
        <row r="875">
          <cell r="B875" t="str">
            <v>L0247</v>
          </cell>
          <cell r="C875" t="str">
            <v>Large</v>
          </cell>
          <cell r="D875">
            <v>2551</v>
          </cell>
          <cell r="E875">
            <v>0</v>
          </cell>
          <cell r="F875">
            <v>538</v>
          </cell>
          <cell r="G875">
            <v>3211</v>
          </cell>
          <cell r="H875">
            <v>0</v>
          </cell>
          <cell r="I875">
            <v>50</v>
          </cell>
          <cell r="J875">
            <v>5762</v>
          </cell>
          <cell r="K875">
            <v>0</v>
          </cell>
          <cell r="L875">
            <v>588</v>
          </cell>
        </row>
        <row r="876">
          <cell r="B876" t="str">
            <v>L0249</v>
          </cell>
          <cell r="C876" t="str">
            <v>Large</v>
          </cell>
          <cell r="D876">
            <v>38</v>
          </cell>
          <cell r="E876">
            <v>0</v>
          </cell>
          <cell r="F876">
            <v>5</v>
          </cell>
          <cell r="G876">
            <v>2</v>
          </cell>
          <cell r="H876">
            <v>0</v>
          </cell>
          <cell r="I876">
            <v>0</v>
          </cell>
          <cell r="J876">
            <v>40</v>
          </cell>
          <cell r="K876">
            <v>0</v>
          </cell>
          <cell r="L876">
            <v>5</v>
          </cell>
        </row>
        <row r="877">
          <cell r="B877" t="str">
            <v>L0259</v>
          </cell>
          <cell r="C877" t="str">
            <v>RASA</v>
          </cell>
          <cell r="D877">
            <v>0</v>
          </cell>
          <cell r="E877">
            <v>0</v>
          </cell>
          <cell r="F877">
            <v>0</v>
          </cell>
          <cell r="G877">
            <v>0</v>
          </cell>
          <cell r="H877">
            <v>0</v>
          </cell>
          <cell r="I877">
            <v>0</v>
          </cell>
          <cell r="J877">
            <v>0</v>
          </cell>
          <cell r="K877">
            <v>0</v>
          </cell>
          <cell r="L877">
            <v>0</v>
          </cell>
        </row>
        <row r="878">
          <cell r="B878" t="str">
            <v>L0262</v>
          </cell>
          <cell r="C878" t="str">
            <v>RASA</v>
          </cell>
          <cell r="D878">
            <v>24</v>
          </cell>
          <cell r="E878">
            <v>0</v>
          </cell>
          <cell r="F878">
            <v>0</v>
          </cell>
          <cell r="G878">
            <v>0</v>
          </cell>
          <cell r="H878">
            <v>0</v>
          </cell>
          <cell r="I878">
            <v>0</v>
          </cell>
          <cell r="J878">
            <v>24</v>
          </cell>
          <cell r="K878">
            <v>0</v>
          </cell>
          <cell r="L878">
            <v>0</v>
          </cell>
        </row>
        <row r="879">
          <cell r="B879" t="str">
            <v>L0266</v>
          </cell>
          <cell r="C879" t="str">
            <v>Large</v>
          </cell>
          <cell r="D879">
            <v>26</v>
          </cell>
          <cell r="E879">
            <v>0</v>
          </cell>
          <cell r="F879">
            <v>0</v>
          </cell>
          <cell r="G879">
            <v>2</v>
          </cell>
          <cell r="H879">
            <v>0</v>
          </cell>
          <cell r="I879">
            <v>0</v>
          </cell>
          <cell r="J879">
            <v>28</v>
          </cell>
          <cell r="K879">
            <v>0</v>
          </cell>
          <cell r="L879">
            <v>0</v>
          </cell>
        </row>
        <row r="880">
          <cell r="B880" t="str">
            <v>L0276</v>
          </cell>
          <cell r="C880" t="str">
            <v>RASA</v>
          </cell>
          <cell r="D880">
            <v>0</v>
          </cell>
          <cell r="E880">
            <v>0</v>
          </cell>
          <cell r="F880">
            <v>0</v>
          </cell>
          <cell r="G880">
            <v>0</v>
          </cell>
          <cell r="H880">
            <v>0</v>
          </cell>
          <cell r="I880">
            <v>0</v>
          </cell>
          <cell r="J880">
            <v>0</v>
          </cell>
          <cell r="K880">
            <v>0</v>
          </cell>
          <cell r="L880">
            <v>0</v>
          </cell>
        </row>
        <row r="881">
          <cell r="B881" t="str">
            <v>L0277</v>
          </cell>
          <cell r="C881" t="str">
            <v>Large</v>
          </cell>
          <cell r="D881">
            <v>602</v>
          </cell>
          <cell r="E881">
            <v>0</v>
          </cell>
          <cell r="F881">
            <v>0</v>
          </cell>
          <cell r="G881">
            <v>414</v>
          </cell>
          <cell r="H881">
            <v>0</v>
          </cell>
          <cell r="I881">
            <v>41</v>
          </cell>
          <cell r="J881">
            <v>1016</v>
          </cell>
          <cell r="K881">
            <v>0</v>
          </cell>
          <cell r="L881">
            <v>41</v>
          </cell>
        </row>
        <row r="882">
          <cell r="B882" t="str">
            <v>L0284</v>
          </cell>
          <cell r="C882" t="str">
            <v>Large</v>
          </cell>
          <cell r="D882">
            <v>1</v>
          </cell>
          <cell r="E882">
            <v>88</v>
          </cell>
          <cell r="F882">
            <v>25</v>
          </cell>
          <cell r="G882">
            <v>1</v>
          </cell>
          <cell r="H882">
            <v>81</v>
          </cell>
          <cell r="I882">
            <v>71</v>
          </cell>
          <cell r="J882">
            <v>2</v>
          </cell>
          <cell r="K882">
            <v>169</v>
          </cell>
          <cell r="L882">
            <v>96</v>
          </cell>
        </row>
        <row r="883">
          <cell r="B883" t="str">
            <v>L0288</v>
          </cell>
          <cell r="C883" t="str">
            <v>Large</v>
          </cell>
          <cell r="D883">
            <v>207</v>
          </cell>
          <cell r="E883">
            <v>0</v>
          </cell>
          <cell r="F883">
            <v>0</v>
          </cell>
          <cell r="G883">
            <v>17</v>
          </cell>
          <cell r="H883">
            <v>0</v>
          </cell>
          <cell r="I883">
            <v>0</v>
          </cell>
          <cell r="J883">
            <v>224</v>
          </cell>
          <cell r="K883">
            <v>0</v>
          </cell>
          <cell r="L883">
            <v>0</v>
          </cell>
        </row>
        <row r="884">
          <cell r="B884" t="str">
            <v>L0291</v>
          </cell>
          <cell r="C884" t="str">
            <v>Large</v>
          </cell>
          <cell r="D884">
            <v>1130</v>
          </cell>
          <cell r="E884">
            <v>27</v>
          </cell>
          <cell r="F884">
            <v>0</v>
          </cell>
          <cell r="G884">
            <v>41</v>
          </cell>
          <cell r="H884">
            <v>0</v>
          </cell>
          <cell r="I884">
            <v>0</v>
          </cell>
          <cell r="J884">
            <v>1171</v>
          </cell>
          <cell r="K884">
            <v>27</v>
          </cell>
          <cell r="L884">
            <v>0</v>
          </cell>
        </row>
        <row r="885">
          <cell r="B885" t="str">
            <v>L0293</v>
          </cell>
          <cell r="C885" t="str">
            <v>RASA</v>
          </cell>
          <cell r="D885">
            <v>20</v>
          </cell>
          <cell r="E885">
            <v>0</v>
          </cell>
          <cell r="F885">
            <v>0</v>
          </cell>
          <cell r="G885">
            <v>0</v>
          </cell>
          <cell r="H885">
            <v>0</v>
          </cell>
          <cell r="I885">
            <v>0</v>
          </cell>
          <cell r="J885">
            <v>20</v>
          </cell>
          <cell r="K885">
            <v>0</v>
          </cell>
          <cell r="L885">
            <v>0</v>
          </cell>
        </row>
        <row r="886">
          <cell r="B886" t="str">
            <v>L0295</v>
          </cell>
          <cell r="C886" t="str">
            <v>RASA</v>
          </cell>
          <cell r="D886">
            <v>0</v>
          </cell>
          <cell r="E886">
            <v>0</v>
          </cell>
          <cell r="F886">
            <v>0</v>
          </cell>
          <cell r="G886">
            <v>0</v>
          </cell>
          <cell r="H886">
            <v>0</v>
          </cell>
          <cell r="I886">
            <v>0</v>
          </cell>
          <cell r="J886">
            <v>0</v>
          </cell>
          <cell r="K886">
            <v>0</v>
          </cell>
          <cell r="L886">
            <v>0</v>
          </cell>
        </row>
        <row r="887">
          <cell r="B887" t="str">
            <v>L0302</v>
          </cell>
          <cell r="C887" t="str">
            <v>RASA</v>
          </cell>
          <cell r="D887">
            <v>0</v>
          </cell>
          <cell r="E887">
            <v>0</v>
          </cell>
          <cell r="F887">
            <v>0</v>
          </cell>
          <cell r="G887">
            <v>0</v>
          </cell>
          <cell r="H887">
            <v>0</v>
          </cell>
          <cell r="I887">
            <v>0</v>
          </cell>
          <cell r="J887">
            <v>0</v>
          </cell>
          <cell r="K887">
            <v>0</v>
          </cell>
          <cell r="L887">
            <v>0</v>
          </cell>
        </row>
        <row r="888">
          <cell r="B888" t="str">
            <v>L0307</v>
          </cell>
          <cell r="C888" t="str">
            <v>RASA</v>
          </cell>
          <cell r="D888">
            <v>0</v>
          </cell>
          <cell r="E888">
            <v>0</v>
          </cell>
          <cell r="F888">
            <v>0</v>
          </cell>
          <cell r="G888">
            <v>0</v>
          </cell>
          <cell r="H888">
            <v>0</v>
          </cell>
          <cell r="I888">
            <v>0</v>
          </cell>
          <cell r="J888">
            <v>0</v>
          </cell>
          <cell r="K888">
            <v>0</v>
          </cell>
          <cell r="L888">
            <v>0</v>
          </cell>
        </row>
        <row r="889">
          <cell r="B889" t="str">
            <v>L0308</v>
          </cell>
          <cell r="C889" t="str">
            <v>RASA</v>
          </cell>
          <cell r="D889">
            <v>0</v>
          </cell>
          <cell r="E889">
            <v>0</v>
          </cell>
          <cell r="F889">
            <v>0</v>
          </cell>
          <cell r="G889">
            <v>0</v>
          </cell>
          <cell r="H889">
            <v>0</v>
          </cell>
          <cell r="I889">
            <v>0</v>
          </cell>
          <cell r="J889">
            <v>0</v>
          </cell>
          <cell r="K889">
            <v>0</v>
          </cell>
          <cell r="L889">
            <v>0</v>
          </cell>
        </row>
        <row r="890">
          <cell r="B890" t="str">
            <v>L0386</v>
          </cell>
          <cell r="C890" t="str">
            <v>Large</v>
          </cell>
          <cell r="D890">
            <v>4726</v>
          </cell>
          <cell r="E890">
            <v>0</v>
          </cell>
          <cell r="F890">
            <v>0</v>
          </cell>
          <cell r="G890">
            <v>1025</v>
          </cell>
          <cell r="H890">
            <v>0</v>
          </cell>
          <cell r="I890">
            <v>58</v>
          </cell>
          <cell r="J890">
            <v>5751</v>
          </cell>
          <cell r="K890">
            <v>0</v>
          </cell>
          <cell r="L890">
            <v>58</v>
          </cell>
        </row>
        <row r="891">
          <cell r="B891" t="str">
            <v>L0387</v>
          </cell>
          <cell r="C891" t="str">
            <v>RASA</v>
          </cell>
          <cell r="D891">
            <v>0</v>
          </cell>
          <cell r="E891">
            <v>0</v>
          </cell>
          <cell r="F891">
            <v>0</v>
          </cell>
          <cell r="G891">
            <v>0</v>
          </cell>
          <cell r="H891">
            <v>0</v>
          </cell>
          <cell r="I891">
            <v>0</v>
          </cell>
          <cell r="J891">
            <v>0</v>
          </cell>
          <cell r="K891">
            <v>0</v>
          </cell>
          <cell r="L891">
            <v>0</v>
          </cell>
        </row>
        <row r="892">
          <cell r="B892" t="str">
            <v>L0388</v>
          </cell>
          <cell r="C892" t="str">
            <v>RASA</v>
          </cell>
          <cell r="D892">
            <v>0</v>
          </cell>
          <cell r="E892">
            <v>0</v>
          </cell>
          <cell r="F892">
            <v>0</v>
          </cell>
          <cell r="G892">
            <v>0</v>
          </cell>
          <cell r="H892">
            <v>0</v>
          </cell>
          <cell r="I892">
            <v>0</v>
          </cell>
          <cell r="J892">
            <v>0</v>
          </cell>
          <cell r="K892">
            <v>0</v>
          </cell>
          <cell r="L892">
            <v>0</v>
          </cell>
        </row>
        <row r="893">
          <cell r="B893" t="str">
            <v>L0394</v>
          </cell>
          <cell r="C893" t="str">
            <v>RASA</v>
          </cell>
          <cell r="D893">
            <v>0</v>
          </cell>
          <cell r="E893">
            <v>0</v>
          </cell>
          <cell r="F893">
            <v>0</v>
          </cell>
          <cell r="G893">
            <v>0</v>
          </cell>
          <cell r="H893">
            <v>0</v>
          </cell>
          <cell r="I893">
            <v>0</v>
          </cell>
          <cell r="J893">
            <v>0</v>
          </cell>
          <cell r="K893">
            <v>0</v>
          </cell>
          <cell r="L893">
            <v>0</v>
          </cell>
        </row>
        <row r="894">
          <cell r="B894" t="str">
            <v>L0395</v>
          </cell>
          <cell r="C894" t="str">
            <v>Large</v>
          </cell>
          <cell r="D894">
            <v>44</v>
          </cell>
          <cell r="E894">
            <v>0</v>
          </cell>
          <cell r="F894">
            <v>0</v>
          </cell>
          <cell r="G894">
            <v>47</v>
          </cell>
          <cell r="H894">
            <v>0</v>
          </cell>
          <cell r="I894">
            <v>0</v>
          </cell>
          <cell r="J894">
            <v>91</v>
          </cell>
          <cell r="K894">
            <v>0</v>
          </cell>
          <cell r="L894">
            <v>0</v>
          </cell>
        </row>
        <row r="895">
          <cell r="B895" t="str">
            <v>L0406</v>
          </cell>
          <cell r="C895" t="str">
            <v>RASA</v>
          </cell>
          <cell r="D895">
            <v>0</v>
          </cell>
          <cell r="E895">
            <v>0</v>
          </cell>
          <cell r="F895">
            <v>0</v>
          </cell>
          <cell r="G895">
            <v>0</v>
          </cell>
          <cell r="H895">
            <v>0</v>
          </cell>
          <cell r="I895">
            <v>0</v>
          </cell>
          <cell r="J895">
            <v>0</v>
          </cell>
          <cell r="K895">
            <v>0</v>
          </cell>
          <cell r="L895">
            <v>0</v>
          </cell>
        </row>
        <row r="896">
          <cell r="B896" t="str">
            <v>L0409</v>
          </cell>
          <cell r="C896" t="str">
            <v>Large</v>
          </cell>
          <cell r="D896">
            <v>334</v>
          </cell>
          <cell r="E896">
            <v>0</v>
          </cell>
          <cell r="F896">
            <v>0</v>
          </cell>
          <cell r="G896">
            <v>14</v>
          </cell>
          <cell r="H896">
            <v>0</v>
          </cell>
          <cell r="I896">
            <v>0</v>
          </cell>
          <cell r="J896">
            <v>348</v>
          </cell>
          <cell r="K896">
            <v>0</v>
          </cell>
          <cell r="L896">
            <v>0</v>
          </cell>
        </row>
        <row r="897">
          <cell r="B897" t="str">
            <v>L0412</v>
          </cell>
          <cell r="C897" t="str">
            <v>RASA</v>
          </cell>
          <cell r="D897">
            <v>0</v>
          </cell>
          <cell r="E897">
            <v>0</v>
          </cell>
          <cell r="F897">
            <v>0</v>
          </cell>
          <cell r="G897">
            <v>0</v>
          </cell>
          <cell r="H897">
            <v>0</v>
          </cell>
          <cell r="I897">
            <v>0</v>
          </cell>
          <cell r="J897">
            <v>0</v>
          </cell>
          <cell r="K897">
            <v>0</v>
          </cell>
          <cell r="L897">
            <v>0</v>
          </cell>
        </row>
        <row r="898">
          <cell r="B898" t="str">
            <v>L0422</v>
          </cell>
          <cell r="C898" t="str">
            <v>RASA</v>
          </cell>
          <cell r="D898">
            <v>0</v>
          </cell>
          <cell r="E898">
            <v>0</v>
          </cell>
          <cell r="F898">
            <v>0</v>
          </cell>
          <cell r="G898">
            <v>0</v>
          </cell>
          <cell r="H898">
            <v>0</v>
          </cell>
          <cell r="I898">
            <v>0</v>
          </cell>
          <cell r="J898">
            <v>0</v>
          </cell>
          <cell r="K898">
            <v>0</v>
          </cell>
          <cell r="L898">
            <v>0</v>
          </cell>
        </row>
        <row r="899">
          <cell r="B899" t="str">
            <v>L0435</v>
          </cell>
          <cell r="C899" t="str">
            <v>Large</v>
          </cell>
          <cell r="D899">
            <v>1336</v>
          </cell>
          <cell r="E899">
            <v>3</v>
          </cell>
          <cell r="F899">
            <v>0</v>
          </cell>
          <cell r="G899">
            <v>320</v>
          </cell>
          <cell r="H899">
            <v>0</v>
          </cell>
          <cell r="I899">
            <v>0</v>
          </cell>
          <cell r="J899">
            <v>1656</v>
          </cell>
          <cell r="K899">
            <v>3</v>
          </cell>
          <cell r="L899">
            <v>0</v>
          </cell>
        </row>
        <row r="900">
          <cell r="B900" t="str">
            <v>L0438</v>
          </cell>
          <cell r="C900" t="str">
            <v>RASA</v>
          </cell>
          <cell r="D900">
            <v>45</v>
          </cell>
          <cell r="E900">
            <v>0</v>
          </cell>
          <cell r="F900">
            <v>0</v>
          </cell>
          <cell r="G900">
            <v>0</v>
          </cell>
          <cell r="H900">
            <v>0</v>
          </cell>
          <cell r="I900">
            <v>0</v>
          </cell>
          <cell r="J900">
            <v>45</v>
          </cell>
          <cell r="K900">
            <v>0</v>
          </cell>
          <cell r="L900">
            <v>0</v>
          </cell>
        </row>
        <row r="901">
          <cell r="B901" t="str">
            <v>L0440</v>
          </cell>
          <cell r="C901" t="str">
            <v>RASA</v>
          </cell>
          <cell r="D901">
            <v>36</v>
          </cell>
          <cell r="E901">
            <v>0</v>
          </cell>
          <cell r="F901">
            <v>0</v>
          </cell>
          <cell r="G901">
            <v>3</v>
          </cell>
          <cell r="H901">
            <v>0</v>
          </cell>
          <cell r="I901">
            <v>0</v>
          </cell>
          <cell r="J901">
            <v>39</v>
          </cell>
          <cell r="K901">
            <v>0</v>
          </cell>
          <cell r="L901">
            <v>0</v>
          </cell>
        </row>
        <row r="902">
          <cell r="B902" t="str">
            <v>L0449</v>
          </cell>
          <cell r="C902" t="str">
            <v>RASA</v>
          </cell>
          <cell r="D902">
            <v>0</v>
          </cell>
          <cell r="E902">
            <v>0</v>
          </cell>
          <cell r="F902">
            <v>0</v>
          </cell>
          <cell r="G902">
            <v>0</v>
          </cell>
          <cell r="H902">
            <v>0</v>
          </cell>
          <cell r="I902">
            <v>0</v>
          </cell>
          <cell r="J902">
            <v>0</v>
          </cell>
          <cell r="K902">
            <v>0</v>
          </cell>
          <cell r="L902">
            <v>0</v>
          </cell>
        </row>
        <row r="903">
          <cell r="B903" t="str">
            <v>L0453</v>
          </cell>
          <cell r="C903" t="str">
            <v>RASA</v>
          </cell>
          <cell r="D903">
            <v>0</v>
          </cell>
          <cell r="E903">
            <v>0</v>
          </cell>
          <cell r="F903">
            <v>0</v>
          </cell>
          <cell r="G903">
            <v>0</v>
          </cell>
          <cell r="H903">
            <v>0</v>
          </cell>
          <cell r="I903">
            <v>0</v>
          </cell>
          <cell r="J903">
            <v>0</v>
          </cell>
          <cell r="K903">
            <v>0</v>
          </cell>
          <cell r="L903">
            <v>0</v>
          </cell>
        </row>
        <row r="904">
          <cell r="B904" t="str">
            <v>L0457</v>
          </cell>
          <cell r="C904" t="str">
            <v>Large</v>
          </cell>
          <cell r="D904">
            <v>344</v>
          </cell>
          <cell r="E904">
            <v>0</v>
          </cell>
          <cell r="F904">
            <v>0</v>
          </cell>
          <cell r="G904">
            <v>100</v>
          </cell>
          <cell r="H904">
            <v>0</v>
          </cell>
          <cell r="I904">
            <v>0</v>
          </cell>
          <cell r="J904">
            <v>444</v>
          </cell>
          <cell r="K904">
            <v>0</v>
          </cell>
          <cell r="L904">
            <v>0</v>
          </cell>
        </row>
        <row r="905">
          <cell r="B905" t="str">
            <v>L0461</v>
          </cell>
          <cell r="C905" t="str">
            <v>RASA</v>
          </cell>
          <cell r="D905">
            <v>0</v>
          </cell>
          <cell r="E905">
            <v>0</v>
          </cell>
          <cell r="F905">
            <v>0</v>
          </cell>
          <cell r="G905">
            <v>0</v>
          </cell>
          <cell r="H905">
            <v>0</v>
          </cell>
          <cell r="I905">
            <v>0</v>
          </cell>
          <cell r="J905">
            <v>0</v>
          </cell>
          <cell r="K905">
            <v>0</v>
          </cell>
          <cell r="L905">
            <v>0</v>
          </cell>
        </row>
        <row r="906">
          <cell r="B906" t="str">
            <v>L0469</v>
          </cell>
          <cell r="C906" t="str">
            <v>RASA</v>
          </cell>
          <cell r="D906">
            <v>0</v>
          </cell>
          <cell r="E906">
            <v>0</v>
          </cell>
          <cell r="F906">
            <v>0</v>
          </cell>
          <cell r="G906">
            <v>0</v>
          </cell>
          <cell r="H906">
            <v>0</v>
          </cell>
          <cell r="I906">
            <v>0</v>
          </cell>
          <cell r="J906">
            <v>0</v>
          </cell>
          <cell r="K906">
            <v>0</v>
          </cell>
          <cell r="L906">
            <v>0</v>
          </cell>
        </row>
        <row r="907">
          <cell r="B907" t="str">
            <v>L0488</v>
          </cell>
          <cell r="C907" t="str">
            <v>RASA</v>
          </cell>
          <cell r="D907">
            <v>0</v>
          </cell>
          <cell r="E907">
            <v>0</v>
          </cell>
          <cell r="F907">
            <v>0</v>
          </cell>
          <cell r="G907">
            <v>0</v>
          </cell>
          <cell r="H907">
            <v>0</v>
          </cell>
          <cell r="I907">
            <v>0</v>
          </cell>
          <cell r="J907">
            <v>0</v>
          </cell>
          <cell r="K907">
            <v>0</v>
          </cell>
          <cell r="L907">
            <v>0</v>
          </cell>
        </row>
        <row r="908">
          <cell r="B908" t="str">
            <v>L0514</v>
          </cell>
          <cell r="C908" t="str">
            <v>Large</v>
          </cell>
          <cell r="D908">
            <v>287</v>
          </cell>
          <cell r="E908">
            <v>0</v>
          </cell>
          <cell r="F908">
            <v>3486</v>
          </cell>
          <cell r="G908">
            <v>18</v>
          </cell>
          <cell r="H908">
            <v>0</v>
          </cell>
          <cell r="I908">
            <v>1405</v>
          </cell>
          <cell r="J908">
            <v>305</v>
          </cell>
          <cell r="K908">
            <v>0</v>
          </cell>
          <cell r="L908">
            <v>4891</v>
          </cell>
        </row>
        <row r="909">
          <cell r="B909" t="str">
            <v>L0517</v>
          </cell>
          <cell r="C909" t="str">
            <v>Large</v>
          </cell>
          <cell r="D909">
            <v>234</v>
          </cell>
          <cell r="E909">
            <v>32</v>
          </cell>
          <cell r="F909">
            <v>0</v>
          </cell>
          <cell r="G909">
            <v>174</v>
          </cell>
          <cell r="H909">
            <v>0</v>
          </cell>
          <cell r="I909">
            <v>0</v>
          </cell>
          <cell r="J909">
            <v>408</v>
          </cell>
          <cell r="K909">
            <v>32</v>
          </cell>
          <cell r="L909">
            <v>0</v>
          </cell>
        </row>
        <row r="910">
          <cell r="B910" t="str">
            <v>L0518</v>
          </cell>
          <cell r="C910" t="str">
            <v>Large</v>
          </cell>
          <cell r="D910">
            <v>72</v>
          </cell>
          <cell r="E910">
            <v>0</v>
          </cell>
          <cell r="F910">
            <v>0</v>
          </cell>
          <cell r="G910">
            <v>0</v>
          </cell>
          <cell r="H910">
            <v>0</v>
          </cell>
          <cell r="I910">
            <v>0</v>
          </cell>
          <cell r="J910">
            <v>72</v>
          </cell>
          <cell r="K910">
            <v>0</v>
          </cell>
          <cell r="L910">
            <v>0</v>
          </cell>
        </row>
        <row r="911">
          <cell r="B911" t="str">
            <v>L0519</v>
          </cell>
          <cell r="C911" t="str">
            <v>RASA</v>
          </cell>
          <cell r="D911">
            <v>0</v>
          </cell>
          <cell r="E911">
            <v>0</v>
          </cell>
          <cell r="F911">
            <v>0</v>
          </cell>
          <cell r="G911">
            <v>0</v>
          </cell>
          <cell r="H911">
            <v>0</v>
          </cell>
          <cell r="I911">
            <v>0</v>
          </cell>
          <cell r="J911">
            <v>0</v>
          </cell>
          <cell r="K911">
            <v>0</v>
          </cell>
          <cell r="L911">
            <v>0</v>
          </cell>
        </row>
        <row r="912">
          <cell r="B912" t="str">
            <v>L0525</v>
          </cell>
          <cell r="C912" t="str">
            <v>Large</v>
          </cell>
          <cell r="D912">
            <v>1432</v>
          </cell>
          <cell r="E912">
            <v>54</v>
          </cell>
          <cell r="F912">
            <v>16</v>
          </cell>
          <cell r="G912">
            <v>1063</v>
          </cell>
          <cell r="H912">
            <v>91</v>
          </cell>
          <cell r="I912">
            <v>3</v>
          </cell>
          <cell r="J912">
            <v>2495</v>
          </cell>
          <cell r="K912">
            <v>145</v>
          </cell>
          <cell r="L912">
            <v>19</v>
          </cell>
        </row>
        <row r="913">
          <cell r="B913" t="str">
            <v>L0528</v>
          </cell>
          <cell r="C913" t="str">
            <v>RASA</v>
          </cell>
          <cell r="D913">
            <v>0</v>
          </cell>
          <cell r="E913">
            <v>0</v>
          </cell>
          <cell r="F913">
            <v>0</v>
          </cell>
          <cell r="G913">
            <v>0</v>
          </cell>
          <cell r="H913">
            <v>0</v>
          </cell>
          <cell r="I913">
            <v>0</v>
          </cell>
          <cell r="J913">
            <v>0</v>
          </cell>
          <cell r="K913">
            <v>0</v>
          </cell>
          <cell r="L913">
            <v>0</v>
          </cell>
        </row>
        <row r="914">
          <cell r="B914" t="str">
            <v>L0659</v>
          </cell>
          <cell r="C914" t="str">
            <v>Large</v>
          </cell>
          <cell r="D914">
            <v>623</v>
          </cell>
          <cell r="E914">
            <v>3003</v>
          </cell>
          <cell r="F914">
            <v>33</v>
          </cell>
          <cell r="G914">
            <v>3127</v>
          </cell>
          <cell r="H914">
            <v>2173</v>
          </cell>
          <cell r="I914">
            <v>17</v>
          </cell>
          <cell r="J914">
            <v>3750</v>
          </cell>
          <cell r="K914">
            <v>5176</v>
          </cell>
          <cell r="L914">
            <v>50</v>
          </cell>
        </row>
        <row r="915">
          <cell r="B915" t="str">
            <v>L0664</v>
          </cell>
          <cell r="C915" t="str">
            <v>RASA</v>
          </cell>
          <cell r="D915">
            <v>0</v>
          </cell>
          <cell r="E915">
            <v>0</v>
          </cell>
          <cell r="F915">
            <v>0</v>
          </cell>
          <cell r="G915">
            <v>65</v>
          </cell>
          <cell r="H915">
            <v>0</v>
          </cell>
          <cell r="I915">
            <v>0</v>
          </cell>
          <cell r="J915">
            <v>65</v>
          </cell>
          <cell r="K915">
            <v>0</v>
          </cell>
          <cell r="L915">
            <v>0</v>
          </cell>
        </row>
        <row r="916">
          <cell r="B916" t="str">
            <v>L0668</v>
          </cell>
          <cell r="C916" t="str">
            <v>RASA</v>
          </cell>
          <cell r="D916">
            <v>16</v>
          </cell>
          <cell r="E916">
            <v>0</v>
          </cell>
          <cell r="F916">
            <v>0</v>
          </cell>
          <cell r="G916">
            <v>0</v>
          </cell>
          <cell r="H916">
            <v>0</v>
          </cell>
          <cell r="I916">
            <v>0</v>
          </cell>
          <cell r="J916">
            <v>16</v>
          </cell>
          <cell r="K916">
            <v>0</v>
          </cell>
          <cell r="L916">
            <v>0</v>
          </cell>
        </row>
        <row r="917">
          <cell r="B917" t="str">
            <v>L0673</v>
          </cell>
          <cell r="C917" t="str">
            <v>RASA</v>
          </cell>
          <cell r="D917">
            <v>0</v>
          </cell>
          <cell r="E917">
            <v>0</v>
          </cell>
          <cell r="F917">
            <v>0</v>
          </cell>
          <cell r="G917">
            <v>0</v>
          </cell>
          <cell r="H917">
            <v>0</v>
          </cell>
          <cell r="I917">
            <v>0</v>
          </cell>
          <cell r="J917">
            <v>0</v>
          </cell>
          <cell r="K917">
            <v>0</v>
          </cell>
          <cell r="L917">
            <v>0</v>
          </cell>
        </row>
        <row r="918">
          <cell r="B918" t="str">
            <v>L0686</v>
          </cell>
          <cell r="C918" t="str">
            <v>RASA</v>
          </cell>
          <cell r="D918">
            <v>0</v>
          </cell>
          <cell r="E918">
            <v>0</v>
          </cell>
          <cell r="F918">
            <v>0</v>
          </cell>
          <cell r="G918">
            <v>0</v>
          </cell>
          <cell r="H918">
            <v>0</v>
          </cell>
          <cell r="I918">
            <v>0</v>
          </cell>
          <cell r="J918">
            <v>0</v>
          </cell>
          <cell r="K918">
            <v>0</v>
          </cell>
          <cell r="L918">
            <v>0</v>
          </cell>
        </row>
        <row r="919">
          <cell r="B919" t="str">
            <v>L0689</v>
          </cell>
          <cell r="C919" t="str">
            <v>Large</v>
          </cell>
          <cell r="D919">
            <v>1342</v>
          </cell>
          <cell r="E919">
            <v>0</v>
          </cell>
          <cell r="F919">
            <v>335</v>
          </cell>
          <cell r="G919">
            <v>789</v>
          </cell>
          <cell r="H919">
            <v>0</v>
          </cell>
          <cell r="I919">
            <v>752</v>
          </cell>
          <cell r="J919">
            <v>2131</v>
          </cell>
          <cell r="K919">
            <v>0</v>
          </cell>
          <cell r="L919">
            <v>1087</v>
          </cell>
        </row>
        <row r="920">
          <cell r="B920" t="str">
            <v>L0690</v>
          </cell>
          <cell r="C920" t="str">
            <v>RASA</v>
          </cell>
          <cell r="D920">
            <v>0</v>
          </cell>
          <cell r="E920">
            <v>0</v>
          </cell>
          <cell r="F920">
            <v>0</v>
          </cell>
          <cell r="G920">
            <v>0</v>
          </cell>
          <cell r="H920">
            <v>0</v>
          </cell>
          <cell r="I920">
            <v>0</v>
          </cell>
          <cell r="J920">
            <v>0</v>
          </cell>
          <cell r="K920">
            <v>0</v>
          </cell>
          <cell r="L920">
            <v>0</v>
          </cell>
        </row>
        <row r="921">
          <cell r="B921" t="str">
            <v>L0691</v>
          </cell>
          <cell r="C921" t="str">
            <v>RASA</v>
          </cell>
          <cell r="D921">
            <v>0</v>
          </cell>
          <cell r="E921">
            <v>0</v>
          </cell>
          <cell r="F921">
            <v>0</v>
          </cell>
          <cell r="G921">
            <v>0</v>
          </cell>
          <cell r="H921">
            <v>0</v>
          </cell>
          <cell r="I921">
            <v>0</v>
          </cell>
          <cell r="J921">
            <v>0</v>
          </cell>
          <cell r="K921">
            <v>0</v>
          </cell>
          <cell r="L921">
            <v>0</v>
          </cell>
        </row>
        <row r="922">
          <cell r="B922" t="str">
            <v>L0695</v>
          </cell>
          <cell r="C922" t="str">
            <v>RASA</v>
          </cell>
          <cell r="D922">
            <v>0</v>
          </cell>
          <cell r="E922">
            <v>0</v>
          </cell>
          <cell r="F922">
            <v>0</v>
          </cell>
          <cell r="G922">
            <v>0</v>
          </cell>
          <cell r="H922">
            <v>0</v>
          </cell>
          <cell r="I922">
            <v>0</v>
          </cell>
          <cell r="J922">
            <v>0</v>
          </cell>
          <cell r="K922">
            <v>0</v>
          </cell>
          <cell r="L922">
            <v>0</v>
          </cell>
        </row>
        <row r="923">
          <cell r="B923" t="str">
            <v>L0699</v>
          </cell>
          <cell r="C923" t="str">
            <v>Large</v>
          </cell>
          <cell r="D923">
            <v>3389</v>
          </cell>
          <cell r="E923">
            <v>12</v>
          </cell>
          <cell r="F923">
            <v>0</v>
          </cell>
          <cell r="G923">
            <v>1286</v>
          </cell>
          <cell r="H923">
            <v>0</v>
          </cell>
          <cell r="I923">
            <v>0</v>
          </cell>
          <cell r="J923">
            <v>4675</v>
          </cell>
          <cell r="K923">
            <v>12</v>
          </cell>
          <cell r="L923">
            <v>0</v>
          </cell>
        </row>
        <row r="924">
          <cell r="B924" t="str">
            <v>L0702</v>
          </cell>
          <cell r="C924" t="str">
            <v>Large</v>
          </cell>
          <cell r="D924">
            <v>126</v>
          </cell>
          <cell r="E924">
            <v>0</v>
          </cell>
          <cell r="F924">
            <v>0</v>
          </cell>
          <cell r="G924">
            <v>0</v>
          </cell>
          <cell r="H924">
            <v>9</v>
          </cell>
          <cell r="I924">
            <v>0</v>
          </cell>
          <cell r="J924">
            <v>126</v>
          </cell>
          <cell r="K924">
            <v>9</v>
          </cell>
          <cell r="L924">
            <v>0</v>
          </cell>
        </row>
        <row r="925">
          <cell r="B925" t="str">
            <v>L0715</v>
          </cell>
          <cell r="C925" t="str">
            <v>Large</v>
          </cell>
          <cell r="D925">
            <v>859</v>
          </cell>
          <cell r="E925">
            <v>0</v>
          </cell>
          <cell r="F925">
            <v>215</v>
          </cell>
          <cell r="G925">
            <v>418</v>
          </cell>
          <cell r="H925">
            <v>0</v>
          </cell>
          <cell r="I925">
            <v>3</v>
          </cell>
          <cell r="J925">
            <v>1277</v>
          </cell>
          <cell r="K925">
            <v>0</v>
          </cell>
          <cell r="L925">
            <v>218</v>
          </cell>
        </row>
        <row r="926">
          <cell r="B926" t="str">
            <v>L0717</v>
          </cell>
          <cell r="C926" t="str">
            <v>Large</v>
          </cell>
          <cell r="D926">
            <v>378</v>
          </cell>
          <cell r="E926">
            <v>0</v>
          </cell>
          <cell r="F926">
            <v>0</v>
          </cell>
          <cell r="G926">
            <v>230</v>
          </cell>
          <cell r="H926">
            <v>0</v>
          </cell>
          <cell r="I926">
            <v>0</v>
          </cell>
          <cell r="J926">
            <v>608</v>
          </cell>
          <cell r="K926">
            <v>0</v>
          </cell>
          <cell r="L926">
            <v>0</v>
          </cell>
        </row>
        <row r="927">
          <cell r="B927" t="str">
            <v>L0718</v>
          </cell>
          <cell r="C927" t="str">
            <v>Large</v>
          </cell>
          <cell r="D927">
            <v>86</v>
          </cell>
          <cell r="E927">
            <v>0</v>
          </cell>
          <cell r="F927">
            <v>4</v>
          </cell>
          <cell r="G927">
            <v>5</v>
          </cell>
          <cell r="H927">
            <v>0</v>
          </cell>
          <cell r="I927">
            <v>0</v>
          </cell>
          <cell r="J927">
            <v>91</v>
          </cell>
          <cell r="K927">
            <v>0</v>
          </cell>
          <cell r="L927">
            <v>4</v>
          </cell>
        </row>
        <row r="928">
          <cell r="B928" t="str">
            <v>L0719</v>
          </cell>
          <cell r="C928" t="str">
            <v>RASA</v>
          </cell>
          <cell r="D928">
            <v>0</v>
          </cell>
          <cell r="E928">
            <v>0</v>
          </cell>
          <cell r="F928">
            <v>0</v>
          </cell>
          <cell r="G928">
            <v>0</v>
          </cell>
          <cell r="H928">
            <v>0</v>
          </cell>
          <cell r="I928">
            <v>0</v>
          </cell>
          <cell r="J928">
            <v>0</v>
          </cell>
          <cell r="K928">
            <v>0</v>
          </cell>
          <cell r="L928">
            <v>0</v>
          </cell>
        </row>
        <row r="929">
          <cell r="B929" t="str">
            <v>L0721</v>
          </cell>
          <cell r="C929" t="str">
            <v>RASA</v>
          </cell>
          <cell r="D929">
            <v>0</v>
          </cell>
          <cell r="E929">
            <v>0</v>
          </cell>
          <cell r="F929">
            <v>0</v>
          </cell>
          <cell r="G929">
            <v>0</v>
          </cell>
          <cell r="H929">
            <v>0</v>
          </cell>
          <cell r="I929">
            <v>0</v>
          </cell>
          <cell r="J929">
            <v>0</v>
          </cell>
          <cell r="K929">
            <v>0</v>
          </cell>
          <cell r="L929">
            <v>0</v>
          </cell>
        </row>
        <row r="930">
          <cell r="B930" t="str">
            <v>L0726</v>
          </cell>
          <cell r="C930" t="str">
            <v>Large</v>
          </cell>
          <cell r="D930">
            <v>3537</v>
          </cell>
          <cell r="E930">
            <v>26</v>
          </cell>
          <cell r="F930">
            <v>59</v>
          </cell>
          <cell r="G930">
            <v>0</v>
          </cell>
          <cell r="H930">
            <v>0</v>
          </cell>
          <cell r="I930">
            <v>0</v>
          </cell>
          <cell r="J930">
            <v>3537</v>
          </cell>
          <cell r="K930">
            <v>26</v>
          </cell>
          <cell r="L930">
            <v>59</v>
          </cell>
        </row>
        <row r="931">
          <cell r="B931" t="str">
            <v>L0848</v>
          </cell>
          <cell r="C931" t="str">
            <v>RASA</v>
          </cell>
          <cell r="D931">
            <v>18</v>
          </cell>
          <cell r="E931">
            <v>0</v>
          </cell>
          <cell r="F931">
            <v>0</v>
          </cell>
          <cell r="G931">
            <v>0</v>
          </cell>
          <cell r="H931">
            <v>0</v>
          </cell>
          <cell r="I931">
            <v>0</v>
          </cell>
          <cell r="J931">
            <v>18</v>
          </cell>
          <cell r="K931">
            <v>0</v>
          </cell>
          <cell r="L931">
            <v>0</v>
          </cell>
        </row>
        <row r="932">
          <cell r="B932" t="str">
            <v>L0849</v>
          </cell>
          <cell r="C932" t="str">
            <v>RASA</v>
          </cell>
          <cell r="D932">
            <v>0</v>
          </cell>
          <cell r="E932">
            <v>0</v>
          </cell>
          <cell r="F932">
            <v>0</v>
          </cell>
          <cell r="G932">
            <v>0</v>
          </cell>
          <cell r="H932">
            <v>0</v>
          </cell>
          <cell r="I932">
            <v>0</v>
          </cell>
          <cell r="J932">
            <v>0</v>
          </cell>
          <cell r="K932">
            <v>0</v>
          </cell>
          <cell r="L932">
            <v>0</v>
          </cell>
        </row>
        <row r="933">
          <cell r="B933" t="str">
            <v>L0851</v>
          </cell>
          <cell r="C933" t="str">
            <v>RASA</v>
          </cell>
          <cell r="D933">
            <v>0</v>
          </cell>
          <cell r="E933">
            <v>0</v>
          </cell>
          <cell r="F933">
            <v>0</v>
          </cell>
          <cell r="G933">
            <v>0</v>
          </cell>
          <cell r="H933">
            <v>0</v>
          </cell>
          <cell r="I933">
            <v>0</v>
          </cell>
          <cell r="J933">
            <v>0</v>
          </cell>
          <cell r="K933">
            <v>0</v>
          </cell>
          <cell r="L933">
            <v>0</v>
          </cell>
        </row>
        <row r="934">
          <cell r="B934" t="str">
            <v>L0862</v>
          </cell>
          <cell r="C934" t="str">
            <v>Large</v>
          </cell>
          <cell r="D934">
            <v>115</v>
          </cell>
          <cell r="E934">
            <v>0</v>
          </cell>
          <cell r="F934">
            <v>0</v>
          </cell>
          <cell r="G934">
            <v>0</v>
          </cell>
          <cell r="H934">
            <v>0</v>
          </cell>
          <cell r="I934">
            <v>0</v>
          </cell>
          <cell r="J934">
            <v>115</v>
          </cell>
          <cell r="K934">
            <v>0</v>
          </cell>
          <cell r="L934">
            <v>0</v>
          </cell>
        </row>
        <row r="935">
          <cell r="B935" t="str">
            <v>L0871</v>
          </cell>
          <cell r="C935" t="str">
            <v>Large</v>
          </cell>
          <cell r="D935">
            <v>358</v>
          </cell>
          <cell r="E935">
            <v>0</v>
          </cell>
          <cell r="F935">
            <v>0</v>
          </cell>
          <cell r="G935">
            <v>212</v>
          </cell>
          <cell r="H935">
            <v>0</v>
          </cell>
          <cell r="I935">
            <v>0</v>
          </cell>
          <cell r="J935">
            <v>570</v>
          </cell>
          <cell r="K935">
            <v>0</v>
          </cell>
          <cell r="L935">
            <v>0</v>
          </cell>
        </row>
        <row r="936">
          <cell r="B936" t="str">
            <v>L0875</v>
          </cell>
          <cell r="C936" t="str">
            <v>Large</v>
          </cell>
          <cell r="D936">
            <v>97</v>
          </cell>
          <cell r="E936">
            <v>0</v>
          </cell>
          <cell r="F936">
            <v>0</v>
          </cell>
          <cell r="G936">
            <v>0</v>
          </cell>
          <cell r="H936">
            <v>0</v>
          </cell>
          <cell r="I936">
            <v>0</v>
          </cell>
          <cell r="J936">
            <v>97</v>
          </cell>
          <cell r="K936">
            <v>0</v>
          </cell>
          <cell r="L936">
            <v>0</v>
          </cell>
        </row>
        <row r="937">
          <cell r="B937" t="str">
            <v>L0877</v>
          </cell>
          <cell r="C937" t="str">
            <v>Large</v>
          </cell>
          <cell r="D937">
            <v>400</v>
          </cell>
          <cell r="E937">
            <v>0</v>
          </cell>
          <cell r="F937">
            <v>0</v>
          </cell>
          <cell r="G937">
            <v>982</v>
          </cell>
          <cell r="H937">
            <v>0</v>
          </cell>
          <cell r="I937">
            <v>0</v>
          </cell>
          <cell r="J937">
            <v>1382</v>
          </cell>
          <cell r="K937">
            <v>0</v>
          </cell>
          <cell r="L937">
            <v>0</v>
          </cell>
        </row>
        <row r="938">
          <cell r="B938" t="str">
            <v>L0883</v>
          </cell>
          <cell r="C938" t="str">
            <v>Large</v>
          </cell>
          <cell r="D938">
            <v>75</v>
          </cell>
          <cell r="E938">
            <v>0</v>
          </cell>
          <cell r="F938">
            <v>0</v>
          </cell>
          <cell r="G938">
            <v>23</v>
          </cell>
          <cell r="H938">
            <v>0</v>
          </cell>
          <cell r="I938">
            <v>0</v>
          </cell>
          <cell r="J938">
            <v>98</v>
          </cell>
          <cell r="K938">
            <v>0</v>
          </cell>
          <cell r="L938">
            <v>0</v>
          </cell>
        </row>
        <row r="939">
          <cell r="B939" t="str">
            <v>L0889</v>
          </cell>
          <cell r="C939" t="str">
            <v>RASA</v>
          </cell>
          <cell r="D939">
            <v>0</v>
          </cell>
          <cell r="E939">
            <v>0</v>
          </cell>
          <cell r="F939">
            <v>0</v>
          </cell>
          <cell r="G939">
            <v>0</v>
          </cell>
          <cell r="H939">
            <v>0</v>
          </cell>
          <cell r="I939">
            <v>0</v>
          </cell>
          <cell r="J939">
            <v>0</v>
          </cell>
          <cell r="K939">
            <v>0</v>
          </cell>
          <cell r="L939">
            <v>0</v>
          </cell>
        </row>
        <row r="940">
          <cell r="B940" t="str">
            <v>L0891</v>
          </cell>
          <cell r="C940" t="str">
            <v>RASA</v>
          </cell>
          <cell r="D940">
            <v>0</v>
          </cell>
          <cell r="E940">
            <v>0</v>
          </cell>
          <cell r="F940">
            <v>0</v>
          </cell>
          <cell r="G940">
            <v>0</v>
          </cell>
          <cell r="H940">
            <v>0</v>
          </cell>
          <cell r="I940">
            <v>0</v>
          </cell>
          <cell r="J940">
            <v>0</v>
          </cell>
          <cell r="K940">
            <v>0</v>
          </cell>
          <cell r="L940">
            <v>0</v>
          </cell>
        </row>
        <row r="941">
          <cell r="B941" t="str">
            <v>L0892</v>
          </cell>
          <cell r="C941" t="str">
            <v>RASA</v>
          </cell>
          <cell r="D941">
            <v>0</v>
          </cell>
          <cell r="E941">
            <v>0</v>
          </cell>
          <cell r="F941">
            <v>0</v>
          </cell>
          <cell r="G941">
            <v>0</v>
          </cell>
          <cell r="H941">
            <v>0</v>
          </cell>
          <cell r="I941">
            <v>0</v>
          </cell>
          <cell r="J941">
            <v>0</v>
          </cell>
          <cell r="K941">
            <v>0</v>
          </cell>
          <cell r="L941">
            <v>0</v>
          </cell>
        </row>
        <row r="942">
          <cell r="B942" t="str">
            <v>L0893</v>
          </cell>
          <cell r="C942" t="str">
            <v>Large</v>
          </cell>
          <cell r="D942">
            <v>379</v>
          </cell>
          <cell r="E942">
            <v>0</v>
          </cell>
          <cell r="F942">
            <v>8</v>
          </cell>
          <cell r="G942">
            <v>106</v>
          </cell>
          <cell r="H942">
            <v>0</v>
          </cell>
          <cell r="I942">
            <v>0</v>
          </cell>
          <cell r="J942">
            <v>485</v>
          </cell>
          <cell r="K942">
            <v>0</v>
          </cell>
          <cell r="L942">
            <v>8</v>
          </cell>
        </row>
        <row r="943">
          <cell r="B943" t="str">
            <v>L0908</v>
          </cell>
          <cell r="C943" t="str">
            <v>RASA</v>
          </cell>
          <cell r="D943">
            <v>0</v>
          </cell>
          <cell r="E943">
            <v>0</v>
          </cell>
          <cell r="F943">
            <v>0</v>
          </cell>
          <cell r="G943">
            <v>0</v>
          </cell>
          <cell r="H943">
            <v>0</v>
          </cell>
          <cell r="I943">
            <v>0</v>
          </cell>
          <cell r="J943">
            <v>0</v>
          </cell>
          <cell r="K943">
            <v>0</v>
          </cell>
          <cell r="L943">
            <v>0</v>
          </cell>
        </row>
        <row r="944">
          <cell r="B944" t="str">
            <v>L0913</v>
          </cell>
          <cell r="C944" t="str">
            <v>RASA</v>
          </cell>
          <cell r="D944">
            <v>0</v>
          </cell>
          <cell r="E944">
            <v>0</v>
          </cell>
          <cell r="F944">
            <v>0</v>
          </cell>
          <cell r="G944">
            <v>0</v>
          </cell>
          <cell r="H944">
            <v>0</v>
          </cell>
          <cell r="I944">
            <v>0</v>
          </cell>
          <cell r="J944">
            <v>0</v>
          </cell>
          <cell r="K944">
            <v>0</v>
          </cell>
          <cell r="L944">
            <v>0</v>
          </cell>
        </row>
        <row r="945">
          <cell r="B945" t="str">
            <v>L0916</v>
          </cell>
          <cell r="C945" t="str">
            <v>RASA</v>
          </cell>
          <cell r="D945">
            <v>0</v>
          </cell>
          <cell r="E945">
            <v>0</v>
          </cell>
          <cell r="F945">
            <v>0</v>
          </cell>
          <cell r="G945">
            <v>0</v>
          </cell>
          <cell r="H945">
            <v>0</v>
          </cell>
          <cell r="I945">
            <v>0</v>
          </cell>
          <cell r="J945">
            <v>0</v>
          </cell>
          <cell r="K945">
            <v>0</v>
          </cell>
          <cell r="L945">
            <v>0</v>
          </cell>
        </row>
        <row r="946">
          <cell r="B946" t="str">
            <v>L0917</v>
          </cell>
          <cell r="C946" t="str">
            <v>Large</v>
          </cell>
          <cell r="D946">
            <v>37</v>
          </cell>
          <cell r="E946">
            <v>0</v>
          </cell>
          <cell r="F946">
            <v>0</v>
          </cell>
          <cell r="G946">
            <v>0</v>
          </cell>
          <cell r="H946">
            <v>0</v>
          </cell>
          <cell r="I946">
            <v>0</v>
          </cell>
          <cell r="J946">
            <v>37</v>
          </cell>
          <cell r="K946">
            <v>0</v>
          </cell>
          <cell r="L946">
            <v>0</v>
          </cell>
        </row>
        <row r="947">
          <cell r="B947" t="str">
            <v>L0918</v>
          </cell>
          <cell r="C947" t="str">
            <v>RASA</v>
          </cell>
          <cell r="D947">
            <v>0</v>
          </cell>
          <cell r="E947">
            <v>0</v>
          </cell>
          <cell r="F947">
            <v>0</v>
          </cell>
          <cell r="G947">
            <v>0</v>
          </cell>
          <cell r="H947">
            <v>0</v>
          </cell>
          <cell r="I947">
            <v>0</v>
          </cell>
          <cell r="J947">
            <v>0</v>
          </cell>
          <cell r="K947">
            <v>0</v>
          </cell>
          <cell r="L947">
            <v>0</v>
          </cell>
        </row>
        <row r="948">
          <cell r="B948" t="str">
            <v>L0923</v>
          </cell>
          <cell r="C948" t="str">
            <v>RASA</v>
          </cell>
          <cell r="D948">
            <v>0</v>
          </cell>
          <cell r="E948">
            <v>0</v>
          </cell>
          <cell r="F948">
            <v>0</v>
          </cell>
          <cell r="G948">
            <v>0</v>
          </cell>
          <cell r="H948">
            <v>0</v>
          </cell>
          <cell r="I948">
            <v>0</v>
          </cell>
          <cell r="J948">
            <v>0</v>
          </cell>
          <cell r="K948">
            <v>0</v>
          </cell>
          <cell r="L948">
            <v>0</v>
          </cell>
        </row>
        <row r="949">
          <cell r="B949" t="str">
            <v>L0927</v>
          </cell>
          <cell r="C949" t="str">
            <v>RASA</v>
          </cell>
          <cell r="D949">
            <v>0</v>
          </cell>
          <cell r="E949">
            <v>0</v>
          </cell>
          <cell r="F949">
            <v>0</v>
          </cell>
          <cell r="G949">
            <v>0</v>
          </cell>
          <cell r="H949">
            <v>0</v>
          </cell>
          <cell r="I949">
            <v>0</v>
          </cell>
          <cell r="J949">
            <v>0</v>
          </cell>
          <cell r="K949">
            <v>0</v>
          </cell>
          <cell r="L949">
            <v>0</v>
          </cell>
        </row>
        <row r="950">
          <cell r="B950" t="str">
            <v>L0938</v>
          </cell>
          <cell r="C950" t="str">
            <v>RASA</v>
          </cell>
          <cell r="D950">
            <v>0</v>
          </cell>
          <cell r="E950">
            <v>0</v>
          </cell>
          <cell r="F950">
            <v>0</v>
          </cell>
          <cell r="G950">
            <v>0</v>
          </cell>
          <cell r="H950">
            <v>0</v>
          </cell>
          <cell r="I950">
            <v>0</v>
          </cell>
          <cell r="J950">
            <v>0</v>
          </cell>
          <cell r="K950">
            <v>0</v>
          </cell>
          <cell r="L950">
            <v>0</v>
          </cell>
        </row>
        <row r="951">
          <cell r="B951" t="str">
            <v>L0942</v>
          </cell>
          <cell r="C951" t="str">
            <v>Large</v>
          </cell>
          <cell r="D951">
            <v>605</v>
          </cell>
          <cell r="E951">
            <v>0</v>
          </cell>
          <cell r="F951">
            <v>0</v>
          </cell>
          <cell r="G951">
            <v>235</v>
          </cell>
          <cell r="H951">
            <v>0</v>
          </cell>
          <cell r="I951">
            <v>0</v>
          </cell>
          <cell r="J951">
            <v>840</v>
          </cell>
          <cell r="K951">
            <v>0</v>
          </cell>
          <cell r="L951">
            <v>0</v>
          </cell>
        </row>
        <row r="952">
          <cell r="B952" t="str">
            <v>L0961</v>
          </cell>
          <cell r="C952" t="str">
            <v>RASA</v>
          </cell>
          <cell r="D952">
            <v>0</v>
          </cell>
          <cell r="E952">
            <v>0</v>
          </cell>
          <cell r="F952">
            <v>0</v>
          </cell>
          <cell r="G952">
            <v>0</v>
          </cell>
          <cell r="H952">
            <v>0</v>
          </cell>
          <cell r="I952">
            <v>0</v>
          </cell>
          <cell r="J952">
            <v>0</v>
          </cell>
          <cell r="K952">
            <v>0</v>
          </cell>
          <cell r="L952">
            <v>0</v>
          </cell>
        </row>
        <row r="953">
          <cell r="B953" t="str">
            <v>L0970</v>
          </cell>
          <cell r="C953" t="str">
            <v>RASA</v>
          </cell>
          <cell r="D953">
            <v>0</v>
          </cell>
          <cell r="E953">
            <v>0</v>
          </cell>
          <cell r="F953">
            <v>0</v>
          </cell>
          <cell r="G953">
            <v>0</v>
          </cell>
          <cell r="H953">
            <v>0</v>
          </cell>
          <cell r="I953">
            <v>0</v>
          </cell>
          <cell r="J953">
            <v>0</v>
          </cell>
          <cell r="K953">
            <v>0</v>
          </cell>
          <cell r="L953">
            <v>0</v>
          </cell>
        </row>
        <row r="954">
          <cell r="B954" t="str">
            <v>L0975</v>
          </cell>
          <cell r="C954" t="str">
            <v>Large</v>
          </cell>
          <cell r="D954">
            <v>123</v>
          </cell>
          <cell r="E954">
            <v>0</v>
          </cell>
          <cell r="F954">
            <v>0</v>
          </cell>
          <cell r="G954">
            <v>15</v>
          </cell>
          <cell r="H954">
            <v>0</v>
          </cell>
          <cell r="I954">
            <v>0</v>
          </cell>
          <cell r="J954">
            <v>138</v>
          </cell>
          <cell r="K954">
            <v>0</v>
          </cell>
          <cell r="L954">
            <v>0</v>
          </cell>
        </row>
        <row r="955">
          <cell r="B955" t="str">
            <v>L0976</v>
          </cell>
          <cell r="C955" t="str">
            <v>RASA</v>
          </cell>
          <cell r="D955">
            <v>0</v>
          </cell>
          <cell r="E955">
            <v>0</v>
          </cell>
          <cell r="F955">
            <v>0</v>
          </cell>
          <cell r="G955">
            <v>0</v>
          </cell>
          <cell r="H955">
            <v>0</v>
          </cell>
          <cell r="I955">
            <v>0</v>
          </cell>
          <cell r="J955">
            <v>0</v>
          </cell>
          <cell r="K955">
            <v>0</v>
          </cell>
          <cell r="L955">
            <v>0</v>
          </cell>
        </row>
        <row r="956">
          <cell r="B956" t="str">
            <v>L0979</v>
          </cell>
          <cell r="C956" t="str">
            <v>Large</v>
          </cell>
          <cell r="D956">
            <v>103</v>
          </cell>
          <cell r="E956">
            <v>16</v>
          </cell>
          <cell r="F956">
            <v>0</v>
          </cell>
          <cell r="G956">
            <v>284</v>
          </cell>
          <cell r="H956">
            <v>0</v>
          </cell>
          <cell r="I956">
            <v>0</v>
          </cell>
          <cell r="J956">
            <v>387</v>
          </cell>
          <cell r="K956">
            <v>16</v>
          </cell>
          <cell r="L956">
            <v>0</v>
          </cell>
        </row>
        <row r="957">
          <cell r="B957" t="str">
            <v>L0983</v>
          </cell>
          <cell r="C957" t="str">
            <v>RASA</v>
          </cell>
          <cell r="D957">
            <v>0</v>
          </cell>
          <cell r="E957">
            <v>0</v>
          </cell>
          <cell r="F957">
            <v>0</v>
          </cell>
          <cell r="G957">
            <v>0</v>
          </cell>
          <cell r="H957">
            <v>0</v>
          </cell>
          <cell r="I957">
            <v>0</v>
          </cell>
          <cell r="J957">
            <v>0</v>
          </cell>
          <cell r="K957">
            <v>0</v>
          </cell>
          <cell r="L957">
            <v>0</v>
          </cell>
        </row>
        <row r="958">
          <cell r="B958" t="str">
            <v>L0992</v>
          </cell>
          <cell r="C958" t="str">
            <v>Large</v>
          </cell>
          <cell r="D958">
            <v>354</v>
          </cell>
          <cell r="E958">
            <v>0</v>
          </cell>
          <cell r="F958">
            <v>0</v>
          </cell>
          <cell r="G958">
            <v>5</v>
          </cell>
          <cell r="H958">
            <v>0</v>
          </cell>
          <cell r="I958">
            <v>0</v>
          </cell>
          <cell r="J958">
            <v>359</v>
          </cell>
          <cell r="K958">
            <v>0</v>
          </cell>
          <cell r="L958">
            <v>0</v>
          </cell>
        </row>
        <row r="959">
          <cell r="B959" t="str">
            <v>L0993</v>
          </cell>
          <cell r="C959" t="str">
            <v>RASA</v>
          </cell>
          <cell r="D959">
            <v>95</v>
          </cell>
          <cell r="E959">
            <v>0</v>
          </cell>
          <cell r="F959">
            <v>0</v>
          </cell>
          <cell r="G959">
            <v>91</v>
          </cell>
          <cell r="H959">
            <v>0</v>
          </cell>
          <cell r="I959">
            <v>0</v>
          </cell>
          <cell r="J959">
            <v>186</v>
          </cell>
          <cell r="K959">
            <v>0</v>
          </cell>
          <cell r="L959">
            <v>0</v>
          </cell>
        </row>
        <row r="960">
          <cell r="B960" t="str">
            <v>L1000</v>
          </cell>
          <cell r="C960" t="str">
            <v>RASA</v>
          </cell>
          <cell r="D960">
            <v>0</v>
          </cell>
          <cell r="E960">
            <v>0</v>
          </cell>
          <cell r="F960">
            <v>0</v>
          </cell>
          <cell r="G960">
            <v>0</v>
          </cell>
          <cell r="H960">
            <v>0</v>
          </cell>
          <cell r="I960">
            <v>0</v>
          </cell>
          <cell r="J960">
            <v>0</v>
          </cell>
          <cell r="K960">
            <v>0</v>
          </cell>
          <cell r="L960">
            <v>0</v>
          </cell>
        </row>
        <row r="961">
          <cell r="B961" t="str">
            <v>L1001</v>
          </cell>
          <cell r="C961" t="str">
            <v>Large</v>
          </cell>
          <cell r="D961">
            <v>23</v>
          </cell>
          <cell r="E961">
            <v>0</v>
          </cell>
          <cell r="F961">
            <v>0</v>
          </cell>
          <cell r="G961">
            <v>8</v>
          </cell>
          <cell r="H961">
            <v>0</v>
          </cell>
          <cell r="I961">
            <v>0</v>
          </cell>
          <cell r="J961">
            <v>31</v>
          </cell>
          <cell r="K961">
            <v>0</v>
          </cell>
          <cell r="L961">
            <v>0</v>
          </cell>
        </row>
        <row r="962">
          <cell r="B962" t="str">
            <v>L1002</v>
          </cell>
          <cell r="C962" t="str">
            <v>RASA</v>
          </cell>
          <cell r="D962">
            <v>0</v>
          </cell>
          <cell r="E962">
            <v>0</v>
          </cell>
          <cell r="F962">
            <v>0</v>
          </cell>
          <cell r="G962">
            <v>0</v>
          </cell>
          <cell r="H962">
            <v>0</v>
          </cell>
          <cell r="I962">
            <v>0</v>
          </cell>
          <cell r="J962">
            <v>0</v>
          </cell>
          <cell r="K962">
            <v>0</v>
          </cell>
          <cell r="L962">
            <v>0</v>
          </cell>
        </row>
        <row r="963">
          <cell r="B963" t="str">
            <v>L1005</v>
          </cell>
          <cell r="C963" t="str">
            <v>RASA</v>
          </cell>
          <cell r="D963">
            <v>5</v>
          </cell>
          <cell r="E963">
            <v>0</v>
          </cell>
          <cell r="F963">
            <v>0</v>
          </cell>
          <cell r="G963">
            <v>3</v>
          </cell>
          <cell r="H963">
            <v>0</v>
          </cell>
          <cell r="I963">
            <v>0</v>
          </cell>
          <cell r="J963">
            <v>8</v>
          </cell>
          <cell r="K963">
            <v>0</v>
          </cell>
          <cell r="L963">
            <v>0</v>
          </cell>
        </row>
        <row r="964">
          <cell r="B964" t="str">
            <v>L1007</v>
          </cell>
          <cell r="C964" t="str">
            <v>RASA</v>
          </cell>
          <cell r="D964">
            <v>0</v>
          </cell>
          <cell r="E964">
            <v>0</v>
          </cell>
          <cell r="F964">
            <v>0</v>
          </cell>
          <cell r="G964">
            <v>0</v>
          </cell>
          <cell r="H964">
            <v>0</v>
          </cell>
          <cell r="I964">
            <v>0</v>
          </cell>
          <cell r="J964">
            <v>0</v>
          </cell>
          <cell r="K964">
            <v>0</v>
          </cell>
          <cell r="L964">
            <v>0</v>
          </cell>
        </row>
        <row r="965">
          <cell r="B965" t="str">
            <v>L1015</v>
          </cell>
          <cell r="C965" t="str">
            <v>RASA</v>
          </cell>
          <cell r="D965">
            <v>0</v>
          </cell>
          <cell r="E965">
            <v>0</v>
          </cell>
          <cell r="F965">
            <v>0</v>
          </cell>
          <cell r="G965">
            <v>0</v>
          </cell>
          <cell r="H965">
            <v>0</v>
          </cell>
          <cell r="I965">
            <v>0</v>
          </cell>
          <cell r="J965">
            <v>0</v>
          </cell>
          <cell r="K965">
            <v>0</v>
          </cell>
          <cell r="L965">
            <v>0</v>
          </cell>
        </row>
        <row r="966">
          <cell r="B966" t="str">
            <v>L1019</v>
          </cell>
          <cell r="C966" t="str">
            <v>RASA</v>
          </cell>
          <cell r="D966">
            <v>45</v>
          </cell>
          <cell r="E966">
            <v>0</v>
          </cell>
          <cell r="F966">
            <v>15</v>
          </cell>
          <cell r="G966">
            <v>9</v>
          </cell>
          <cell r="H966">
            <v>0</v>
          </cell>
          <cell r="I966">
            <v>3</v>
          </cell>
          <cell r="J966">
            <v>54</v>
          </cell>
          <cell r="K966">
            <v>0</v>
          </cell>
          <cell r="L966">
            <v>18</v>
          </cell>
        </row>
        <row r="967">
          <cell r="B967" t="str">
            <v>L1031</v>
          </cell>
          <cell r="C967" t="str">
            <v>RASA</v>
          </cell>
          <cell r="D967">
            <v>0</v>
          </cell>
          <cell r="E967">
            <v>0</v>
          </cell>
          <cell r="F967">
            <v>0</v>
          </cell>
          <cell r="G967">
            <v>0</v>
          </cell>
          <cell r="H967">
            <v>0</v>
          </cell>
          <cell r="I967">
            <v>0</v>
          </cell>
          <cell r="J967">
            <v>0</v>
          </cell>
          <cell r="K967">
            <v>0</v>
          </cell>
          <cell r="L967">
            <v>0</v>
          </cell>
        </row>
        <row r="968">
          <cell r="B968" t="str">
            <v>L1033</v>
          </cell>
          <cell r="C968" t="str">
            <v>RASA</v>
          </cell>
          <cell r="D968">
            <v>0</v>
          </cell>
          <cell r="E968">
            <v>0</v>
          </cell>
          <cell r="F968">
            <v>0</v>
          </cell>
          <cell r="G968">
            <v>0</v>
          </cell>
          <cell r="H968">
            <v>0</v>
          </cell>
          <cell r="I968">
            <v>0</v>
          </cell>
          <cell r="J968">
            <v>0</v>
          </cell>
          <cell r="K968">
            <v>0</v>
          </cell>
          <cell r="L968">
            <v>0</v>
          </cell>
        </row>
        <row r="969">
          <cell r="B969" t="str">
            <v>L1216</v>
          </cell>
          <cell r="C969" t="str">
            <v>RASA</v>
          </cell>
          <cell r="D969">
            <v>0</v>
          </cell>
          <cell r="E969">
            <v>0</v>
          </cell>
          <cell r="F969">
            <v>0</v>
          </cell>
          <cell r="G969">
            <v>0</v>
          </cell>
          <cell r="H969">
            <v>0</v>
          </cell>
          <cell r="I969">
            <v>0</v>
          </cell>
          <cell r="J969">
            <v>0</v>
          </cell>
          <cell r="K969">
            <v>0</v>
          </cell>
          <cell r="L969">
            <v>0</v>
          </cell>
        </row>
        <row r="970">
          <cell r="B970" t="str">
            <v>L1218</v>
          </cell>
          <cell r="C970" t="str">
            <v>RASA</v>
          </cell>
          <cell r="D970">
            <v>0</v>
          </cell>
          <cell r="E970">
            <v>0</v>
          </cell>
          <cell r="F970">
            <v>0</v>
          </cell>
          <cell r="G970">
            <v>0</v>
          </cell>
          <cell r="H970">
            <v>0</v>
          </cell>
          <cell r="I970">
            <v>0</v>
          </cell>
          <cell r="J970">
            <v>0</v>
          </cell>
          <cell r="K970">
            <v>0</v>
          </cell>
          <cell r="L970">
            <v>0</v>
          </cell>
        </row>
        <row r="971">
          <cell r="B971" t="str">
            <v>L1229</v>
          </cell>
          <cell r="C971" t="str">
            <v>Large</v>
          </cell>
          <cell r="D971">
            <v>468</v>
          </cell>
          <cell r="E971">
            <v>21</v>
          </cell>
          <cell r="F971">
            <v>0</v>
          </cell>
          <cell r="G971">
            <v>34</v>
          </cell>
          <cell r="H971">
            <v>1</v>
          </cell>
          <cell r="I971">
            <v>4</v>
          </cell>
          <cell r="J971">
            <v>502</v>
          </cell>
          <cell r="K971">
            <v>22</v>
          </cell>
          <cell r="L971">
            <v>4</v>
          </cell>
        </row>
        <row r="972">
          <cell r="B972" t="str">
            <v>L1230</v>
          </cell>
          <cell r="C972" t="str">
            <v>Large</v>
          </cell>
          <cell r="D972">
            <v>59</v>
          </cell>
          <cell r="E972">
            <v>1030</v>
          </cell>
          <cell r="F972">
            <v>0</v>
          </cell>
          <cell r="G972">
            <v>181</v>
          </cell>
          <cell r="H972">
            <v>110</v>
          </cell>
          <cell r="I972">
            <v>15</v>
          </cell>
          <cell r="J972">
            <v>240</v>
          </cell>
          <cell r="K972">
            <v>1140</v>
          </cell>
          <cell r="L972">
            <v>15</v>
          </cell>
        </row>
        <row r="973">
          <cell r="B973" t="str">
            <v>L1231</v>
          </cell>
          <cell r="C973" t="str">
            <v>Large</v>
          </cell>
          <cell r="D973">
            <v>627</v>
          </cell>
          <cell r="E973">
            <v>0</v>
          </cell>
          <cell r="F973">
            <v>20</v>
          </cell>
          <cell r="G973">
            <v>8</v>
          </cell>
          <cell r="H973">
            <v>0</v>
          </cell>
          <cell r="I973">
            <v>68</v>
          </cell>
          <cell r="J973">
            <v>635</v>
          </cell>
          <cell r="K973">
            <v>0</v>
          </cell>
          <cell r="L973">
            <v>88</v>
          </cell>
        </row>
        <row r="974">
          <cell r="B974" t="str">
            <v>L1236</v>
          </cell>
          <cell r="C974" t="str">
            <v>RASA</v>
          </cell>
          <cell r="D974">
            <v>0</v>
          </cell>
          <cell r="E974">
            <v>0</v>
          </cell>
          <cell r="F974">
            <v>0</v>
          </cell>
          <cell r="G974">
            <v>0</v>
          </cell>
          <cell r="H974">
            <v>0</v>
          </cell>
          <cell r="I974">
            <v>0</v>
          </cell>
          <cell r="J974">
            <v>0</v>
          </cell>
          <cell r="K974">
            <v>0</v>
          </cell>
          <cell r="L974">
            <v>0</v>
          </cell>
        </row>
        <row r="975">
          <cell r="B975" t="str">
            <v>L1243</v>
          </cell>
          <cell r="C975" t="str">
            <v>RASA</v>
          </cell>
          <cell r="D975">
            <v>0</v>
          </cell>
          <cell r="E975">
            <v>0</v>
          </cell>
          <cell r="F975">
            <v>0</v>
          </cell>
          <cell r="G975">
            <v>0</v>
          </cell>
          <cell r="H975">
            <v>0</v>
          </cell>
          <cell r="I975">
            <v>0</v>
          </cell>
          <cell r="J975">
            <v>0</v>
          </cell>
          <cell r="K975">
            <v>0</v>
          </cell>
          <cell r="L975">
            <v>0</v>
          </cell>
        </row>
        <row r="976">
          <cell r="B976" t="str">
            <v>L1246</v>
          </cell>
          <cell r="C976" t="str">
            <v>RASA</v>
          </cell>
          <cell r="D976">
            <v>0</v>
          </cell>
          <cell r="E976">
            <v>0</v>
          </cell>
          <cell r="F976">
            <v>0</v>
          </cell>
          <cell r="G976">
            <v>0</v>
          </cell>
          <cell r="H976">
            <v>0</v>
          </cell>
          <cell r="I976">
            <v>0</v>
          </cell>
          <cell r="J976">
            <v>0</v>
          </cell>
          <cell r="K976">
            <v>0</v>
          </cell>
          <cell r="L976">
            <v>0</v>
          </cell>
        </row>
        <row r="977">
          <cell r="B977" t="str">
            <v>L1253</v>
          </cell>
          <cell r="C977" t="str">
            <v>RASA</v>
          </cell>
          <cell r="D977">
            <v>0</v>
          </cell>
          <cell r="E977">
            <v>0</v>
          </cell>
          <cell r="F977">
            <v>0</v>
          </cell>
          <cell r="G977">
            <v>0</v>
          </cell>
          <cell r="H977">
            <v>0</v>
          </cell>
          <cell r="I977">
            <v>0</v>
          </cell>
          <cell r="J977">
            <v>0</v>
          </cell>
          <cell r="K977">
            <v>0</v>
          </cell>
          <cell r="L977">
            <v>0</v>
          </cell>
        </row>
        <row r="978">
          <cell r="B978" t="str">
            <v>L1255</v>
          </cell>
          <cell r="C978" t="str">
            <v>RASA</v>
          </cell>
          <cell r="D978">
            <v>0</v>
          </cell>
          <cell r="E978">
            <v>0</v>
          </cell>
          <cell r="F978">
            <v>0</v>
          </cell>
          <cell r="G978">
            <v>0</v>
          </cell>
          <cell r="H978">
            <v>0</v>
          </cell>
          <cell r="I978">
            <v>0</v>
          </cell>
          <cell r="J978">
            <v>0</v>
          </cell>
          <cell r="K978">
            <v>0</v>
          </cell>
          <cell r="L978">
            <v>0</v>
          </cell>
        </row>
        <row r="979">
          <cell r="B979" t="str">
            <v>L1257</v>
          </cell>
          <cell r="C979" t="str">
            <v>RASA</v>
          </cell>
          <cell r="D979">
            <v>0</v>
          </cell>
          <cell r="E979">
            <v>0</v>
          </cell>
          <cell r="F979">
            <v>0</v>
          </cell>
          <cell r="G979">
            <v>0</v>
          </cell>
          <cell r="H979">
            <v>0</v>
          </cell>
          <cell r="I979">
            <v>0</v>
          </cell>
          <cell r="J979">
            <v>0</v>
          </cell>
          <cell r="K979">
            <v>0</v>
          </cell>
          <cell r="L979">
            <v>0</v>
          </cell>
        </row>
        <row r="980">
          <cell r="B980" t="str">
            <v>L1259</v>
          </cell>
          <cell r="C980" t="str">
            <v>RASA</v>
          </cell>
          <cell r="D980">
            <v>0</v>
          </cell>
          <cell r="E980">
            <v>0</v>
          </cell>
          <cell r="F980">
            <v>0</v>
          </cell>
          <cell r="G980">
            <v>0</v>
          </cell>
          <cell r="H980">
            <v>0</v>
          </cell>
          <cell r="I980">
            <v>0</v>
          </cell>
          <cell r="J980">
            <v>0</v>
          </cell>
          <cell r="K980">
            <v>0</v>
          </cell>
          <cell r="L980">
            <v>0</v>
          </cell>
        </row>
        <row r="981">
          <cell r="B981" t="str">
            <v>L1299</v>
          </cell>
          <cell r="C981" t="str">
            <v>RASA</v>
          </cell>
          <cell r="D981">
            <v>0</v>
          </cell>
          <cell r="E981">
            <v>0</v>
          </cell>
          <cell r="F981">
            <v>0</v>
          </cell>
          <cell r="G981">
            <v>0</v>
          </cell>
          <cell r="H981">
            <v>0</v>
          </cell>
          <cell r="I981">
            <v>0</v>
          </cell>
          <cell r="J981">
            <v>0</v>
          </cell>
          <cell r="K981">
            <v>0</v>
          </cell>
          <cell r="L981">
            <v>0</v>
          </cell>
        </row>
        <row r="982">
          <cell r="B982" t="str">
            <v>L1303</v>
          </cell>
          <cell r="C982" t="str">
            <v>RASA</v>
          </cell>
          <cell r="D982">
            <v>0</v>
          </cell>
          <cell r="E982">
            <v>0</v>
          </cell>
          <cell r="F982">
            <v>0</v>
          </cell>
          <cell r="G982">
            <v>0</v>
          </cell>
          <cell r="H982">
            <v>0</v>
          </cell>
          <cell r="I982">
            <v>0</v>
          </cell>
          <cell r="J982">
            <v>0</v>
          </cell>
          <cell r="K982">
            <v>0</v>
          </cell>
          <cell r="L982">
            <v>0</v>
          </cell>
        </row>
        <row r="983">
          <cell r="B983" t="str">
            <v>L1306</v>
          </cell>
          <cell r="C983" t="str">
            <v>RASA</v>
          </cell>
          <cell r="D983">
            <v>0</v>
          </cell>
          <cell r="E983">
            <v>0</v>
          </cell>
          <cell r="F983">
            <v>0</v>
          </cell>
          <cell r="G983">
            <v>0</v>
          </cell>
          <cell r="H983">
            <v>0</v>
          </cell>
          <cell r="I983">
            <v>0</v>
          </cell>
          <cell r="J983">
            <v>0</v>
          </cell>
          <cell r="K983">
            <v>0</v>
          </cell>
          <cell r="L983">
            <v>0</v>
          </cell>
        </row>
        <row r="984">
          <cell r="B984" t="str">
            <v>L1312</v>
          </cell>
          <cell r="C984" t="str">
            <v>Large</v>
          </cell>
          <cell r="D984">
            <v>75</v>
          </cell>
          <cell r="E984">
            <v>0</v>
          </cell>
          <cell r="F984">
            <v>0</v>
          </cell>
          <cell r="G984">
            <v>0</v>
          </cell>
          <cell r="H984">
            <v>0</v>
          </cell>
          <cell r="I984">
            <v>0</v>
          </cell>
          <cell r="J984">
            <v>75</v>
          </cell>
          <cell r="K984">
            <v>0</v>
          </cell>
          <cell r="L984">
            <v>0</v>
          </cell>
        </row>
        <row r="985">
          <cell r="B985" t="str">
            <v>L1322</v>
          </cell>
          <cell r="C985" t="str">
            <v>RASA</v>
          </cell>
          <cell r="D985">
            <v>0</v>
          </cell>
          <cell r="E985">
            <v>0</v>
          </cell>
          <cell r="F985">
            <v>0</v>
          </cell>
          <cell r="G985">
            <v>0</v>
          </cell>
          <cell r="H985">
            <v>0</v>
          </cell>
          <cell r="I985">
            <v>0</v>
          </cell>
          <cell r="J985">
            <v>0</v>
          </cell>
          <cell r="K985">
            <v>0</v>
          </cell>
          <cell r="L985">
            <v>0</v>
          </cell>
        </row>
        <row r="986">
          <cell r="B986" t="str">
            <v>L1389</v>
          </cell>
          <cell r="C986" t="str">
            <v>RASA</v>
          </cell>
          <cell r="D986">
            <v>0</v>
          </cell>
          <cell r="E986">
            <v>0</v>
          </cell>
          <cell r="F986">
            <v>0</v>
          </cell>
          <cell r="G986">
            <v>0</v>
          </cell>
          <cell r="H986">
            <v>0</v>
          </cell>
          <cell r="I986">
            <v>0</v>
          </cell>
          <cell r="J986">
            <v>0</v>
          </cell>
          <cell r="K986">
            <v>0</v>
          </cell>
          <cell r="L986">
            <v>0</v>
          </cell>
        </row>
        <row r="987">
          <cell r="B987" t="str">
            <v>L1393</v>
          </cell>
          <cell r="C987" t="str">
            <v>RASA</v>
          </cell>
          <cell r="D987">
            <v>0</v>
          </cell>
          <cell r="E987">
            <v>0</v>
          </cell>
          <cell r="F987">
            <v>0</v>
          </cell>
          <cell r="G987">
            <v>0</v>
          </cell>
          <cell r="H987">
            <v>0</v>
          </cell>
          <cell r="I987">
            <v>0</v>
          </cell>
          <cell r="J987">
            <v>0</v>
          </cell>
          <cell r="K987">
            <v>0</v>
          </cell>
          <cell r="L987">
            <v>0</v>
          </cell>
        </row>
        <row r="988">
          <cell r="B988" t="str">
            <v>L1397</v>
          </cell>
          <cell r="C988" t="str">
            <v>RASA</v>
          </cell>
          <cell r="D988">
            <v>0</v>
          </cell>
          <cell r="E988">
            <v>0</v>
          </cell>
          <cell r="F988">
            <v>0</v>
          </cell>
          <cell r="G988">
            <v>0</v>
          </cell>
          <cell r="H988">
            <v>0</v>
          </cell>
          <cell r="I988">
            <v>0</v>
          </cell>
          <cell r="J988">
            <v>0</v>
          </cell>
          <cell r="K988">
            <v>0</v>
          </cell>
          <cell r="L988">
            <v>0</v>
          </cell>
        </row>
        <row r="989">
          <cell r="B989" t="str">
            <v>L1405</v>
          </cell>
          <cell r="C989" t="str">
            <v>RASA</v>
          </cell>
          <cell r="D989">
            <v>0</v>
          </cell>
          <cell r="E989">
            <v>0</v>
          </cell>
          <cell r="F989">
            <v>0</v>
          </cell>
          <cell r="G989">
            <v>0</v>
          </cell>
          <cell r="H989">
            <v>0</v>
          </cell>
          <cell r="I989">
            <v>0</v>
          </cell>
          <cell r="J989">
            <v>0</v>
          </cell>
          <cell r="K989">
            <v>0</v>
          </cell>
          <cell r="L989">
            <v>0</v>
          </cell>
        </row>
        <row r="990">
          <cell r="B990" t="str">
            <v>L1423</v>
          </cell>
          <cell r="C990" t="str">
            <v>Large</v>
          </cell>
          <cell r="D990">
            <v>96</v>
          </cell>
          <cell r="E990">
            <v>517</v>
          </cell>
          <cell r="F990">
            <v>0</v>
          </cell>
          <cell r="G990">
            <v>424</v>
          </cell>
          <cell r="H990">
            <v>30</v>
          </cell>
          <cell r="I990">
            <v>0</v>
          </cell>
          <cell r="J990">
            <v>520</v>
          </cell>
          <cell r="K990">
            <v>547</v>
          </cell>
          <cell r="L990">
            <v>0</v>
          </cell>
        </row>
        <row r="991">
          <cell r="B991" t="str">
            <v>L1444</v>
          </cell>
          <cell r="C991" t="str">
            <v>RASA</v>
          </cell>
          <cell r="D991">
            <v>0</v>
          </cell>
          <cell r="E991">
            <v>0</v>
          </cell>
          <cell r="F991">
            <v>0</v>
          </cell>
          <cell r="G991">
            <v>0</v>
          </cell>
          <cell r="H991">
            <v>0</v>
          </cell>
          <cell r="I991">
            <v>0</v>
          </cell>
          <cell r="J991">
            <v>0</v>
          </cell>
          <cell r="K991">
            <v>0</v>
          </cell>
          <cell r="L991">
            <v>0</v>
          </cell>
        </row>
        <row r="992">
          <cell r="B992" t="str">
            <v>L1505</v>
          </cell>
          <cell r="C992" t="str">
            <v>RASA</v>
          </cell>
          <cell r="D992">
            <v>0</v>
          </cell>
          <cell r="E992">
            <v>0</v>
          </cell>
          <cell r="F992">
            <v>0</v>
          </cell>
          <cell r="G992">
            <v>0</v>
          </cell>
          <cell r="H992">
            <v>0</v>
          </cell>
          <cell r="I992">
            <v>0</v>
          </cell>
          <cell r="J992">
            <v>0</v>
          </cell>
          <cell r="K992">
            <v>0</v>
          </cell>
          <cell r="L992">
            <v>0</v>
          </cell>
        </row>
        <row r="993">
          <cell r="B993" t="str">
            <v>L1508</v>
          </cell>
          <cell r="C993" t="str">
            <v>RASA</v>
          </cell>
          <cell r="D993">
            <v>0</v>
          </cell>
          <cell r="E993">
            <v>0</v>
          </cell>
          <cell r="F993">
            <v>0</v>
          </cell>
          <cell r="G993">
            <v>0</v>
          </cell>
          <cell r="H993">
            <v>0</v>
          </cell>
          <cell r="I993">
            <v>0</v>
          </cell>
          <cell r="J993">
            <v>0</v>
          </cell>
          <cell r="K993">
            <v>0</v>
          </cell>
          <cell r="L993">
            <v>0</v>
          </cell>
        </row>
        <row r="994">
          <cell r="B994" t="str">
            <v>L1511</v>
          </cell>
          <cell r="C994" t="str">
            <v>RASA</v>
          </cell>
          <cell r="D994">
            <v>0</v>
          </cell>
          <cell r="E994">
            <v>0</v>
          </cell>
          <cell r="F994">
            <v>0</v>
          </cell>
          <cell r="G994">
            <v>0</v>
          </cell>
          <cell r="H994">
            <v>0</v>
          </cell>
          <cell r="I994">
            <v>0</v>
          </cell>
          <cell r="J994">
            <v>0</v>
          </cell>
          <cell r="K994">
            <v>0</v>
          </cell>
          <cell r="L994">
            <v>0</v>
          </cell>
        </row>
        <row r="995">
          <cell r="B995" t="str">
            <v>L1512</v>
          </cell>
          <cell r="C995" t="str">
            <v>RASA</v>
          </cell>
          <cell r="D995">
            <v>0</v>
          </cell>
          <cell r="E995">
            <v>0</v>
          </cell>
          <cell r="F995">
            <v>0</v>
          </cell>
          <cell r="G995">
            <v>0</v>
          </cell>
          <cell r="H995">
            <v>0</v>
          </cell>
          <cell r="I995">
            <v>0</v>
          </cell>
          <cell r="J995">
            <v>0</v>
          </cell>
          <cell r="K995">
            <v>0</v>
          </cell>
          <cell r="L995">
            <v>0</v>
          </cell>
        </row>
        <row r="996">
          <cell r="B996" t="str">
            <v>L1515</v>
          </cell>
          <cell r="C996" t="str">
            <v>RASA</v>
          </cell>
          <cell r="D996">
            <v>0</v>
          </cell>
          <cell r="E996">
            <v>0</v>
          </cell>
          <cell r="F996">
            <v>0</v>
          </cell>
          <cell r="G996">
            <v>0</v>
          </cell>
          <cell r="H996">
            <v>0</v>
          </cell>
          <cell r="I996">
            <v>0</v>
          </cell>
          <cell r="J996">
            <v>0</v>
          </cell>
          <cell r="K996">
            <v>0</v>
          </cell>
          <cell r="L996">
            <v>0</v>
          </cell>
        </row>
        <row r="997">
          <cell r="B997" t="str">
            <v>L1517</v>
          </cell>
          <cell r="C997" t="str">
            <v>RASA</v>
          </cell>
          <cell r="D997">
            <v>0</v>
          </cell>
          <cell r="E997">
            <v>0</v>
          </cell>
          <cell r="F997">
            <v>0</v>
          </cell>
          <cell r="G997">
            <v>0</v>
          </cell>
          <cell r="H997">
            <v>0</v>
          </cell>
          <cell r="I997">
            <v>0</v>
          </cell>
          <cell r="J997">
            <v>0</v>
          </cell>
          <cell r="K997">
            <v>0</v>
          </cell>
          <cell r="L997">
            <v>0</v>
          </cell>
        </row>
        <row r="998">
          <cell r="B998" t="str">
            <v>L1518</v>
          </cell>
          <cell r="C998" t="str">
            <v>RASA</v>
          </cell>
          <cell r="D998">
            <v>0</v>
          </cell>
          <cell r="E998">
            <v>0</v>
          </cell>
          <cell r="F998">
            <v>0</v>
          </cell>
          <cell r="G998">
            <v>0</v>
          </cell>
          <cell r="H998">
            <v>0</v>
          </cell>
          <cell r="I998">
            <v>0</v>
          </cell>
          <cell r="J998">
            <v>0</v>
          </cell>
          <cell r="K998">
            <v>0</v>
          </cell>
          <cell r="L998">
            <v>0</v>
          </cell>
        </row>
        <row r="999">
          <cell r="B999" t="str">
            <v>L1530</v>
          </cell>
          <cell r="C999" t="str">
            <v>RASA</v>
          </cell>
          <cell r="D999">
            <v>0</v>
          </cell>
          <cell r="E999">
            <v>0</v>
          </cell>
          <cell r="F999">
            <v>0</v>
          </cell>
          <cell r="G999">
            <v>0</v>
          </cell>
          <cell r="H999">
            <v>0</v>
          </cell>
          <cell r="I999">
            <v>0</v>
          </cell>
          <cell r="J999">
            <v>0</v>
          </cell>
          <cell r="K999">
            <v>0</v>
          </cell>
          <cell r="L999">
            <v>0</v>
          </cell>
        </row>
        <row r="1000">
          <cell r="B1000" t="str">
            <v>L1533</v>
          </cell>
          <cell r="C1000" t="str">
            <v>RASA</v>
          </cell>
          <cell r="D1000">
            <v>0</v>
          </cell>
          <cell r="E1000">
            <v>0</v>
          </cell>
          <cell r="F1000">
            <v>0</v>
          </cell>
          <cell r="G1000">
            <v>0</v>
          </cell>
          <cell r="H1000">
            <v>0</v>
          </cell>
          <cell r="I1000">
            <v>0</v>
          </cell>
          <cell r="J1000">
            <v>0</v>
          </cell>
          <cell r="K1000">
            <v>0</v>
          </cell>
          <cell r="L1000">
            <v>0</v>
          </cell>
        </row>
        <row r="1001">
          <cell r="B1001" t="str">
            <v>L1537</v>
          </cell>
          <cell r="C1001" t="str">
            <v>RASA</v>
          </cell>
          <cell r="D1001">
            <v>0</v>
          </cell>
          <cell r="E1001">
            <v>0</v>
          </cell>
          <cell r="F1001">
            <v>0</v>
          </cell>
          <cell r="G1001">
            <v>0</v>
          </cell>
          <cell r="H1001">
            <v>0</v>
          </cell>
          <cell r="I1001">
            <v>0</v>
          </cell>
          <cell r="J1001">
            <v>0</v>
          </cell>
          <cell r="K1001">
            <v>0</v>
          </cell>
          <cell r="L1001">
            <v>0</v>
          </cell>
        </row>
        <row r="1002">
          <cell r="B1002" t="str">
            <v>L1538</v>
          </cell>
          <cell r="C1002" t="str">
            <v>Large</v>
          </cell>
          <cell r="D1002">
            <v>214</v>
          </cell>
          <cell r="E1002">
            <v>0</v>
          </cell>
          <cell r="F1002">
            <v>0</v>
          </cell>
          <cell r="G1002">
            <v>49</v>
          </cell>
          <cell r="H1002">
            <v>0</v>
          </cell>
          <cell r="I1002">
            <v>0</v>
          </cell>
          <cell r="J1002">
            <v>263</v>
          </cell>
          <cell r="K1002">
            <v>0</v>
          </cell>
          <cell r="L1002">
            <v>0</v>
          </cell>
        </row>
        <row r="1003">
          <cell r="B1003" t="str">
            <v>L1548</v>
          </cell>
          <cell r="C1003" t="str">
            <v>RASA</v>
          </cell>
          <cell r="D1003">
            <v>0</v>
          </cell>
          <cell r="E1003">
            <v>0</v>
          </cell>
          <cell r="F1003">
            <v>0</v>
          </cell>
          <cell r="G1003">
            <v>0</v>
          </cell>
          <cell r="H1003">
            <v>0</v>
          </cell>
          <cell r="I1003">
            <v>0</v>
          </cell>
          <cell r="J1003">
            <v>0</v>
          </cell>
          <cell r="K1003">
            <v>0</v>
          </cell>
          <cell r="L1003">
            <v>0</v>
          </cell>
        </row>
        <row r="1004">
          <cell r="B1004" t="str">
            <v>L1551</v>
          </cell>
          <cell r="C1004" t="str">
            <v>RASA</v>
          </cell>
          <cell r="D1004">
            <v>0</v>
          </cell>
          <cell r="E1004">
            <v>0</v>
          </cell>
          <cell r="F1004">
            <v>0</v>
          </cell>
          <cell r="G1004">
            <v>0</v>
          </cell>
          <cell r="H1004">
            <v>0</v>
          </cell>
          <cell r="I1004">
            <v>0</v>
          </cell>
          <cell r="J1004">
            <v>0</v>
          </cell>
          <cell r="K1004">
            <v>0</v>
          </cell>
          <cell r="L1004">
            <v>0</v>
          </cell>
        </row>
        <row r="1005">
          <cell r="B1005" t="str">
            <v>L1556</v>
          </cell>
          <cell r="C1005" t="str">
            <v>Large</v>
          </cell>
          <cell r="D1005">
            <v>665</v>
          </cell>
          <cell r="E1005">
            <v>0</v>
          </cell>
          <cell r="F1005">
            <v>2</v>
          </cell>
          <cell r="G1005">
            <v>821</v>
          </cell>
          <cell r="H1005">
            <v>0</v>
          </cell>
          <cell r="I1005">
            <v>0</v>
          </cell>
          <cell r="J1005">
            <v>1486</v>
          </cell>
          <cell r="K1005">
            <v>0</v>
          </cell>
          <cell r="L1005">
            <v>2</v>
          </cell>
        </row>
        <row r="1006">
          <cell r="B1006" t="str">
            <v>L1659</v>
          </cell>
          <cell r="C1006" t="str">
            <v>Large</v>
          </cell>
          <cell r="D1006">
            <v>0</v>
          </cell>
          <cell r="E1006">
            <v>95</v>
          </cell>
          <cell r="F1006">
            <v>0</v>
          </cell>
          <cell r="G1006">
            <v>0</v>
          </cell>
          <cell r="H1006">
            <v>75</v>
          </cell>
          <cell r="I1006">
            <v>0</v>
          </cell>
          <cell r="J1006">
            <v>0</v>
          </cell>
          <cell r="K1006">
            <v>170</v>
          </cell>
          <cell r="L1006">
            <v>0</v>
          </cell>
        </row>
        <row r="1007">
          <cell r="B1007" t="str">
            <v>L1666</v>
          </cell>
          <cell r="C1007" t="str">
            <v>Large</v>
          </cell>
          <cell r="D1007">
            <v>1426</v>
          </cell>
          <cell r="E1007">
            <v>0</v>
          </cell>
          <cell r="F1007">
            <v>10</v>
          </cell>
          <cell r="G1007">
            <v>230</v>
          </cell>
          <cell r="H1007">
            <v>0</v>
          </cell>
          <cell r="I1007">
            <v>0</v>
          </cell>
          <cell r="J1007">
            <v>1656</v>
          </cell>
          <cell r="K1007">
            <v>0</v>
          </cell>
          <cell r="L1007">
            <v>10</v>
          </cell>
        </row>
        <row r="1008">
          <cell r="B1008" t="str">
            <v>L1668</v>
          </cell>
          <cell r="C1008" t="str">
            <v>Large</v>
          </cell>
          <cell r="D1008">
            <v>165</v>
          </cell>
          <cell r="E1008">
            <v>0</v>
          </cell>
          <cell r="F1008">
            <v>0</v>
          </cell>
          <cell r="G1008">
            <v>0</v>
          </cell>
          <cell r="H1008">
            <v>0</v>
          </cell>
          <cell r="I1008">
            <v>0</v>
          </cell>
          <cell r="J1008">
            <v>165</v>
          </cell>
          <cell r="K1008">
            <v>0</v>
          </cell>
          <cell r="L1008">
            <v>0</v>
          </cell>
        </row>
        <row r="1009">
          <cell r="B1009" t="str">
            <v>L1669</v>
          </cell>
          <cell r="C1009" t="str">
            <v>Large</v>
          </cell>
          <cell r="D1009">
            <v>21</v>
          </cell>
          <cell r="E1009">
            <v>0</v>
          </cell>
          <cell r="F1009">
            <v>74</v>
          </cell>
          <cell r="G1009">
            <v>13</v>
          </cell>
          <cell r="H1009">
            <v>0</v>
          </cell>
          <cell r="I1009">
            <v>23</v>
          </cell>
          <cell r="J1009">
            <v>34</v>
          </cell>
          <cell r="K1009">
            <v>0</v>
          </cell>
          <cell r="L1009">
            <v>97</v>
          </cell>
        </row>
        <row r="1010">
          <cell r="B1010" t="str">
            <v>L1680</v>
          </cell>
          <cell r="C1010" t="str">
            <v>RASA</v>
          </cell>
          <cell r="D1010">
            <v>0</v>
          </cell>
          <cell r="E1010">
            <v>0</v>
          </cell>
          <cell r="F1010">
            <v>0</v>
          </cell>
          <cell r="G1010">
            <v>0</v>
          </cell>
          <cell r="H1010">
            <v>0</v>
          </cell>
          <cell r="I1010">
            <v>0</v>
          </cell>
          <cell r="J1010">
            <v>0</v>
          </cell>
          <cell r="K1010">
            <v>0</v>
          </cell>
          <cell r="L1010">
            <v>0</v>
          </cell>
        </row>
        <row r="1011">
          <cell r="B1011" t="str">
            <v>L1681</v>
          </cell>
          <cell r="C1011" t="str">
            <v>RASA</v>
          </cell>
          <cell r="D1011">
            <v>0</v>
          </cell>
          <cell r="E1011">
            <v>0</v>
          </cell>
          <cell r="F1011">
            <v>0</v>
          </cell>
          <cell r="G1011">
            <v>0</v>
          </cell>
          <cell r="H1011">
            <v>0</v>
          </cell>
          <cell r="I1011">
            <v>0</v>
          </cell>
          <cell r="J1011">
            <v>0</v>
          </cell>
          <cell r="K1011">
            <v>0</v>
          </cell>
          <cell r="L1011">
            <v>0</v>
          </cell>
        </row>
        <row r="1012">
          <cell r="B1012" t="str">
            <v>L1690</v>
          </cell>
          <cell r="C1012" t="str">
            <v>RASA</v>
          </cell>
          <cell r="D1012">
            <v>0</v>
          </cell>
          <cell r="E1012">
            <v>0</v>
          </cell>
          <cell r="F1012">
            <v>0</v>
          </cell>
          <cell r="G1012">
            <v>0</v>
          </cell>
          <cell r="H1012">
            <v>0</v>
          </cell>
          <cell r="I1012">
            <v>0</v>
          </cell>
          <cell r="J1012">
            <v>0</v>
          </cell>
          <cell r="K1012">
            <v>0</v>
          </cell>
          <cell r="L1012">
            <v>0</v>
          </cell>
        </row>
        <row r="1013">
          <cell r="B1013" t="str">
            <v>L1693</v>
          </cell>
          <cell r="C1013" t="str">
            <v>RASA</v>
          </cell>
          <cell r="D1013">
            <v>0</v>
          </cell>
          <cell r="E1013">
            <v>0</v>
          </cell>
          <cell r="F1013">
            <v>0</v>
          </cell>
          <cell r="G1013">
            <v>0</v>
          </cell>
          <cell r="H1013">
            <v>0</v>
          </cell>
          <cell r="I1013">
            <v>0</v>
          </cell>
          <cell r="J1013">
            <v>0</v>
          </cell>
          <cell r="K1013">
            <v>0</v>
          </cell>
          <cell r="L1013">
            <v>0</v>
          </cell>
        </row>
        <row r="1014">
          <cell r="B1014" t="str">
            <v>L1700</v>
          </cell>
          <cell r="C1014" t="str">
            <v>Large</v>
          </cell>
          <cell r="D1014">
            <v>955</v>
          </cell>
          <cell r="E1014">
            <v>0</v>
          </cell>
          <cell r="F1014">
            <v>0</v>
          </cell>
          <cell r="G1014">
            <v>560</v>
          </cell>
          <cell r="H1014">
            <v>0</v>
          </cell>
          <cell r="I1014">
            <v>22</v>
          </cell>
          <cell r="J1014">
            <v>1515</v>
          </cell>
          <cell r="K1014">
            <v>0</v>
          </cell>
          <cell r="L1014">
            <v>22</v>
          </cell>
        </row>
        <row r="1015">
          <cell r="B1015" t="str">
            <v>L1710</v>
          </cell>
          <cell r="C1015" t="str">
            <v>RASA</v>
          </cell>
          <cell r="D1015">
            <v>0</v>
          </cell>
          <cell r="E1015">
            <v>0</v>
          </cell>
          <cell r="F1015">
            <v>0</v>
          </cell>
          <cell r="G1015">
            <v>0</v>
          </cell>
          <cell r="H1015">
            <v>0</v>
          </cell>
          <cell r="I1015">
            <v>0</v>
          </cell>
          <cell r="J1015">
            <v>0</v>
          </cell>
          <cell r="K1015">
            <v>0</v>
          </cell>
          <cell r="L1015">
            <v>0</v>
          </cell>
        </row>
        <row r="1016">
          <cell r="B1016" t="str">
            <v>L1714</v>
          </cell>
          <cell r="C1016" t="str">
            <v>RASA</v>
          </cell>
          <cell r="D1016">
            <v>0</v>
          </cell>
          <cell r="E1016">
            <v>0</v>
          </cell>
          <cell r="F1016">
            <v>0</v>
          </cell>
          <cell r="G1016">
            <v>0</v>
          </cell>
          <cell r="H1016">
            <v>0</v>
          </cell>
          <cell r="I1016">
            <v>0</v>
          </cell>
          <cell r="J1016">
            <v>0</v>
          </cell>
          <cell r="K1016">
            <v>0</v>
          </cell>
          <cell r="L1016">
            <v>0</v>
          </cell>
        </row>
        <row r="1017">
          <cell r="B1017" t="str">
            <v>L1716</v>
          </cell>
          <cell r="C1017" t="str">
            <v>RASA</v>
          </cell>
          <cell r="D1017">
            <v>0</v>
          </cell>
          <cell r="E1017">
            <v>0</v>
          </cell>
          <cell r="F1017">
            <v>0</v>
          </cell>
          <cell r="G1017">
            <v>0</v>
          </cell>
          <cell r="H1017">
            <v>0</v>
          </cell>
          <cell r="I1017">
            <v>0</v>
          </cell>
          <cell r="J1017">
            <v>0</v>
          </cell>
          <cell r="K1017">
            <v>0</v>
          </cell>
          <cell r="L1017">
            <v>0</v>
          </cell>
        </row>
        <row r="1018">
          <cell r="B1018" t="str">
            <v>L1719</v>
          </cell>
          <cell r="C1018" t="str">
            <v>RASA</v>
          </cell>
          <cell r="D1018">
            <v>0</v>
          </cell>
          <cell r="E1018">
            <v>0</v>
          </cell>
          <cell r="F1018">
            <v>0</v>
          </cell>
          <cell r="G1018">
            <v>0</v>
          </cell>
          <cell r="H1018">
            <v>0</v>
          </cell>
          <cell r="I1018">
            <v>0</v>
          </cell>
          <cell r="J1018">
            <v>0</v>
          </cell>
          <cell r="K1018">
            <v>0</v>
          </cell>
          <cell r="L1018">
            <v>0</v>
          </cell>
        </row>
        <row r="1019">
          <cell r="B1019" t="str">
            <v>L1812</v>
          </cell>
          <cell r="C1019" t="str">
            <v>RASA</v>
          </cell>
          <cell r="D1019">
            <v>0</v>
          </cell>
          <cell r="E1019">
            <v>0</v>
          </cell>
          <cell r="F1019">
            <v>0</v>
          </cell>
          <cell r="G1019">
            <v>0</v>
          </cell>
          <cell r="H1019">
            <v>0</v>
          </cell>
          <cell r="I1019">
            <v>0</v>
          </cell>
          <cell r="J1019">
            <v>0</v>
          </cell>
          <cell r="K1019">
            <v>0</v>
          </cell>
          <cell r="L1019">
            <v>0</v>
          </cell>
        </row>
        <row r="1020">
          <cell r="B1020" t="str">
            <v>L1815</v>
          </cell>
          <cell r="C1020" t="str">
            <v>RASA</v>
          </cell>
          <cell r="D1020">
            <v>0</v>
          </cell>
          <cell r="E1020">
            <v>0</v>
          </cell>
          <cell r="F1020">
            <v>0</v>
          </cell>
          <cell r="G1020">
            <v>0</v>
          </cell>
          <cell r="H1020">
            <v>0</v>
          </cell>
          <cell r="I1020">
            <v>0</v>
          </cell>
          <cell r="J1020">
            <v>0</v>
          </cell>
          <cell r="K1020">
            <v>0</v>
          </cell>
          <cell r="L1020">
            <v>0</v>
          </cell>
        </row>
        <row r="1021">
          <cell r="B1021" t="str">
            <v>L1821</v>
          </cell>
          <cell r="C1021" t="str">
            <v>RASA</v>
          </cell>
          <cell r="D1021">
            <v>0</v>
          </cell>
          <cell r="E1021">
            <v>0</v>
          </cell>
          <cell r="F1021">
            <v>0</v>
          </cell>
          <cell r="G1021">
            <v>0</v>
          </cell>
          <cell r="H1021">
            <v>0</v>
          </cell>
          <cell r="I1021">
            <v>0</v>
          </cell>
          <cell r="J1021">
            <v>0</v>
          </cell>
          <cell r="K1021">
            <v>0</v>
          </cell>
          <cell r="L1021">
            <v>0</v>
          </cell>
        </row>
        <row r="1022">
          <cell r="B1022" t="str">
            <v>L1824</v>
          </cell>
          <cell r="C1022" t="str">
            <v>RASA</v>
          </cell>
          <cell r="D1022">
            <v>0</v>
          </cell>
          <cell r="E1022">
            <v>0</v>
          </cell>
          <cell r="F1022">
            <v>0</v>
          </cell>
          <cell r="G1022">
            <v>0</v>
          </cell>
          <cell r="H1022">
            <v>0</v>
          </cell>
          <cell r="I1022">
            <v>0</v>
          </cell>
          <cell r="J1022">
            <v>0</v>
          </cell>
          <cell r="K1022">
            <v>0</v>
          </cell>
          <cell r="L1022">
            <v>0</v>
          </cell>
        </row>
        <row r="1023">
          <cell r="B1023" t="str">
            <v>L1829</v>
          </cell>
          <cell r="C1023" t="str">
            <v>RASA</v>
          </cell>
          <cell r="D1023">
            <v>22</v>
          </cell>
          <cell r="E1023">
            <v>0</v>
          </cell>
          <cell r="F1023">
            <v>0</v>
          </cell>
          <cell r="G1023">
            <v>0</v>
          </cell>
          <cell r="H1023">
            <v>0</v>
          </cell>
          <cell r="I1023">
            <v>0</v>
          </cell>
          <cell r="J1023">
            <v>22</v>
          </cell>
          <cell r="K1023">
            <v>0</v>
          </cell>
          <cell r="L1023">
            <v>0</v>
          </cell>
        </row>
        <row r="1024">
          <cell r="B1024" t="str">
            <v>L1856</v>
          </cell>
          <cell r="C1024" t="str">
            <v>RASA</v>
          </cell>
          <cell r="D1024">
            <v>0</v>
          </cell>
          <cell r="E1024">
            <v>0</v>
          </cell>
          <cell r="F1024">
            <v>0</v>
          </cell>
          <cell r="G1024">
            <v>0</v>
          </cell>
          <cell r="H1024">
            <v>0</v>
          </cell>
          <cell r="I1024">
            <v>0</v>
          </cell>
          <cell r="J1024">
            <v>0</v>
          </cell>
          <cell r="K1024">
            <v>0</v>
          </cell>
          <cell r="L1024">
            <v>0</v>
          </cell>
        </row>
        <row r="1025">
          <cell r="B1025" t="str">
            <v>L1867</v>
          </cell>
          <cell r="C1025" t="str">
            <v>RASA</v>
          </cell>
          <cell r="D1025">
            <v>0</v>
          </cell>
          <cell r="E1025">
            <v>0</v>
          </cell>
          <cell r="F1025">
            <v>0</v>
          </cell>
          <cell r="G1025">
            <v>0</v>
          </cell>
          <cell r="H1025">
            <v>0</v>
          </cell>
          <cell r="I1025">
            <v>0</v>
          </cell>
          <cell r="J1025">
            <v>0</v>
          </cell>
          <cell r="K1025">
            <v>0</v>
          </cell>
          <cell r="L1025">
            <v>0</v>
          </cell>
        </row>
        <row r="1026">
          <cell r="B1026" t="str">
            <v>L1872</v>
          </cell>
          <cell r="C1026" t="str">
            <v>Large</v>
          </cell>
          <cell r="D1026">
            <v>372</v>
          </cell>
          <cell r="E1026">
            <v>16</v>
          </cell>
          <cell r="F1026">
            <v>0</v>
          </cell>
          <cell r="G1026">
            <v>89</v>
          </cell>
          <cell r="H1026">
            <v>0</v>
          </cell>
          <cell r="I1026">
            <v>0</v>
          </cell>
          <cell r="J1026">
            <v>461</v>
          </cell>
          <cell r="K1026">
            <v>16</v>
          </cell>
          <cell r="L1026">
            <v>0</v>
          </cell>
        </row>
        <row r="1027">
          <cell r="B1027" t="str">
            <v>L1953</v>
          </cell>
          <cell r="C1027" t="str">
            <v>RASA</v>
          </cell>
          <cell r="D1027">
            <v>0</v>
          </cell>
          <cell r="E1027">
            <v>0</v>
          </cell>
          <cell r="F1027">
            <v>0</v>
          </cell>
          <cell r="G1027">
            <v>0</v>
          </cell>
          <cell r="H1027">
            <v>0</v>
          </cell>
          <cell r="I1027">
            <v>0</v>
          </cell>
          <cell r="J1027">
            <v>0</v>
          </cell>
          <cell r="K1027">
            <v>0</v>
          </cell>
          <cell r="L1027">
            <v>0</v>
          </cell>
        </row>
        <row r="1028">
          <cell r="B1028" t="str">
            <v>L1958</v>
          </cell>
          <cell r="C1028" t="str">
            <v>RASA</v>
          </cell>
          <cell r="D1028">
            <v>0</v>
          </cell>
          <cell r="E1028">
            <v>0</v>
          </cell>
          <cell r="F1028">
            <v>0</v>
          </cell>
          <cell r="G1028">
            <v>0</v>
          </cell>
          <cell r="H1028">
            <v>0</v>
          </cell>
          <cell r="I1028">
            <v>0</v>
          </cell>
          <cell r="J1028">
            <v>0</v>
          </cell>
          <cell r="K1028">
            <v>0</v>
          </cell>
          <cell r="L1028">
            <v>0</v>
          </cell>
        </row>
        <row r="1029">
          <cell r="B1029" t="str">
            <v>L1965</v>
          </cell>
          <cell r="C1029" t="str">
            <v>RASA</v>
          </cell>
          <cell r="D1029">
            <v>0</v>
          </cell>
          <cell r="E1029">
            <v>0</v>
          </cell>
          <cell r="F1029">
            <v>0</v>
          </cell>
          <cell r="G1029">
            <v>39</v>
          </cell>
          <cell r="H1029">
            <v>0</v>
          </cell>
          <cell r="I1029">
            <v>0</v>
          </cell>
          <cell r="J1029">
            <v>39</v>
          </cell>
          <cell r="K1029">
            <v>0</v>
          </cell>
          <cell r="L1029">
            <v>0</v>
          </cell>
        </row>
        <row r="1030">
          <cell r="B1030" t="str">
            <v>L1967</v>
          </cell>
          <cell r="C1030" t="str">
            <v>RASA</v>
          </cell>
          <cell r="D1030">
            <v>0</v>
          </cell>
          <cell r="E1030">
            <v>0</v>
          </cell>
          <cell r="F1030">
            <v>0</v>
          </cell>
          <cell r="G1030">
            <v>0</v>
          </cell>
          <cell r="H1030">
            <v>0</v>
          </cell>
          <cell r="I1030">
            <v>0</v>
          </cell>
          <cell r="J1030">
            <v>0</v>
          </cell>
          <cell r="K1030">
            <v>0</v>
          </cell>
          <cell r="L1030">
            <v>0</v>
          </cell>
        </row>
        <row r="1031">
          <cell r="B1031" t="str">
            <v>L1990</v>
          </cell>
          <cell r="C1031" t="str">
            <v>RASA</v>
          </cell>
          <cell r="D1031">
            <v>0</v>
          </cell>
          <cell r="E1031">
            <v>0</v>
          </cell>
          <cell r="F1031">
            <v>0</v>
          </cell>
          <cell r="G1031">
            <v>0</v>
          </cell>
          <cell r="H1031">
            <v>0</v>
          </cell>
          <cell r="I1031">
            <v>0</v>
          </cell>
          <cell r="J1031">
            <v>0</v>
          </cell>
          <cell r="K1031">
            <v>0</v>
          </cell>
          <cell r="L1031">
            <v>0</v>
          </cell>
        </row>
        <row r="1032">
          <cell r="B1032" t="str">
            <v>L1994</v>
          </cell>
          <cell r="C1032" t="str">
            <v>RASA</v>
          </cell>
          <cell r="D1032">
            <v>0</v>
          </cell>
          <cell r="E1032">
            <v>0</v>
          </cell>
          <cell r="F1032">
            <v>0</v>
          </cell>
          <cell r="G1032">
            <v>0</v>
          </cell>
          <cell r="H1032">
            <v>0</v>
          </cell>
          <cell r="I1032">
            <v>0</v>
          </cell>
          <cell r="J1032">
            <v>0</v>
          </cell>
          <cell r="K1032">
            <v>0</v>
          </cell>
          <cell r="L1032">
            <v>0</v>
          </cell>
        </row>
        <row r="1033">
          <cell r="B1033" t="str">
            <v>L2000</v>
          </cell>
          <cell r="C1033" t="str">
            <v>RASA</v>
          </cell>
          <cell r="D1033">
            <v>0</v>
          </cell>
          <cell r="E1033">
            <v>0</v>
          </cell>
          <cell r="F1033">
            <v>0</v>
          </cell>
          <cell r="G1033">
            <v>0</v>
          </cell>
          <cell r="H1033">
            <v>0</v>
          </cell>
          <cell r="I1033">
            <v>0</v>
          </cell>
          <cell r="J1033">
            <v>0</v>
          </cell>
          <cell r="K1033">
            <v>0</v>
          </cell>
          <cell r="L1033">
            <v>0</v>
          </cell>
        </row>
        <row r="1034">
          <cell r="B1034" t="str">
            <v>L2007</v>
          </cell>
          <cell r="C1034" t="str">
            <v>RASA</v>
          </cell>
          <cell r="D1034">
            <v>11</v>
          </cell>
          <cell r="E1034">
            <v>0</v>
          </cell>
          <cell r="F1034">
            <v>0</v>
          </cell>
          <cell r="G1034">
            <v>0</v>
          </cell>
          <cell r="H1034">
            <v>0</v>
          </cell>
          <cell r="I1034">
            <v>0</v>
          </cell>
          <cell r="J1034">
            <v>11</v>
          </cell>
          <cell r="K1034">
            <v>0</v>
          </cell>
          <cell r="L1034">
            <v>0</v>
          </cell>
        </row>
        <row r="1035">
          <cell r="B1035" t="str">
            <v>L2022</v>
          </cell>
          <cell r="C1035" t="str">
            <v>RASA</v>
          </cell>
          <cell r="D1035">
            <v>0</v>
          </cell>
          <cell r="E1035">
            <v>0</v>
          </cell>
          <cell r="F1035">
            <v>0</v>
          </cell>
          <cell r="G1035">
            <v>0</v>
          </cell>
          <cell r="H1035">
            <v>0</v>
          </cell>
          <cell r="I1035">
            <v>0</v>
          </cell>
          <cell r="J1035">
            <v>0</v>
          </cell>
          <cell r="K1035">
            <v>0</v>
          </cell>
          <cell r="L1035">
            <v>0</v>
          </cell>
        </row>
        <row r="1036">
          <cell r="B1036" t="str">
            <v>L2026</v>
          </cell>
          <cell r="C1036" t="str">
            <v>RASA</v>
          </cell>
          <cell r="D1036">
            <v>0</v>
          </cell>
          <cell r="E1036">
            <v>0</v>
          </cell>
          <cell r="F1036">
            <v>0</v>
          </cell>
          <cell r="G1036">
            <v>0</v>
          </cell>
          <cell r="H1036">
            <v>0</v>
          </cell>
          <cell r="I1036">
            <v>0</v>
          </cell>
          <cell r="J1036">
            <v>0</v>
          </cell>
          <cell r="K1036">
            <v>0</v>
          </cell>
          <cell r="L1036">
            <v>0</v>
          </cell>
        </row>
        <row r="1037">
          <cell r="B1037" t="str">
            <v>L2027</v>
          </cell>
          <cell r="C1037" t="str">
            <v>RASA</v>
          </cell>
          <cell r="D1037">
            <v>0</v>
          </cell>
          <cell r="E1037">
            <v>0</v>
          </cell>
          <cell r="F1037">
            <v>0</v>
          </cell>
          <cell r="G1037">
            <v>0</v>
          </cell>
          <cell r="H1037">
            <v>0</v>
          </cell>
          <cell r="I1037">
            <v>0</v>
          </cell>
          <cell r="J1037">
            <v>0</v>
          </cell>
          <cell r="K1037">
            <v>0</v>
          </cell>
          <cell r="L1037">
            <v>0</v>
          </cell>
        </row>
        <row r="1038">
          <cell r="B1038" t="str">
            <v>L2034</v>
          </cell>
          <cell r="C1038" t="str">
            <v>RASA</v>
          </cell>
          <cell r="D1038">
            <v>0</v>
          </cell>
          <cell r="E1038">
            <v>0</v>
          </cell>
          <cell r="F1038">
            <v>0</v>
          </cell>
          <cell r="G1038">
            <v>64</v>
          </cell>
          <cell r="H1038">
            <v>0</v>
          </cell>
          <cell r="I1038">
            <v>0</v>
          </cell>
          <cell r="J1038">
            <v>64</v>
          </cell>
          <cell r="K1038">
            <v>0</v>
          </cell>
          <cell r="L1038">
            <v>0</v>
          </cell>
        </row>
        <row r="1039">
          <cell r="B1039" t="str">
            <v>L2036</v>
          </cell>
          <cell r="C1039" t="str">
            <v>RASA</v>
          </cell>
          <cell r="D1039">
            <v>0</v>
          </cell>
          <cell r="E1039">
            <v>0</v>
          </cell>
          <cell r="F1039">
            <v>0</v>
          </cell>
          <cell r="G1039">
            <v>0</v>
          </cell>
          <cell r="H1039">
            <v>0</v>
          </cell>
          <cell r="I1039">
            <v>0</v>
          </cell>
          <cell r="J1039">
            <v>0</v>
          </cell>
          <cell r="K1039">
            <v>0</v>
          </cell>
          <cell r="L1039">
            <v>0</v>
          </cell>
        </row>
        <row r="1040">
          <cell r="B1040" t="str">
            <v>L2159</v>
          </cell>
          <cell r="C1040" t="str">
            <v>RASA</v>
          </cell>
          <cell r="D1040">
            <v>0</v>
          </cell>
          <cell r="E1040">
            <v>0</v>
          </cell>
          <cell r="F1040">
            <v>0</v>
          </cell>
          <cell r="G1040">
            <v>0</v>
          </cell>
          <cell r="H1040">
            <v>0</v>
          </cell>
          <cell r="I1040">
            <v>0</v>
          </cell>
          <cell r="J1040">
            <v>0</v>
          </cell>
          <cell r="K1040">
            <v>0</v>
          </cell>
          <cell r="L1040">
            <v>0</v>
          </cell>
        </row>
        <row r="1041">
          <cell r="B1041" t="str">
            <v>L2173</v>
          </cell>
          <cell r="C1041" t="str">
            <v>RASA</v>
          </cell>
          <cell r="D1041">
            <v>0</v>
          </cell>
          <cell r="E1041">
            <v>0</v>
          </cell>
          <cell r="F1041">
            <v>0</v>
          </cell>
          <cell r="G1041">
            <v>0</v>
          </cell>
          <cell r="H1041">
            <v>0</v>
          </cell>
          <cell r="I1041">
            <v>0</v>
          </cell>
          <cell r="J1041">
            <v>0</v>
          </cell>
          <cell r="K1041">
            <v>0</v>
          </cell>
          <cell r="L1041">
            <v>0</v>
          </cell>
        </row>
        <row r="1042">
          <cell r="B1042" t="str">
            <v>L2179</v>
          </cell>
          <cell r="C1042" t="str">
            <v>Large</v>
          </cell>
          <cell r="D1042">
            <v>655</v>
          </cell>
          <cell r="E1042">
            <v>0</v>
          </cell>
          <cell r="F1042">
            <v>0</v>
          </cell>
          <cell r="G1042">
            <v>78</v>
          </cell>
          <cell r="H1042">
            <v>0</v>
          </cell>
          <cell r="I1042">
            <v>0</v>
          </cell>
          <cell r="J1042">
            <v>733</v>
          </cell>
          <cell r="K1042">
            <v>0</v>
          </cell>
          <cell r="L1042">
            <v>0</v>
          </cell>
        </row>
        <row r="1043">
          <cell r="B1043" t="str">
            <v>L2188</v>
          </cell>
          <cell r="C1043" t="str">
            <v>RASA</v>
          </cell>
          <cell r="D1043">
            <v>9</v>
          </cell>
          <cell r="E1043">
            <v>0</v>
          </cell>
          <cell r="F1043">
            <v>0</v>
          </cell>
          <cell r="G1043">
            <v>2</v>
          </cell>
          <cell r="H1043">
            <v>0</v>
          </cell>
          <cell r="I1043">
            <v>0</v>
          </cell>
          <cell r="J1043">
            <v>11</v>
          </cell>
          <cell r="K1043">
            <v>0</v>
          </cell>
          <cell r="L1043">
            <v>0</v>
          </cell>
        </row>
        <row r="1044">
          <cell r="B1044" t="str">
            <v>L2194</v>
          </cell>
          <cell r="C1044" t="str">
            <v>Large</v>
          </cell>
          <cell r="D1044">
            <v>483</v>
          </cell>
          <cell r="E1044">
            <v>0</v>
          </cell>
          <cell r="F1044">
            <v>0</v>
          </cell>
          <cell r="G1044">
            <v>131</v>
          </cell>
          <cell r="H1044">
            <v>0</v>
          </cell>
          <cell r="I1044">
            <v>0</v>
          </cell>
          <cell r="J1044">
            <v>614</v>
          </cell>
          <cell r="K1044">
            <v>0</v>
          </cell>
          <cell r="L1044">
            <v>0</v>
          </cell>
        </row>
        <row r="1045">
          <cell r="B1045" t="str">
            <v>L2195</v>
          </cell>
          <cell r="C1045" t="str">
            <v>RASA</v>
          </cell>
          <cell r="D1045">
            <v>0</v>
          </cell>
          <cell r="E1045">
            <v>0</v>
          </cell>
          <cell r="F1045">
            <v>0</v>
          </cell>
          <cell r="G1045">
            <v>0</v>
          </cell>
          <cell r="H1045">
            <v>0</v>
          </cell>
          <cell r="I1045">
            <v>0</v>
          </cell>
          <cell r="J1045">
            <v>0</v>
          </cell>
          <cell r="K1045">
            <v>0</v>
          </cell>
          <cell r="L1045">
            <v>0</v>
          </cell>
        </row>
        <row r="1046">
          <cell r="B1046" t="str">
            <v>L2208</v>
          </cell>
          <cell r="C1046" t="str">
            <v>RASA</v>
          </cell>
          <cell r="D1046">
            <v>0</v>
          </cell>
          <cell r="E1046">
            <v>0</v>
          </cell>
          <cell r="F1046">
            <v>0</v>
          </cell>
          <cell r="G1046">
            <v>0</v>
          </cell>
          <cell r="H1046">
            <v>0</v>
          </cell>
          <cell r="I1046">
            <v>0</v>
          </cell>
          <cell r="J1046">
            <v>0</v>
          </cell>
          <cell r="K1046">
            <v>0</v>
          </cell>
          <cell r="L1046">
            <v>0</v>
          </cell>
        </row>
        <row r="1047">
          <cell r="B1047" t="str">
            <v>L2209</v>
          </cell>
          <cell r="C1047" t="str">
            <v>RASA</v>
          </cell>
          <cell r="D1047">
            <v>36</v>
          </cell>
          <cell r="E1047">
            <v>0</v>
          </cell>
          <cell r="F1047">
            <v>0</v>
          </cell>
          <cell r="G1047">
            <v>1</v>
          </cell>
          <cell r="H1047">
            <v>0</v>
          </cell>
          <cell r="I1047">
            <v>0</v>
          </cell>
          <cell r="J1047">
            <v>37</v>
          </cell>
          <cell r="K1047">
            <v>0</v>
          </cell>
          <cell r="L1047">
            <v>0</v>
          </cell>
        </row>
        <row r="1048">
          <cell r="B1048" t="str">
            <v>L2285</v>
          </cell>
          <cell r="C1048" t="str">
            <v>Large</v>
          </cell>
          <cell r="D1048">
            <v>184</v>
          </cell>
          <cell r="E1048">
            <v>0</v>
          </cell>
          <cell r="F1048">
            <v>0</v>
          </cell>
          <cell r="G1048">
            <v>0</v>
          </cell>
          <cell r="H1048">
            <v>0</v>
          </cell>
          <cell r="I1048">
            <v>0</v>
          </cell>
          <cell r="J1048">
            <v>184</v>
          </cell>
          <cell r="K1048">
            <v>0</v>
          </cell>
          <cell r="L1048">
            <v>0</v>
          </cell>
        </row>
        <row r="1049">
          <cell r="B1049" t="str">
            <v>L2424</v>
          </cell>
          <cell r="C1049" t="str">
            <v>RASA</v>
          </cell>
          <cell r="D1049">
            <v>50</v>
          </cell>
          <cell r="E1049">
            <v>0</v>
          </cell>
          <cell r="F1049">
            <v>0</v>
          </cell>
          <cell r="G1049">
            <v>0</v>
          </cell>
          <cell r="H1049">
            <v>0</v>
          </cell>
          <cell r="I1049">
            <v>0</v>
          </cell>
          <cell r="J1049">
            <v>50</v>
          </cell>
          <cell r="K1049">
            <v>0</v>
          </cell>
          <cell r="L1049">
            <v>0</v>
          </cell>
        </row>
        <row r="1050">
          <cell r="B1050" t="str">
            <v>L2434</v>
          </cell>
          <cell r="C1050" t="str">
            <v>RASA</v>
          </cell>
          <cell r="D1050">
            <v>0</v>
          </cell>
          <cell r="E1050">
            <v>0</v>
          </cell>
          <cell r="F1050">
            <v>0</v>
          </cell>
          <cell r="G1050">
            <v>0</v>
          </cell>
          <cell r="H1050">
            <v>0</v>
          </cell>
          <cell r="I1050">
            <v>0</v>
          </cell>
          <cell r="J1050">
            <v>0</v>
          </cell>
          <cell r="K1050">
            <v>0</v>
          </cell>
          <cell r="L1050">
            <v>0</v>
          </cell>
        </row>
        <row r="1051">
          <cell r="B1051" t="str">
            <v>L2441</v>
          </cell>
          <cell r="C1051" t="str">
            <v>RASA</v>
          </cell>
          <cell r="D1051">
            <v>0</v>
          </cell>
          <cell r="E1051">
            <v>25</v>
          </cell>
          <cell r="F1051">
            <v>0</v>
          </cell>
          <cell r="G1051">
            <v>0</v>
          </cell>
          <cell r="H1051">
            <v>163</v>
          </cell>
          <cell r="I1051">
            <v>0</v>
          </cell>
          <cell r="J1051">
            <v>0</v>
          </cell>
          <cell r="K1051">
            <v>188</v>
          </cell>
          <cell r="L1051">
            <v>0</v>
          </cell>
        </row>
        <row r="1052">
          <cell r="B1052" t="str">
            <v>L2498</v>
          </cell>
          <cell r="C1052" t="str">
            <v>RASA</v>
          </cell>
          <cell r="D1052">
            <v>0</v>
          </cell>
          <cell r="E1052">
            <v>0</v>
          </cell>
          <cell r="F1052">
            <v>0</v>
          </cell>
          <cell r="G1052">
            <v>0</v>
          </cell>
          <cell r="H1052">
            <v>0</v>
          </cell>
          <cell r="I1052">
            <v>0</v>
          </cell>
          <cell r="J1052">
            <v>0</v>
          </cell>
          <cell r="K1052">
            <v>0</v>
          </cell>
          <cell r="L1052">
            <v>0</v>
          </cell>
        </row>
        <row r="1053">
          <cell r="B1053" t="str">
            <v>L2518</v>
          </cell>
          <cell r="C1053" t="str">
            <v>RASA</v>
          </cell>
          <cell r="D1053">
            <v>0</v>
          </cell>
          <cell r="E1053">
            <v>0</v>
          </cell>
          <cell r="F1053">
            <v>0</v>
          </cell>
          <cell r="G1053">
            <v>0</v>
          </cell>
          <cell r="H1053">
            <v>0</v>
          </cell>
          <cell r="I1053">
            <v>0</v>
          </cell>
          <cell r="J1053">
            <v>0</v>
          </cell>
          <cell r="K1053">
            <v>0</v>
          </cell>
          <cell r="L1053">
            <v>0</v>
          </cell>
        </row>
        <row r="1054">
          <cell r="B1054" t="str">
            <v>L2618</v>
          </cell>
          <cell r="C1054" t="str">
            <v>RASA</v>
          </cell>
          <cell r="D1054">
            <v>0</v>
          </cell>
          <cell r="E1054">
            <v>0</v>
          </cell>
          <cell r="F1054">
            <v>0</v>
          </cell>
          <cell r="G1054">
            <v>0</v>
          </cell>
          <cell r="H1054">
            <v>0</v>
          </cell>
          <cell r="I1054">
            <v>0</v>
          </cell>
          <cell r="J1054">
            <v>0</v>
          </cell>
          <cell r="K1054">
            <v>0</v>
          </cell>
          <cell r="L1054">
            <v>0</v>
          </cell>
        </row>
        <row r="1055">
          <cell r="B1055" t="str">
            <v>L2650</v>
          </cell>
          <cell r="C1055" t="str">
            <v>RASA</v>
          </cell>
          <cell r="D1055">
            <v>0</v>
          </cell>
          <cell r="E1055">
            <v>0</v>
          </cell>
          <cell r="F1055">
            <v>0</v>
          </cell>
          <cell r="G1055">
            <v>0</v>
          </cell>
          <cell r="H1055">
            <v>0</v>
          </cell>
          <cell r="I1055">
            <v>0</v>
          </cell>
          <cell r="J1055">
            <v>0</v>
          </cell>
          <cell r="K1055">
            <v>0</v>
          </cell>
          <cell r="L1055">
            <v>0</v>
          </cell>
        </row>
        <row r="1056">
          <cell r="B1056" t="str">
            <v>L2732</v>
          </cell>
          <cell r="C1056" t="str">
            <v>RASA</v>
          </cell>
          <cell r="D1056">
            <v>0</v>
          </cell>
          <cell r="E1056">
            <v>0</v>
          </cell>
          <cell r="F1056">
            <v>0</v>
          </cell>
          <cell r="G1056">
            <v>0</v>
          </cell>
          <cell r="H1056">
            <v>0</v>
          </cell>
          <cell r="I1056">
            <v>0</v>
          </cell>
          <cell r="J1056">
            <v>0</v>
          </cell>
          <cell r="K1056">
            <v>0</v>
          </cell>
          <cell r="L1056">
            <v>0</v>
          </cell>
        </row>
        <row r="1057">
          <cell r="B1057" t="str">
            <v>L2762</v>
          </cell>
          <cell r="C1057" t="str">
            <v>RASA</v>
          </cell>
          <cell r="D1057">
            <v>0</v>
          </cell>
          <cell r="E1057">
            <v>0</v>
          </cell>
          <cell r="F1057">
            <v>0</v>
          </cell>
          <cell r="G1057">
            <v>0</v>
          </cell>
          <cell r="H1057">
            <v>0</v>
          </cell>
          <cell r="I1057">
            <v>0</v>
          </cell>
          <cell r="J1057">
            <v>0</v>
          </cell>
          <cell r="K1057">
            <v>0</v>
          </cell>
          <cell r="L1057">
            <v>0</v>
          </cell>
        </row>
        <row r="1058">
          <cell r="B1058" t="str">
            <v>L2793</v>
          </cell>
          <cell r="C1058" t="str">
            <v>RASA</v>
          </cell>
          <cell r="D1058">
            <v>0</v>
          </cell>
          <cell r="E1058">
            <v>0</v>
          </cell>
          <cell r="F1058">
            <v>0</v>
          </cell>
          <cell r="G1058">
            <v>0</v>
          </cell>
          <cell r="H1058">
            <v>0</v>
          </cell>
          <cell r="I1058">
            <v>0</v>
          </cell>
          <cell r="J1058">
            <v>0</v>
          </cell>
          <cell r="K1058">
            <v>0</v>
          </cell>
          <cell r="L1058">
            <v>0</v>
          </cell>
        </row>
        <row r="1059">
          <cell r="B1059" t="str">
            <v>L2888</v>
          </cell>
          <cell r="C1059" t="str">
            <v>RASA</v>
          </cell>
          <cell r="D1059">
            <v>0</v>
          </cell>
          <cell r="E1059">
            <v>0</v>
          </cell>
          <cell r="F1059">
            <v>0</v>
          </cell>
          <cell r="G1059">
            <v>0</v>
          </cell>
          <cell r="H1059">
            <v>0</v>
          </cell>
          <cell r="I1059">
            <v>0</v>
          </cell>
          <cell r="J1059">
            <v>0</v>
          </cell>
          <cell r="K1059">
            <v>0</v>
          </cell>
          <cell r="L1059">
            <v>0</v>
          </cell>
        </row>
        <row r="1060">
          <cell r="B1060" t="str">
            <v>L2889</v>
          </cell>
          <cell r="C1060" t="str">
            <v>RASA</v>
          </cell>
          <cell r="D1060">
            <v>0</v>
          </cell>
          <cell r="E1060">
            <v>0</v>
          </cell>
          <cell r="F1060">
            <v>0</v>
          </cell>
          <cell r="G1060">
            <v>0</v>
          </cell>
          <cell r="H1060">
            <v>0</v>
          </cell>
          <cell r="I1060">
            <v>0</v>
          </cell>
          <cell r="J1060">
            <v>0</v>
          </cell>
          <cell r="K1060">
            <v>0</v>
          </cell>
          <cell r="L1060">
            <v>0</v>
          </cell>
        </row>
        <row r="1061">
          <cell r="B1061" t="str">
            <v>L3030</v>
          </cell>
          <cell r="C1061" t="str">
            <v>RASA</v>
          </cell>
          <cell r="D1061">
            <v>0</v>
          </cell>
          <cell r="E1061">
            <v>0</v>
          </cell>
          <cell r="F1061">
            <v>10</v>
          </cell>
          <cell r="G1061">
            <v>0</v>
          </cell>
          <cell r="H1061">
            <v>0</v>
          </cell>
          <cell r="I1061">
            <v>0</v>
          </cell>
          <cell r="J1061">
            <v>0</v>
          </cell>
          <cell r="K1061">
            <v>0</v>
          </cell>
          <cell r="L1061">
            <v>10</v>
          </cell>
        </row>
        <row r="1062">
          <cell r="B1062" t="str">
            <v>L3076</v>
          </cell>
          <cell r="C1062" t="str">
            <v>Large</v>
          </cell>
          <cell r="D1062">
            <v>1818</v>
          </cell>
          <cell r="E1062">
            <v>0</v>
          </cell>
          <cell r="F1062">
            <v>0</v>
          </cell>
          <cell r="G1062">
            <v>3886</v>
          </cell>
          <cell r="H1062">
            <v>0</v>
          </cell>
          <cell r="I1062">
            <v>0</v>
          </cell>
          <cell r="J1062">
            <v>5704</v>
          </cell>
          <cell r="K1062">
            <v>0</v>
          </cell>
          <cell r="L1062">
            <v>0</v>
          </cell>
        </row>
        <row r="1063">
          <cell r="B1063" t="str">
            <v>L3261</v>
          </cell>
          <cell r="C1063" t="str">
            <v>Large</v>
          </cell>
          <cell r="D1063">
            <v>959</v>
          </cell>
          <cell r="E1063">
            <v>31</v>
          </cell>
          <cell r="F1063">
            <v>0</v>
          </cell>
          <cell r="G1063">
            <v>166</v>
          </cell>
          <cell r="H1063">
            <v>4</v>
          </cell>
          <cell r="I1063">
            <v>0</v>
          </cell>
          <cell r="J1063">
            <v>1125</v>
          </cell>
          <cell r="K1063">
            <v>35</v>
          </cell>
          <cell r="L1063">
            <v>0</v>
          </cell>
        </row>
        <row r="1064">
          <cell r="B1064" t="str">
            <v>L3262</v>
          </cell>
          <cell r="C1064" t="str">
            <v>RASA</v>
          </cell>
          <cell r="D1064">
            <v>0</v>
          </cell>
          <cell r="E1064">
            <v>0</v>
          </cell>
          <cell r="F1064">
            <v>0</v>
          </cell>
          <cell r="G1064">
            <v>0</v>
          </cell>
          <cell r="H1064">
            <v>0</v>
          </cell>
          <cell r="I1064">
            <v>0</v>
          </cell>
          <cell r="J1064">
            <v>0</v>
          </cell>
          <cell r="K1064">
            <v>0</v>
          </cell>
          <cell r="L1064">
            <v>0</v>
          </cell>
        </row>
        <row r="1065">
          <cell r="B1065" t="str">
            <v>L3305</v>
          </cell>
          <cell r="C1065" t="str">
            <v>RASA</v>
          </cell>
          <cell r="D1065">
            <v>0</v>
          </cell>
          <cell r="E1065">
            <v>0</v>
          </cell>
          <cell r="F1065">
            <v>0</v>
          </cell>
          <cell r="G1065">
            <v>0</v>
          </cell>
          <cell r="H1065">
            <v>0</v>
          </cell>
          <cell r="I1065">
            <v>0</v>
          </cell>
          <cell r="J1065">
            <v>0</v>
          </cell>
          <cell r="K1065">
            <v>0</v>
          </cell>
          <cell r="L1065">
            <v>0</v>
          </cell>
        </row>
        <row r="1066">
          <cell r="B1066" t="str">
            <v>L3417</v>
          </cell>
          <cell r="C1066" t="str">
            <v>Large</v>
          </cell>
          <cell r="D1066">
            <v>34</v>
          </cell>
          <cell r="E1066">
            <v>0</v>
          </cell>
          <cell r="F1066">
            <v>0</v>
          </cell>
          <cell r="G1066">
            <v>0</v>
          </cell>
          <cell r="H1066">
            <v>0</v>
          </cell>
          <cell r="I1066">
            <v>0</v>
          </cell>
          <cell r="J1066">
            <v>34</v>
          </cell>
          <cell r="K1066">
            <v>0</v>
          </cell>
          <cell r="L1066">
            <v>0</v>
          </cell>
        </row>
        <row r="1067">
          <cell r="B1067" t="str">
            <v>L3500</v>
          </cell>
          <cell r="C1067" t="str">
            <v>RASA</v>
          </cell>
          <cell r="D1067">
            <v>0</v>
          </cell>
          <cell r="E1067">
            <v>0</v>
          </cell>
          <cell r="F1067">
            <v>0</v>
          </cell>
          <cell r="G1067">
            <v>0</v>
          </cell>
          <cell r="H1067">
            <v>0</v>
          </cell>
          <cell r="I1067">
            <v>0</v>
          </cell>
          <cell r="J1067">
            <v>0</v>
          </cell>
          <cell r="K1067">
            <v>0</v>
          </cell>
          <cell r="L1067">
            <v>0</v>
          </cell>
        </row>
        <row r="1068">
          <cell r="B1068" t="str">
            <v>L3519</v>
          </cell>
          <cell r="C1068" t="str">
            <v>RASA</v>
          </cell>
          <cell r="D1068">
            <v>0</v>
          </cell>
          <cell r="E1068">
            <v>0</v>
          </cell>
          <cell r="F1068">
            <v>0</v>
          </cell>
          <cell r="G1068">
            <v>0</v>
          </cell>
          <cell r="H1068">
            <v>0</v>
          </cell>
          <cell r="I1068">
            <v>0</v>
          </cell>
          <cell r="J1068">
            <v>0</v>
          </cell>
          <cell r="K1068">
            <v>0</v>
          </cell>
          <cell r="L1068">
            <v>0</v>
          </cell>
        </row>
        <row r="1069">
          <cell r="B1069" t="str">
            <v>L3532</v>
          </cell>
          <cell r="C1069" t="str">
            <v>RASA</v>
          </cell>
          <cell r="D1069">
            <v>7</v>
          </cell>
          <cell r="E1069">
            <v>0</v>
          </cell>
          <cell r="F1069">
            <v>0</v>
          </cell>
          <cell r="G1069">
            <v>18</v>
          </cell>
          <cell r="H1069">
            <v>0</v>
          </cell>
          <cell r="I1069">
            <v>0</v>
          </cell>
          <cell r="J1069">
            <v>25</v>
          </cell>
          <cell r="K1069">
            <v>0</v>
          </cell>
          <cell r="L1069">
            <v>0</v>
          </cell>
        </row>
        <row r="1070">
          <cell r="B1070" t="str">
            <v>L3534</v>
          </cell>
          <cell r="C1070" t="str">
            <v>Large</v>
          </cell>
          <cell r="D1070">
            <v>266</v>
          </cell>
          <cell r="E1070">
            <v>0</v>
          </cell>
          <cell r="F1070">
            <v>0</v>
          </cell>
          <cell r="G1070">
            <v>30</v>
          </cell>
          <cell r="H1070">
            <v>0</v>
          </cell>
          <cell r="I1070">
            <v>0</v>
          </cell>
          <cell r="J1070">
            <v>296</v>
          </cell>
          <cell r="K1070">
            <v>0</v>
          </cell>
          <cell r="L1070">
            <v>0</v>
          </cell>
        </row>
        <row r="1071">
          <cell r="B1071" t="str">
            <v>L3535</v>
          </cell>
          <cell r="C1071" t="str">
            <v>Large</v>
          </cell>
          <cell r="D1071">
            <v>430</v>
          </cell>
          <cell r="E1071">
            <v>0</v>
          </cell>
          <cell r="F1071">
            <v>0</v>
          </cell>
          <cell r="G1071">
            <v>0</v>
          </cell>
          <cell r="H1071">
            <v>0</v>
          </cell>
          <cell r="I1071">
            <v>0</v>
          </cell>
          <cell r="J1071">
            <v>430</v>
          </cell>
          <cell r="K1071">
            <v>0</v>
          </cell>
          <cell r="L1071">
            <v>0</v>
          </cell>
        </row>
        <row r="1072">
          <cell r="B1072" t="str">
            <v>L3559</v>
          </cell>
          <cell r="C1072" t="str">
            <v>RASA</v>
          </cell>
          <cell r="D1072">
            <v>3</v>
          </cell>
          <cell r="E1072">
            <v>0</v>
          </cell>
          <cell r="F1072">
            <v>0</v>
          </cell>
          <cell r="G1072">
            <v>0</v>
          </cell>
          <cell r="H1072">
            <v>0</v>
          </cell>
          <cell r="I1072">
            <v>0</v>
          </cell>
          <cell r="J1072">
            <v>3</v>
          </cell>
          <cell r="K1072">
            <v>0</v>
          </cell>
          <cell r="L1072">
            <v>0</v>
          </cell>
        </row>
        <row r="1073">
          <cell r="B1073" t="str">
            <v>L3598</v>
          </cell>
          <cell r="C1073" t="str">
            <v>RASA</v>
          </cell>
          <cell r="D1073">
            <v>0</v>
          </cell>
          <cell r="E1073">
            <v>0</v>
          </cell>
          <cell r="F1073">
            <v>0</v>
          </cell>
          <cell r="G1073">
            <v>0</v>
          </cell>
          <cell r="H1073">
            <v>0</v>
          </cell>
          <cell r="I1073">
            <v>0</v>
          </cell>
          <cell r="J1073">
            <v>0</v>
          </cell>
          <cell r="K1073">
            <v>0</v>
          </cell>
          <cell r="L1073">
            <v>0</v>
          </cell>
        </row>
        <row r="1074">
          <cell r="B1074" t="str">
            <v>L3613</v>
          </cell>
          <cell r="C1074" t="str">
            <v>RASA</v>
          </cell>
          <cell r="D1074">
            <v>16</v>
          </cell>
          <cell r="E1074">
            <v>0</v>
          </cell>
          <cell r="F1074">
            <v>0</v>
          </cell>
          <cell r="G1074">
            <v>0</v>
          </cell>
          <cell r="H1074">
            <v>0</v>
          </cell>
          <cell r="I1074">
            <v>0</v>
          </cell>
          <cell r="J1074">
            <v>16</v>
          </cell>
          <cell r="K1074">
            <v>0</v>
          </cell>
          <cell r="L1074">
            <v>0</v>
          </cell>
        </row>
        <row r="1075">
          <cell r="B1075" t="str">
            <v>L3626</v>
          </cell>
          <cell r="C1075" t="str">
            <v>RASA</v>
          </cell>
          <cell r="D1075">
            <v>0</v>
          </cell>
          <cell r="E1075">
            <v>8</v>
          </cell>
          <cell r="F1075">
            <v>0</v>
          </cell>
          <cell r="G1075">
            <v>0</v>
          </cell>
          <cell r="H1075">
            <v>0</v>
          </cell>
          <cell r="I1075">
            <v>0</v>
          </cell>
          <cell r="J1075">
            <v>0</v>
          </cell>
          <cell r="K1075">
            <v>8</v>
          </cell>
          <cell r="L1075">
            <v>0</v>
          </cell>
        </row>
        <row r="1076">
          <cell r="B1076" t="str">
            <v>L3629</v>
          </cell>
          <cell r="C1076" t="str">
            <v>RASA</v>
          </cell>
          <cell r="D1076">
            <v>12</v>
          </cell>
          <cell r="E1076">
            <v>0</v>
          </cell>
          <cell r="F1076">
            <v>0</v>
          </cell>
          <cell r="G1076">
            <v>0</v>
          </cell>
          <cell r="H1076">
            <v>0</v>
          </cell>
          <cell r="I1076">
            <v>0</v>
          </cell>
          <cell r="J1076">
            <v>12</v>
          </cell>
          <cell r="K1076">
            <v>0</v>
          </cell>
          <cell r="L1076">
            <v>0</v>
          </cell>
        </row>
        <row r="1077">
          <cell r="B1077" t="str">
            <v>L3642</v>
          </cell>
          <cell r="C1077" t="str">
            <v>RASA</v>
          </cell>
          <cell r="D1077">
            <v>0</v>
          </cell>
          <cell r="E1077">
            <v>0</v>
          </cell>
          <cell r="F1077">
            <v>0</v>
          </cell>
          <cell r="G1077">
            <v>0</v>
          </cell>
          <cell r="H1077">
            <v>0</v>
          </cell>
          <cell r="I1077">
            <v>0</v>
          </cell>
          <cell r="J1077">
            <v>0</v>
          </cell>
          <cell r="K1077">
            <v>0</v>
          </cell>
          <cell r="L1077">
            <v>0</v>
          </cell>
        </row>
        <row r="1078">
          <cell r="B1078" t="str">
            <v>L3692</v>
          </cell>
          <cell r="C1078" t="str">
            <v>RASA</v>
          </cell>
          <cell r="D1078">
            <v>0</v>
          </cell>
          <cell r="E1078">
            <v>0</v>
          </cell>
          <cell r="F1078">
            <v>0</v>
          </cell>
          <cell r="G1078">
            <v>0</v>
          </cell>
          <cell r="H1078">
            <v>0</v>
          </cell>
          <cell r="I1078">
            <v>0</v>
          </cell>
          <cell r="J1078">
            <v>0</v>
          </cell>
          <cell r="K1078">
            <v>0</v>
          </cell>
          <cell r="L1078">
            <v>0</v>
          </cell>
        </row>
        <row r="1079">
          <cell r="B1079" t="str">
            <v>L3698</v>
          </cell>
          <cell r="C1079" t="str">
            <v>RASA</v>
          </cell>
          <cell r="D1079">
            <v>23</v>
          </cell>
          <cell r="E1079">
            <v>0</v>
          </cell>
          <cell r="F1079">
            <v>0</v>
          </cell>
          <cell r="G1079">
            <v>0</v>
          </cell>
          <cell r="H1079">
            <v>0</v>
          </cell>
          <cell r="I1079">
            <v>0</v>
          </cell>
          <cell r="J1079">
            <v>23</v>
          </cell>
          <cell r="K1079">
            <v>0</v>
          </cell>
          <cell r="L1079">
            <v>0</v>
          </cell>
        </row>
        <row r="1080">
          <cell r="B1080" t="str">
            <v>L3704</v>
          </cell>
          <cell r="C1080" t="str">
            <v>RASA</v>
          </cell>
          <cell r="D1080">
            <v>0</v>
          </cell>
          <cell r="E1080">
            <v>0</v>
          </cell>
          <cell r="F1080">
            <v>0</v>
          </cell>
          <cell r="G1080">
            <v>0</v>
          </cell>
          <cell r="H1080">
            <v>0</v>
          </cell>
          <cell r="I1080">
            <v>0</v>
          </cell>
          <cell r="J1080">
            <v>0</v>
          </cell>
          <cell r="K1080">
            <v>0</v>
          </cell>
          <cell r="L1080">
            <v>0</v>
          </cell>
        </row>
        <row r="1081">
          <cell r="B1081" t="str">
            <v>L3711</v>
          </cell>
          <cell r="C1081" t="str">
            <v>RASA</v>
          </cell>
          <cell r="D1081">
            <v>2</v>
          </cell>
          <cell r="E1081">
            <v>0</v>
          </cell>
          <cell r="F1081">
            <v>0</v>
          </cell>
          <cell r="G1081">
            <v>2</v>
          </cell>
          <cell r="H1081">
            <v>0</v>
          </cell>
          <cell r="I1081">
            <v>0</v>
          </cell>
          <cell r="J1081">
            <v>4</v>
          </cell>
          <cell r="K1081">
            <v>0</v>
          </cell>
          <cell r="L1081">
            <v>0</v>
          </cell>
        </row>
        <row r="1082">
          <cell r="B1082" t="str">
            <v>L3713</v>
          </cell>
          <cell r="C1082" t="str">
            <v>RASA</v>
          </cell>
          <cell r="D1082">
            <v>8</v>
          </cell>
          <cell r="E1082">
            <v>0</v>
          </cell>
          <cell r="F1082">
            <v>0</v>
          </cell>
          <cell r="G1082">
            <v>8</v>
          </cell>
          <cell r="H1082">
            <v>0</v>
          </cell>
          <cell r="I1082">
            <v>0</v>
          </cell>
          <cell r="J1082">
            <v>16</v>
          </cell>
          <cell r="K1082">
            <v>0</v>
          </cell>
          <cell r="L1082">
            <v>0</v>
          </cell>
        </row>
        <row r="1083">
          <cell r="B1083" t="str">
            <v>L3736</v>
          </cell>
          <cell r="C1083" t="str">
            <v>Large</v>
          </cell>
          <cell r="D1083">
            <v>58</v>
          </cell>
          <cell r="E1083">
            <v>0</v>
          </cell>
          <cell r="F1083">
            <v>0</v>
          </cell>
          <cell r="G1083">
            <v>0</v>
          </cell>
          <cell r="H1083">
            <v>0</v>
          </cell>
          <cell r="I1083">
            <v>0</v>
          </cell>
          <cell r="J1083">
            <v>58</v>
          </cell>
          <cell r="K1083">
            <v>0</v>
          </cell>
          <cell r="L1083">
            <v>0</v>
          </cell>
        </row>
        <row r="1084">
          <cell r="B1084" t="str">
            <v>L3757</v>
          </cell>
          <cell r="C1084" t="str">
            <v>RASA</v>
          </cell>
          <cell r="D1084">
            <v>0</v>
          </cell>
          <cell r="E1084">
            <v>0</v>
          </cell>
          <cell r="F1084">
            <v>0</v>
          </cell>
          <cell r="G1084">
            <v>0</v>
          </cell>
          <cell r="H1084">
            <v>0</v>
          </cell>
          <cell r="I1084">
            <v>0</v>
          </cell>
          <cell r="J1084">
            <v>0</v>
          </cell>
          <cell r="K1084">
            <v>0</v>
          </cell>
          <cell r="L1084">
            <v>0</v>
          </cell>
        </row>
        <row r="1085">
          <cell r="B1085" t="str">
            <v>L3758</v>
          </cell>
          <cell r="C1085" t="str">
            <v>Large</v>
          </cell>
          <cell r="D1085">
            <v>28</v>
          </cell>
          <cell r="E1085">
            <v>0</v>
          </cell>
          <cell r="F1085">
            <v>0</v>
          </cell>
          <cell r="G1085">
            <v>3</v>
          </cell>
          <cell r="H1085">
            <v>0</v>
          </cell>
          <cell r="I1085">
            <v>0</v>
          </cell>
          <cell r="J1085">
            <v>31</v>
          </cell>
          <cell r="K1085">
            <v>0</v>
          </cell>
          <cell r="L1085">
            <v>0</v>
          </cell>
        </row>
        <row r="1086">
          <cell r="B1086" t="str">
            <v>L3790</v>
          </cell>
          <cell r="C1086" t="str">
            <v>RASA</v>
          </cell>
          <cell r="D1086">
            <v>0</v>
          </cell>
          <cell r="E1086">
            <v>0</v>
          </cell>
          <cell r="F1086">
            <v>0</v>
          </cell>
          <cell r="G1086">
            <v>0</v>
          </cell>
          <cell r="H1086">
            <v>0</v>
          </cell>
          <cell r="I1086">
            <v>0</v>
          </cell>
          <cell r="J1086">
            <v>0</v>
          </cell>
          <cell r="K1086">
            <v>0</v>
          </cell>
          <cell r="L1086">
            <v>0</v>
          </cell>
        </row>
        <row r="1087">
          <cell r="B1087" t="str">
            <v>L3797</v>
          </cell>
          <cell r="C1087" t="str">
            <v>RASA</v>
          </cell>
          <cell r="D1087">
            <v>0</v>
          </cell>
          <cell r="E1087">
            <v>43</v>
          </cell>
          <cell r="F1087">
            <v>0</v>
          </cell>
          <cell r="G1087">
            <v>0</v>
          </cell>
          <cell r="H1087">
            <v>280</v>
          </cell>
          <cell r="I1087">
            <v>0</v>
          </cell>
          <cell r="J1087">
            <v>0</v>
          </cell>
          <cell r="K1087">
            <v>323</v>
          </cell>
          <cell r="L1087">
            <v>0</v>
          </cell>
        </row>
        <row r="1088">
          <cell r="B1088" t="str">
            <v>L3807</v>
          </cell>
          <cell r="C1088" t="str">
            <v>Large</v>
          </cell>
          <cell r="D1088">
            <v>6</v>
          </cell>
          <cell r="E1088">
            <v>0</v>
          </cell>
          <cell r="F1088">
            <v>0</v>
          </cell>
          <cell r="G1088">
            <v>14</v>
          </cell>
          <cell r="H1088">
            <v>0</v>
          </cell>
          <cell r="I1088">
            <v>0</v>
          </cell>
          <cell r="J1088">
            <v>20</v>
          </cell>
          <cell r="K1088">
            <v>0</v>
          </cell>
          <cell r="L1088">
            <v>0</v>
          </cell>
        </row>
        <row r="1089">
          <cell r="B1089" t="str">
            <v>L3808</v>
          </cell>
          <cell r="C1089" t="str">
            <v>Large</v>
          </cell>
          <cell r="D1089">
            <v>60</v>
          </cell>
          <cell r="E1089">
            <v>0</v>
          </cell>
          <cell r="F1089">
            <v>0</v>
          </cell>
          <cell r="G1089">
            <v>0</v>
          </cell>
          <cell r="H1089">
            <v>0</v>
          </cell>
          <cell r="I1089">
            <v>0</v>
          </cell>
          <cell r="J1089">
            <v>60</v>
          </cell>
          <cell r="K1089">
            <v>0</v>
          </cell>
          <cell r="L1089">
            <v>0</v>
          </cell>
        </row>
        <row r="1090">
          <cell r="B1090" t="str">
            <v>L3833</v>
          </cell>
          <cell r="C1090" t="str">
            <v>Large</v>
          </cell>
          <cell r="D1090">
            <v>5</v>
          </cell>
          <cell r="E1090">
            <v>0</v>
          </cell>
          <cell r="F1090">
            <v>0</v>
          </cell>
          <cell r="G1090">
            <v>0</v>
          </cell>
          <cell r="H1090">
            <v>0</v>
          </cell>
          <cell r="I1090">
            <v>0</v>
          </cell>
          <cell r="J1090">
            <v>5</v>
          </cell>
          <cell r="K1090">
            <v>0</v>
          </cell>
          <cell r="L1090">
            <v>0</v>
          </cell>
        </row>
        <row r="1091">
          <cell r="B1091" t="str">
            <v>L3865</v>
          </cell>
          <cell r="C1091" t="str">
            <v>Large</v>
          </cell>
          <cell r="D1091">
            <v>3896</v>
          </cell>
          <cell r="E1091">
            <v>0</v>
          </cell>
          <cell r="F1091">
            <v>119</v>
          </cell>
          <cell r="G1091">
            <v>1252</v>
          </cell>
          <cell r="H1091">
            <v>9</v>
          </cell>
          <cell r="I1091">
            <v>179</v>
          </cell>
          <cell r="J1091">
            <v>5148</v>
          </cell>
          <cell r="K1091">
            <v>9</v>
          </cell>
          <cell r="L1091">
            <v>298</v>
          </cell>
        </row>
        <row r="1092">
          <cell r="B1092" t="str">
            <v>L3880</v>
          </cell>
          <cell r="C1092" t="str">
            <v>RASA</v>
          </cell>
          <cell r="D1092">
            <v>0</v>
          </cell>
          <cell r="E1092">
            <v>0</v>
          </cell>
          <cell r="F1092">
            <v>0</v>
          </cell>
          <cell r="G1092">
            <v>0</v>
          </cell>
          <cell r="H1092">
            <v>0</v>
          </cell>
          <cell r="I1092">
            <v>0</v>
          </cell>
          <cell r="J1092">
            <v>0</v>
          </cell>
          <cell r="K1092">
            <v>0</v>
          </cell>
          <cell r="L1092">
            <v>0</v>
          </cell>
        </row>
        <row r="1093">
          <cell r="B1093" t="str">
            <v>L3881</v>
          </cell>
          <cell r="C1093" t="str">
            <v>RASA</v>
          </cell>
          <cell r="D1093">
            <v>94</v>
          </cell>
          <cell r="E1093">
            <v>0</v>
          </cell>
          <cell r="F1093">
            <v>0</v>
          </cell>
          <cell r="G1093">
            <v>0</v>
          </cell>
          <cell r="H1093">
            <v>0</v>
          </cell>
          <cell r="I1093">
            <v>0</v>
          </cell>
          <cell r="J1093">
            <v>94</v>
          </cell>
          <cell r="K1093">
            <v>0</v>
          </cell>
          <cell r="L1093">
            <v>0</v>
          </cell>
        </row>
        <row r="1094">
          <cell r="B1094" t="str">
            <v>L3885</v>
          </cell>
          <cell r="C1094" t="str">
            <v>RASA</v>
          </cell>
          <cell r="D1094">
            <v>0</v>
          </cell>
          <cell r="E1094">
            <v>0</v>
          </cell>
          <cell r="F1094">
            <v>0</v>
          </cell>
          <cell r="G1094">
            <v>0</v>
          </cell>
          <cell r="H1094">
            <v>0</v>
          </cell>
          <cell r="I1094">
            <v>0</v>
          </cell>
          <cell r="J1094">
            <v>0</v>
          </cell>
          <cell r="K1094">
            <v>0</v>
          </cell>
          <cell r="L1094">
            <v>0</v>
          </cell>
        </row>
        <row r="1095">
          <cell r="B1095" t="str">
            <v>L3899</v>
          </cell>
          <cell r="C1095" t="str">
            <v>RASA</v>
          </cell>
          <cell r="D1095">
            <v>41</v>
          </cell>
          <cell r="E1095">
            <v>0</v>
          </cell>
          <cell r="F1095">
            <v>2</v>
          </cell>
          <cell r="G1095">
            <v>0</v>
          </cell>
          <cell r="H1095">
            <v>0</v>
          </cell>
          <cell r="I1095">
            <v>0</v>
          </cell>
          <cell r="J1095">
            <v>41</v>
          </cell>
          <cell r="K1095">
            <v>0</v>
          </cell>
          <cell r="L1095">
            <v>2</v>
          </cell>
        </row>
        <row r="1096">
          <cell r="B1096" t="str">
            <v>L3921</v>
          </cell>
          <cell r="C1096" t="str">
            <v>RASA</v>
          </cell>
          <cell r="D1096">
            <v>0</v>
          </cell>
          <cell r="E1096">
            <v>0</v>
          </cell>
          <cell r="F1096">
            <v>0</v>
          </cell>
          <cell r="G1096">
            <v>0</v>
          </cell>
          <cell r="H1096">
            <v>0</v>
          </cell>
          <cell r="I1096">
            <v>0</v>
          </cell>
          <cell r="J1096">
            <v>0</v>
          </cell>
          <cell r="K1096">
            <v>0</v>
          </cell>
          <cell r="L1096">
            <v>0</v>
          </cell>
        </row>
        <row r="1097">
          <cell r="B1097" t="str">
            <v>L3933</v>
          </cell>
          <cell r="C1097" t="str">
            <v>RASA</v>
          </cell>
          <cell r="D1097">
            <v>0</v>
          </cell>
          <cell r="E1097">
            <v>0</v>
          </cell>
          <cell r="F1097">
            <v>0</v>
          </cell>
          <cell r="G1097">
            <v>0</v>
          </cell>
          <cell r="H1097">
            <v>0</v>
          </cell>
          <cell r="I1097">
            <v>0</v>
          </cell>
          <cell r="J1097">
            <v>0</v>
          </cell>
          <cell r="K1097">
            <v>0</v>
          </cell>
          <cell r="L1097">
            <v>0</v>
          </cell>
        </row>
        <row r="1098">
          <cell r="B1098" t="str">
            <v>L3939</v>
          </cell>
          <cell r="C1098" t="str">
            <v>RASA</v>
          </cell>
          <cell r="D1098">
            <v>0</v>
          </cell>
          <cell r="E1098">
            <v>0</v>
          </cell>
          <cell r="F1098">
            <v>0</v>
          </cell>
          <cell r="G1098">
            <v>0</v>
          </cell>
          <cell r="H1098">
            <v>0</v>
          </cell>
          <cell r="I1098">
            <v>0</v>
          </cell>
          <cell r="J1098">
            <v>0</v>
          </cell>
          <cell r="K1098">
            <v>0</v>
          </cell>
          <cell r="L1098">
            <v>0</v>
          </cell>
        </row>
        <row r="1099">
          <cell r="B1099" t="str">
            <v>L3950</v>
          </cell>
          <cell r="C1099" t="str">
            <v>Large</v>
          </cell>
          <cell r="D1099">
            <v>178</v>
          </cell>
          <cell r="E1099">
            <v>0</v>
          </cell>
          <cell r="F1099">
            <v>0</v>
          </cell>
          <cell r="G1099">
            <v>287</v>
          </cell>
          <cell r="H1099">
            <v>0</v>
          </cell>
          <cell r="I1099">
            <v>0</v>
          </cell>
          <cell r="J1099">
            <v>465</v>
          </cell>
          <cell r="K1099">
            <v>0</v>
          </cell>
          <cell r="L1099">
            <v>0</v>
          </cell>
        </row>
        <row r="1100">
          <cell r="B1100" t="str">
            <v>L3974</v>
          </cell>
          <cell r="C1100" t="str">
            <v>RASA</v>
          </cell>
          <cell r="D1100">
            <v>0</v>
          </cell>
          <cell r="E1100">
            <v>0</v>
          </cell>
          <cell r="F1100">
            <v>0</v>
          </cell>
          <cell r="G1100">
            <v>0</v>
          </cell>
          <cell r="H1100">
            <v>0</v>
          </cell>
          <cell r="I1100">
            <v>0</v>
          </cell>
          <cell r="J1100">
            <v>0</v>
          </cell>
          <cell r="K1100">
            <v>0</v>
          </cell>
          <cell r="L1100">
            <v>0</v>
          </cell>
        </row>
        <row r="1101">
          <cell r="B1101" t="str">
            <v>L3981</v>
          </cell>
          <cell r="C1101" t="str">
            <v>RASA</v>
          </cell>
          <cell r="D1101">
            <v>39</v>
          </cell>
          <cell r="E1101">
            <v>0</v>
          </cell>
          <cell r="F1101">
            <v>21</v>
          </cell>
          <cell r="G1101">
            <v>0</v>
          </cell>
          <cell r="H1101">
            <v>0</v>
          </cell>
          <cell r="I1101">
            <v>0</v>
          </cell>
          <cell r="J1101">
            <v>39</v>
          </cell>
          <cell r="K1101">
            <v>0</v>
          </cell>
          <cell r="L1101">
            <v>21</v>
          </cell>
        </row>
        <row r="1102">
          <cell r="B1102" t="str">
            <v>L3984</v>
          </cell>
          <cell r="C1102" t="str">
            <v>RASA</v>
          </cell>
          <cell r="D1102">
            <v>27</v>
          </cell>
          <cell r="E1102">
            <v>0</v>
          </cell>
          <cell r="F1102">
            <v>13</v>
          </cell>
          <cell r="G1102">
            <v>3</v>
          </cell>
          <cell r="H1102">
            <v>0</v>
          </cell>
          <cell r="I1102">
            <v>0</v>
          </cell>
          <cell r="J1102">
            <v>30</v>
          </cell>
          <cell r="K1102">
            <v>0</v>
          </cell>
          <cell r="L1102">
            <v>13</v>
          </cell>
        </row>
        <row r="1103">
          <cell r="B1103" t="str">
            <v>L4003</v>
          </cell>
          <cell r="C1103" t="str">
            <v>RASA</v>
          </cell>
          <cell r="D1103">
            <v>0</v>
          </cell>
          <cell r="E1103">
            <v>0</v>
          </cell>
          <cell r="F1103">
            <v>0</v>
          </cell>
          <cell r="G1103">
            <v>0</v>
          </cell>
          <cell r="H1103">
            <v>0</v>
          </cell>
          <cell r="I1103">
            <v>0</v>
          </cell>
          <cell r="J1103">
            <v>0</v>
          </cell>
          <cell r="K1103">
            <v>0</v>
          </cell>
          <cell r="L1103">
            <v>0</v>
          </cell>
        </row>
        <row r="1104">
          <cell r="B1104" t="str">
            <v>L4004</v>
          </cell>
          <cell r="C1104" t="str">
            <v>Large</v>
          </cell>
          <cell r="D1104">
            <v>370</v>
          </cell>
          <cell r="E1104">
            <v>0</v>
          </cell>
          <cell r="F1104">
            <v>0</v>
          </cell>
          <cell r="G1104">
            <v>0</v>
          </cell>
          <cell r="H1104">
            <v>0</v>
          </cell>
          <cell r="I1104">
            <v>0</v>
          </cell>
          <cell r="J1104">
            <v>370</v>
          </cell>
          <cell r="K1104">
            <v>0</v>
          </cell>
          <cell r="L1104">
            <v>0</v>
          </cell>
        </row>
        <row r="1105">
          <cell r="B1105" t="str">
            <v>L4005</v>
          </cell>
          <cell r="C1105" t="str">
            <v>RASA</v>
          </cell>
          <cell r="D1105">
            <v>0</v>
          </cell>
          <cell r="E1105">
            <v>0</v>
          </cell>
          <cell r="F1105">
            <v>0</v>
          </cell>
          <cell r="G1105">
            <v>0</v>
          </cell>
          <cell r="H1105">
            <v>0</v>
          </cell>
          <cell r="I1105">
            <v>0</v>
          </cell>
          <cell r="J1105">
            <v>0</v>
          </cell>
          <cell r="K1105">
            <v>0</v>
          </cell>
          <cell r="L1105">
            <v>0</v>
          </cell>
        </row>
        <row r="1106">
          <cell r="B1106" t="str">
            <v>L4009</v>
          </cell>
          <cell r="C1106" t="str">
            <v>RASA</v>
          </cell>
          <cell r="D1106">
            <v>6</v>
          </cell>
          <cell r="E1106">
            <v>0</v>
          </cell>
          <cell r="F1106">
            <v>46</v>
          </cell>
          <cell r="G1106">
            <v>0</v>
          </cell>
          <cell r="H1106">
            <v>0</v>
          </cell>
          <cell r="I1106">
            <v>0</v>
          </cell>
          <cell r="J1106">
            <v>6</v>
          </cell>
          <cell r="K1106">
            <v>0</v>
          </cell>
          <cell r="L1106">
            <v>46</v>
          </cell>
        </row>
        <row r="1107">
          <cell r="B1107" t="str">
            <v>L4047</v>
          </cell>
          <cell r="C1107" t="str">
            <v>RASA</v>
          </cell>
          <cell r="D1107">
            <v>0</v>
          </cell>
          <cell r="E1107">
            <v>0</v>
          </cell>
          <cell r="F1107">
            <v>0</v>
          </cell>
          <cell r="G1107">
            <v>0</v>
          </cell>
          <cell r="H1107">
            <v>0</v>
          </cell>
          <cell r="I1107">
            <v>0</v>
          </cell>
          <cell r="J1107">
            <v>0</v>
          </cell>
          <cell r="K1107">
            <v>0</v>
          </cell>
          <cell r="L1107">
            <v>0</v>
          </cell>
        </row>
        <row r="1108">
          <cell r="B1108" t="str">
            <v>L4048</v>
          </cell>
          <cell r="C1108" t="str">
            <v>Large</v>
          </cell>
          <cell r="D1108">
            <v>403</v>
          </cell>
          <cell r="E1108">
            <v>35</v>
          </cell>
          <cell r="F1108">
            <v>0</v>
          </cell>
          <cell r="G1108">
            <v>247</v>
          </cell>
          <cell r="H1108">
            <v>0</v>
          </cell>
          <cell r="I1108">
            <v>0</v>
          </cell>
          <cell r="J1108">
            <v>650</v>
          </cell>
          <cell r="K1108">
            <v>35</v>
          </cell>
          <cell r="L1108">
            <v>0</v>
          </cell>
        </row>
        <row r="1109">
          <cell r="B1109" t="str">
            <v>L4059</v>
          </cell>
          <cell r="C1109" t="str">
            <v>RASA</v>
          </cell>
          <cell r="D1109">
            <v>0</v>
          </cell>
          <cell r="E1109">
            <v>0</v>
          </cell>
          <cell r="F1109">
            <v>0</v>
          </cell>
          <cell r="G1109">
            <v>0</v>
          </cell>
          <cell r="H1109">
            <v>0</v>
          </cell>
          <cell r="I1109">
            <v>0</v>
          </cell>
          <cell r="J1109">
            <v>0</v>
          </cell>
          <cell r="K1109">
            <v>0</v>
          </cell>
          <cell r="L1109">
            <v>0</v>
          </cell>
        </row>
        <row r="1110">
          <cell r="B1110" t="str">
            <v>L4060</v>
          </cell>
          <cell r="C1110" t="str">
            <v>Large</v>
          </cell>
          <cell r="D1110">
            <v>156</v>
          </cell>
          <cell r="E1110">
            <v>0</v>
          </cell>
          <cell r="F1110">
            <v>1988</v>
          </cell>
          <cell r="G1110">
            <v>874</v>
          </cell>
          <cell r="H1110">
            <v>0</v>
          </cell>
          <cell r="I1110">
            <v>365</v>
          </cell>
          <cell r="J1110">
            <v>1030</v>
          </cell>
          <cell r="K1110">
            <v>0</v>
          </cell>
          <cell r="L1110">
            <v>2353</v>
          </cell>
        </row>
        <row r="1111">
          <cell r="B1111" t="str">
            <v>L4072</v>
          </cell>
          <cell r="C1111" t="str">
            <v>Large</v>
          </cell>
          <cell r="D1111">
            <v>0</v>
          </cell>
          <cell r="E1111">
            <v>105</v>
          </cell>
          <cell r="F1111">
            <v>0</v>
          </cell>
          <cell r="G1111">
            <v>0</v>
          </cell>
          <cell r="H1111">
            <v>505</v>
          </cell>
          <cell r="I1111">
            <v>0</v>
          </cell>
          <cell r="J1111">
            <v>0</v>
          </cell>
          <cell r="K1111">
            <v>610</v>
          </cell>
          <cell r="L1111">
            <v>0</v>
          </cell>
        </row>
        <row r="1112">
          <cell r="B1112" t="str">
            <v>L4073</v>
          </cell>
          <cell r="C1112" t="str">
            <v>Large</v>
          </cell>
          <cell r="D1112">
            <v>301</v>
          </cell>
          <cell r="E1112">
            <v>0</v>
          </cell>
          <cell r="F1112">
            <v>0</v>
          </cell>
          <cell r="G1112">
            <v>1</v>
          </cell>
          <cell r="H1112">
            <v>0</v>
          </cell>
          <cell r="I1112">
            <v>0</v>
          </cell>
          <cell r="J1112">
            <v>302</v>
          </cell>
          <cell r="K1112">
            <v>0</v>
          </cell>
          <cell r="L1112">
            <v>0</v>
          </cell>
        </row>
        <row r="1113">
          <cell r="B1113" t="str">
            <v>L4088</v>
          </cell>
          <cell r="C1113" t="str">
            <v>RASA</v>
          </cell>
          <cell r="D1113">
            <v>0</v>
          </cell>
          <cell r="E1113">
            <v>0</v>
          </cell>
          <cell r="F1113">
            <v>0</v>
          </cell>
          <cell r="G1113">
            <v>0</v>
          </cell>
          <cell r="H1113">
            <v>0</v>
          </cell>
          <cell r="I1113">
            <v>0</v>
          </cell>
          <cell r="J1113">
            <v>0</v>
          </cell>
          <cell r="K1113">
            <v>0</v>
          </cell>
          <cell r="L1113">
            <v>0</v>
          </cell>
        </row>
        <row r="1114">
          <cell r="B1114" t="str">
            <v>L4105</v>
          </cell>
          <cell r="C1114" t="str">
            <v>Large</v>
          </cell>
          <cell r="D1114">
            <v>188</v>
          </cell>
          <cell r="E1114">
            <v>0</v>
          </cell>
          <cell r="F1114">
            <v>0</v>
          </cell>
          <cell r="G1114">
            <v>504</v>
          </cell>
          <cell r="H1114">
            <v>0</v>
          </cell>
          <cell r="I1114">
            <v>0</v>
          </cell>
          <cell r="J1114">
            <v>692</v>
          </cell>
          <cell r="K1114">
            <v>0</v>
          </cell>
          <cell r="L1114">
            <v>0</v>
          </cell>
        </row>
        <row r="1115">
          <cell r="B1115" t="str">
            <v>L4118</v>
          </cell>
          <cell r="C1115" t="str">
            <v>Large</v>
          </cell>
          <cell r="D1115">
            <v>0</v>
          </cell>
          <cell r="E1115">
            <v>0</v>
          </cell>
          <cell r="F1115">
            <v>0</v>
          </cell>
          <cell r="G1115">
            <v>0</v>
          </cell>
          <cell r="H1115">
            <v>0</v>
          </cell>
          <cell r="I1115">
            <v>0</v>
          </cell>
          <cell r="J1115">
            <v>0</v>
          </cell>
          <cell r="K1115">
            <v>0</v>
          </cell>
          <cell r="L1115">
            <v>0</v>
          </cell>
        </row>
        <row r="1116">
          <cell r="B1116" t="str">
            <v>L4123</v>
          </cell>
          <cell r="C1116" t="str">
            <v>Large</v>
          </cell>
          <cell r="D1116">
            <v>0</v>
          </cell>
          <cell r="E1116">
            <v>3481</v>
          </cell>
          <cell r="F1116">
            <v>0</v>
          </cell>
          <cell r="G1116">
            <v>0</v>
          </cell>
          <cell r="H1116">
            <v>459</v>
          </cell>
          <cell r="I1116">
            <v>0</v>
          </cell>
          <cell r="J1116">
            <v>0</v>
          </cell>
          <cell r="K1116">
            <v>3940</v>
          </cell>
          <cell r="L1116">
            <v>0</v>
          </cell>
        </row>
        <row r="1117">
          <cell r="B1117" t="str">
            <v>L4130</v>
          </cell>
          <cell r="C1117" t="str">
            <v>Large</v>
          </cell>
          <cell r="D1117">
            <v>562</v>
          </cell>
          <cell r="E1117">
            <v>0</v>
          </cell>
          <cell r="F1117">
            <v>0</v>
          </cell>
          <cell r="G1117">
            <v>264</v>
          </cell>
          <cell r="H1117">
            <v>0</v>
          </cell>
          <cell r="I1117">
            <v>0</v>
          </cell>
          <cell r="J1117">
            <v>826</v>
          </cell>
          <cell r="K1117">
            <v>0</v>
          </cell>
          <cell r="L1117">
            <v>0</v>
          </cell>
        </row>
        <row r="1118">
          <cell r="B1118" t="str">
            <v>L4140</v>
          </cell>
          <cell r="C1118" t="str">
            <v>Large</v>
          </cell>
          <cell r="D1118">
            <v>92</v>
          </cell>
          <cell r="E1118">
            <v>0</v>
          </cell>
          <cell r="F1118">
            <v>15</v>
          </cell>
          <cell r="G1118">
            <v>9</v>
          </cell>
          <cell r="H1118">
            <v>0</v>
          </cell>
          <cell r="I1118">
            <v>0</v>
          </cell>
          <cell r="J1118">
            <v>101</v>
          </cell>
          <cell r="K1118">
            <v>0</v>
          </cell>
          <cell r="L1118">
            <v>15</v>
          </cell>
        </row>
        <row r="1119">
          <cell r="B1119" t="str">
            <v>L4143</v>
          </cell>
          <cell r="C1119" t="str">
            <v>Large</v>
          </cell>
          <cell r="D1119">
            <v>54</v>
          </cell>
          <cell r="E1119">
            <v>0</v>
          </cell>
          <cell r="F1119">
            <v>0</v>
          </cell>
          <cell r="G1119">
            <v>47</v>
          </cell>
          <cell r="H1119">
            <v>0</v>
          </cell>
          <cell r="I1119">
            <v>0</v>
          </cell>
          <cell r="J1119">
            <v>101</v>
          </cell>
          <cell r="K1119">
            <v>0</v>
          </cell>
          <cell r="L1119">
            <v>0</v>
          </cell>
        </row>
        <row r="1120">
          <cell r="B1120" t="str">
            <v>L4145</v>
          </cell>
          <cell r="C1120" t="str">
            <v>Large</v>
          </cell>
          <cell r="D1120">
            <v>613</v>
          </cell>
          <cell r="E1120">
            <v>0</v>
          </cell>
          <cell r="F1120">
            <v>0</v>
          </cell>
          <cell r="G1120">
            <v>738</v>
          </cell>
          <cell r="H1120">
            <v>0</v>
          </cell>
          <cell r="I1120">
            <v>0</v>
          </cell>
          <cell r="J1120">
            <v>1351</v>
          </cell>
          <cell r="K1120">
            <v>0</v>
          </cell>
          <cell r="L1120">
            <v>0</v>
          </cell>
        </row>
        <row r="1121">
          <cell r="B1121" t="str">
            <v>L4160</v>
          </cell>
          <cell r="C1121" t="str">
            <v>Large</v>
          </cell>
          <cell r="D1121">
            <v>666</v>
          </cell>
          <cell r="E1121">
            <v>0</v>
          </cell>
          <cell r="F1121">
            <v>0</v>
          </cell>
          <cell r="G1121">
            <v>334</v>
          </cell>
          <cell r="H1121">
            <v>0</v>
          </cell>
          <cell r="I1121">
            <v>5</v>
          </cell>
          <cell r="J1121">
            <v>1000</v>
          </cell>
          <cell r="K1121">
            <v>0</v>
          </cell>
          <cell r="L1121">
            <v>5</v>
          </cell>
        </row>
        <row r="1122">
          <cell r="B1122" t="str">
            <v>L4167</v>
          </cell>
          <cell r="C1122" t="str">
            <v>Large</v>
          </cell>
          <cell r="D1122">
            <v>0</v>
          </cell>
          <cell r="E1122">
            <v>0</v>
          </cell>
          <cell r="F1122">
            <v>0</v>
          </cell>
          <cell r="G1122">
            <v>0</v>
          </cell>
          <cell r="H1122">
            <v>0</v>
          </cell>
          <cell r="I1122">
            <v>0</v>
          </cell>
          <cell r="J1122">
            <v>0</v>
          </cell>
          <cell r="K1122">
            <v>0</v>
          </cell>
          <cell r="L1122">
            <v>0</v>
          </cell>
        </row>
        <row r="1123">
          <cell r="B1123" t="str">
            <v>L4170</v>
          </cell>
          <cell r="C1123" t="str">
            <v>Large</v>
          </cell>
          <cell r="D1123">
            <v>83</v>
          </cell>
          <cell r="E1123">
            <v>0</v>
          </cell>
          <cell r="F1123">
            <v>0</v>
          </cell>
          <cell r="G1123">
            <v>5</v>
          </cell>
          <cell r="H1123">
            <v>0</v>
          </cell>
          <cell r="I1123">
            <v>0</v>
          </cell>
          <cell r="J1123">
            <v>88</v>
          </cell>
          <cell r="K1123">
            <v>0</v>
          </cell>
          <cell r="L1123">
            <v>0</v>
          </cell>
        </row>
        <row r="1124">
          <cell r="B1124" t="str">
            <v>L4171</v>
          </cell>
          <cell r="C1124" t="str">
            <v>Large</v>
          </cell>
          <cell r="D1124">
            <v>161</v>
          </cell>
          <cell r="E1124">
            <v>0</v>
          </cell>
          <cell r="F1124">
            <v>7</v>
          </cell>
          <cell r="G1124">
            <v>0</v>
          </cell>
          <cell r="H1124">
            <v>0</v>
          </cell>
          <cell r="I1124">
            <v>0</v>
          </cell>
          <cell r="J1124">
            <v>161</v>
          </cell>
          <cell r="K1124">
            <v>0</v>
          </cell>
          <cell r="L1124">
            <v>7</v>
          </cell>
        </row>
        <row r="1125">
          <cell r="B1125" t="str">
            <v>L4172</v>
          </cell>
          <cell r="C1125" t="str">
            <v>RASA</v>
          </cell>
          <cell r="D1125">
            <v>0</v>
          </cell>
          <cell r="E1125">
            <v>0</v>
          </cell>
          <cell r="F1125">
            <v>0</v>
          </cell>
          <cell r="G1125">
            <v>0</v>
          </cell>
          <cell r="H1125">
            <v>0</v>
          </cell>
          <cell r="I1125">
            <v>0</v>
          </cell>
          <cell r="J1125">
            <v>0</v>
          </cell>
          <cell r="K1125">
            <v>0</v>
          </cell>
          <cell r="L1125">
            <v>0</v>
          </cell>
        </row>
        <row r="1126">
          <cell r="B1126" t="str">
            <v>L4178</v>
          </cell>
          <cell r="C1126" t="str">
            <v>RASA</v>
          </cell>
          <cell r="D1126">
            <v>0</v>
          </cell>
          <cell r="E1126">
            <v>0</v>
          </cell>
          <cell r="F1126">
            <v>0</v>
          </cell>
          <cell r="G1126">
            <v>0</v>
          </cell>
          <cell r="H1126">
            <v>0</v>
          </cell>
          <cell r="I1126">
            <v>0</v>
          </cell>
          <cell r="J1126">
            <v>0</v>
          </cell>
          <cell r="K1126">
            <v>0</v>
          </cell>
          <cell r="L1126">
            <v>0</v>
          </cell>
        </row>
        <row r="1127">
          <cell r="B1127" t="str">
            <v>L4185</v>
          </cell>
          <cell r="C1127" t="str">
            <v>RASA</v>
          </cell>
          <cell r="D1127">
            <v>0</v>
          </cell>
          <cell r="E1127">
            <v>0</v>
          </cell>
          <cell r="F1127">
            <v>0</v>
          </cell>
          <cell r="G1127">
            <v>0</v>
          </cell>
          <cell r="H1127">
            <v>0</v>
          </cell>
          <cell r="I1127">
            <v>0</v>
          </cell>
          <cell r="J1127">
            <v>0</v>
          </cell>
          <cell r="K1127">
            <v>0</v>
          </cell>
          <cell r="L1127">
            <v>0</v>
          </cell>
        </row>
        <row r="1128">
          <cell r="B1128" t="str">
            <v>L4191</v>
          </cell>
          <cell r="C1128" t="str">
            <v>RASA</v>
          </cell>
          <cell r="D1128">
            <v>24</v>
          </cell>
          <cell r="E1128">
            <v>0</v>
          </cell>
          <cell r="F1128">
            <v>0</v>
          </cell>
          <cell r="G1128">
            <v>0</v>
          </cell>
          <cell r="H1128">
            <v>0</v>
          </cell>
          <cell r="I1128">
            <v>0</v>
          </cell>
          <cell r="J1128">
            <v>24</v>
          </cell>
          <cell r="K1128">
            <v>0</v>
          </cell>
          <cell r="L1128">
            <v>0</v>
          </cell>
        </row>
        <row r="1129">
          <cell r="B1129" t="str">
            <v>L4195</v>
          </cell>
          <cell r="C1129" t="str">
            <v>RASA</v>
          </cell>
          <cell r="D1129">
            <v>0</v>
          </cell>
          <cell r="E1129">
            <v>0</v>
          </cell>
          <cell r="F1129">
            <v>0</v>
          </cell>
          <cell r="G1129">
            <v>8</v>
          </cell>
          <cell r="H1129">
            <v>0</v>
          </cell>
          <cell r="I1129">
            <v>0</v>
          </cell>
          <cell r="J1129">
            <v>8</v>
          </cell>
          <cell r="K1129">
            <v>0</v>
          </cell>
          <cell r="L1129">
            <v>0</v>
          </cell>
        </row>
        <row r="1130">
          <cell r="B1130" t="str">
            <v>L4199</v>
          </cell>
          <cell r="C1130" t="str">
            <v>RASA</v>
          </cell>
          <cell r="D1130">
            <v>0</v>
          </cell>
          <cell r="E1130">
            <v>0</v>
          </cell>
          <cell r="F1130">
            <v>0</v>
          </cell>
          <cell r="G1130">
            <v>0</v>
          </cell>
          <cell r="H1130">
            <v>0</v>
          </cell>
          <cell r="I1130">
            <v>0</v>
          </cell>
          <cell r="J1130">
            <v>0</v>
          </cell>
          <cell r="K1130">
            <v>0</v>
          </cell>
          <cell r="L1130">
            <v>0</v>
          </cell>
        </row>
        <row r="1131">
          <cell r="B1131" t="str">
            <v>L4201</v>
          </cell>
          <cell r="C1131" t="str">
            <v>Large</v>
          </cell>
          <cell r="D1131">
            <v>519</v>
          </cell>
          <cell r="E1131">
            <v>4</v>
          </cell>
          <cell r="F1131">
            <v>0</v>
          </cell>
          <cell r="G1131">
            <v>72</v>
          </cell>
          <cell r="H1131">
            <v>0</v>
          </cell>
          <cell r="I1131">
            <v>0</v>
          </cell>
          <cell r="J1131">
            <v>591</v>
          </cell>
          <cell r="K1131">
            <v>4</v>
          </cell>
          <cell r="L1131">
            <v>0</v>
          </cell>
        </row>
        <row r="1132">
          <cell r="B1132" t="str">
            <v>L4203</v>
          </cell>
          <cell r="C1132" t="str">
            <v>RASA</v>
          </cell>
          <cell r="D1132">
            <v>0</v>
          </cell>
          <cell r="E1132">
            <v>0</v>
          </cell>
          <cell r="F1132">
            <v>0</v>
          </cell>
          <cell r="G1132">
            <v>0</v>
          </cell>
          <cell r="H1132">
            <v>0</v>
          </cell>
          <cell r="I1132">
            <v>0</v>
          </cell>
          <cell r="J1132">
            <v>0</v>
          </cell>
          <cell r="K1132">
            <v>0</v>
          </cell>
          <cell r="L1132">
            <v>0</v>
          </cell>
        </row>
        <row r="1133">
          <cell r="B1133" t="str">
            <v>L4204</v>
          </cell>
          <cell r="C1133" t="str">
            <v>Large</v>
          </cell>
          <cell r="D1133">
            <v>181</v>
          </cell>
          <cell r="E1133">
            <v>0</v>
          </cell>
          <cell r="F1133">
            <v>555</v>
          </cell>
          <cell r="G1133">
            <v>89</v>
          </cell>
          <cell r="H1133">
            <v>0</v>
          </cell>
          <cell r="I1133">
            <v>23</v>
          </cell>
          <cell r="J1133">
            <v>270</v>
          </cell>
          <cell r="K1133">
            <v>0</v>
          </cell>
          <cell r="L1133">
            <v>578</v>
          </cell>
        </row>
        <row r="1134">
          <cell r="B1134" t="str">
            <v>L4207</v>
          </cell>
          <cell r="C1134" t="str">
            <v>RASA</v>
          </cell>
          <cell r="D1134">
            <v>0</v>
          </cell>
          <cell r="E1134">
            <v>0</v>
          </cell>
          <cell r="F1134">
            <v>0</v>
          </cell>
          <cell r="G1134">
            <v>0</v>
          </cell>
          <cell r="H1134">
            <v>0</v>
          </cell>
          <cell r="I1134">
            <v>0</v>
          </cell>
          <cell r="J1134">
            <v>0</v>
          </cell>
          <cell r="K1134">
            <v>0</v>
          </cell>
          <cell r="L1134">
            <v>0</v>
          </cell>
        </row>
        <row r="1135">
          <cell r="B1135" t="str">
            <v>L4212</v>
          </cell>
          <cell r="C1135" t="str">
            <v>Large</v>
          </cell>
          <cell r="D1135">
            <v>1</v>
          </cell>
          <cell r="E1135">
            <v>0</v>
          </cell>
          <cell r="F1135">
            <v>0</v>
          </cell>
          <cell r="G1135">
            <v>152</v>
          </cell>
          <cell r="H1135">
            <v>0</v>
          </cell>
          <cell r="I1135">
            <v>0</v>
          </cell>
          <cell r="J1135">
            <v>153</v>
          </cell>
          <cell r="K1135">
            <v>0</v>
          </cell>
          <cell r="L1135">
            <v>0</v>
          </cell>
        </row>
        <row r="1136">
          <cell r="B1136" t="str">
            <v>L4215</v>
          </cell>
          <cell r="C1136" t="str">
            <v>RASA</v>
          </cell>
          <cell r="D1136">
            <v>0</v>
          </cell>
          <cell r="E1136">
            <v>0</v>
          </cell>
          <cell r="F1136">
            <v>0</v>
          </cell>
          <cell r="G1136">
            <v>0</v>
          </cell>
          <cell r="H1136">
            <v>0</v>
          </cell>
          <cell r="I1136">
            <v>0</v>
          </cell>
          <cell r="J1136">
            <v>0</v>
          </cell>
          <cell r="K1136">
            <v>0</v>
          </cell>
          <cell r="L1136">
            <v>0</v>
          </cell>
        </row>
        <row r="1137">
          <cell r="B1137" t="str">
            <v>L4216</v>
          </cell>
          <cell r="C1137" t="str">
            <v>RASA</v>
          </cell>
          <cell r="D1137">
            <v>0</v>
          </cell>
          <cell r="E1137">
            <v>0</v>
          </cell>
          <cell r="F1137">
            <v>0</v>
          </cell>
          <cell r="G1137">
            <v>0</v>
          </cell>
          <cell r="H1137">
            <v>0</v>
          </cell>
          <cell r="I1137">
            <v>0</v>
          </cell>
          <cell r="J1137">
            <v>0</v>
          </cell>
          <cell r="K1137">
            <v>0</v>
          </cell>
          <cell r="L1137">
            <v>0</v>
          </cell>
        </row>
        <row r="1138">
          <cell r="B1138" t="str">
            <v>L4218</v>
          </cell>
          <cell r="C1138" t="str">
            <v>RASA</v>
          </cell>
          <cell r="D1138">
            <v>0</v>
          </cell>
          <cell r="E1138">
            <v>0</v>
          </cell>
          <cell r="F1138">
            <v>0</v>
          </cell>
          <cell r="G1138">
            <v>0</v>
          </cell>
          <cell r="H1138">
            <v>0</v>
          </cell>
          <cell r="I1138">
            <v>0</v>
          </cell>
          <cell r="J1138">
            <v>0</v>
          </cell>
          <cell r="K1138">
            <v>0</v>
          </cell>
          <cell r="L1138">
            <v>0</v>
          </cell>
        </row>
        <row r="1139">
          <cell r="B1139" t="str">
            <v>L4219</v>
          </cell>
          <cell r="C1139" t="str">
            <v>Large</v>
          </cell>
          <cell r="D1139">
            <v>67</v>
          </cell>
          <cell r="E1139">
            <v>0</v>
          </cell>
          <cell r="F1139">
            <v>0</v>
          </cell>
          <cell r="G1139">
            <v>192</v>
          </cell>
          <cell r="H1139">
            <v>0</v>
          </cell>
          <cell r="I1139">
            <v>0</v>
          </cell>
          <cell r="J1139">
            <v>259</v>
          </cell>
          <cell r="K1139">
            <v>0</v>
          </cell>
          <cell r="L1139">
            <v>0</v>
          </cell>
        </row>
        <row r="1140">
          <cell r="B1140" t="str">
            <v>L4221</v>
          </cell>
          <cell r="C1140" t="str">
            <v>Large</v>
          </cell>
          <cell r="D1140">
            <v>0</v>
          </cell>
          <cell r="E1140">
            <v>261</v>
          </cell>
          <cell r="F1140">
            <v>0</v>
          </cell>
          <cell r="G1140">
            <v>0</v>
          </cell>
          <cell r="H1140">
            <v>1013</v>
          </cell>
          <cell r="I1140">
            <v>0</v>
          </cell>
          <cell r="J1140">
            <v>0</v>
          </cell>
          <cell r="K1140">
            <v>1274</v>
          </cell>
          <cell r="L1140">
            <v>0</v>
          </cell>
        </row>
        <row r="1141">
          <cell r="B1141" t="str">
            <v>L4223</v>
          </cell>
          <cell r="C1141" t="str">
            <v>Large</v>
          </cell>
          <cell r="D1141">
            <v>30</v>
          </cell>
          <cell r="E1141">
            <v>0</v>
          </cell>
          <cell r="F1141">
            <v>0</v>
          </cell>
          <cell r="G1141">
            <v>1</v>
          </cell>
          <cell r="H1141">
            <v>0</v>
          </cell>
          <cell r="I1141">
            <v>0</v>
          </cell>
          <cell r="J1141">
            <v>31</v>
          </cell>
          <cell r="K1141">
            <v>0</v>
          </cell>
          <cell r="L1141">
            <v>0</v>
          </cell>
        </row>
        <row r="1142">
          <cell r="B1142" t="str">
            <v>L4228</v>
          </cell>
          <cell r="C1142" t="str">
            <v>Large</v>
          </cell>
          <cell r="D1142">
            <v>66</v>
          </cell>
          <cell r="E1142">
            <v>0</v>
          </cell>
          <cell r="F1142">
            <v>387</v>
          </cell>
          <cell r="G1142">
            <v>201</v>
          </cell>
          <cell r="H1142">
            <v>0</v>
          </cell>
          <cell r="I1142">
            <v>334</v>
          </cell>
          <cell r="J1142">
            <v>267</v>
          </cell>
          <cell r="K1142">
            <v>0</v>
          </cell>
          <cell r="L1142">
            <v>721</v>
          </cell>
        </row>
        <row r="1143">
          <cell r="B1143" t="str">
            <v>L4229</v>
          </cell>
          <cell r="C1143" t="str">
            <v>Large</v>
          </cell>
          <cell r="D1143">
            <v>265</v>
          </cell>
          <cell r="E1143">
            <v>0</v>
          </cell>
          <cell r="F1143">
            <v>0</v>
          </cell>
          <cell r="G1143">
            <v>34</v>
          </cell>
          <cell r="H1143">
            <v>0</v>
          </cell>
          <cell r="I1143">
            <v>0</v>
          </cell>
          <cell r="J1143">
            <v>299</v>
          </cell>
          <cell r="K1143">
            <v>0</v>
          </cell>
          <cell r="L1143">
            <v>0</v>
          </cell>
        </row>
        <row r="1144">
          <cell r="B1144" t="str">
            <v>L4230</v>
          </cell>
          <cell r="C1144" t="str">
            <v>Large</v>
          </cell>
          <cell r="D1144">
            <v>16</v>
          </cell>
          <cell r="E1144">
            <v>0</v>
          </cell>
          <cell r="F1144">
            <v>0</v>
          </cell>
          <cell r="G1144">
            <v>5</v>
          </cell>
          <cell r="H1144">
            <v>0</v>
          </cell>
          <cell r="I1144">
            <v>0</v>
          </cell>
          <cell r="J1144">
            <v>21</v>
          </cell>
          <cell r="K1144">
            <v>0</v>
          </cell>
          <cell r="L1144">
            <v>0</v>
          </cell>
        </row>
        <row r="1145">
          <cell r="B1145" t="str">
            <v>L4236</v>
          </cell>
          <cell r="C1145" t="str">
            <v>RASA</v>
          </cell>
          <cell r="D1145">
            <v>0</v>
          </cell>
          <cell r="E1145">
            <v>0</v>
          </cell>
          <cell r="F1145">
            <v>0</v>
          </cell>
          <cell r="G1145">
            <v>0</v>
          </cell>
          <cell r="H1145">
            <v>0</v>
          </cell>
          <cell r="I1145">
            <v>0</v>
          </cell>
          <cell r="J1145">
            <v>0</v>
          </cell>
          <cell r="K1145">
            <v>0</v>
          </cell>
          <cell r="L1145">
            <v>0</v>
          </cell>
        </row>
        <row r="1146">
          <cell r="B1146" t="str">
            <v>L4238</v>
          </cell>
          <cell r="C1146" t="str">
            <v>Large</v>
          </cell>
          <cell r="D1146">
            <v>146</v>
          </cell>
          <cell r="E1146">
            <v>0</v>
          </cell>
          <cell r="F1146">
            <v>15</v>
          </cell>
          <cell r="G1146">
            <v>253</v>
          </cell>
          <cell r="H1146">
            <v>0</v>
          </cell>
          <cell r="I1146">
            <v>8</v>
          </cell>
          <cell r="J1146">
            <v>399</v>
          </cell>
          <cell r="K1146">
            <v>0</v>
          </cell>
          <cell r="L1146">
            <v>23</v>
          </cell>
        </row>
        <row r="1147">
          <cell r="B1147" t="str">
            <v>L4240</v>
          </cell>
          <cell r="C1147" t="str">
            <v>RASA</v>
          </cell>
          <cell r="D1147">
            <v>0</v>
          </cell>
          <cell r="E1147">
            <v>0</v>
          </cell>
          <cell r="F1147">
            <v>0</v>
          </cell>
          <cell r="G1147">
            <v>0</v>
          </cell>
          <cell r="H1147">
            <v>0</v>
          </cell>
          <cell r="I1147">
            <v>0</v>
          </cell>
          <cell r="J1147">
            <v>0</v>
          </cell>
          <cell r="K1147">
            <v>0</v>
          </cell>
          <cell r="L1147">
            <v>0</v>
          </cell>
        </row>
        <row r="1148">
          <cell r="B1148" t="str">
            <v>L4251</v>
          </cell>
          <cell r="C1148" t="str">
            <v>Large</v>
          </cell>
          <cell r="D1148">
            <v>530</v>
          </cell>
          <cell r="E1148">
            <v>0</v>
          </cell>
          <cell r="F1148">
            <v>0</v>
          </cell>
          <cell r="G1148">
            <v>339</v>
          </cell>
          <cell r="H1148">
            <v>0</v>
          </cell>
          <cell r="I1148">
            <v>0</v>
          </cell>
          <cell r="J1148">
            <v>869</v>
          </cell>
          <cell r="K1148">
            <v>0</v>
          </cell>
          <cell r="L1148">
            <v>0</v>
          </cell>
        </row>
        <row r="1149">
          <cell r="B1149" t="str">
            <v>L4254</v>
          </cell>
          <cell r="C1149" t="str">
            <v>Large</v>
          </cell>
          <cell r="D1149">
            <v>8</v>
          </cell>
          <cell r="E1149">
            <v>0</v>
          </cell>
          <cell r="F1149">
            <v>0</v>
          </cell>
          <cell r="G1149">
            <v>0</v>
          </cell>
          <cell r="H1149">
            <v>81</v>
          </cell>
          <cell r="I1149">
            <v>0</v>
          </cell>
          <cell r="J1149">
            <v>8</v>
          </cell>
          <cell r="K1149">
            <v>81</v>
          </cell>
          <cell r="L1149">
            <v>0</v>
          </cell>
        </row>
        <row r="1150">
          <cell r="B1150" t="str">
            <v>L4260</v>
          </cell>
          <cell r="C1150" t="str">
            <v>Large</v>
          </cell>
          <cell r="D1150">
            <v>69</v>
          </cell>
          <cell r="E1150">
            <v>0</v>
          </cell>
          <cell r="F1150">
            <v>0</v>
          </cell>
          <cell r="G1150">
            <v>34</v>
          </cell>
          <cell r="H1150">
            <v>0</v>
          </cell>
          <cell r="I1150">
            <v>0</v>
          </cell>
          <cell r="J1150">
            <v>103</v>
          </cell>
          <cell r="K1150">
            <v>0</v>
          </cell>
          <cell r="L1150">
            <v>0</v>
          </cell>
        </row>
        <row r="1151">
          <cell r="B1151" t="str">
            <v>L4274</v>
          </cell>
          <cell r="C1151" t="str">
            <v>Large</v>
          </cell>
          <cell r="D1151">
            <v>591</v>
          </cell>
          <cell r="E1151">
            <v>0</v>
          </cell>
          <cell r="F1151">
            <v>0</v>
          </cell>
          <cell r="G1151">
            <v>70</v>
          </cell>
          <cell r="H1151">
            <v>0</v>
          </cell>
          <cell r="I1151">
            <v>0</v>
          </cell>
          <cell r="J1151">
            <v>661</v>
          </cell>
          <cell r="K1151">
            <v>0</v>
          </cell>
          <cell r="L1151">
            <v>0</v>
          </cell>
        </row>
        <row r="1152">
          <cell r="B1152" t="str">
            <v>L4277</v>
          </cell>
          <cell r="C1152" t="str">
            <v>RASA</v>
          </cell>
          <cell r="D1152">
            <v>0</v>
          </cell>
          <cell r="E1152">
            <v>0</v>
          </cell>
          <cell r="F1152">
            <v>0</v>
          </cell>
          <cell r="G1152">
            <v>0</v>
          </cell>
          <cell r="H1152">
            <v>0</v>
          </cell>
          <cell r="I1152">
            <v>0</v>
          </cell>
          <cell r="J1152">
            <v>0</v>
          </cell>
          <cell r="K1152">
            <v>0</v>
          </cell>
          <cell r="L1152">
            <v>0</v>
          </cell>
        </row>
        <row r="1153">
          <cell r="B1153" t="str">
            <v>L4278</v>
          </cell>
          <cell r="C1153" t="str">
            <v>Large</v>
          </cell>
          <cell r="D1153">
            <v>720</v>
          </cell>
          <cell r="E1153">
            <v>0</v>
          </cell>
          <cell r="F1153">
            <v>0</v>
          </cell>
          <cell r="G1153">
            <v>279</v>
          </cell>
          <cell r="H1153">
            <v>0</v>
          </cell>
          <cell r="I1153">
            <v>0</v>
          </cell>
          <cell r="J1153">
            <v>999</v>
          </cell>
          <cell r="K1153">
            <v>0</v>
          </cell>
          <cell r="L1153">
            <v>0</v>
          </cell>
        </row>
        <row r="1154">
          <cell r="B1154" t="str">
            <v>L4279</v>
          </cell>
          <cell r="C1154" t="str">
            <v>Large</v>
          </cell>
          <cell r="D1154">
            <v>35</v>
          </cell>
          <cell r="E1154">
            <v>0</v>
          </cell>
          <cell r="F1154">
            <v>0</v>
          </cell>
          <cell r="G1154">
            <v>0</v>
          </cell>
          <cell r="H1154">
            <v>0</v>
          </cell>
          <cell r="I1154">
            <v>0</v>
          </cell>
          <cell r="J1154">
            <v>35</v>
          </cell>
          <cell r="K1154">
            <v>0</v>
          </cell>
          <cell r="L1154">
            <v>0</v>
          </cell>
        </row>
        <row r="1155">
          <cell r="B1155" t="str">
            <v>L4295</v>
          </cell>
          <cell r="C1155" t="str">
            <v>RASA</v>
          </cell>
          <cell r="D1155">
            <v>0</v>
          </cell>
          <cell r="E1155">
            <v>0</v>
          </cell>
          <cell r="F1155">
            <v>0</v>
          </cell>
          <cell r="G1155">
            <v>0</v>
          </cell>
          <cell r="H1155">
            <v>0</v>
          </cell>
          <cell r="I1155">
            <v>0</v>
          </cell>
          <cell r="J1155">
            <v>0</v>
          </cell>
          <cell r="K1155">
            <v>0</v>
          </cell>
          <cell r="L1155">
            <v>0</v>
          </cell>
        </row>
        <row r="1156">
          <cell r="B1156" t="str">
            <v>L4299</v>
          </cell>
          <cell r="C1156" t="str">
            <v>Large</v>
          </cell>
          <cell r="D1156">
            <v>284</v>
          </cell>
          <cell r="E1156">
            <v>0</v>
          </cell>
          <cell r="F1156">
            <v>0</v>
          </cell>
          <cell r="G1156">
            <v>470</v>
          </cell>
          <cell r="H1156">
            <v>0</v>
          </cell>
          <cell r="I1156">
            <v>0</v>
          </cell>
          <cell r="J1156">
            <v>754</v>
          </cell>
          <cell r="K1156">
            <v>0</v>
          </cell>
          <cell r="L1156">
            <v>0</v>
          </cell>
        </row>
        <row r="1157">
          <cell r="B1157" t="str">
            <v>L4301</v>
          </cell>
          <cell r="C1157" t="str">
            <v>RASA</v>
          </cell>
          <cell r="D1157">
            <v>0</v>
          </cell>
          <cell r="E1157">
            <v>0</v>
          </cell>
          <cell r="F1157">
            <v>0</v>
          </cell>
          <cell r="G1157">
            <v>0</v>
          </cell>
          <cell r="H1157">
            <v>0</v>
          </cell>
          <cell r="I1157">
            <v>0</v>
          </cell>
          <cell r="J1157">
            <v>0</v>
          </cell>
          <cell r="K1157">
            <v>0</v>
          </cell>
          <cell r="L1157">
            <v>0</v>
          </cell>
        </row>
        <row r="1158">
          <cell r="B1158" t="str">
            <v>L4303</v>
          </cell>
          <cell r="C1158" t="str">
            <v>Large</v>
          </cell>
          <cell r="D1158">
            <v>241</v>
          </cell>
          <cell r="E1158">
            <v>0</v>
          </cell>
          <cell r="F1158">
            <v>0</v>
          </cell>
          <cell r="G1158">
            <v>0</v>
          </cell>
          <cell r="H1158">
            <v>0</v>
          </cell>
          <cell r="I1158">
            <v>0</v>
          </cell>
          <cell r="J1158">
            <v>241</v>
          </cell>
          <cell r="K1158">
            <v>0</v>
          </cell>
          <cell r="L1158">
            <v>0</v>
          </cell>
        </row>
        <row r="1159">
          <cell r="B1159" t="str">
            <v>L4311</v>
          </cell>
          <cell r="C1159" t="str">
            <v>Large</v>
          </cell>
          <cell r="D1159">
            <v>162</v>
          </cell>
          <cell r="E1159">
            <v>0</v>
          </cell>
          <cell r="F1159">
            <v>0</v>
          </cell>
          <cell r="G1159">
            <v>273</v>
          </cell>
          <cell r="H1159">
            <v>0</v>
          </cell>
          <cell r="I1159">
            <v>0</v>
          </cell>
          <cell r="J1159">
            <v>435</v>
          </cell>
          <cell r="K1159">
            <v>0</v>
          </cell>
          <cell r="L1159">
            <v>0</v>
          </cell>
        </row>
        <row r="1160">
          <cell r="B1160" t="str">
            <v>L4312</v>
          </cell>
          <cell r="C1160" t="str">
            <v>Large</v>
          </cell>
          <cell r="D1160">
            <v>240</v>
          </cell>
          <cell r="E1160">
            <v>0</v>
          </cell>
          <cell r="F1160">
            <v>0</v>
          </cell>
          <cell r="G1160">
            <v>3</v>
          </cell>
          <cell r="H1160">
            <v>0</v>
          </cell>
          <cell r="I1160">
            <v>0</v>
          </cell>
          <cell r="J1160">
            <v>243</v>
          </cell>
          <cell r="K1160">
            <v>0</v>
          </cell>
          <cell r="L1160">
            <v>0</v>
          </cell>
        </row>
        <row r="1161">
          <cell r="B1161" t="str">
            <v>L4313</v>
          </cell>
          <cell r="C1161" t="str">
            <v>RASA</v>
          </cell>
          <cell r="D1161">
            <v>2</v>
          </cell>
          <cell r="E1161">
            <v>0</v>
          </cell>
          <cell r="F1161">
            <v>0</v>
          </cell>
          <cell r="G1161">
            <v>0</v>
          </cell>
          <cell r="H1161">
            <v>0</v>
          </cell>
          <cell r="I1161">
            <v>0</v>
          </cell>
          <cell r="J1161">
            <v>2</v>
          </cell>
          <cell r="K1161">
            <v>0</v>
          </cell>
          <cell r="L1161">
            <v>0</v>
          </cell>
        </row>
        <row r="1162">
          <cell r="B1162" t="str">
            <v>L4318</v>
          </cell>
          <cell r="C1162" t="str">
            <v>Large</v>
          </cell>
          <cell r="D1162">
            <v>111</v>
          </cell>
          <cell r="E1162">
            <v>0</v>
          </cell>
          <cell r="F1162">
            <v>0</v>
          </cell>
          <cell r="G1162">
            <v>733</v>
          </cell>
          <cell r="H1162">
            <v>0</v>
          </cell>
          <cell r="I1162">
            <v>0</v>
          </cell>
          <cell r="J1162">
            <v>844</v>
          </cell>
          <cell r="K1162">
            <v>0</v>
          </cell>
          <cell r="L1162">
            <v>0</v>
          </cell>
        </row>
        <row r="1163">
          <cell r="B1163" t="str">
            <v>L4331</v>
          </cell>
          <cell r="C1163" t="str">
            <v>Large</v>
          </cell>
          <cell r="D1163">
            <v>273</v>
          </cell>
          <cell r="E1163">
            <v>0</v>
          </cell>
          <cell r="F1163">
            <v>0</v>
          </cell>
          <cell r="G1163">
            <v>739</v>
          </cell>
          <cell r="H1163">
            <v>0</v>
          </cell>
          <cell r="I1163">
            <v>0</v>
          </cell>
          <cell r="J1163">
            <v>1012</v>
          </cell>
          <cell r="K1163">
            <v>0</v>
          </cell>
          <cell r="L1163">
            <v>0</v>
          </cell>
        </row>
        <row r="1164">
          <cell r="B1164" t="str">
            <v>L4332</v>
          </cell>
          <cell r="C1164" t="str">
            <v>Large</v>
          </cell>
          <cell r="D1164">
            <v>42</v>
          </cell>
          <cell r="E1164">
            <v>0</v>
          </cell>
          <cell r="F1164">
            <v>0</v>
          </cell>
          <cell r="G1164">
            <v>97</v>
          </cell>
          <cell r="H1164">
            <v>0</v>
          </cell>
          <cell r="I1164">
            <v>0</v>
          </cell>
          <cell r="J1164">
            <v>139</v>
          </cell>
          <cell r="K1164">
            <v>0</v>
          </cell>
          <cell r="L1164">
            <v>0</v>
          </cell>
        </row>
        <row r="1165">
          <cell r="B1165" t="str">
            <v>L4334</v>
          </cell>
          <cell r="C1165" t="str">
            <v>Large</v>
          </cell>
          <cell r="D1165">
            <v>169</v>
          </cell>
          <cell r="E1165">
            <v>0</v>
          </cell>
          <cell r="F1165">
            <v>0</v>
          </cell>
          <cell r="G1165">
            <v>4</v>
          </cell>
          <cell r="H1165">
            <v>0</v>
          </cell>
          <cell r="I1165">
            <v>0</v>
          </cell>
          <cell r="J1165">
            <v>173</v>
          </cell>
          <cell r="K1165">
            <v>0</v>
          </cell>
          <cell r="L1165">
            <v>0</v>
          </cell>
        </row>
        <row r="1166">
          <cell r="B1166" t="str">
            <v>L4335</v>
          </cell>
          <cell r="C1166" t="str">
            <v>RASA</v>
          </cell>
          <cell r="D1166">
            <v>0</v>
          </cell>
          <cell r="E1166">
            <v>0</v>
          </cell>
          <cell r="F1166">
            <v>55</v>
          </cell>
          <cell r="G1166">
            <v>0</v>
          </cell>
          <cell r="H1166">
            <v>0</v>
          </cell>
          <cell r="I1166">
            <v>0</v>
          </cell>
          <cell r="J1166">
            <v>0</v>
          </cell>
          <cell r="K1166">
            <v>0</v>
          </cell>
          <cell r="L1166">
            <v>55</v>
          </cell>
        </row>
        <row r="1167">
          <cell r="B1167" t="str">
            <v>L4340</v>
          </cell>
          <cell r="C1167" t="str">
            <v>Large</v>
          </cell>
          <cell r="D1167">
            <v>281</v>
          </cell>
          <cell r="E1167">
            <v>0</v>
          </cell>
          <cell r="F1167">
            <v>0</v>
          </cell>
          <cell r="G1167">
            <v>376</v>
          </cell>
          <cell r="H1167">
            <v>0</v>
          </cell>
          <cell r="I1167">
            <v>0</v>
          </cell>
          <cell r="J1167">
            <v>657</v>
          </cell>
          <cell r="K1167">
            <v>0</v>
          </cell>
          <cell r="L1167">
            <v>0</v>
          </cell>
        </row>
        <row r="1168">
          <cell r="B1168" t="str">
            <v>L4341</v>
          </cell>
          <cell r="C1168" t="str">
            <v>Large</v>
          </cell>
          <cell r="D1168">
            <v>33</v>
          </cell>
          <cell r="E1168">
            <v>0</v>
          </cell>
          <cell r="F1168">
            <v>0</v>
          </cell>
          <cell r="G1168">
            <v>130</v>
          </cell>
          <cell r="H1168">
            <v>0</v>
          </cell>
          <cell r="I1168">
            <v>0</v>
          </cell>
          <cell r="J1168">
            <v>163</v>
          </cell>
          <cell r="K1168">
            <v>0</v>
          </cell>
          <cell r="L1168">
            <v>0</v>
          </cell>
        </row>
        <row r="1169">
          <cell r="B1169" t="str">
            <v>L4342</v>
          </cell>
          <cell r="C1169" t="str">
            <v>Large</v>
          </cell>
          <cell r="D1169">
            <v>161</v>
          </cell>
          <cell r="E1169">
            <v>0</v>
          </cell>
          <cell r="F1169">
            <v>0</v>
          </cell>
          <cell r="G1169">
            <v>87</v>
          </cell>
          <cell r="H1169">
            <v>0</v>
          </cell>
          <cell r="I1169">
            <v>0</v>
          </cell>
          <cell r="J1169">
            <v>248</v>
          </cell>
          <cell r="K1169">
            <v>0</v>
          </cell>
          <cell r="L1169">
            <v>0</v>
          </cell>
        </row>
        <row r="1170">
          <cell r="B1170" t="str">
            <v>L4346</v>
          </cell>
          <cell r="C1170" t="str">
            <v>RASA</v>
          </cell>
          <cell r="D1170">
            <v>0</v>
          </cell>
          <cell r="E1170">
            <v>0</v>
          </cell>
          <cell r="F1170">
            <v>0</v>
          </cell>
          <cell r="G1170">
            <v>0</v>
          </cell>
          <cell r="H1170">
            <v>0</v>
          </cell>
          <cell r="I1170">
            <v>0</v>
          </cell>
          <cell r="J1170">
            <v>0</v>
          </cell>
          <cell r="K1170">
            <v>0</v>
          </cell>
          <cell r="L1170">
            <v>0</v>
          </cell>
        </row>
        <row r="1171">
          <cell r="B1171" t="str">
            <v>L4347</v>
          </cell>
          <cell r="C1171" t="str">
            <v>Large</v>
          </cell>
          <cell r="D1171">
            <v>0</v>
          </cell>
          <cell r="E1171">
            <v>16</v>
          </cell>
          <cell r="F1171">
            <v>54</v>
          </cell>
          <cell r="G1171">
            <v>0</v>
          </cell>
          <cell r="H1171">
            <v>3</v>
          </cell>
          <cell r="I1171">
            <v>75</v>
          </cell>
          <cell r="J1171">
            <v>0</v>
          </cell>
          <cell r="K1171">
            <v>19</v>
          </cell>
          <cell r="L1171">
            <v>129</v>
          </cell>
        </row>
        <row r="1172">
          <cell r="B1172" t="str">
            <v>L4355</v>
          </cell>
          <cell r="C1172" t="str">
            <v>RASA</v>
          </cell>
          <cell r="D1172">
            <v>0</v>
          </cell>
          <cell r="E1172">
            <v>0</v>
          </cell>
          <cell r="F1172">
            <v>0</v>
          </cell>
          <cell r="G1172">
            <v>0</v>
          </cell>
          <cell r="H1172">
            <v>0</v>
          </cell>
          <cell r="I1172">
            <v>0</v>
          </cell>
          <cell r="J1172">
            <v>0</v>
          </cell>
          <cell r="K1172">
            <v>0</v>
          </cell>
          <cell r="L1172">
            <v>0</v>
          </cell>
        </row>
        <row r="1173">
          <cell r="B1173" t="str">
            <v>L4361</v>
          </cell>
          <cell r="C1173" t="str">
            <v>Large</v>
          </cell>
          <cell r="D1173">
            <v>8</v>
          </cell>
          <cell r="E1173">
            <v>0</v>
          </cell>
          <cell r="F1173">
            <v>0</v>
          </cell>
          <cell r="G1173">
            <v>3</v>
          </cell>
          <cell r="H1173">
            <v>0</v>
          </cell>
          <cell r="I1173">
            <v>0</v>
          </cell>
          <cell r="J1173">
            <v>11</v>
          </cell>
          <cell r="K1173">
            <v>0</v>
          </cell>
          <cell r="L1173">
            <v>0</v>
          </cell>
        </row>
        <row r="1174">
          <cell r="B1174" t="str">
            <v>L4362</v>
          </cell>
          <cell r="C1174" t="str">
            <v>RASA</v>
          </cell>
          <cell r="D1174">
            <v>0</v>
          </cell>
          <cell r="E1174">
            <v>0</v>
          </cell>
          <cell r="F1174">
            <v>0</v>
          </cell>
          <cell r="G1174">
            <v>0</v>
          </cell>
          <cell r="H1174">
            <v>0</v>
          </cell>
          <cell r="I1174">
            <v>0</v>
          </cell>
          <cell r="J1174">
            <v>0</v>
          </cell>
          <cell r="K1174">
            <v>0</v>
          </cell>
          <cell r="L1174">
            <v>0</v>
          </cell>
        </row>
        <row r="1175">
          <cell r="B1175" t="str">
            <v>L4363</v>
          </cell>
          <cell r="C1175" t="str">
            <v>RASA</v>
          </cell>
          <cell r="D1175">
            <v>0</v>
          </cell>
          <cell r="E1175">
            <v>0</v>
          </cell>
          <cell r="F1175">
            <v>0</v>
          </cell>
          <cell r="G1175">
            <v>0</v>
          </cell>
          <cell r="H1175">
            <v>0</v>
          </cell>
          <cell r="I1175">
            <v>0</v>
          </cell>
          <cell r="J1175">
            <v>0</v>
          </cell>
          <cell r="K1175">
            <v>0</v>
          </cell>
          <cell r="L1175">
            <v>0</v>
          </cell>
        </row>
        <row r="1176">
          <cell r="B1176" t="str">
            <v>L4370</v>
          </cell>
          <cell r="C1176" t="str">
            <v>Large</v>
          </cell>
          <cell r="D1176">
            <v>212</v>
          </cell>
          <cell r="E1176">
            <v>0</v>
          </cell>
          <cell r="F1176">
            <v>0</v>
          </cell>
          <cell r="G1176">
            <v>4</v>
          </cell>
          <cell r="H1176">
            <v>0</v>
          </cell>
          <cell r="I1176">
            <v>0</v>
          </cell>
          <cell r="J1176">
            <v>216</v>
          </cell>
          <cell r="K1176">
            <v>0</v>
          </cell>
          <cell r="L1176">
            <v>0</v>
          </cell>
        </row>
        <row r="1177">
          <cell r="B1177" t="str">
            <v>L4371</v>
          </cell>
          <cell r="C1177" t="str">
            <v>Large</v>
          </cell>
          <cell r="D1177">
            <v>57</v>
          </cell>
          <cell r="E1177">
            <v>0</v>
          </cell>
          <cell r="F1177">
            <v>0</v>
          </cell>
          <cell r="G1177">
            <v>138</v>
          </cell>
          <cell r="H1177">
            <v>0</v>
          </cell>
          <cell r="I1177">
            <v>0</v>
          </cell>
          <cell r="J1177">
            <v>195</v>
          </cell>
          <cell r="K1177">
            <v>0</v>
          </cell>
          <cell r="L1177">
            <v>0</v>
          </cell>
        </row>
        <row r="1178">
          <cell r="B1178" t="str">
            <v>L4372</v>
          </cell>
          <cell r="C1178" t="str">
            <v>Large</v>
          </cell>
          <cell r="D1178">
            <v>42</v>
          </cell>
          <cell r="E1178">
            <v>0</v>
          </cell>
          <cell r="F1178">
            <v>20</v>
          </cell>
          <cell r="G1178">
            <v>0</v>
          </cell>
          <cell r="H1178">
            <v>0</v>
          </cell>
          <cell r="I1178">
            <v>0</v>
          </cell>
          <cell r="J1178">
            <v>42</v>
          </cell>
          <cell r="K1178">
            <v>0</v>
          </cell>
          <cell r="L1178">
            <v>20</v>
          </cell>
        </row>
        <row r="1179">
          <cell r="B1179" t="str">
            <v>L4373</v>
          </cell>
          <cell r="C1179" t="str">
            <v>RASA</v>
          </cell>
          <cell r="D1179">
            <v>0</v>
          </cell>
          <cell r="E1179">
            <v>0</v>
          </cell>
          <cell r="F1179">
            <v>0</v>
          </cell>
          <cell r="G1179">
            <v>0</v>
          </cell>
          <cell r="H1179">
            <v>0</v>
          </cell>
          <cell r="I1179">
            <v>0</v>
          </cell>
          <cell r="J1179">
            <v>0</v>
          </cell>
          <cell r="K1179">
            <v>0</v>
          </cell>
          <cell r="L1179">
            <v>0</v>
          </cell>
        </row>
        <row r="1180">
          <cell r="B1180" t="str">
            <v>L4375</v>
          </cell>
          <cell r="C1180" t="str">
            <v>RASA</v>
          </cell>
          <cell r="D1180">
            <v>0</v>
          </cell>
          <cell r="E1180">
            <v>0</v>
          </cell>
          <cell r="F1180">
            <v>0</v>
          </cell>
          <cell r="G1180">
            <v>0</v>
          </cell>
          <cell r="H1180">
            <v>0</v>
          </cell>
          <cell r="I1180">
            <v>0</v>
          </cell>
          <cell r="J1180">
            <v>0</v>
          </cell>
          <cell r="K1180">
            <v>0</v>
          </cell>
          <cell r="L1180">
            <v>0</v>
          </cell>
        </row>
        <row r="1181">
          <cell r="B1181" t="str">
            <v>L4376</v>
          </cell>
          <cell r="C1181" t="str">
            <v>RASA</v>
          </cell>
          <cell r="D1181">
            <v>0</v>
          </cell>
          <cell r="E1181">
            <v>0</v>
          </cell>
          <cell r="F1181">
            <v>0</v>
          </cell>
          <cell r="G1181">
            <v>0</v>
          </cell>
          <cell r="H1181">
            <v>0</v>
          </cell>
          <cell r="I1181">
            <v>0</v>
          </cell>
          <cell r="J1181">
            <v>0</v>
          </cell>
          <cell r="K1181">
            <v>0</v>
          </cell>
          <cell r="L1181">
            <v>0</v>
          </cell>
        </row>
        <row r="1182">
          <cell r="B1182" t="str">
            <v>L4383</v>
          </cell>
          <cell r="C1182" t="str">
            <v>Large</v>
          </cell>
          <cell r="D1182">
            <v>0</v>
          </cell>
          <cell r="E1182">
            <v>0</v>
          </cell>
          <cell r="F1182">
            <v>0</v>
          </cell>
          <cell r="G1182">
            <v>0</v>
          </cell>
          <cell r="H1182">
            <v>0</v>
          </cell>
          <cell r="I1182">
            <v>0</v>
          </cell>
          <cell r="J1182">
            <v>0</v>
          </cell>
          <cell r="K1182">
            <v>0</v>
          </cell>
          <cell r="L1182">
            <v>0</v>
          </cell>
        </row>
        <row r="1183">
          <cell r="B1183" t="str">
            <v>L4385</v>
          </cell>
          <cell r="C1183" t="str">
            <v>Large</v>
          </cell>
          <cell r="D1183">
            <v>77</v>
          </cell>
          <cell r="E1183">
            <v>0</v>
          </cell>
          <cell r="F1183">
            <v>0</v>
          </cell>
          <cell r="G1183">
            <v>44</v>
          </cell>
          <cell r="H1183">
            <v>0</v>
          </cell>
          <cell r="I1183">
            <v>0</v>
          </cell>
          <cell r="J1183">
            <v>121</v>
          </cell>
          <cell r="K1183">
            <v>0</v>
          </cell>
          <cell r="L1183">
            <v>0</v>
          </cell>
        </row>
        <row r="1184">
          <cell r="B1184" t="str">
            <v>L4389</v>
          </cell>
          <cell r="C1184" t="str">
            <v>Large</v>
          </cell>
          <cell r="D1184">
            <v>17</v>
          </cell>
          <cell r="E1184">
            <v>0</v>
          </cell>
          <cell r="F1184">
            <v>0</v>
          </cell>
          <cell r="G1184">
            <v>577</v>
          </cell>
          <cell r="H1184">
            <v>0</v>
          </cell>
          <cell r="I1184">
            <v>0</v>
          </cell>
          <cell r="J1184">
            <v>594</v>
          </cell>
          <cell r="K1184">
            <v>0</v>
          </cell>
          <cell r="L1184">
            <v>0</v>
          </cell>
        </row>
        <row r="1185">
          <cell r="B1185" t="str">
            <v>L4393</v>
          </cell>
          <cell r="C1185" t="str">
            <v>RASA</v>
          </cell>
          <cell r="D1185">
            <v>0</v>
          </cell>
          <cell r="E1185">
            <v>0</v>
          </cell>
          <cell r="F1185">
            <v>0</v>
          </cell>
          <cell r="G1185">
            <v>0</v>
          </cell>
          <cell r="H1185">
            <v>0</v>
          </cell>
          <cell r="I1185">
            <v>0</v>
          </cell>
          <cell r="J1185">
            <v>0</v>
          </cell>
          <cell r="K1185">
            <v>0</v>
          </cell>
          <cell r="L1185">
            <v>0</v>
          </cell>
        </row>
        <row r="1186">
          <cell r="B1186" t="str">
            <v>L4396</v>
          </cell>
          <cell r="C1186" t="str">
            <v>Large</v>
          </cell>
          <cell r="D1186">
            <v>0</v>
          </cell>
          <cell r="E1186">
            <v>0</v>
          </cell>
          <cell r="F1186">
            <v>0</v>
          </cell>
          <cell r="G1186">
            <v>166</v>
          </cell>
          <cell r="H1186">
            <v>0</v>
          </cell>
          <cell r="I1186">
            <v>0</v>
          </cell>
          <cell r="J1186">
            <v>166</v>
          </cell>
          <cell r="K1186">
            <v>0</v>
          </cell>
          <cell r="L1186">
            <v>0</v>
          </cell>
        </row>
        <row r="1187">
          <cell r="B1187" t="str">
            <v>L4398</v>
          </cell>
          <cell r="C1187" t="str">
            <v>RASA</v>
          </cell>
          <cell r="D1187">
            <v>0</v>
          </cell>
          <cell r="E1187">
            <v>0</v>
          </cell>
          <cell r="F1187">
            <v>0</v>
          </cell>
          <cell r="G1187">
            <v>0</v>
          </cell>
          <cell r="H1187">
            <v>0</v>
          </cell>
          <cell r="I1187">
            <v>0</v>
          </cell>
          <cell r="J1187">
            <v>0</v>
          </cell>
          <cell r="K1187">
            <v>0</v>
          </cell>
          <cell r="L1187">
            <v>0</v>
          </cell>
        </row>
        <row r="1188">
          <cell r="B1188" t="str">
            <v>L4399</v>
          </cell>
          <cell r="C1188" t="str">
            <v>RASA</v>
          </cell>
          <cell r="D1188">
            <v>10</v>
          </cell>
          <cell r="E1188">
            <v>0</v>
          </cell>
          <cell r="F1188">
            <v>0</v>
          </cell>
          <cell r="G1188">
            <v>0</v>
          </cell>
          <cell r="H1188">
            <v>0</v>
          </cell>
          <cell r="I1188">
            <v>0</v>
          </cell>
          <cell r="J1188">
            <v>10</v>
          </cell>
          <cell r="K1188">
            <v>0</v>
          </cell>
          <cell r="L1188">
            <v>0</v>
          </cell>
        </row>
        <row r="1189">
          <cell r="B1189" t="str">
            <v>L4404</v>
          </cell>
          <cell r="C1189" t="str">
            <v>RASA</v>
          </cell>
          <cell r="D1189">
            <v>0</v>
          </cell>
          <cell r="E1189">
            <v>0</v>
          </cell>
          <cell r="F1189">
            <v>0</v>
          </cell>
          <cell r="G1189">
            <v>0</v>
          </cell>
          <cell r="H1189">
            <v>0</v>
          </cell>
          <cell r="I1189">
            <v>0</v>
          </cell>
          <cell r="J1189">
            <v>0</v>
          </cell>
          <cell r="K1189">
            <v>0</v>
          </cell>
          <cell r="L1189">
            <v>0</v>
          </cell>
        </row>
        <row r="1190">
          <cell r="B1190" t="str">
            <v>L4414</v>
          </cell>
          <cell r="C1190" t="str">
            <v>Large</v>
          </cell>
          <cell r="D1190">
            <v>138</v>
          </cell>
          <cell r="E1190">
            <v>0</v>
          </cell>
          <cell r="F1190">
            <v>0</v>
          </cell>
          <cell r="G1190">
            <v>50</v>
          </cell>
          <cell r="H1190">
            <v>0</v>
          </cell>
          <cell r="I1190">
            <v>0</v>
          </cell>
          <cell r="J1190">
            <v>188</v>
          </cell>
          <cell r="K1190">
            <v>0</v>
          </cell>
          <cell r="L1190">
            <v>0</v>
          </cell>
        </row>
        <row r="1191">
          <cell r="B1191" t="str">
            <v>L4420</v>
          </cell>
          <cell r="C1191" t="str">
            <v>RASA</v>
          </cell>
          <cell r="D1191">
            <v>0</v>
          </cell>
          <cell r="E1191">
            <v>0</v>
          </cell>
          <cell r="F1191">
            <v>0</v>
          </cell>
          <cell r="G1191">
            <v>0</v>
          </cell>
          <cell r="H1191">
            <v>0</v>
          </cell>
          <cell r="I1191">
            <v>0</v>
          </cell>
          <cell r="J1191">
            <v>0</v>
          </cell>
          <cell r="K1191">
            <v>0</v>
          </cell>
          <cell r="L1191">
            <v>0</v>
          </cell>
        </row>
        <row r="1192">
          <cell r="B1192" t="str">
            <v>L4422</v>
          </cell>
          <cell r="C1192" t="str">
            <v>RASA</v>
          </cell>
          <cell r="D1192">
            <v>0</v>
          </cell>
          <cell r="E1192">
            <v>0</v>
          </cell>
          <cell r="F1192">
            <v>0</v>
          </cell>
          <cell r="G1192">
            <v>0</v>
          </cell>
          <cell r="H1192">
            <v>0</v>
          </cell>
          <cell r="I1192">
            <v>0</v>
          </cell>
          <cell r="J1192">
            <v>0</v>
          </cell>
          <cell r="K1192">
            <v>0</v>
          </cell>
          <cell r="L1192">
            <v>0</v>
          </cell>
        </row>
        <row r="1193">
          <cell r="B1193" t="str">
            <v>L4424</v>
          </cell>
          <cell r="C1193" t="str">
            <v>RASA</v>
          </cell>
          <cell r="D1193">
            <v>0</v>
          </cell>
          <cell r="E1193">
            <v>0</v>
          </cell>
          <cell r="F1193">
            <v>0</v>
          </cell>
          <cell r="G1193">
            <v>0</v>
          </cell>
          <cell r="H1193">
            <v>0</v>
          </cell>
          <cell r="I1193">
            <v>0</v>
          </cell>
          <cell r="J1193">
            <v>0</v>
          </cell>
          <cell r="K1193">
            <v>0</v>
          </cell>
          <cell r="L1193">
            <v>0</v>
          </cell>
        </row>
        <row r="1194">
          <cell r="B1194" t="str">
            <v>L4431</v>
          </cell>
          <cell r="C1194" t="str">
            <v>Large</v>
          </cell>
          <cell r="D1194">
            <v>151</v>
          </cell>
          <cell r="E1194">
            <v>0</v>
          </cell>
          <cell r="F1194">
            <v>0</v>
          </cell>
          <cell r="G1194">
            <v>283</v>
          </cell>
          <cell r="H1194">
            <v>0</v>
          </cell>
          <cell r="I1194">
            <v>0</v>
          </cell>
          <cell r="J1194">
            <v>434</v>
          </cell>
          <cell r="K1194">
            <v>0</v>
          </cell>
          <cell r="L1194">
            <v>0</v>
          </cell>
        </row>
        <row r="1195">
          <cell r="B1195" t="str">
            <v>L4432</v>
          </cell>
          <cell r="C1195" t="str">
            <v>RASA</v>
          </cell>
          <cell r="D1195">
            <v>0</v>
          </cell>
          <cell r="E1195">
            <v>0</v>
          </cell>
          <cell r="F1195">
            <v>0</v>
          </cell>
          <cell r="G1195">
            <v>0</v>
          </cell>
          <cell r="H1195">
            <v>0</v>
          </cell>
          <cell r="I1195">
            <v>0</v>
          </cell>
          <cell r="J1195">
            <v>0</v>
          </cell>
          <cell r="K1195">
            <v>0</v>
          </cell>
          <cell r="L1195">
            <v>0</v>
          </cell>
        </row>
        <row r="1196">
          <cell r="B1196" t="str">
            <v>L4434</v>
          </cell>
          <cell r="C1196" t="str">
            <v>Large</v>
          </cell>
          <cell r="D1196">
            <v>0</v>
          </cell>
          <cell r="E1196">
            <v>0</v>
          </cell>
          <cell r="F1196">
            <v>0</v>
          </cell>
          <cell r="G1196">
            <v>1461</v>
          </cell>
          <cell r="H1196">
            <v>0</v>
          </cell>
          <cell r="I1196">
            <v>0</v>
          </cell>
          <cell r="J1196">
            <v>1461</v>
          </cell>
          <cell r="K1196">
            <v>0</v>
          </cell>
          <cell r="L1196">
            <v>0</v>
          </cell>
        </row>
        <row r="1197">
          <cell r="B1197" t="str">
            <v>L4435</v>
          </cell>
          <cell r="C1197" t="str">
            <v>Large</v>
          </cell>
          <cell r="D1197">
            <v>3</v>
          </cell>
          <cell r="E1197">
            <v>0</v>
          </cell>
          <cell r="F1197">
            <v>0</v>
          </cell>
          <cell r="G1197">
            <v>458</v>
          </cell>
          <cell r="H1197">
            <v>0</v>
          </cell>
          <cell r="I1197">
            <v>0</v>
          </cell>
          <cell r="J1197">
            <v>461</v>
          </cell>
          <cell r="K1197">
            <v>0</v>
          </cell>
          <cell r="L1197">
            <v>0</v>
          </cell>
        </row>
        <row r="1198">
          <cell r="B1198" t="str">
            <v>L4436</v>
          </cell>
          <cell r="C1198" t="str">
            <v>RASA</v>
          </cell>
          <cell r="D1198">
            <v>0</v>
          </cell>
          <cell r="E1198">
            <v>0</v>
          </cell>
          <cell r="F1198">
            <v>0</v>
          </cell>
          <cell r="G1198">
            <v>0</v>
          </cell>
          <cell r="H1198">
            <v>0</v>
          </cell>
          <cell r="I1198">
            <v>0</v>
          </cell>
          <cell r="J1198">
            <v>0</v>
          </cell>
          <cell r="K1198">
            <v>0</v>
          </cell>
          <cell r="L1198">
            <v>0</v>
          </cell>
        </row>
        <row r="1199">
          <cell r="B1199" t="str">
            <v>L4437</v>
          </cell>
          <cell r="C1199" t="str">
            <v>RASA</v>
          </cell>
          <cell r="D1199">
            <v>0</v>
          </cell>
          <cell r="E1199">
            <v>0</v>
          </cell>
          <cell r="F1199">
            <v>0</v>
          </cell>
          <cell r="G1199">
            <v>0</v>
          </cell>
          <cell r="H1199">
            <v>0</v>
          </cell>
          <cell r="I1199">
            <v>0</v>
          </cell>
          <cell r="J1199">
            <v>0</v>
          </cell>
          <cell r="K1199">
            <v>0</v>
          </cell>
          <cell r="L1199">
            <v>0</v>
          </cell>
        </row>
        <row r="1200">
          <cell r="B1200" t="str">
            <v>L4440</v>
          </cell>
          <cell r="C1200" t="str">
            <v>Large</v>
          </cell>
          <cell r="D1200">
            <v>97</v>
          </cell>
          <cell r="E1200">
            <v>0</v>
          </cell>
          <cell r="F1200">
            <v>0</v>
          </cell>
          <cell r="G1200">
            <v>388</v>
          </cell>
          <cell r="H1200">
            <v>0</v>
          </cell>
          <cell r="I1200">
            <v>0</v>
          </cell>
          <cell r="J1200">
            <v>485</v>
          </cell>
          <cell r="K1200">
            <v>0</v>
          </cell>
          <cell r="L1200">
            <v>0</v>
          </cell>
        </row>
        <row r="1201">
          <cell r="B1201" t="str">
            <v>L4441</v>
          </cell>
          <cell r="C1201" t="str">
            <v>Large</v>
          </cell>
          <cell r="D1201">
            <v>235</v>
          </cell>
          <cell r="E1201">
            <v>0</v>
          </cell>
          <cell r="F1201">
            <v>0</v>
          </cell>
          <cell r="G1201">
            <v>0</v>
          </cell>
          <cell r="H1201">
            <v>0</v>
          </cell>
          <cell r="I1201">
            <v>0</v>
          </cell>
          <cell r="J1201">
            <v>235</v>
          </cell>
          <cell r="K1201">
            <v>0</v>
          </cell>
          <cell r="L1201">
            <v>0</v>
          </cell>
        </row>
        <row r="1202">
          <cell r="B1202" t="str">
            <v>L4442</v>
          </cell>
          <cell r="C1202" t="str">
            <v>Large</v>
          </cell>
          <cell r="D1202">
            <v>95</v>
          </cell>
          <cell r="E1202">
            <v>0</v>
          </cell>
          <cell r="F1202">
            <v>0</v>
          </cell>
          <cell r="G1202">
            <v>204</v>
          </cell>
          <cell r="H1202">
            <v>0</v>
          </cell>
          <cell r="I1202">
            <v>0</v>
          </cell>
          <cell r="J1202">
            <v>299</v>
          </cell>
          <cell r="K1202">
            <v>0</v>
          </cell>
          <cell r="L1202">
            <v>0</v>
          </cell>
        </row>
        <row r="1203">
          <cell r="B1203" t="str">
            <v>L4443</v>
          </cell>
          <cell r="C1203" t="str">
            <v>RASA</v>
          </cell>
          <cell r="D1203">
            <v>0</v>
          </cell>
          <cell r="E1203">
            <v>0</v>
          </cell>
          <cell r="F1203">
            <v>0</v>
          </cell>
          <cell r="G1203">
            <v>0</v>
          </cell>
          <cell r="H1203">
            <v>0</v>
          </cell>
          <cell r="I1203">
            <v>0</v>
          </cell>
          <cell r="J1203">
            <v>0</v>
          </cell>
          <cell r="K1203">
            <v>0</v>
          </cell>
          <cell r="L1203">
            <v>0</v>
          </cell>
        </row>
        <row r="1204">
          <cell r="B1204" t="str">
            <v>L4447</v>
          </cell>
          <cell r="C1204" t="str">
            <v>RASA</v>
          </cell>
          <cell r="D1204">
            <v>0</v>
          </cell>
          <cell r="E1204">
            <v>0</v>
          </cell>
          <cell r="F1204">
            <v>0</v>
          </cell>
          <cell r="G1204">
            <v>0</v>
          </cell>
          <cell r="H1204">
            <v>0</v>
          </cell>
          <cell r="I1204">
            <v>0</v>
          </cell>
          <cell r="J1204">
            <v>0</v>
          </cell>
          <cell r="K1204">
            <v>0</v>
          </cell>
          <cell r="L1204">
            <v>0</v>
          </cell>
        </row>
        <row r="1205">
          <cell r="B1205" t="str">
            <v>L4449</v>
          </cell>
          <cell r="C1205" t="str">
            <v>RASA</v>
          </cell>
          <cell r="D1205">
            <v>0</v>
          </cell>
          <cell r="E1205">
            <v>0</v>
          </cell>
          <cell r="F1205">
            <v>0</v>
          </cell>
          <cell r="G1205">
            <v>0</v>
          </cell>
          <cell r="H1205">
            <v>0</v>
          </cell>
          <cell r="I1205">
            <v>0</v>
          </cell>
          <cell r="J1205">
            <v>0</v>
          </cell>
          <cell r="K1205">
            <v>0</v>
          </cell>
          <cell r="L1205">
            <v>0</v>
          </cell>
        </row>
        <row r="1206">
          <cell r="B1206" t="str">
            <v>L4450</v>
          </cell>
          <cell r="C1206" t="str">
            <v>Large</v>
          </cell>
          <cell r="D1206">
            <v>1294</v>
          </cell>
          <cell r="E1206">
            <v>0</v>
          </cell>
          <cell r="F1206">
            <v>1405</v>
          </cell>
          <cell r="G1206">
            <v>130</v>
          </cell>
          <cell r="H1206">
            <v>30</v>
          </cell>
          <cell r="I1206">
            <v>701</v>
          </cell>
          <cell r="J1206">
            <v>1424</v>
          </cell>
          <cell r="K1206">
            <v>30</v>
          </cell>
          <cell r="L1206">
            <v>2106</v>
          </cell>
        </row>
        <row r="1207">
          <cell r="B1207" t="str">
            <v>L4455</v>
          </cell>
          <cell r="C1207" t="str">
            <v>Large</v>
          </cell>
          <cell r="D1207">
            <v>183</v>
          </cell>
          <cell r="E1207">
            <v>0</v>
          </cell>
          <cell r="F1207">
            <v>0</v>
          </cell>
          <cell r="G1207">
            <v>618</v>
          </cell>
          <cell r="H1207">
            <v>0</v>
          </cell>
          <cell r="I1207">
            <v>0</v>
          </cell>
          <cell r="J1207">
            <v>801</v>
          </cell>
          <cell r="K1207">
            <v>0</v>
          </cell>
          <cell r="L1207">
            <v>0</v>
          </cell>
        </row>
        <row r="1208">
          <cell r="B1208" t="str">
            <v>L4456</v>
          </cell>
          <cell r="C1208" t="str">
            <v>Large</v>
          </cell>
          <cell r="D1208">
            <v>12</v>
          </cell>
          <cell r="E1208">
            <v>0</v>
          </cell>
          <cell r="F1208">
            <v>0</v>
          </cell>
          <cell r="G1208">
            <v>7</v>
          </cell>
          <cell r="H1208">
            <v>0</v>
          </cell>
          <cell r="I1208">
            <v>0</v>
          </cell>
          <cell r="J1208">
            <v>19</v>
          </cell>
          <cell r="K1208">
            <v>0</v>
          </cell>
          <cell r="L1208">
            <v>0</v>
          </cell>
        </row>
        <row r="1209">
          <cell r="B1209" t="str">
            <v>L4457</v>
          </cell>
          <cell r="C1209" t="str">
            <v>Large</v>
          </cell>
          <cell r="D1209">
            <v>0</v>
          </cell>
          <cell r="E1209">
            <v>0</v>
          </cell>
          <cell r="F1209">
            <v>0</v>
          </cell>
          <cell r="G1209">
            <v>0</v>
          </cell>
          <cell r="H1209">
            <v>0</v>
          </cell>
          <cell r="I1209">
            <v>0</v>
          </cell>
          <cell r="J1209">
            <v>0</v>
          </cell>
          <cell r="K1209">
            <v>0</v>
          </cell>
          <cell r="L1209">
            <v>0</v>
          </cell>
        </row>
        <row r="1210">
          <cell r="B1210" t="str">
            <v>L4458</v>
          </cell>
          <cell r="C1210" t="str">
            <v>Large</v>
          </cell>
          <cell r="D1210">
            <v>68</v>
          </cell>
          <cell r="E1210">
            <v>0</v>
          </cell>
          <cell r="F1210">
            <v>0</v>
          </cell>
          <cell r="G1210">
            <v>217</v>
          </cell>
          <cell r="H1210">
            <v>0</v>
          </cell>
          <cell r="I1210">
            <v>0</v>
          </cell>
          <cell r="J1210">
            <v>285</v>
          </cell>
          <cell r="K1210">
            <v>0</v>
          </cell>
          <cell r="L1210">
            <v>0</v>
          </cell>
        </row>
        <row r="1211">
          <cell r="B1211" t="str">
            <v>L4459</v>
          </cell>
          <cell r="C1211" t="str">
            <v>Large</v>
          </cell>
          <cell r="D1211">
            <v>36</v>
          </cell>
          <cell r="E1211">
            <v>0</v>
          </cell>
          <cell r="F1211">
            <v>0</v>
          </cell>
          <cell r="G1211">
            <v>495</v>
          </cell>
          <cell r="H1211">
            <v>0</v>
          </cell>
          <cell r="I1211">
            <v>194</v>
          </cell>
          <cell r="J1211">
            <v>531</v>
          </cell>
          <cell r="K1211">
            <v>0</v>
          </cell>
          <cell r="L1211">
            <v>194</v>
          </cell>
        </row>
        <row r="1212">
          <cell r="B1212" t="str">
            <v>L4460</v>
          </cell>
          <cell r="C1212" t="str">
            <v>Large</v>
          </cell>
          <cell r="D1212">
            <v>61</v>
          </cell>
          <cell r="E1212">
            <v>0</v>
          </cell>
          <cell r="F1212">
            <v>0</v>
          </cell>
          <cell r="G1212">
            <v>54</v>
          </cell>
          <cell r="H1212">
            <v>0</v>
          </cell>
          <cell r="I1212">
            <v>0</v>
          </cell>
          <cell r="J1212">
            <v>115</v>
          </cell>
          <cell r="K1212">
            <v>0</v>
          </cell>
          <cell r="L1212">
            <v>0</v>
          </cell>
        </row>
        <row r="1213">
          <cell r="B1213" t="str">
            <v>L4461</v>
          </cell>
          <cell r="C1213" t="str">
            <v>Large</v>
          </cell>
          <cell r="D1213">
            <v>1</v>
          </cell>
          <cell r="E1213">
            <v>0</v>
          </cell>
          <cell r="F1213">
            <v>0</v>
          </cell>
          <cell r="G1213">
            <v>149</v>
          </cell>
          <cell r="H1213">
            <v>0</v>
          </cell>
          <cell r="I1213">
            <v>0</v>
          </cell>
          <cell r="J1213">
            <v>150</v>
          </cell>
          <cell r="K1213">
            <v>0</v>
          </cell>
          <cell r="L1213">
            <v>0</v>
          </cell>
        </row>
        <row r="1214">
          <cell r="B1214" t="str">
            <v>L4462</v>
          </cell>
          <cell r="C1214" t="str">
            <v>Large</v>
          </cell>
          <cell r="D1214">
            <v>0</v>
          </cell>
          <cell r="E1214">
            <v>0</v>
          </cell>
          <cell r="F1214">
            <v>0</v>
          </cell>
          <cell r="G1214">
            <v>119</v>
          </cell>
          <cell r="H1214">
            <v>0</v>
          </cell>
          <cell r="I1214">
            <v>0</v>
          </cell>
          <cell r="J1214">
            <v>119</v>
          </cell>
          <cell r="K1214">
            <v>0</v>
          </cell>
          <cell r="L1214">
            <v>0</v>
          </cell>
        </row>
        <row r="1215">
          <cell r="B1215" t="str">
            <v>L4463</v>
          </cell>
          <cell r="C1215" t="str">
            <v>Large</v>
          </cell>
          <cell r="D1215">
            <v>19</v>
          </cell>
          <cell r="E1215">
            <v>0</v>
          </cell>
          <cell r="F1215">
            <v>0</v>
          </cell>
          <cell r="G1215">
            <v>2</v>
          </cell>
          <cell r="H1215">
            <v>0</v>
          </cell>
          <cell r="I1215">
            <v>0</v>
          </cell>
          <cell r="J1215">
            <v>21</v>
          </cell>
          <cell r="K1215">
            <v>0</v>
          </cell>
          <cell r="L1215">
            <v>0</v>
          </cell>
        </row>
        <row r="1216">
          <cell r="B1216" t="str">
            <v>L4464</v>
          </cell>
          <cell r="C1216" t="str">
            <v>RASA</v>
          </cell>
          <cell r="D1216">
            <v>0</v>
          </cell>
          <cell r="E1216">
            <v>0</v>
          </cell>
          <cell r="F1216">
            <v>0</v>
          </cell>
          <cell r="G1216">
            <v>0</v>
          </cell>
          <cell r="H1216">
            <v>0</v>
          </cell>
          <cell r="I1216">
            <v>0</v>
          </cell>
          <cell r="J1216">
            <v>0</v>
          </cell>
          <cell r="K1216">
            <v>0</v>
          </cell>
          <cell r="L1216">
            <v>0</v>
          </cell>
        </row>
        <row r="1217">
          <cell r="B1217" t="str">
            <v>L4465</v>
          </cell>
          <cell r="C1217" t="str">
            <v>RASA</v>
          </cell>
          <cell r="D1217">
            <v>0</v>
          </cell>
          <cell r="E1217">
            <v>0</v>
          </cell>
          <cell r="F1217">
            <v>0</v>
          </cell>
          <cell r="G1217">
            <v>0</v>
          </cell>
          <cell r="H1217">
            <v>0</v>
          </cell>
          <cell r="I1217">
            <v>0</v>
          </cell>
          <cell r="J1217">
            <v>0</v>
          </cell>
          <cell r="K1217">
            <v>0</v>
          </cell>
          <cell r="L1217">
            <v>0</v>
          </cell>
        </row>
        <row r="1218">
          <cell r="B1218" t="str">
            <v>L4466</v>
          </cell>
          <cell r="C1218" t="str">
            <v>Large</v>
          </cell>
          <cell r="D1218">
            <v>2152</v>
          </cell>
          <cell r="E1218">
            <v>100</v>
          </cell>
          <cell r="F1218">
            <v>0</v>
          </cell>
          <cell r="G1218">
            <v>419</v>
          </cell>
          <cell r="H1218">
            <v>65</v>
          </cell>
          <cell r="I1218">
            <v>0</v>
          </cell>
          <cell r="J1218">
            <v>2571</v>
          </cell>
          <cell r="K1218">
            <v>165</v>
          </cell>
          <cell r="L1218">
            <v>0</v>
          </cell>
        </row>
        <row r="1219">
          <cell r="B1219" t="str">
            <v>L4467</v>
          </cell>
          <cell r="C1219" t="str">
            <v>Large</v>
          </cell>
          <cell r="D1219">
            <v>94</v>
          </cell>
          <cell r="E1219">
            <v>0</v>
          </cell>
          <cell r="F1219">
            <v>0</v>
          </cell>
          <cell r="G1219">
            <v>0</v>
          </cell>
          <cell r="H1219">
            <v>0</v>
          </cell>
          <cell r="I1219">
            <v>0</v>
          </cell>
          <cell r="J1219">
            <v>94</v>
          </cell>
          <cell r="K1219">
            <v>0</v>
          </cell>
          <cell r="L1219">
            <v>0</v>
          </cell>
        </row>
        <row r="1220">
          <cell r="B1220" t="str">
            <v>L4468</v>
          </cell>
          <cell r="C1220" t="str">
            <v>RASA</v>
          </cell>
          <cell r="D1220">
            <v>0</v>
          </cell>
          <cell r="E1220">
            <v>0</v>
          </cell>
          <cell r="F1220">
            <v>0</v>
          </cell>
          <cell r="G1220">
            <v>0</v>
          </cell>
          <cell r="H1220">
            <v>0</v>
          </cell>
          <cell r="I1220">
            <v>0</v>
          </cell>
          <cell r="J1220">
            <v>0</v>
          </cell>
          <cell r="K1220">
            <v>0</v>
          </cell>
          <cell r="L1220">
            <v>0</v>
          </cell>
        </row>
        <row r="1221">
          <cell r="B1221" t="str">
            <v>L4469</v>
          </cell>
          <cell r="C1221" t="str">
            <v>RASA</v>
          </cell>
          <cell r="D1221">
            <v>3</v>
          </cell>
          <cell r="E1221">
            <v>0</v>
          </cell>
          <cell r="F1221">
            <v>0</v>
          </cell>
          <cell r="G1221">
            <v>6</v>
          </cell>
          <cell r="H1221">
            <v>0</v>
          </cell>
          <cell r="I1221">
            <v>0</v>
          </cell>
          <cell r="J1221">
            <v>9</v>
          </cell>
          <cell r="K1221">
            <v>0</v>
          </cell>
          <cell r="L1221">
            <v>0</v>
          </cell>
        </row>
        <row r="1222">
          <cell r="B1222" t="str">
            <v>L4470</v>
          </cell>
          <cell r="C1222" t="str">
            <v>Large</v>
          </cell>
          <cell r="D1222">
            <v>2268</v>
          </cell>
          <cell r="E1222">
            <v>62</v>
          </cell>
          <cell r="F1222">
            <v>0</v>
          </cell>
          <cell r="G1222">
            <v>1506</v>
          </cell>
          <cell r="H1222">
            <v>0</v>
          </cell>
          <cell r="I1222">
            <v>0</v>
          </cell>
          <cell r="J1222">
            <v>3774</v>
          </cell>
          <cell r="K1222">
            <v>62</v>
          </cell>
          <cell r="L1222">
            <v>0</v>
          </cell>
        </row>
        <row r="1223">
          <cell r="B1223" t="str">
            <v>L4472</v>
          </cell>
          <cell r="C1223" t="str">
            <v>Large</v>
          </cell>
          <cell r="D1223">
            <v>11</v>
          </cell>
          <cell r="E1223">
            <v>0</v>
          </cell>
          <cell r="F1223">
            <v>0</v>
          </cell>
          <cell r="G1223">
            <v>261</v>
          </cell>
          <cell r="H1223">
            <v>0</v>
          </cell>
          <cell r="I1223">
            <v>0</v>
          </cell>
          <cell r="J1223">
            <v>272</v>
          </cell>
          <cell r="K1223">
            <v>0</v>
          </cell>
          <cell r="L1223">
            <v>0</v>
          </cell>
        </row>
        <row r="1224">
          <cell r="B1224" t="str">
            <v>L4473</v>
          </cell>
          <cell r="C1224" t="str">
            <v>Large</v>
          </cell>
          <cell r="D1224">
            <v>94</v>
          </cell>
          <cell r="E1224">
            <v>0</v>
          </cell>
          <cell r="F1224">
            <v>0</v>
          </cell>
          <cell r="G1224">
            <v>629</v>
          </cell>
          <cell r="H1224">
            <v>0</v>
          </cell>
          <cell r="I1224">
            <v>0</v>
          </cell>
          <cell r="J1224">
            <v>723</v>
          </cell>
          <cell r="K1224">
            <v>0</v>
          </cell>
          <cell r="L1224">
            <v>0</v>
          </cell>
        </row>
        <row r="1225">
          <cell r="B1225" t="str">
            <v>L4474</v>
          </cell>
          <cell r="C1225" t="str">
            <v>RASA</v>
          </cell>
          <cell r="D1225">
            <v>0</v>
          </cell>
          <cell r="E1225">
            <v>0</v>
          </cell>
          <cell r="F1225">
            <v>0</v>
          </cell>
          <cell r="G1225">
            <v>0</v>
          </cell>
          <cell r="H1225">
            <v>0</v>
          </cell>
          <cell r="I1225">
            <v>0</v>
          </cell>
          <cell r="J1225">
            <v>0</v>
          </cell>
          <cell r="K1225">
            <v>0</v>
          </cell>
          <cell r="L1225">
            <v>0</v>
          </cell>
        </row>
        <row r="1226">
          <cell r="B1226" t="str">
            <v>L4475</v>
          </cell>
          <cell r="C1226" t="str">
            <v>Large</v>
          </cell>
          <cell r="D1226">
            <v>0</v>
          </cell>
          <cell r="E1226">
            <v>0</v>
          </cell>
          <cell r="F1226">
            <v>0</v>
          </cell>
          <cell r="G1226">
            <v>2</v>
          </cell>
          <cell r="H1226">
            <v>0</v>
          </cell>
          <cell r="I1226">
            <v>0</v>
          </cell>
          <cell r="J1226">
            <v>2</v>
          </cell>
          <cell r="K1226">
            <v>0</v>
          </cell>
          <cell r="L1226">
            <v>0</v>
          </cell>
        </row>
        <row r="1227">
          <cell r="B1227" t="str">
            <v>L4476</v>
          </cell>
          <cell r="C1227" t="str">
            <v>Large</v>
          </cell>
          <cell r="D1227">
            <v>70</v>
          </cell>
          <cell r="E1227">
            <v>0</v>
          </cell>
          <cell r="F1227">
            <v>0</v>
          </cell>
          <cell r="G1227">
            <v>1015</v>
          </cell>
          <cell r="H1227">
            <v>0</v>
          </cell>
          <cell r="I1227">
            <v>0</v>
          </cell>
          <cell r="J1227">
            <v>1085</v>
          </cell>
          <cell r="K1227">
            <v>0</v>
          </cell>
          <cell r="L1227">
            <v>0</v>
          </cell>
        </row>
        <row r="1228">
          <cell r="B1228" t="str">
            <v>L4477</v>
          </cell>
          <cell r="C1228" t="str">
            <v>Large</v>
          </cell>
          <cell r="D1228">
            <v>0</v>
          </cell>
          <cell r="E1228">
            <v>0</v>
          </cell>
          <cell r="F1228">
            <v>0</v>
          </cell>
          <cell r="G1228">
            <v>92</v>
          </cell>
          <cell r="H1228">
            <v>0</v>
          </cell>
          <cell r="I1228">
            <v>0</v>
          </cell>
          <cell r="J1228">
            <v>92</v>
          </cell>
          <cell r="K1228">
            <v>0</v>
          </cell>
          <cell r="L1228">
            <v>0</v>
          </cell>
        </row>
        <row r="1229">
          <cell r="B1229" t="str">
            <v>L4478</v>
          </cell>
          <cell r="C1229" t="str">
            <v>Large</v>
          </cell>
          <cell r="D1229">
            <v>11</v>
          </cell>
          <cell r="E1229">
            <v>0</v>
          </cell>
          <cell r="F1229">
            <v>0</v>
          </cell>
          <cell r="G1229">
            <v>281</v>
          </cell>
          <cell r="H1229">
            <v>0</v>
          </cell>
          <cell r="I1229">
            <v>0</v>
          </cell>
          <cell r="J1229">
            <v>292</v>
          </cell>
          <cell r="K1229">
            <v>0</v>
          </cell>
          <cell r="L1229">
            <v>0</v>
          </cell>
        </row>
        <row r="1230">
          <cell r="B1230" t="str">
            <v>L4483</v>
          </cell>
          <cell r="C1230" t="str">
            <v>Large</v>
          </cell>
          <cell r="D1230">
            <v>0</v>
          </cell>
          <cell r="E1230">
            <v>0</v>
          </cell>
          <cell r="F1230">
            <v>0</v>
          </cell>
          <cell r="G1230">
            <v>37</v>
          </cell>
          <cell r="H1230">
            <v>0</v>
          </cell>
          <cell r="I1230">
            <v>0</v>
          </cell>
          <cell r="J1230">
            <v>37</v>
          </cell>
          <cell r="K1230">
            <v>0</v>
          </cell>
          <cell r="L1230">
            <v>0</v>
          </cell>
        </row>
        <row r="1231">
          <cell r="B1231" t="str">
            <v>L4484</v>
          </cell>
          <cell r="C1231" t="str">
            <v>Large</v>
          </cell>
          <cell r="D1231">
            <v>55</v>
          </cell>
          <cell r="E1231">
            <v>0</v>
          </cell>
          <cell r="F1231">
            <v>0</v>
          </cell>
          <cell r="G1231">
            <v>384</v>
          </cell>
          <cell r="H1231">
            <v>0</v>
          </cell>
          <cell r="I1231">
            <v>0</v>
          </cell>
          <cell r="J1231">
            <v>439</v>
          </cell>
          <cell r="K1231">
            <v>0</v>
          </cell>
          <cell r="L1231">
            <v>0</v>
          </cell>
        </row>
        <row r="1232">
          <cell r="B1232" t="str">
            <v>L4485</v>
          </cell>
          <cell r="C1232" t="str">
            <v>Large</v>
          </cell>
          <cell r="D1232">
            <v>43</v>
          </cell>
          <cell r="E1232">
            <v>0</v>
          </cell>
          <cell r="F1232">
            <v>0</v>
          </cell>
          <cell r="G1232">
            <v>496</v>
          </cell>
          <cell r="H1232">
            <v>0</v>
          </cell>
          <cell r="I1232">
            <v>0</v>
          </cell>
          <cell r="J1232">
            <v>539</v>
          </cell>
          <cell r="K1232">
            <v>0</v>
          </cell>
          <cell r="L1232">
            <v>0</v>
          </cell>
        </row>
        <row r="1233">
          <cell r="B1233" t="str">
            <v>L4486</v>
          </cell>
          <cell r="C1233" t="str">
            <v>Large</v>
          </cell>
          <cell r="D1233">
            <v>0</v>
          </cell>
          <cell r="E1233">
            <v>0</v>
          </cell>
          <cell r="F1233">
            <v>0</v>
          </cell>
          <cell r="G1233">
            <v>0</v>
          </cell>
          <cell r="H1233">
            <v>0</v>
          </cell>
          <cell r="I1233">
            <v>0</v>
          </cell>
          <cell r="J1233">
            <v>0</v>
          </cell>
          <cell r="K1233">
            <v>0</v>
          </cell>
          <cell r="L1233">
            <v>0</v>
          </cell>
        </row>
        <row r="1234">
          <cell r="B1234" t="str">
            <v>L4487</v>
          </cell>
          <cell r="C1234" t="str">
            <v>Large</v>
          </cell>
          <cell r="D1234">
            <v>24</v>
          </cell>
          <cell r="E1234">
            <v>0</v>
          </cell>
          <cell r="F1234">
            <v>0</v>
          </cell>
          <cell r="G1234">
            <v>116</v>
          </cell>
          <cell r="H1234">
            <v>0</v>
          </cell>
          <cell r="I1234">
            <v>7</v>
          </cell>
          <cell r="J1234">
            <v>140</v>
          </cell>
          <cell r="K1234">
            <v>0</v>
          </cell>
          <cell r="L1234">
            <v>7</v>
          </cell>
        </row>
        <row r="1235">
          <cell r="B1235" t="str">
            <v>L4490</v>
          </cell>
          <cell r="C1235" t="str">
            <v>Large</v>
          </cell>
          <cell r="D1235">
            <v>0</v>
          </cell>
          <cell r="E1235">
            <v>0</v>
          </cell>
          <cell r="F1235">
            <v>0</v>
          </cell>
          <cell r="G1235">
            <v>128</v>
          </cell>
          <cell r="H1235">
            <v>0</v>
          </cell>
          <cell r="I1235">
            <v>0</v>
          </cell>
          <cell r="J1235">
            <v>128</v>
          </cell>
          <cell r="K1235">
            <v>0</v>
          </cell>
          <cell r="L1235">
            <v>0</v>
          </cell>
        </row>
        <row r="1236">
          <cell r="B1236" t="str">
            <v>L4491</v>
          </cell>
          <cell r="C1236" t="str">
            <v>RASA</v>
          </cell>
          <cell r="D1236">
            <v>0</v>
          </cell>
          <cell r="E1236">
            <v>0</v>
          </cell>
          <cell r="F1236">
            <v>0</v>
          </cell>
          <cell r="G1236">
            <v>0</v>
          </cell>
          <cell r="H1236">
            <v>0</v>
          </cell>
          <cell r="I1236">
            <v>0</v>
          </cell>
          <cell r="J1236">
            <v>0</v>
          </cell>
          <cell r="K1236">
            <v>0</v>
          </cell>
          <cell r="L1236">
            <v>0</v>
          </cell>
        </row>
        <row r="1237">
          <cell r="B1237" t="str">
            <v>L4493</v>
          </cell>
          <cell r="C1237" t="str">
            <v>Large</v>
          </cell>
          <cell r="D1237">
            <v>45</v>
          </cell>
          <cell r="E1237">
            <v>0</v>
          </cell>
          <cell r="F1237">
            <v>0</v>
          </cell>
          <cell r="G1237">
            <v>0</v>
          </cell>
          <cell r="H1237">
            <v>0</v>
          </cell>
          <cell r="I1237">
            <v>0</v>
          </cell>
          <cell r="J1237">
            <v>45</v>
          </cell>
          <cell r="K1237">
            <v>0</v>
          </cell>
          <cell r="L1237">
            <v>0</v>
          </cell>
        </row>
        <row r="1238">
          <cell r="B1238" t="str">
            <v>L4494</v>
          </cell>
          <cell r="C1238" t="str">
            <v>RASA</v>
          </cell>
          <cell r="D1238">
            <v>0</v>
          </cell>
          <cell r="E1238">
            <v>0</v>
          </cell>
          <cell r="F1238">
            <v>0</v>
          </cell>
          <cell r="G1238">
            <v>0</v>
          </cell>
          <cell r="H1238">
            <v>0</v>
          </cell>
          <cell r="I1238">
            <v>0</v>
          </cell>
          <cell r="J1238">
            <v>0</v>
          </cell>
          <cell r="K1238">
            <v>0</v>
          </cell>
          <cell r="L1238">
            <v>0</v>
          </cell>
        </row>
        <row r="1239">
          <cell r="B1239" t="str">
            <v>L4495</v>
          </cell>
          <cell r="C1239" t="str">
            <v>Large</v>
          </cell>
          <cell r="D1239">
            <v>86</v>
          </cell>
          <cell r="E1239">
            <v>0</v>
          </cell>
          <cell r="F1239">
            <v>0</v>
          </cell>
          <cell r="G1239">
            <v>348</v>
          </cell>
          <cell r="H1239">
            <v>0</v>
          </cell>
          <cell r="I1239">
            <v>0</v>
          </cell>
          <cell r="J1239">
            <v>434</v>
          </cell>
          <cell r="K1239">
            <v>0</v>
          </cell>
          <cell r="L1239">
            <v>0</v>
          </cell>
        </row>
        <row r="1240">
          <cell r="B1240" t="str">
            <v>L4496</v>
          </cell>
          <cell r="C1240" t="str">
            <v>RASA</v>
          </cell>
          <cell r="D1240">
            <v>0</v>
          </cell>
          <cell r="E1240">
            <v>0</v>
          </cell>
          <cell r="F1240">
            <v>0</v>
          </cell>
          <cell r="G1240">
            <v>0</v>
          </cell>
          <cell r="H1240">
            <v>0</v>
          </cell>
          <cell r="I1240">
            <v>0</v>
          </cell>
          <cell r="J1240">
            <v>0</v>
          </cell>
          <cell r="K1240">
            <v>0</v>
          </cell>
          <cell r="L1240">
            <v>0</v>
          </cell>
        </row>
        <row r="1241">
          <cell r="B1241" t="str">
            <v>L4497</v>
          </cell>
          <cell r="C1241" t="str">
            <v>RASA</v>
          </cell>
          <cell r="D1241">
            <v>0</v>
          </cell>
          <cell r="E1241">
            <v>0</v>
          </cell>
          <cell r="F1241">
            <v>0</v>
          </cell>
          <cell r="G1241">
            <v>0</v>
          </cell>
          <cell r="H1241">
            <v>0</v>
          </cell>
          <cell r="I1241">
            <v>0</v>
          </cell>
          <cell r="J1241">
            <v>0</v>
          </cell>
          <cell r="K1241">
            <v>0</v>
          </cell>
          <cell r="L1241">
            <v>0</v>
          </cell>
        </row>
        <row r="1242">
          <cell r="B1242" t="str">
            <v>L4498</v>
          </cell>
          <cell r="C1242" t="str">
            <v>Large</v>
          </cell>
          <cell r="D1242">
            <v>16</v>
          </cell>
          <cell r="E1242">
            <v>0</v>
          </cell>
          <cell r="F1242">
            <v>0</v>
          </cell>
          <cell r="G1242">
            <v>0</v>
          </cell>
          <cell r="H1242">
            <v>0</v>
          </cell>
          <cell r="I1242">
            <v>0</v>
          </cell>
          <cell r="J1242">
            <v>16</v>
          </cell>
          <cell r="K1242">
            <v>0</v>
          </cell>
          <cell r="L1242">
            <v>0</v>
          </cell>
        </row>
        <row r="1243">
          <cell r="B1243" t="str">
            <v>L4499</v>
          </cell>
          <cell r="C1243" t="str">
            <v>Large</v>
          </cell>
          <cell r="D1243">
            <v>46</v>
          </cell>
          <cell r="E1243">
            <v>0</v>
          </cell>
          <cell r="F1243">
            <v>0</v>
          </cell>
          <cell r="G1243">
            <v>11</v>
          </cell>
          <cell r="H1243">
            <v>0</v>
          </cell>
          <cell r="I1243">
            <v>0</v>
          </cell>
          <cell r="J1243">
            <v>57</v>
          </cell>
          <cell r="K1243">
            <v>0</v>
          </cell>
          <cell r="L1243">
            <v>0</v>
          </cell>
        </row>
        <row r="1244">
          <cell r="B1244" t="str">
            <v>L4500</v>
          </cell>
          <cell r="C1244" t="str">
            <v>Large</v>
          </cell>
          <cell r="D1244">
            <v>0</v>
          </cell>
          <cell r="E1244">
            <v>79</v>
          </cell>
          <cell r="F1244">
            <v>0</v>
          </cell>
          <cell r="G1244">
            <v>5</v>
          </cell>
          <cell r="H1244">
            <v>378</v>
          </cell>
          <cell r="I1244">
            <v>0</v>
          </cell>
          <cell r="J1244">
            <v>5</v>
          </cell>
          <cell r="K1244">
            <v>457</v>
          </cell>
          <cell r="L1244">
            <v>0</v>
          </cell>
        </row>
        <row r="1245">
          <cell r="B1245" t="str">
            <v>L4501</v>
          </cell>
          <cell r="C1245" t="str">
            <v>Large</v>
          </cell>
          <cell r="D1245">
            <v>0</v>
          </cell>
          <cell r="E1245">
            <v>55</v>
          </cell>
          <cell r="F1245">
            <v>0</v>
          </cell>
          <cell r="G1245">
            <v>0</v>
          </cell>
          <cell r="H1245">
            <v>104</v>
          </cell>
          <cell r="I1245">
            <v>0</v>
          </cell>
          <cell r="J1245">
            <v>0</v>
          </cell>
          <cell r="K1245">
            <v>159</v>
          </cell>
          <cell r="L1245">
            <v>0</v>
          </cell>
        </row>
        <row r="1246">
          <cell r="B1246" t="str">
            <v>L4502</v>
          </cell>
          <cell r="C1246" t="str">
            <v>RASA</v>
          </cell>
          <cell r="D1246">
            <v>0</v>
          </cell>
          <cell r="E1246">
            <v>0</v>
          </cell>
          <cell r="F1246">
            <v>0</v>
          </cell>
          <cell r="G1246">
            <v>0</v>
          </cell>
          <cell r="H1246">
            <v>0</v>
          </cell>
          <cell r="I1246">
            <v>0</v>
          </cell>
          <cell r="J1246">
            <v>0</v>
          </cell>
          <cell r="K1246">
            <v>0</v>
          </cell>
          <cell r="L1246">
            <v>0</v>
          </cell>
        </row>
        <row r="1247">
          <cell r="B1247" t="str">
            <v>L4504</v>
          </cell>
          <cell r="C1247" t="str">
            <v>RASA</v>
          </cell>
          <cell r="D1247">
            <v>0</v>
          </cell>
          <cell r="E1247">
            <v>0</v>
          </cell>
          <cell r="F1247">
            <v>0</v>
          </cell>
          <cell r="G1247">
            <v>0</v>
          </cell>
          <cell r="H1247">
            <v>0</v>
          </cell>
          <cell r="I1247">
            <v>0</v>
          </cell>
          <cell r="J1247">
            <v>0</v>
          </cell>
          <cell r="K1247">
            <v>0</v>
          </cell>
          <cell r="L1247">
            <v>0</v>
          </cell>
        </row>
        <row r="1248">
          <cell r="B1248" t="str">
            <v>L4505</v>
          </cell>
          <cell r="C1248" t="str">
            <v>Large</v>
          </cell>
          <cell r="D1248">
            <v>0</v>
          </cell>
          <cell r="E1248">
            <v>0</v>
          </cell>
          <cell r="F1248">
            <v>0</v>
          </cell>
          <cell r="G1248">
            <v>849</v>
          </cell>
          <cell r="H1248">
            <v>0</v>
          </cell>
          <cell r="I1248">
            <v>0</v>
          </cell>
          <cell r="J1248">
            <v>849</v>
          </cell>
          <cell r="K1248">
            <v>0</v>
          </cell>
          <cell r="L1248">
            <v>0</v>
          </cell>
        </row>
        <row r="1249">
          <cell r="B1249" t="str">
            <v>L4506</v>
          </cell>
          <cell r="C1249" t="str">
            <v>Large</v>
          </cell>
          <cell r="D1249">
            <v>20</v>
          </cell>
          <cell r="E1249">
            <v>0</v>
          </cell>
          <cell r="F1249">
            <v>0</v>
          </cell>
          <cell r="G1249">
            <v>53</v>
          </cell>
          <cell r="H1249">
            <v>0</v>
          </cell>
          <cell r="I1249">
            <v>0</v>
          </cell>
          <cell r="J1249">
            <v>73</v>
          </cell>
          <cell r="K1249">
            <v>0</v>
          </cell>
          <cell r="L1249">
            <v>0</v>
          </cell>
        </row>
        <row r="1250">
          <cell r="B1250" t="str">
            <v>L4507</v>
          </cell>
          <cell r="C1250" t="str">
            <v>Large</v>
          </cell>
          <cell r="D1250">
            <v>0</v>
          </cell>
          <cell r="E1250">
            <v>0</v>
          </cell>
          <cell r="F1250">
            <v>0</v>
          </cell>
          <cell r="G1250">
            <v>0</v>
          </cell>
          <cell r="H1250">
            <v>0</v>
          </cell>
          <cell r="I1250">
            <v>0</v>
          </cell>
          <cell r="J1250">
            <v>0</v>
          </cell>
          <cell r="K1250">
            <v>0</v>
          </cell>
          <cell r="L1250">
            <v>0</v>
          </cell>
        </row>
        <row r="1251">
          <cell r="B1251" t="str">
            <v>L4508</v>
          </cell>
          <cell r="C1251" t="str">
            <v>Large</v>
          </cell>
          <cell r="D1251">
            <v>8</v>
          </cell>
          <cell r="E1251">
            <v>0</v>
          </cell>
          <cell r="F1251">
            <v>0</v>
          </cell>
          <cell r="G1251">
            <v>58</v>
          </cell>
          <cell r="H1251">
            <v>0</v>
          </cell>
          <cell r="I1251">
            <v>0</v>
          </cell>
          <cell r="J1251">
            <v>66</v>
          </cell>
          <cell r="K1251">
            <v>0</v>
          </cell>
          <cell r="L1251">
            <v>0</v>
          </cell>
        </row>
        <row r="1252">
          <cell r="B1252" t="str">
            <v>L4509</v>
          </cell>
          <cell r="C1252" t="str">
            <v>Large</v>
          </cell>
          <cell r="D1252">
            <v>79</v>
          </cell>
          <cell r="E1252">
            <v>0</v>
          </cell>
          <cell r="F1252">
            <v>0</v>
          </cell>
          <cell r="G1252">
            <v>102</v>
          </cell>
          <cell r="H1252">
            <v>0</v>
          </cell>
          <cell r="I1252">
            <v>0</v>
          </cell>
          <cell r="J1252">
            <v>181</v>
          </cell>
          <cell r="K1252">
            <v>0</v>
          </cell>
          <cell r="L1252">
            <v>0</v>
          </cell>
        </row>
        <row r="1253">
          <cell r="B1253" t="str">
            <v>L4510</v>
          </cell>
          <cell r="C1253" t="str">
            <v>RASA</v>
          </cell>
          <cell r="D1253">
            <v>0</v>
          </cell>
          <cell r="E1253">
            <v>0</v>
          </cell>
          <cell r="F1253">
            <v>0</v>
          </cell>
          <cell r="G1253">
            <v>0</v>
          </cell>
          <cell r="H1253">
            <v>0</v>
          </cell>
          <cell r="I1253">
            <v>0</v>
          </cell>
          <cell r="J1253">
            <v>0</v>
          </cell>
          <cell r="K1253">
            <v>0</v>
          </cell>
          <cell r="L1253">
            <v>0</v>
          </cell>
        </row>
        <row r="1254">
          <cell r="B1254" t="str">
            <v>L4511</v>
          </cell>
          <cell r="C1254" t="str">
            <v>RASA</v>
          </cell>
          <cell r="D1254">
            <v>0</v>
          </cell>
          <cell r="E1254">
            <v>0</v>
          </cell>
          <cell r="F1254">
            <v>0</v>
          </cell>
          <cell r="G1254">
            <v>0</v>
          </cell>
          <cell r="H1254">
            <v>0</v>
          </cell>
          <cell r="I1254">
            <v>0</v>
          </cell>
          <cell r="J1254">
            <v>0</v>
          </cell>
          <cell r="K1254">
            <v>0</v>
          </cell>
          <cell r="L1254">
            <v>0</v>
          </cell>
        </row>
        <row r="1255">
          <cell r="B1255" t="str">
            <v>L4512</v>
          </cell>
          <cell r="C1255" t="str">
            <v>RASA</v>
          </cell>
          <cell r="D1255">
            <v>0</v>
          </cell>
          <cell r="E1255">
            <v>0</v>
          </cell>
          <cell r="F1255">
            <v>0</v>
          </cell>
          <cell r="G1255">
            <v>0</v>
          </cell>
          <cell r="H1255">
            <v>0</v>
          </cell>
          <cell r="I1255">
            <v>0</v>
          </cell>
          <cell r="J1255">
            <v>0</v>
          </cell>
          <cell r="K1255">
            <v>0</v>
          </cell>
          <cell r="L1255">
            <v>0</v>
          </cell>
        </row>
        <row r="1256">
          <cell r="B1256" t="str">
            <v>L4513</v>
          </cell>
          <cell r="C1256" t="str">
            <v>Large</v>
          </cell>
          <cell r="D1256">
            <v>92</v>
          </cell>
          <cell r="E1256">
            <v>0</v>
          </cell>
          <cell r="F1256">
            <v>0</v>
          </cell>
          <cell r="G1256">
            <v>1071</v>
          </cell>
          <cell r="H1256">
            <v>0</v>
          </cell>
          <cell r="I1256">
            <v>0</v>
          </cell>
          <cell r="J1256">
            <v>1163</v>
          </cell>
          <cell r="K1256">
            <v>0</v>
          </cell>
          <cell r="L1256">
            <v>0</v>
          </cell>
        </row>
        <row r="1257">
          <cell r="B1257" t="str">
            <v>L4514</v>
          </cell>
          <cell r="C1257" t="str">
            <v>Large</v>
          </cell>
          <cell r="D1257">
            <v>5</v>
          </cell>
          <cell r="E1257">
            <v>0</v>
          </cell>
          <cell r="F1257">
            <v>0</v>
          </cell>
          <cell r="G1257">
            <v>28</v>
          </cell>
          <cell r="H1257">
            <v>0</v>
          </cell>
          <cell r="I1257">
            <v>0</v>
          </cell>
          <cell r="J1257">
            <v>33</v>
          </cell>
          <cell r="K1257">
            <v>0</v>
          </cell>
          <cell r="L1257">
            <v>0</v>
          </cell>
        </row>
        <row r="1258">
          <cell r="B1258" t="str">
            <v>L4515</v>
          </cell>
          <cell r="C1258" t="str">
            <v>RASA</v>
          </cell>
          <cell r="D1258">
            <v>0</v>
          </cell>
          <cell r="E1258">
            <v>0</v>
          </cell>
          <cell r="F1258">
            <v>0</v>
          </cell>
          <cell r="G1258">
            <v>0</v>
          </cell>
          <cell r="H1258">
            <v>0</v>
          </cell>
          <cell r="I1258">
            <v>0</v>
          </cell>
          <cell r="J1258">
            <v>0</v>
          </cell>
          <cell r="K1258">
            <v>0</v>
          </cell>
          <cell r="L1258">
            <v>0</v>
          </cell>
        </row>
        <row r="1259">
          <cell r="B1259" t="str">
            <v>L4516</v>
          </cell>
          <cell r="C1259" t="str">
            <v>Large</v>
          </cell>
          <cell r="D1259">
            <v>0</v>
          </cell>
          <cell r="E1259">
            <v>0</v>
          </cell>
          <cell r="F1259">
            <v>0</v>
          </cell>
          <cell r="G1259">
            <v>0</v>
          </cell>
          <cell r="H1259">
            <v>0</v>
          </cell>
          <cell r="I1259">
            <v>0</v>
          </cell>
          <cell r="J1259">
            <v>0</v>
          </cell>
          <cell r="K1259">
            <v>0</v>
          </cell>
          <cell r="L1259">
            <v>0</v>
          </cell>
        </row>
        <row r="1260">
          <cell r="B1260" t="str">
            <v>L4517</v>
          </cell>
          <cell r="C1260" t="str">
            <v>Large</v>
          </cell>
          <cell r="D1260">
            <v>5396</v>
          </cell>
          <cell r="E1260">
            <v>0</v>
          </cell>
          <cell r="F1260">
            <v>23</v>
          </cell>
          <cell r="G1260">
            <v>4893</v>
          </cell>
          <cell r="H1260">
            <v>0</v>
          </cell>
          <cell r="I1260">
            <v>670</v>
          </cell>
          <cell r="J1260">
            <v>10289</v>
          </cell>
          <cell r="K1260">
            <v>0</v>
          </cell>
          <cell r="L1260">
            <v>693</v>
          </cell>
        </row>
        <row r="1261">
          <cell r="B1261" t="str">
            <v>L4518</v>
          </cell>
          <cell r="C1261" t="str">
            <v>RASA</v>
          </cell>
          <cell r="D1261">
            <v>0</v>
          </cell>
          <cell r="E1261">
            <v>0</v>
          </cell>
          <cell r="F1261">
            <v>0</v>
          </cell>
          <cell r="G1261">
            <v>0</v>
          </cell>
          <cell r="H1261">
            <v>0</v>
          </cell>
          <cell r="I1261">
            <v>0</v>
          </cell>
          <cell r="J1261">
            <v>0</v>
          </cell>
          <cell r="K1261">
            <v>0</v>
          </cell>
          <cell r="L1261">
            <v>0</v>
          </cell>
        </row>
        <row r="1262">
          <cell r="B1262" t="str">
            <v>L4519</v>
          </cell>
          <cell r="C1262" t="str">
            <v>Large</v>
          </cell>
          <cell r="D1262">
            <v>7</v>
          </cell>
          <cell r="E1262">
            <v>0</v>
          </cell>
          <cell r="F1262">
            <v>35</v>
          </cell>
          <cell r="G1262">
            <v>113</v>
          </cell>
          <cell r="H1262">
            <v>0</v>
          </cell>
          <cell r="I1262">
            <v>0</v>
          </cell>
          <cell r="J1262">
            <v>120</v>
          </cell>
          <cell r="K1262">
            <v>0</v>
          </cell>
          <cell r="L1262">
            <v>35</v>
          </cell>
        </row>
        <row r="1263">
          <cell r="B1263" t="str">
            <v>L4520</v>
          </cell>
          <cell r="C1263" t="str">
            <v>Large</v>
          </cell>
          <cell r="D1263">
            <v>2</v>
          </cell>
          <cell r="E1263">
            <v>0</v>
          </cell>
          <cell r="F1263">
            <v>0</v>
          </cell>
          <cell r="G1263">
            <v>492</v>
          </cell>
          <cell r="H1263">
            <v>0</v>
          </cell>
          <cell r="I1263">
            <v>0</v>
          </cell>
          <cell r="J1263">
            <v>494</v>
          </cell>
          <cell r="K1263">
            <v>0</v>
          </cell>
          <cell r="L1263">
            <v>0</v>
          </cell>
        </row>
        <row r="1264">
          <cell r="B1264" t="str">
            <v>L4521</v>
          </cell>
          <cell r="C1264" t="str">
            <v>Large</v>
          </cell>
          <cell r="D1264">
            <v>315</v>
          </cell>
          <cell r="E1264">
            <v>0</v>
          </cell>
          <cell r="F1264">
            <v>0</v>
          </cell>
          <cell r="G1264">
            <v>368</v>
          </cell>
          <cell r="H1264">
            <v>104</v>
          </cell>
          <cell r="I1264">
            <v>35</v>
          </cell>
          <cell r="J1264">
            <v>683</v>
          </cell>
          <cell r="K1264">
            <v>104</v>
          </cell>
          <cell r="L1264">
            <v>35</v>
          </cell>
        </row>
        <row r="1265">
          <cell r="B1265" t="str">
            <v>L4522</v>
          </cell>
          <cell r="C1265" t="str">
            <v>RASA</v>
          </cell>
          <cell r="D1265">
            <v>0</v>
          </cell>
          <cell r="E1265">
            <v>0</v>
          </cell>
          <cell r="F1265">
            <v>0</v>
          </cell>
          <cell r="G1265">
            <v>0</v>
          </cell>
          <cell r="H1265">
            <v>0</v>
          </cell>
          <cell r="I1265">
            <v>0</v>
          </cell>
          <cell r="J1265">
            <v>0</v>
          </cell>
          <cell r="K1265">
            <v>0</v>
          </cell>
          <cell r="L1265">
            <v>0</v>
          </cell>
        </row>
        <row r="1266">
          <cell r="B1266" t="str">
            <v>L4523</v>
          </cell>
          <cell r="C1266" t="str">
            <v>RASA</v>
          </cell>
          <cell r="D1266">
            <v>0</v>
          </cell>
          <cell r="E1266">
            <v>0</v>
          </cell>
          <cell r="F1266">
            <v>0</v>
          </cell>
          <cell r="G1266">
            <v>0</v>
          </cell>
          <cell r="H1266">
            <v>0</v>
          </cell>
          <cell r="I1266">
            <v>0</v>
          </cell>
          <cell r="J1266">
            <v>0</v>
          </cell>
          <cell r="K1266">
            <v>0</v>
          </cell>
          <cell r="L1266">
            <v>0</v>
          </cell>
        </row>
        <row r="1267">
          <cell r="B1267" t="str">
            <v>L4524</v>
          </cell>
          <cell r="C1267" t="str">
            <v>Large</v>
          </cell>
          <cell r="D1267">
            <v>6</v>
          </cell>
          <cell r="E1267">
            <v>0</v>
          </cell>
          <cell r="F1267">
            <v>0</v>
          </cell>
          <cell r="G1267">
            <v>422</v>
          </cell>
          <cell r="H1267">
            <v>0</v>
          </cell>
          <cell r="I1267">
            <v>0</v>
          </cell>
          <cell r="J1267">
            <v>428</v>
          </cell>
          <cell r="K1267">
            <v>0</v>
          </cell>
          <cell r="L1267">
            <v>0</v>
          </cell>
        </row>
        <row r="1268">
          <cell r="B1268" t="str">
            <v>L4525</v>
          </cell>
          <cell r="C1268" t="str">
            <v>Large</v>
          </cell>
          <cell r="D1268">
            <v>0</v>
          </cell>
          <cell r="E1268">
            <v>0</v>
          </cell>
          <cell r="F1268">
            <v>21</v>
          </cell>
          <cell r="G1268">
            <v>82</v>
          </cell>
          <cell r="H1268">
            <v>0</v>
          </cell>
          <cell r="I1268">
            <v>0</v>
          </cell>
          <cell r="J1268">
            <v>82</v>
          </cell>
          <cell r="K1268">
            <v>0</v>
          </cell>
          <cell r="L1268">
            <v>21</v>
          </cell>
        </row>
        <row r="1269">
          <cell r="B1269" t="str">
            <v>L4526</v>
          </cell>
          <cell r="C1269" t="str">
            <v>Large</v>
          </cell>
          <cell r="D1269">
            <v>89</v>
          </cell>
          <cell r="E1269">
            <v>0</v>
          </cell>
          <cell r="F1269">
            <v>1493</v>
          </cell>
          <cell r="G1269">
            <v>397</v>
          </cell>
          <cell r="H1269">
            <v>0</v>
          </cell>
          <cell r="I1269">
            <v>94</v>
          </cell>
          <cell r="J1269">
            <v>486</v>
          </cell>
          <cell r="K1269">
            <v>0</v>
          </cell>
          <cell r="L1269">
            <v>1587</v>
          </cell>
        </row>
        <row r="1270">
          <cell r="B1270" t="str">
            <v>L4527</v>
          </cell>
          <cell r="C1270" t="str">
            <v>Large</v>
          </cell>
          <cell r="D1270">
            <v>0</v>
          </cell>
          <cell r="E1270">
            <v>0</v>
          </cell>
          <cell r="F1270">
            <v>0</v>
          </cell>
          <cell r="G1270">
            <v>0</v>
          </cell>
          <cell r="H1270">
            <v>0</v>
          </cell>
          <cell r="I1270">
            <v>0</v>
          </cell>
          <cell r="J1270">
            <v>0</v>
          </cell>
          <cell r="K1270">
            <v>0</v>
          </cell>
          <cell r="L1270">
            <v>0</v>
          </cell>
        </row>
        <row r="1271">
          <cell r="B1271" t="str">
            <v>L4528</v>
          </cell>
          <cell r="C1271" t="str">
            <v>Large</v>
          </cell>
          <cell r="D1271">
            <v>15</v>
          </cell>
          <cell r="E1271">
            <v>0</v>
          </cell>
          <cell r="F1271">
            <v>0</v>
          </cell>
          <cell r="G1271">
            <v>456</v>
          </cell>
          <cell r="H1271">
            <v>0</v>
          </cell>
          <cell r="I1271">
            <v>0</v>
          </cell>
          <cell r="J1271">
            <v>471</v>
          </cell>
          <cell r="K1271">
            <v>0</v>
          </cell>
          <cell r="L1271">
            <v>0</v>
          </cell>
        </row>
        <row r="1272">
          <cell r="B1272" t="str">
            <v>L4529</v>
          </cell>
          <cell r="C1272" t="str">
            <v>Large</v>
          </cell>
          <cell r="D1272">
            <v>0</v>
          </cell>
          <cell r="E1272">
            <v>0</v>
          </cell>
          <cell r="F1272">
            <v>23</v>
          </cell>
          <cell r="G1272">
            <v>195</v>
          </cell>
          <cell r="H1272">
            <v>0</v>
          </cell>
          <cell r="I1272">
            <v>0</v>
          </cell>
          <cell r="J1272">
            <v>195</v>
          </cell>
          <cell r="K1272">
            <v>0</v>
          </cell>
          <cell r="L1272">
            <v>23</v>
          </cell>
        </row>
        <row r="1273">
          <cell r="B1273" t="str">
            <v>L4530</v>
          </cell>
          <cell r="C1273" t="str">
            <v>RASA</v>
          </cell>
          <cell r="D1273">
            <v>0</v>
          </cell>
          <cell r="E1273">
            <v>0</v>
          </cell>
          <cell r="F1273">
            <v>0</v>
          </cell>
          <cell r="G1273">
            <v>0</v>
          </cell>
          <cell r="H1273">
            <v>0</v>
          </cell>
          <cell r="I1273">
            <v>0</v>
          </cell>
          <cell r="J1273">
            <v>0</v>
          </cell>
          <cell r="K1273">
            <v>0</v>
          </cell>
          <cell r="L1273">
            <v>0</v>
          </cell>
        </row>
        <row r="1274">
          <cell r="B1274" t="str">
            <v>L4531</v>
          </cell>
          <cell r="C1274" t="str">
            <v>RASA</v>
          </cell>
          <cell r="D1274">
            <v>0</v>
          </cell>
          <cell r="E1274">
            <v>0</v>
          </cell>
          <cell r="F1274">
            <v>0</v>
          </cell>
          <cell r="G1274">
            <v>0</v>
          </cell>
          <cell r="H1274">
            <v>0</v>
          </cell>
          <cell r="I1274">
            <v>0</v>
          </cell>
          <cell r="J1274">
            <v>0</v>
          </cell>
          <cell r="K1274">
            <v>0</v>
          </cell>
          <cell r="L1274">
            <v>0</v>
          </cell>
        </row>
        <row r="1275">
          <cell r="B1275" t="str">
            <v>L4532</v>
          </cell>
          <cell r="C1275" t="str">
            <v>Large</v>
          </cell>
          <cell r="D1275">
            <v>0</v>
          </cell>
          <cell r="E1275">
            <v>0</v>
          </cell>
          <cell r="F1275">
            <v>0</v>
          </cell>
          <cell r="G1275">
            <v>0</v>
          </cell>
          <cell r="H1275">
            <v>0</v>
          </cell>
          <cell r="I1275">
            <v>0</v>
          </cell>
          <cell r="J1275">
            <v>0</v>
          </cell>
          <cell r="K1275">
            <v>0</v>
          </cell>
          <cell r="L1275">
            <v>0</v>
          </cell>
        </row>
        <row r="1276">
          <cell r="B1276" t="str">
            <v>L4534</v>
          </cell>
          <cell r="C1276" t="str">
            <v>RASA</v>
          </cell>
          <cell r="D1276">
            <v>0</v>
          </cell>
          <cell r="E1276">
            <v>0</v>
          </cell>
          <cell r="F1276">
            <v>0</v>
          </cell>
          <cell r="G1276">
            <v>0</v>
          </cell>
          <cell r="H1276">
            <v>0</v>
          </cell>
          <cell r="I1276">
            <v>1</v>
          </cell>
          <cell r="J1276">
            <v>0</v>
          </cell>
          <cell r="K1276">
            <v>0</v>
          </cell>
          <cell r="L1276">
            <v>1</v>
          </cell>
        </row>
        <row r="1277">
          <cell r="B1277" t="str">
            <v>L4535</v>
          </cell>
          <cell r="C1277" t="str">
            <v>RASA</v>
          </cell>
          <cell r="D1277">
            <v>10</v>
          </cell>
          <cell r="E1277">
            <v>0</v>
          </cell>
          <cell r="F1277">
            <v>0</v>
          </cell>
          <cell r="G1277">
            <v>0</v>
          </cell>
          <cell r="H1277">
            <v>0</v>
          </cell>
          <cell r="I1277">
            <v>0</v>
          </cell>
          <cell r="J1277">
            <v>10</v>
          </cell>
          <cell r="K1277">
            <v>0</v>
          </cell>
          <cell r="L1277">
            <v>0</v>
          </cell>
        </row>
        <row r="1278">
          <cell r="B1278" t="str">
            <v>L4536</v>
          </cell>
          <cell r="C1278" t="str">
            <v>Large</v>
          </cell>
          <cell r="D1278">
            <v>2447</v>
          </cell>
          <cell r="E1278">
            <v>0</v>
          </cell>
          <cell r="F1278">
            <v>204</v>
          </cell>
          <cell r="G1278">
            <v>1376</v>
          </cell>
          <cell r="H1278">
            <v>137</v>
          </cell>
          <cell r="I1278">
            <v>94</v>
          </cell>
          <cell r="J1278">
            <v>3823</v>
          </cell>
          <cell r="K1278">
            <v>137</v>
          </cell>
          <cell r="L1278">
            <v>298</v>
          </cell>
        </row>
        <row r="1279">
          <cell r="B1279" t="str">
            <v>L4538</v>
          </cell>
          <cell r="C1279" t="str">
            <v>Large</v>
          </cell>
          <cell r="D1279">
            <v>1</v>
          </cell>
          <cell r="E1279">
            <v>0</v>
          </cell>
          <cell r="F1279">
            <v>0</v>
          </cell>
          <cell r="G1279">
            <v>1</v>
          </cell>
          <cell r="H1279">
            <v>0</v>
          </cell>
          <cell r="I1279">
            <v>0</v>
          </cell>
          <cell r="J1279">
            <v>2</v>
          </cell>
          <cell r="K1279">
            <v>0</v>
          </cell>
          <cell r="L1279">
            <v>0</v>
          </cell>
        </row>
        <row r="1280">
          <cell r="B1280" t="str">
            <v>L4542</v>
          </cell>
          <cell r="C1280" t="str">
            <v>Large</v>
          </cell>
          <cell r="D1280">
            <v>891</v>
          </cell>
          <cell r="E1280">
            <v>0</v>
          </cell>
          <cell r="F1280">
            <v>37</v>
          </cell>
          <cell r="G1280">
            <v>82</v>
          </cell>
          <cell r="H1280">
            <v>0</v>
          </cell>
          <cell r="I1280">
            <v>0</v>
          </cell>
          <cell r="J1280">
            <v>973</v>
          </cell>
          <cell r="K1280">
            <v>0</v>
          </cell>
          <cell r="L1280">
            <v>37</v>
          </cell>
        </row>
        <row r="1281">
          <cell r="B1281" t="str">
            <v>L4543</v>
          </cell>
          <cell r="C1281" t="str">
            <v>Large</v>
          </cell>
          <cell r="D1281">
            <v>85</v>
          </cell>
          <cell r="E1281">
            <v>0</v>
          </cell>
          <cell r="F1281">
            <v>0</v>
          </cell>
          <cell r="G1281">
            <v>1541</v>
          </cell>
          <cell r="H1281">
            <v>0</v>
          </cell>
          <cell r="I1281">
            <v>0</v>
          </cell>
          <cell r="J1281">
            <v>1626</v>
          </cell>
          <cell r="K1281">
            <v>0</v>
          </cell>
          <cell r="L1281">
            <v>0</v>
          </cell>
        </row>
        <row r="1282">
          <cell r="B1282" t="str">
            <v>L4544</v>
          </cell>
          <cell r="C1282" t="str">
            <v>RASA</v>
          </cell>
          <cell r="D1282">
            <v>0</v>
          </cell>
          <cell r="E1282">
            <v>0</v>
          </cell>
          <cell r="F1282">
            <v>0</v>
          </cell>
          <cell r="G1282">
            <v>0</v>
          </cell>
          <cell r="H1282">
            <v>0</v>
          </cell>
          <cell r="I1282">
            <v>0</v>
          </cell>
          <cell r="J1282">
            <v>0</v>
          </cell>
          <cell r="K1282">
            <v>0</v>
          </cell>
          <cell r="L1282">
            <v>0</v>
          </cell>
        </row>
        <row r="1283">
          <cell r="B1283" t="str">
            <v>L4546</v>
          </cell>
          <cell r="C1283" t="str">
            <v>RASA</v>
          </cell>
          <cell r="D1283">
            <v>0</v>
          </cell>
          <cell r="E1283">
            <v>0</v>
          </cell>
          <cell r="F1283">
            <v>0</v>
          </cell>
          <cell r="G1283">
            <v>0</v>
          </cell>
          <cell r="H1283">
            <v>0</v>
          </cell>
          <cell r="I1283">
            <v>0</v>
          </cell>
          <cell r="J1283">
            <v>0</v>
          </cell>
          <cell r="K1283">
            <v>0</v>
          </cell>
          <cell r="L1283">
            <v>0</v>
          </cell>
        </row>
        <row r="1284">
          <cell r="B1284" t="str">
            <v>L4547</v>
          </cell>
          <cell r="C1284" t="str">
            <v>RASA</v>
          </cell>
          <cell r="D1284">
            <v>0</v>
          </cell>
          <cell r="E1284">
            <v>0</v>
          </cell>
          <cell r="F1284">
            <v>0</v>
          </cell>
          <cell r="G1284">
            <v>0</v>
          </cell>
          <cell r="H1284">
            <v>0</v>
          </cell>
          <cell r="I1284">
            <v>0</v>
          </cell>
          <cell r="J1284">
            <v>0</v>
          </cell>
          <cell r="K1284">
            <v>0</v>
          </cell>
          <cell r="L1284">
            <v>0</v>
          </cell>
        </row>
        <row r="1285">
          <cell r="B1285" t="str">
            <v>L4548</v>
          </cell>
          <cell r="C1285" t="str">
            <v>Large</v>
          </cell>
          <cell r="D1285">
            <v>0</v>
          </cell>
          <cell r="E1285">
            <v>10</v>
          </cell>
          <cell r="F1285">
            <v>0</v>
          </cell>
          <cell r="G1285">
            <v>0</v>
          </cell>
          <cell r="H1285">
            <v>2582</v>
          </cell>
          <cell r="I1285">
            <v>0</v>
          </cell>
          <cell r="J1285">
            <v>0</v>
          </cell>
          <cell r="K1285">
            <v>2592</v>
          </cell>
          <cell r="L1285">
            <v>0</v>
          </cell>
        </row>
        <row r="1286">
          <cell r="B1286" t="str">
            <v>L4549</v>
          </cell>
          <cell r="C1286" t="str">
            <v>RASA</v>
          </cell>
          <cell r="D1286">
            <v>0</v>
          </cell>
          <cell r="E1286">
            <v>0</v>
          </cell>
          <cell r="F1286">
            <v>0</v>
          </cell>
          <cell r="G1286">
            <v>0</v>
          </cell>
          <cell r="H1286">
            <v>0</v>
          </cell>
          <cell r="I1286">
            <v>0</v>
          </cell>
          <cell r="J1286">
            <v>0</v>
          </cell>
          <cell r="K1286">
            <v>0</v>
          </cell>
          <cell r="L1286">
            <v>0</v>
          </cell>
        </row>
        <row r="1287">
          <cell r="B1287" t="str">
            <v>L4550</v>
          </cell>
          <cell r="C1287" t="str">
            <v>RASA</v>
          </cell>
          <cell r="D1287">
            <v>0</v>
          </cell>
          <cell r="E1287">
            <v>0</v>
          </cell>
          <cell r="F1287">
            <v>0</v>
          </cell>
          <cell r="G1287">
            <v>0</v>
          </cell>
          <cell r="H1287">
            <v>0</v>
          </cell>
          <cell r="I1287">
            <v>0</v>
          </cell>
          <cell r="J1287">
            <v>0</v>
          </cell>
          <cell r="K1287">
            <v>0</v>
          </cell>
          <cell r="L1287">
            <v>0</v>
          </cell>
        </row>
        <row r="1288">
          <cell r="B1288" t="str">
            <v>L4551</v>
          </cell>
          <cell r="C1288" t="str">
            <v>RASA</v>
          </cell>
          <cell r="D1288">
            <v>0</v>
          </cell>
          <cell r="E1288">
            <v>0</v>
          </cell>
          <cell r="F1288">
            <v>0</v>
          </cell>
          <cell r="G1288">
            <v>0</v>
          </cell>
          <cell r="H1288">
            <v>0</v>
          </cell>
          <cell r="I1288">
            <v>0</v>
          </cell>
          <cell r="J1288">
            <v>0</v>
          </cell>
          <cell r="K1288">
            <v>0</v>
          </cell>
          <cell r="L1288">
            <v>0</v>
          </cell>
        </row>
        <row r="1289">
          <cell r="B1289" t="str">
            <v>L4552</v>
          </cell>
          <cell r="C1289" t="str">
            <v>Large</v>
          </cell>
          <cell r="D1289">
            <v>1617</v>
          </cell>
          <cell r="E1289">
            <v>0</v>
          </cell>
          <cell r="F1289">
            <v>19</v>
          </cell>
          <cell r="G1289">
            <v>823</v>
          </cell>
          <cell r="H1289">
            <v>24</v>
          </cell>
          <cell r="I1289">
            <v>110</v>
          </cell>
          <cell r="J1289">
            <v>2440</v>
          </cell>
          <cell r="K1289">
            <v>24</v>
          </cell>
          <cell r="L1289">
            <v>129</v>
          </cell>
        </row>
        <row r="1290">
          <cell r="B1290" t="str">
            <v>L4553</v>
          </cell>
          <cell r="C1290" t="str">
            <v>Large</v>
          </cell>
          <cell r="D1290">
            <v>1706</v>
          </cell>
          <cell r="E1290">
            <v>0</v>
          </cell>
          <cell r="F1290">
            <v>43</v>
          </cell>
          <cell r="G1290">
            <v>1076</v>
          </cell>
          <cell r="H1290">
            <v>0</v>
          </cell>
          <cell r="I1290">
            <v>6</v>
          </cell>
          <cell r="J1290">
            <v>2782</v>
          </cell>
          <cell r="K1290">
            <v>0</v>
          </cell>
          <cell r="L1290">
            <v>49</v>
          </cell>
        </row>
        <row r="1291">
          <cell r="B1291" t="str">
            <v>L4556</v>
          </cell>
          <cell r="C1291" t="str">
            <v>Large</v>
          </cell>
          <cell r="D1291">
            <v>189</v>
          </cell>
          <cell r="E1291">
            <v>0</v>
          </cell>
          <cell r="F1291">
            <v>0</v>
          </cell>
          <cell r="G1291">
            <v>142</v>
          </cell>
          <cell r="H1291">
            <v>0</v>
          </cell>
          <cell r="I1291">
            <v>28</v>
          </cell>
          <cell r="J1291">
            <v>331</v>
          </cell>
          <cell r="K1291">
            <v>0</v>
          </cell>
          <cell r="L1291">
            <v>28</v>
          </cell>
        </row>
        <row r="1292">
          <cell r="B1292" t="str">
            <v>L4628</v>
          </cell>
          <cell r="C1292" t="str">
            <v>Large</v>
          </cell>
          <cell r="D1292">
            <v>1439</v>
          </cell>
          <cell r="E1292">
            <v>0</v>
          </cell>
          <cell r="F1292">
            <v>1375</v>
          </cell>
          <cell r="G1292">
            <v>1347</v>
          </cell>
          <cell r="H1292">
            <v>0</v>
          </cell>
          <cell r="I1292">
            <v>1070</v>
          </cell>
          <cell r="J1292">
            <v>2786</v>
          </cell>
          <cell r="K1292">
            <v>0</v>
          </cell>
          <cell r="L1292">
            <v>2445</v>
          </cell>
        </row>
        <row r="1293">
          <cell r="B1293" t="str">
            <v>LH0013</v>
          </cell>
          <cell r="C1293" t="str">
            <v>Large</v>
          </cell>
          <cell r="D1293">
            <v>0</v>
          </cell>
          <cell r="E1293">
            <v>0</v>
          </cell>
          <cell r="F1293">
            <v>0</v>
          </cell>
          <cell r="G1293">
            <v>0</v>
          </cell>
          <cell r="H1293">
            <v>0</v>
          </cell>
          <cell r="I1293">
            <v>0</v>
          </cell>
          <cell r="J1293">
            <v>0</v>
          </cell>
          <cell r="K1293">
            <v>0</v>
          </cell>
          <cell r="L1293">
            <v>0</v>
          </cell>
        </row>
        <row r="1294">
          <cell r="B1294" t="str">
            <v>LH0032</v>
          </cell>
          <cell r="C1294" t="str">
            <v>Large</v>
          </cell>
          <cell r="D1294">
            <v>3419</v>
          </cell>
          <cell r="E1294">
            <v>23</v>
          </cell>
          <cell r="F1294">
            <v>1</v>
          </cell>
          <cell r="G1294">
            <v>1015</v>
          </cell>
          <cell r="H1294">
            <v>0</v>
          </cell>
          <cell r="I1294">
            <v>0</v>
          </cell>
          <cell r="J1294">
            <v>4434</v>
          </cell>
          <cell r="K1294">
            <v>23</v>
          </cell>
          <cell r="L1294">
            <v>1</v>
          </cell>
        </row>
        <row r="1295">
          <cell r="B1295" t="str">
            <v>LH0050</v>
          </cell>
          <cell r="C1295" t="str">
            <v>Large</v>
          </cell>
          <cell r="D1295">
            <v>693</v>
          </cell>
          <cell r="E1295">
            <v>0</v>
          </cell>
          <cell r="F1295">
            <v>0</v>
          </cell>
          <cell r="G1295">
            <v>249</v>
          </cell>
          <cell r="H1295">
            <v>0</v>
          </cell>
          <cell r="I1295">
            <v>0</v>
          </cell>
          <cell r="J1295">
            <v>942</v>
          </cell>
          <cell r="K1295">
            <v>0</v>
          </cell>
          <cell r="L1295">
            <v>0</v>
          </cell>
        </row>
        <row r="1296">
          <cell r="B1296" t="str">
            <v>LH0065</v>
          </cell>
          <cell r="C1296" t="str">
            <v>Large</v>
          </cell>
          <cell r="D1296">
            <v>165</v>
          </cell>
          <cell r="E1296">
            <v>0</v>
          </cell>
          <cell r="F1296">
            <v>0</v>
          </cell>
          <cell r="G1296">
            <v>140</v>
          </cell>
          <cell r="H1296">
            <v>0</v>
          </cell>
          <cell r="I1296">
            <v>0</v>
          </cell>
          <cell r="J1296">
            <v>305</v>
          </cell>
          <cell r="K1296">
            <v>0</v>
          </cell>
          <cell r="L1296">
            <v>0</v>
          </cell>
        </row>
        <row r="1297">
          <cell r="B1297" t="str">
            <v>LH0079</v>
          </cell>
          <cell r="C1297" t="str">
            <v>RASA</v>
          </cell>
          <cell r="D1297">
            <v>0</v>
          </cell>
          <cell r="E1297">
            <v>0</v>
          </cell>
          <cell r="F1297">
            <v>0</v>
          </cell>
          <cell r="G1297">
            <v>169</v>
          </cell>
          <cell r="H1297">
            <v>0</v>
          </cell>
          <cell r="I1297">
            <v>0</v>
          </cell>
          <cell r="J1297">
            <v>169</v>
          </cell>
          <cell r="K1297">
            <v>0</v>
          </cell>
          <cell r="L1297">
            <v>0</v>
          </cell>
        </row>
        <row r="1298">
          <cell r="B1298" t="str">
            <v>LH0084</v>
          </cell>
          <cell r="C1298" t="str">
            <v>Large</v>
          </cell>
          <cell r="D1298">
            <v>12</v>
          </cell>
          <cell r="E1298">
            <v>13</v>
          </cell>
          <cell r="F1298">
            <v>0</v>
          </cell>
          <cell r="G1298">
            <v>0</v>
          </cell>
          <cell r="H1298">
            <v>8</v>
          </cell>
          <cell r="I1298">
            <v>0</v>
          </cell>
          <cell r="J1298">
            <v>12</v>
          </cell>
          <cell r="K1298">
            <v>21</v>
          </cell>
          <cell r="L1298">
            <v>0</v>
          </cell>
        </row>
        <row r="1299">
          <cell r="B1299" t="str">
            <v>LH0131</v>
          </cell>
          <cell r="C1299" t="str">
            <v>Large</v>
          </cell>
          <cell r="D1299">
            <v>84</v>
          </cell>
          <cell r="E1299">
            <v>221</v>
          </cell>
          <cell r="F1299">
            <v>0</v>
          </cell>
          <cell r="G1299">
            <v>3</v>
          </cell>
          <cell r="H1299">
            <v>39</v>
          </cell>
          <cell r="I1299">
            <v>8</v>
          </cell>
          <cell r="J1299">
            <v>87</v>
          </cell>
          <cell r="K1299">
            <v>260</v>
          </cell>
          <cell r="L1299">
            <v>8</v>
          </cell>
        </row>
        <row r="1300">
          <cell r="B1300" t="str">
            <v>LH0155</v>
          </cell>
          <cell r="C1300" t="str">
            <v>Large</v>
          </cell>
          <cell r="D1300">
            <v>0</v>
          </cell>
          <cell r="E1300">
            <v>0</v>
          </cell>
          <cell r="F1300">
            <v>0</v>
          </cell>
          <cell r="G1300">
            <v>0</v>
          </cell>
          <cell r="H1300">
            <v>0</v>
          </cell>
          <cell r="I1300">
            <v>0</v>
          </cell>
          <cell r="J1300">
            <v>0</v>
          </cell>
          <cell r="K1300">
            <v>0</v>
          </cell>
          <cell r="L1300">
            <v>0</v>
          </cell>
        </row>
        <row r="1301">
          <cell r="B1301" t="str">
            <v>LH0170</v>
          </cell>
          <cell r="C1301" t="str">
            <v>RASA</v>
          </cell>
          <cell r="D1301">
            <v>101</v>
          </cell>
          <cell r="E1301">
            <v>0</v>
          </cell>
          <cell r="F1301">
            <v>43</v>
          </cell>
          <cell r="G1301">
            <v>112</v>
          </cell>
          <cell r="H1301">
            <v>0</v>
          </cell>
          <cell r="I1301">
            <v>65</v>
          </cell>
          <cell r="J1301">
            <v>213</v>
          </cell>
          <cell r="K1301">
            <v>0</v>
          </cell>
          <cell r="L1301">
            <v>108</v>
          </cell>
        </row>
        <row r="1302">
          <cell r="B1302" t="str">
            <v>LH0171</v>
          </cell>
          <cell r="C1302" t="str">
            <v>Large</v>
          </cell>
          <cell r="D1302">
            <v>1527</v>
          </cell>
          <cell r="E1302">
            <v>20</v>
          </cell>
          <cell r="F1302">
            <v>16</v>
          </cell>
          <cell r="G1302">
            <v>1462</v>
          </cell>
          <cell r="H1302">
            <v>69</v>
          </cell>
          <cell r="I1302">
            <v>6</v>
          </cell>
          <cell r="J1302">
            <v>2989</v>
          </cell>
          <cell r="K1302">
            <v>89</v>
          </cell>
          <cell r="L1302">
            <v>22</v>
          </cell>
        </row>
        <row r="1303">
          <cell r="B1303" t="str">
            <v>LH0172</v>
          </cell>
          <cell r="C1303" t="str">
            <v>Large</v>
          </cell>
          <cell r="D1303">
            <v>888</v>
          </cell>
          <cell r="E1303">
            <v>0</v>
          </cell>
          <cell r="F1303">
            <v>0</v>
          </cell>
          <cell r="G1303">
            <v>356</v>
          </cell>
          <cell r="H1303">
            <v>0</v>
          </cell>
          <cell r="I1303">
            <v>0</v>
          </cell>
          <cell r="J1303">
            <v>1244</v>
          </cell>
          <cell r="K1303">
            <v>0</v>
          </cell>
          <cell r="L1303">
            <v>0</v>
          </cell>
        </row>
        <row r="1304">
          <cell r="B1304" t="str">
            <v>LH0250</v>
          </cell>
          <cell r="C1304" t="str">
            <v>Large</v>
          </cell>
          <cell r="D1304">
            <v>518</v>
          </cell>
          <cell r="E1304">
            <v>0</v>
          </cell>
          <cell r="F1304">
            <v>0</v>
          </cell>
          <cell r="G1304">
            <v>0</v>
          </cell>
          <cell r="H1304">
            <v>0</v>
          </cell>
          <cell r="I1304">
            <v>0</v>
          </cell>
          <cell r="J1304">
            <v>518</v>
          </cell>
          <cell r="K1304">
            <v>0</v>
          </cell>
          <cell r="L1304">
            <v>0</v>
          </cell>
        </row>
        <row r="1305">
          <cell r="B1305" t="str">
            <v>LH0269</v>
          </cell>
          <cell r="C1305" t="str">
            <v>Large</v>
          </cell>
          <cell r="D1305">
            <v>11</v>
          </cell>
          <cell r="E1305">
            <v>0</v>
          </cell>
          <cell r="F1305">
            <v>0</v>
          </cell>
          <cell r="G1305">
            <v>18</v>
          </cell>
          <cell r="H1305">
            <v>0</v>
          </cell>
          <cell r="I1305">
            <v>0</v>
          </cell>
          <cell r="J1305">
            <v>29</v>
          </cell>
          <cell r="K1305">
            <v>0</v>
          </cell>
          <cell r="L1305">
            <v>0</v>
          </cell>
        </row>
        <row r="1306">
          <cell r="B1306" t="str">
            <v>LH0279</v>
          </cell>
          <cell r="C1306" t="str">
            <v>Large</v>
          </cell>
          <cell r="D1306">
            <v>0</v>
          </cell>
          <cell r="E1306">
            <v>0</v>
          </cell>
          <cell r="F1306">
            <v>0</v>
          </cell>
          <cell r="G1306">
            <v>0</v>
          </cell>
          <cell r="H1306">
            <v>0</v>
          </cell>
          <cell r="I1306">
            <v>0</v>
          </cell>
          <cell r="J1306">
            <v>0</v>
          </cell>
          <cell r="K1306">
            <v>0</v>
          </cell>
          <cell r="L1306">
            <v>0</v>
          </cell>
        </row>
        <row r="1307">
          <cell r="B1307" t="str">
            <v>LH0280</v>
          </cell>
          <cell r="C1307" t="str">
            <v>Large</v>
          </cell>
          <cell r="D1307">
            <v>572</v>
          </cell>
          <cell r="E1307">
            <v>0</v>
          </cell>
          <cell r="F1307">
            <v>0</v>
          </cell>
          <cell r="G1307">
            <v>0</v>
          </cell>
          <cell r="H1307">
            <v>0</v>
          </cell>
          <cell r="I1307">
            <v>0</v>
          </cell>
          <cell r="J1307">
            <v>572</v>
          </cell>
          <cell r="K1307">
            <v>0</v>
          </cell>
          <cell r="L1307">
            <v>0</v>
          </cell>
        </row>
        <row r="1308">
          <cell r="B1308" t="str">
            <v>LH0391</v>
          </cell>
          <cell r="C1308" t="str">
            <v>Large</v>
          </cell>
          <cell r="D1308">
            <v>2172</v>
          </cell>
          <cell r="E1308">
            <v>0</v>
          </cell>
          <cell r="F1308">
            <v>25</v>
          </cell>
          <cell r="G1308">
            <v>1417</v>
          </cell>
          <cell r="H1308">
            <v>47</v>
          </cell>
          <cell r="I1308">
            <v>721</v>
          </cell>
          <cell r="J1308">
            <v>3589</v>
          </cell>
          <cell r="K1308">
            <v>47</v>
          </cell>
          <cell r="L1308">
            <v>746</v>
          </cell>
        </row>
        <row r="1309">
          <cell r="B1309" t="str">
            <v>LH0418</v>
          </cell>
          <cell r="C1309" t="str">
            <v>RASA</v>
          </cell>
          <cell r="D1309">
            <v>24</v>
          </cell>
          <cell r="E1309">
            <v>0</v>
          </cell>
          <cell r="F1309">
            <v>0</v>
          </cell>
          <cell r="G1309">
            <v>22</v>
          </cell>
          <cell r="H1309">
            <v>0</v>
          </cell>
          <cell r="I1309">
            <v>0</v>
          </cell>
          <cell r="J1309">
            <v>46</v>
          </cell>
          <cell r="K1309">
            <v>0</v>
          </cell>
          <cell r="L1309">
            <v>0</v>
          </cell>
        </row>
        <row r="1310">
          <cell r="B1310" t="str">
            <v>LH0424</v>
          </cell>
          <cell r="C1310" t="str">
            <v>RASA</v>
          </cell>
          <cell r="D1310">
            <v>0</v>
          </cell>
          <cell r="E1310">
            <v>0</v>
          </cell>
          <cell r="F1310">
            <v>0</v>
          </cell>
          <cell r="G1310">
            <v>0</v>
          </cell>
          <cell r="H1310">
            <v>0</v>
          </cell>
          <cell r="I1310">
            <v>0</v>
          </cell>
          <cell r="J1310">
            <v>0</v>
          </cell>
          <cell r="K1310">
            <v>0</v>
          </cell>
          <cell r="L1310">
            <v>0</v>
          </cell>
        </row>
        <row r="1311">
          <cell r="B1311" t="str">
            <v>LH0426</v>
          </cell>
          <cell r="C1311" t="str">
            <v>RASA</v>
          </cell>
          <cell r="D1311">
            <v>0</v>
          </cell>
          <cell r="E1311">
            <v>0</v>
          </cell>
          <cell r="F1311">
            <v>0</v>
          </cell>
          <cell r="G1311">
            <v>0</v>
          </cell>
          <cell r="H1311">
            <v>0</v>
          </cell>
          <cell r="I1311">
            <v>0</v>
          </cell>
          <cell r="J1311">
            <v>0</v>
          </cell>
          <cell r="K1311">
            <v>0</v>
          </cell>
          <cell r="L1311">
            <v>0</v>
          </cell>
        </row>
        <row r="1312">
          <cell r="B1312" t="str">
            <v>LH0459</v>
          </cell>
          <cell r="C1312" t="str">
            <v>Large</v>
          </cell>
          <cell r="D1312">
            <v>2</v>
          </cell>
          <cell r="E1312">
            <v>0</v>
          </cell>
          <cell r="F1312">
            <v>0</v>
          </cell>
          <cell r="G1312">
            <v>0</v>
          </cell>
          <cell r="H1312">
            <v>0</v>
          </cell>
          <cell r="I1312">
            <v>0</v>
          </cell>
          <cell r="J1312">
            <v>2</v>
          </cell>
          <cell r="K1312">
            <v>0</v>
          </cell>
          <cell r="L1312">
            <v>0</v>
          </cell>
        </row>
        <row r="1313">
          <cell r="B1313" t="str">
            <v>LH0495</v>
          </cell>
          <cell r="C1313" t="str">
            <v>Large</v>
          </cell>
          <cell r="D1313">
            <v>0</v>
          </cell>
          <cell r="E1313">
            <v>0</v>
          </cell>
          <cell r="F1313">
            <v>27</v>
          </cell>
          <cell r="G1313">
            <v>0</v>
          </cell>
          <cell r="H1313">
            <v>0</v>
          </cell>
          <cell r="I1313">
            <v>0</v>
          </cell>
          <cell r="J1313">
            <v>0</v>
          </cell>
          <cell r="K1313">
            <v>0</v>
          </cell>
          <cell r="L1313">
            <v>27</v>
          </cell>
        </row>
        <row r="1314">
          <cell r="B1314" t="str">
            <v>LH0526</v>
          </cell>
          <cell r="C1314" t="str">
            <v>RASA</v>
          </cell>
          <cell r="D1314">
            <v>0</v>
          </cell>
          <cell r="E1314">
            <v>0</v>
          </cell>
          <cell r="F1314">
            <v>0</v>
          </cell>
          <cell r="G1314">
            <v>0</v>
          </cell>
          <cell r="H1314">
            <v>0</v>
          </cell>
          <cell r="I1314">
            <v>0</v>
          </cell>
          <cell r="J1314">
            <v>0</v>
          </cell>
          <cell r="K1314">
            <v>0</v>
          </cell>
          <cell r="L1314">
            <v>0</v>
          </cell>
        </row>
        <row r="1315">
          <cell r="B1315" t="str">
            <v>LH0674</v>
          </cell>
          <cell r="C1315" t="str">
            <v>RASA</v>
          </cell>
          <cell r="D1315">
            <v>0</v>
          </cell>
          <cell r="E1315">
            <v>0</v>
          </cell>
          <cell r="F1315">
            <v>0</v>
          </cell>
          <cell r="G1315">
            <v>0</v>
          </cell>
          <cell r="H1315">
            <v>0</v>
          </cell>
          <cell r="I1315">
            <v>0</v>
          </cell>
          <cell r="J1315">
            <v>0</v>
          </cell>
          <cell r="K1315">
            <v>0</v>
          </cell>
          <cell r="L1315">
            <v>0</v>
          </cell>
        </row>
        <row r="1316">
          <cell r="B1316" t="str">
            <v>LH0676</v>
          </cell>
          <cell r="C1316" t="str">
            <v>Large</v>
          </cell>
          <cell r="D1316">
            <v>19</v>
          </cell>
          <cell r="E1316">
            <v>0</v>
          </cell>
          <cell r="F1316">
            <v>0</v>
          </cell>
          <cell r="G1316">
            <v>33</v>
          </cell>
          <cell r="H1316">
            <v>0</v>
          </cell>
          <cell r="I1316">
            <v>0</v>
          </cell>
          <cell r="J1316">
            <v>52</v>
          </cell>
          <cell r="K1316">
            <v>0</v>
          </cell>
          <cell r="L1316">
            <v>0</v>
          </cell>
        </row>
        <row r="1317">
          <cell r="B1317" t="str">
            <v>LH0704</v>
          </cell>
          <cell r="C1317" t="str">
            <v>Large</v>
          </cell>
          <cell r="D1317">
            <v>2</v>
          </cell>
          <cell r="E1317">
            <v>0</v>
          </cell>
          <cell r="F1317">
            <v>0</v>
          </cell>
          <cell r="G1317">
            <v>0</v>
          </cell>
          <cell r="H1317">
            <v>0</v>
          </cell>
          <cell r="I1317">
            <v>0</v>
          </cell>
          <cell r="J1317">
            <v>2</v>
          </cell>
          <cell r="K1317">
            <v>0</v>
          </cell>
          <cell r="L1317">
            <v>0</v>
          </cell>
        </row>
        <row r="1318">
          <cell r="B1318" t="str">
            <v>LH0713</v>
          </cell>
          <cell r="C1318" t="str">
            <v>Large</v>
          </cell>
          <cell r="D1318">
            <v>136</v>
          </cell>
          <cell r="E1318">
            <v>0</v>
          </cell>
          <cell r="F1318">
            <v>0</v>
          </cell>
          <cell r="G1318">
            <v>41</v>
          </cell>
          <cell r="H1318">
            <v>0</v>
          </cell>
          <cell r="I1318">
            <v>0</v>
          </cell>
          <cell r="J1318">
            <v>177</v>
          </cell>
          <cell r="K1318">
            <v>0</v>
          </cell>
          <cell r="L1318">
            <v>0</v>
          </cell>
        </row>
        <row r="1319">
          <cell r="B1319" t="str">
            <v>LH0869</v>
          </cell>
          <cell r="C1319" t="str">
            <v>RASA</v>
          </cell>
          <cell r="D1319">
            <v>0</v>
          </cell>
          <cell r="E1319">
            <v>0</v>
          </cell>
          <cell r="F1319">
            <v>0</v>
          </cell>
          <cell r="G1319">
            <v>0</v>
          </cell>
          <cell r="H1319">
            <v>0</v>
          </cell>
          <cell r="I1319">
            <v>0</v>
          </cell>
          <cell r="J1319">
            <v>0</v>
          </cell>
          <cell r="K1319">
            <v>0</v>
          </cell>
          <cell r="L1319">
            <v>0</v>
          </cell>
        </row>
        <row r="1320">
          <cell r="B1320" t="str">
            <v>LH0870</v>
          </cell>
          <cell r="C1320" t="str">
            <v>RASA</v>
          </cell>
          <cell r="D1320">
            <v>0</v>
          </cell>
          <cell r="E1320">
            <v>0</v>
          </cell>
          <cell r="F1320">
            <v>77</v>
          </cell>
          <cell r="G1320">
            <v>0</v>
          </cell>
          <cell r="H1320">
            <v>0</v>
          </cell>
          <cell r="I1320">
            <v>0</v>
          </cell>
          <cell r="J1320">
            <v>0</v>
          </cell>
          <cell r="K1320">
            <v>0</v>
          </cell>
          <cell r="L1320">
            <v>77</v>
          </cell>
        </row>
        <row r="1321">
          <cell r="B1321" t="str">
            <v>LH0884</v>
          </cell>
          <cell r="C1321" t="str">
            <v>Large</v>
          </cell>
          <cell r="D1321">
            <v>80</v>
          </cell>
          <cell r="E1321">
            <v>0</v>
          </cell>
          <cell r="F1321">
            <v>0</v>
          </cell>
          <cell r="G1321">
            <v>44</v>
          </cell>
          <cell r="H1321">
            <v>0</v>
          </cell>
          <cell r="I1321">
            <v>0</v>
          </cell>
          <cell r="J1321">
            <v>124</v>
          </cell>
          <cell r="K1321">
            <v>0</v>
          </cell>
          <cell r="L1321">
            <v>0</v>
          </cell>
        </row>
        <row r="1322">
          <cell r="B1322" t="str">
            <v>LH0886</v>
          </cell>
          <cell r="C1322" t="str">
            <v>Large</v>
          </cell>
          <cell r="D1322">
            <v>188</v>
          </cell>
          <cell r="E1322">
            <v>23</v>
          </cell>
          <cell r="F1322">
            <v>0</v>
          </cell>
          <cell r="G1322">
            <v>98</v>
          </cell>
          <cell r="H1322">
            <v>0</v>
          </cell>
          <cell r="I1322">
            <v>0</v>
          </cell>
          <cell r="J1322">
            <v>286</v>
          </cell>
          <cell r="K1322">
            <v>23</v>
          </cell>
          <cell r="L1322">
            <v>0</v>
          </cell>
        </row>
        <row r="1323">
          <cell r="B1323" t="str">
            <v>LH0888</v>
          </cell>
          <cell r="C1323" t="str">
            <v>RASA</v>
          </cell>
          <cell r="D1323">
            <v>0</v>
          </cell>
          <cell r="E1323">
            <v>0</v>
          </cell>
          <cell r="F1323">
            <v>0</v>
          </cell>
          <cell r="G1323">
            <v>0</v>
          </cell>
          <cell r="H1323">
            <v>0</v>
          </cell>
          <cell r="I1323">
            <v>0</v>
          </cell>
          <cell r="J1323">
            <v>0</v>
          </cell>
          <cell r="K1323">
            <v>0</v>
          </cell>
          <cell r="L1323">
            <v>0</v>
          </cell>
        </row>
        <row r="1324">
          <cell r="B1324" t="str">
            <v>LH0902</v>
          </cell>
          <cell r="C1324" t="str">
            <v>RASA</v>
          </cell>
          <cell r="D1324">
            <v>0</v>
          </cell>
          <cell r="E1324">
            <v>0</v>
          </cell>
          <cell r="F1324">
            <v>0</v>
          </cell>
          <cell r="G1324">
            <v>34</v>
          </cell>
          <cell r="H1324">
            <v>0</v>
          </cell>
          <cell r="I1324">
            <v>0</v>
          </cell>
          <cell r="J1324">
            <v>34</v>
          </cell>
          <cell r="K1324">
            <v>0</v>
          </cell>
          <cell r="L1324">
            <v>0</v>
          </cell>
        </row>
        <row r="1325">
          <cell r="B1325" t="str">
            <v>LH0910</v>
          </cell>
          <cell r="C1325" t="str">
            <v>RASA</v>
          </cell>
          <cell r="D1325">
            <v>0</v>
          </cell>
          <cell r="E1325">
            <v>0</v>
          </cell>
          <cell r="F1325">
            <v>0</v>
          </cell>
          <cell r="G1325">
            <v>0</v>
          </cell>
          <cell r="H1325">
            <v>0</v>
          </cell>
          <cell r="I1325">
            <v>0</v>
          </cell>
          <cell r="J1325">
            <v>0</v>
          </cell>
          <cell r="K1325">
            <v>0</v>
          </cell>
          <cell r="L1325">
            <v>0</v>
          </cell>
        </row>
        <row r="1326">
          <cell r="B1326" t="str">
            <v>LH0912</v>
          </cell>
          <cell r="C1326" t="str">
            <v>Large</v>
          </cell>
          <cell r="D1326">
            <v>287</v>
          </cell>
          <cell r="E1326">
            <v>0</v>
          </cell>
          <cell r="F1326">
            <v>46</v>
          </cell>
          <cell r="G1326">
            <v>190</v>
          </cell>
          <cell r="H1326">
            <v>0</v>
          </cell>
          <cell r="I1326">
            <v>0</v>
          </cell>
          <cell r="J1326">
            <v>477</v>
          </cell>
          <cell r="K1326">
            <v>0</v>
          </cell>
          <cell r="L1326">
            <v>46</v>
          </cell>
        </row>
        <row r="1327">
          <cell r="B1327" t="str">
            <v>LH0920</v>
          </cell>
          <cell r="C1327" t="str">
            <v>RASA</v>
          </cell>
          <cell r="D1327">
            <v>0</v>
          </cell>
          <cell r="E1327">
            <v>0</v>
          </cell>
          <cell r="F1327">
            <v>10</v>
          </cell>
          <cell r="G1327">
            <v>10</v>
          </cell>
          <cell r="H1327">
            <v>0</v>
          </cell>
          <cell r="I1327">
            <v>0</v>
          </cell>
          <cell r="J1327">
            <v>10</v>
          </cell>
          <cell r="K1327">
            <v>0</v>
          </cell>
          <cell r="L1327">
            <v>10</v>
          </cell>
        </row>
        <row r="1328">
          <cell r="B1328" t="str">
            <v>LH0945</v>
          </cell>
          <cell r="C1328" t="str">
            <v>Large</v>
          </cell>
          <cell r="D1328">
            <v>892</v>
          </cell>
          <cell r="E1328">
            <v>0</v>
          </cell>
          <cell r="F1328">
            <v>0</v>
          </cell>
          <cell r="G1328">
            <v>315</v>
          </cell>
          <cell r="H1328">
            <v>0</v>
          </cell>
          <cell r="I1328">
            <v>0</v>
          </cell>
          <cell r="J1328">
            <v>1207</v>
          </cell>
          <cell r="K1328">
            <v>0</v>
          </cell>
          <cell r="L1328">
            <v>0</v>
          </cell>
        </row>
        <row r="1329">
          <cell r="B1329" t="str">
            <v>LH0959</v>
          </cell>
          <cell r="C1329" t="str">
            <v>RASA</v>
          </cell>
          <cell r="D1329">
            <v>0</v>
          </cell>
          <cell r="E1329">
            <v>0</v>
          </cell>
          <cell r="F1329">
            <v>0</v>
          </cell>
          <cell r="G1329">
            <v>0</v>
          </cell>
          <cell r="H1329">
            <v>0</v>
          </cell>
          <cell r="I1329">
            <v>0</v>
          </cell>
          <cell r="J1329">
            <v>0</v>
          </cell>
          <cell r="K1329">
            <v>0</v>
          </cell>
          <cell r="L1329">
            <v>0</v>
          </cell>
        </row>
        <row r="1330">
          <cell r="B1330" t="str">
            <v>LH0971</v>
          </cell>
          <cell r="C1330" t="str">
            <v>RASA</v>
          </cell>
          <cell r="D1330">
            <v>0</v>
          </cell>
          <cell r="E1330">
            <v>0</v>
          </cell>
          <cell r="F1330">
            <v>0</v>
          </cell>
          <cell r="G1330">
            <v>0</v>
          </cell>
          <cell r="H1330">
            <v>0</v>
          </cell>
          <cell r="I1330">
            <v>0</v>
          </cell>
          <cell r="J1330">
            <v>0</v>
          </cell>
          <cell r="K1330">
            <v>0</v>
          </cell>
          <cell r="L1330">
            <v>0</v>
          </cell>
        </row>
        <row r="1331">
          <cell r="B1331" t="str">
            <v>LH0977</v>
          </cell>
          <cell r="C1331" t="str">
            <v>RASA</v>
          </cell>
          <cell r="D1331">
            <v>19</v>
          </cell>
          <cell r="E1331">
            <v>0</v>
          </cell>
          <cell r="F1331">
            <v>0</v>
          </cell>
          <cell r="G1331">
            <v>0</v>
          </cell>
          <cell r="H1331">
            <v>0</v>
          </cell>
          <cell r="I1331">
            <v>0</v>
          </cell>
          <cell r="J1331">
            <v>19</v>
          </cell>
          <cell r="K1331">
            <v>0</v>
          </cell>
          <cell r="L1331">
            <v>0</v>
          </cell>
        </row>
        <row r="1332">
          <cell r="B1332" t="str">
            <v>LH0989</v>
          </cell>
          <cell r="C1332" t="str">
            <v>Large</v>
          </cell>
          <cell r="D1332">
            <v>194</v>
          </cell>
          <cell r="E1332">
            <v>0</v>
          </cell>
          <cell r="F1332">
            <v>0</v>
          </cell>
          <cell r="G1332">
            <v>11</v>
          </cell>
          <cell r="H1332">
            <v>0</v>
          </cell>
          <cell r="I1332">
            <v>0</v>
          </cell>
          <cell r="J1332">
            <v>205</v>
          </cell>
          <cell r="K1332">
            <v>0</v>
          </cell>
          <cell r="L1332">
            <v>0</v>
          </cell>
        </row>
        <row r="1333">
          <cell r="B1333" t="str">
            <v>LH1020</v>
          </cell>
          <cell r="C1333" t="str">
            <v>RASA</v>
          </cell>
          <cell r="D1333">
            <v>0</v>
          </cell>
          <cell r="E1333">
            <v>0</v>
          </cell>
          <cell r="F1333">
            <v>0</v>
          </cell>
          <cell r="G1333">
            <v>0</v>
          </cell>
          <cell r="H1333">
            <v>0</v>
          </cell>
          <cell r="I1333">
            <v>0</v>
          </cell>
          <cell r="J1333">
            <v>0</v>
          </cell>
          <cell r="K1333">
            <v>0</v>
          </cell>
          <cell r="L1333">
            <v>0</v>
          </cell>
        </row>
        <row r="1334">
          <cell r="B1334" t="str">
            <v>LH1026</v>
          </cell>
          <cell r="C1334" t="str">
            <v>RASA</v>
          </cell>
          <cell r="D1334">
            <v>122</v>
          </cell>
          <cell r="E1334">
            <v>0</v>
          </cell>
          <cell r="F1334">
            <v>0</v>
          </cell>
          <cell r="G1334">
            <v>18</v>
          </cell>
          <cell r="H1334">
            <v>0</v>
          </cell>
          <cell r="I1334">
            <v>0</v>
          </cell>
          <cell r="J1334">
            <v>140</v>
          </cell>
          <cell r="K1334">
            <v>0</v>
          </cell>
          <cell r="L1334">
            <v>0</v>
          </cell>
        </row>
        <row r="1335">
          <cell r="B1335" t="str">
            <v>LH1028</v>
          </cell>
          <cell r="C1335" t="str">
            <v>RASA</v>
          </cell>
          <cell r="D1335">
            <v>0</v>
          </cell>
          <cell r="E1335">
            <v>0</v>
          </cell>
          <cell r="F1335">
            <v>0</v>
          </cell>
          <cell r="G1335">
            <v>0</v>
          </cell>
          <cell r="H1335">
            <v>0</v>
          </cell>
          <cell r="I1335">
            <v>0</v>
          </cell>
          <cell r="J1335">
            <v>0</v>
          </cell>
          <cell r="K1335">
            <v>0</v>
          </cell>
          <cell r="L1335">
            <v>0</v>
          </cell>
        </row>
        <row r="1336">
          <cell r="B1336" t="str">
            <v>LH1298</v>
          </cell>
          <cell r="C1336" t="str">
            <v>Large</v>
          </cell>
          <cell r="D1336">
            <v>118</v>
          </cell>
          <cell r="E1336">
            <v>0</v>
          </cell>
          <cell r="F1336">
            <v>16</v>
          </cell>
          <cell r="G1336">
            <v>191</v>
          </cell>
          <cell r="H1336">
            <v>0</v>
          </cell>
          <cell r="I1336">
            <v>51</v>
          </cell>
          <cell r="J1336">
            <v>309</v>
          </cell>
          <cell r="K1336">
            <v>0</v>
          </cell>
          <cell r="L1336">
            <v>67</v>
          </cell>
        </row>
        <row r="1337">
          <cell r="B1337" t="str">
            <v>LH1315</v>
          </cell>
          <cell r="C1337" t="str">
            <v>RASA</v>
          </cell>
          <cell r="D1337">
            <v>0</v>
          </cell>
          <cell r="E1337">
            <v>0</v>
          </cell>
          <cell r="F1337">
            <v>0</v>
          </cell>
          <cell r="G1337">
            <v>0</v>
          </cell>
          <cell r="H1337">
            <v>0</v>
          </cell>
          <cell r="I1337">
            <v>0</v>
          </cell>
          <cell r="J1337">
            <v>0</v>
          </cell>
          <cell r="K1337">
            <v>0</v>
          </cell>
          <cell r="L1337">
            <v>0</v>
          </cell>
        </row>
        <row r="1338">
          <cell r="B1338" t="str">
            <v>LH1317</v>
          </cell>
          <cell r="C1338" t="str">
            <v>RASA</v>
          </cell>
          <cell r="D1338">
            <v>0</v>
          </cell>
          <cell r="E1338">
            <v>0</v>
          </cell>
          <cell r="F1338">
            <v>0</v>
          </cell>
          <cell r="G1338">
            <v>0</v>
          </cell>
          <cell r="H1338">
            <v>0</v>
          </cell>
          <cell r="I1338">
            <v>0</v>
          </cell>
          <cell r="J1338">
            <v>0</v>
          </cell>
          <cell r="K1338">
            <v>0</v>
          </cell>
          <cell r="L1338">
            <v>0</v>
          </cell>
        </row>
        <row r="1339">
          <cell r="B1339" t="str">
            <v>LH1321</v>
          </cell>
          <cell r="C1339" t="str">
            <v>RASA</v>
          </cell>
          <cell r="D1339">
            <v>2</v>
          </cell>
          <cell r="E1339">
            <v>0</v>
          </cell>
          <cell r="F1339">
            <v>0</v>
          </cell>
          <cell r="G1339">
            <v>23</v>
          </cell>
          <cell r="H1339">
            <v>0</v>
          </cell>
          <cell r="I1339">
            <v>0</v>
          </cell>
          <cell r="J1339">
            <v>25</v>
          </cell>
          <cell r="K1339">
            <v>0</v>
          </cell>
          <cell r="L1339">
            <v>0</v>
          </cell>
        </row>
        <row r="1340">
          <cell r="B1340" t="str">
            <v>LH1388</v>
          </cell>
          <cell r="C1340" t="str">
            <v>RASA</v>
          </cell>
          <cell r="D1340">
            <v>0</v>
          </cell>
          <cell r="E1340">
            <v>0</v>
          </cell>
          <cell r="F1340">
            <v>0</v>
          </cell>
          <cell r="G1340">
            <v>0</v>
          </cell>
          <cell r="H1340">
            <v>0</v>
          </cell>
          <cell r="I1340">
            <v>0</v>
          </cell>
          <cell r="J1340">
            <v>0</v>
          </cell>
          <cell r="K1340">
            <v>0</v>
          </cell>
          <cell r="L1340">
            <v>0</v>
          </cell>
        </row>
        <row r="1341">
          <cell r="B1341" t="str">
            <v>LH1396</v>
          </cell>
          <cell r="C1341" t="str">
            <v>RASA</v>
          </cell>
          <cell r="D1341">
            <v>0</v>
          </cell>
          <cell r="E1341">
            <v>0</v>
          </cell>
          <cell r="F1341">
            <v>0</v>
          </cell>
          <cell r="G1341">
            <v>0</v>
          </cell>
          <cell r="H1341">
            <v>0</v>
          </cell>
          <cell r="I1341">
            <v>0</v>
          </cell>
          <cell r="J1341">
            <v>0</v>
          </cell>
          <cell r="K1341">
            <v>0</v>
          </cell>
          <cell r="L1341">
            <v>0</v>
          </cell>
        </row>
        <row r="1342">
          <cell r="B1342" t="str">
            <v>LH1534</v>
          </cell>
          <cell r="C1342" t="str">
            <v>Large</v>
          </cell>
          <cell r="D1342">
            <v>693</v>
          </cell>
          <cell r="E1342">
            <v>0</v>
          </cell>
          <cell r="F1342">
            <v>0</v>
          </cell>
          <cell r="G1342">
            <v>69</v>
          </cell>
          <cell r="H1342">
            <v>0</v>
          </cell>
          <cell r="I1342">
            <v>0</v>
          </cell>
          <cell r="J1342">
            <v>762</v>
          </cell>
          <cell r="K1342">
            <v>0</v>
          </cell>
          <cell r="L1342">
            <v>0</v>
          </cell>
        </row>
        <row r="1343">
          <cell r="B1343" t="str">
            <v>LH1647</v>
          </cell>
          <cell r="C1343" t="str">
            <v>RASA</v>
          </cell>
          <cell r="D1343">
            <v>0</v>
          </cell>
          <cell r="E1343">
            <v>0</v>
          </cell>
          <cell r="F1343">
            <v>0</v>
          </cell>
          <cell r="G1343">
            <v>0</v>
          </cell>
          <cell r="H1343">
            <v>0</v>
          </cell>
          <cell r="I1343">
            <v>0</v>
          </cell>
          <cell r="J1343">
            <v>0</v>
          </cell>
          <cell r="K1343">
            <v>0</v>
          </cell>
          <cell r="L1343">
            <v>0</v>
          </cell>
        </row>
        <row r="1344">
          <cell r="B1344" t="str">
            <v>LH1648</v>
          </cell>
          <cell r="C1344" t="str">
            <v>RASA</v>
          </cell>
          <cell r="D1344">
            <v>2</v>
          </cell>
          <cell r="E1344">
            <v>0</v>
          </cell>
          <cell r="F1344">
            <v>0</v>
          </cell>
          <cell r="G1344">
            <v>0</v>
          </cell>
          <cell r="H1344">
            <v>0</v>
          </cell>
          <cell r="I1344">
            <v>0</v>
          </cell>
          <cell r="J1344">
            <v>2</v>
          </cell>
          <cell r="K1344">
            <v>0</v>
          </cell>
          <cell r="L1344">
            <v>0</v>
          </cell>
        </row>
        <row r="1345">
          <cell r="B1345" t="str">
            <v>LH1649</v>
          </cell>
          <cell r="C1345" t="str">
            <v>RASA</v>
          </cell>
          <cell r="D1345">
            <v>0</v>
          </cell>
          <cell r="E1345">
            <v>0</v>
          </cell>
          <cell r="F1345">
            <v>0</v>
          </cell>
          <cell r="G1345">
            <v>1</v>
          </cell>
          <cell r="H1345">
            <v>0</v>
          </cell>
          <cell r="I1345">
            <v>0</v>
          </cell>
          <cell r="J1345">
            <v>1</v>
          </cell>
          <cell r="K1345">
            <v>0</v>
          </cell>
          <cell r="L1345">
            <v>0</v>
          </cell>
        </row>
        <row r="1346">
          <cell r="B1346" t="str">
            <v>LH1651</v>
          </cell>
          <cell r="C1346" t="str">
            <v>Large</v>
          </cell>
          <cell r="D1346">
            <v>152</v>
          </cell>
          <cell r="E1346">
            <v>0</v>
          </cell>
          <cell r="F1346">
            <v>0</v>
          </cell>
          <cell r="G1346">
            <v>0</v>
          </cell>
          <cell r="H1346">
            <v>0</v>
          </cell>
          <cell r="I1346">
            <v>0</v>
          </cell>
          <cell r="J1346">
            <v>152</v>
          </cell>
          <cell r="K1346">
            <v>0</v>
          </cell>
          <cell r="L1346">
            <v>0</v>
          </cell>
        </row>
        <row r="1347">
          <cell r="B1347" t="str">
            <v>LH1658</v>
          </cell>
          <cell r="C1347" t="str">
            <v>RASA</v>
          </cell>
          <cell r="D1347">
            <v>0</v>
          </cell>
          <cell r="E1347">
            <v>0</v>
          </cell>
          <cell r="F1347">
            <v>0</v>
          </cell>
          <cell r="G1347">
            <v>0</v>
          </cell>
          <cell r="H1347">
            <v>0</v>
          </cell>
          <cell r="I1347">
            <v>0</v>
          </cell>
          <cell r="J1347">
            <v>0</v>
          </cell>
          <cell r="K1347">
            <v>0</v>
          </cell>
          <cell r="L1347">
            <v>0</v>
          </cell>
        </row>
        <row r="1348">
          <cell r="B1348" t="str">
            <v>LH1662</v>
          </cell>
          <cell r="C1348" t="str">
            <v>Large</v>
          </cell>
          <cell r="D1348">
            <v>0</v>
          </cell>
          <cell r="E1348">
            <v>1324</v>
          </cell>
          <cell r="F1348">
            <v>0</v>
          </cell>
          <cell r="G1348">
            <v>0</v>
          </cell>
          <cell r="H1348">
            <v>948</v>
          </cell>
          <cell r="I1348">
            <v>0</v>
          </cell>
          <cell r="J1348">
            <v>0</v>
          </cell>
          <cell r="K1348">
            <v>2272</v>
          </cell>
          <cell r="L1348">
            <v>0</v>
          </cell>
        </row>
        <row r="1349">
          <cell r="B1349" t="str">
            <v>LH1682</v>
          </cell>
          <cell r="C1349" t="str">
            <v>Large</v>
          </cell>
          <cell r="D1349">
            <v>1027</v>
          </cell>
          <cell r="E1349">
            <v>0</v>
          </cell>
          <cell r="F1349">
            <v>0</v>
          </cell>
          <cell r="G1349">
            <v>700</v>
          </cell>
          <cell r="H1349">
            <v>0</v>
          </cell>
          <cell r="I1349">
            <v>6</v>
          </cell>
          <cell r="J1349">
            <v>1727</v>
          </cell>
          <cell r="K1349">
            <v>0</v>
          </cell>
          <cell r="L1349">
            <v>6</v>
          </cell>
        </row>
        <row r="1350">
          <cell r="B1350" t="str">
            <v>LH1704</v>
          </cell>
          <cell r="C1350" t="str">
            <v>RASA</v>
          </cell>
          <cell r="D1350">
            <v>0</v>
          </cell>
          <cell r="E1350">
            <v>14</v>
          </cell>
          <cell r="F1350">
            <v>0</v>
          </cell>
          <cell r="G1350">
            <v>0</v>
          </cell>
          <cell r="H1350">
            <v>0</v>
          </cell>
          <cell r="I1350">
            <v>0</v>
          </cell>
          <cell r="J1350">
            <v>0</v>
          </cell>
          <cell r="K1350">
            <v>14</v>
          </cell>
          <cell r="L1350">
            <v>0</v>
          </cell>
        </row>
        <row r="1351">
          <cell r="B1351" t="str">
            <v>LH1722</v>
          </cell>
          <cell r="C1351" t="str">
            <v>Large</v>
          </cell>
          <cell r="D1351">
            <v>310</v>
          </cell>
          <cell r="E1351">
            <v>117</v>
          </cell>
          <cell r="F1351">
            <v>0</v>
          </cell>
          <cell r="G1351">
            <v>589</v>
          </cell>
          <cell r="H1351">
            <v>53</v>
          </cell>
          <cell r="I1351">
            <v>0</v>
          </cell>
          <cell r="J1351">
            <v>899</v>
          </cell>
          <cell r="K1351">
            <v>170</v>
          </cell>
          <cell r="L1351">
            <v>0</v>
          </cell>
        </row>
        <row r="1352">
          <cell r="B1352" t="str">
            <v>LH1832</v>
          </cell>
          <cell r="C1352" t="str">
            <v>RASA</v>
          </cell>
          <cell r="D1352">
            <v>0</v>
          </cell>
          <cell r="E1352">
            <v>0</v>
          </cell>
          <cell r="F1352">
            <v>0</v>
          </cell>
          <cell r="G1352">
            <v>0</v>
          </cell>
          <cell r="H1352">
            <v>0</v>
          </cell>
          <cell r="I1352">
            <v>0</v>
          </cell>
          <cell r="J1352">
            <v>0</v>
          </cell>
          <cell r="K1352">
            <v>0</v>
          </cell>
          <cell r="L1352">
            <v>0</v>
          </cell>
        </row>
        <row r="1353">
          <cell r="B1353" t="str">
            <v>LH1833</v>
          </cell>
          <cell r="C1353" t="str">
            <v>RASA</v>
          </cell>
          <cell r="D1353">
            <v>0</v>
          </cell>
          <cell r="E1353">
            <v>0</v>
          </cell>
          <cell r="F1353">
            <v>0</v>
          </cell>
          <cell r="G1353">
            <v>0</v>
          </cell>
          <cell r="H1353">
            <v>0</v>
          </cell>
          <cell r="I1353">
            <v>0</v>
          </cell>
          <cell r="J1353">
            <v>0</v>
          </cell>
          <cell r="K1353">
            <v>0</v>
          </cell>
          <cell r="L1353">
            <v>0</v>
          </cell>
        </row>
        <row r="1354">
          <cell r="B1354" t="str">
            <v>LH1836</v>
          </cell>
          <cell r="C1354" t="str">
            <v>RASA</v>
          </cell>
          <cell r="D1354">
            <v>0</v>
          </cell>
          <cell r="E1354">
            <v>0</v>
          </cell>
          <cell r="F1354">
            <v>0</v>
          </cell>
          <cell r="G1354">
            <v>0</v>
          </cell>
          <cell r="H1354">
            <v>0</v>
          </cell>
          <cell r="I1354">
            <v>0</v>
          </cell>
          <cell r="J1354">
            <v>0</v>
          </cell>
          <cell r="K1354">
            <v>0</v>
          </cell>
          <cell r="L1354">
            <v>0</v>
          </cell>
        </row>
        <row r="1355">
          <cell r="B1355" t="str">
            <v>LH1960</v>
          </cell>
          <cell r="C1355" t="str">
            <v>RASA</v>
          </cell>
          <cell r="D1355">
            <v>0</v>
          </cell>
          <cell r="E1355">
            <v>0</v>
          </cell>
          <cell r="F1355">
            <v>0</v>
          </cell>
          <cell r="G1355">
            <v>0</v>
          </cell>
          <cell r="H1355">
            <v>0</v>
          </cell>
          <cell r="I1355">
            <v>0</v>
          </cell>
          <cell r="J1355">
            <v>0</v>
          </cell>
          <cell r="K1355">
            <v>0</v>
          </cell>
          <cell r="L1355">
            <v>0</v>
          </cell>
        </row>
        <row r="1356">
          <cell r="B1356" t="str">
            <v>LH2018</v>
          </cell>
          <cell r="C1356" t="str">
            <v>RASA</v>
          </cell>
          <cell r="D1356">
            <v>0</v>
          </cell>
          <cell r="E1356">
            <v>0</v>
          </cell>
          <cell r="F1356">
            <v>0</v>
          </cell>
          <cell r="G1356">
            <v>0</v>
          </cell>
          <cell r="H1356">
            <v>0</v>
          </cell>
          <cell r="I1356">
            <v>0</v>
          </cell>
          <cell r="J1356">
            <v>0</v>
          </cell>
          <cell r="K1356">
            <v>0</v>
          </cell>
          <cell r="L1356">
            <v>0</v>
          </cell>
        </row>
        <row r="1357">
          <cell r="B1357" t="str">
            <v>LH2021</v>
          </cell>
          <cell r="C1357" t="str">
            <v>RASA</v>
          </cell>
          <cell r="D1357">
            <v>0</v>
          </cell>
          <cell r="E1357">
            <v>0</v>
          </cell>
          <cell r="F1357">
            <v>0</v>
          </cell>
          <cell r="G1357">
            <v>0</v>
          </cell>
          <cell r="H1357">
            <v>0</v>
          </cell>
          <cell r="I1357">
            <v>0</v>
          </cell>
          <cell r="J1357">
            <v>0</v>
          </cell>
          <cell r="K1357">
            <v>0</v>
          </cell>
          <cell r="L1357">
            <v>0</v>
          </cell>
        </row>
        <row r="1358">
          <cell r="B1358" t="str">
            <v>LH2032</v>
          </cell>
          <cell r="C1358" t="str">
            <v>RASA</v>
          </cell>
          <cell r="D1358">
            <v>0</v>
          </cell>
          <cell r="E1358">
            <v>0</v>
          </cell>
          <cell r="F1358">
            <v>0</v>
          </cell>
          <cell r="G1358">
            <v>0</v>
          </cell>
          <cell r="H1358">
            <v>0</v>
          </cell>
          <cell r="I1358">
            <v>0</v>
          </cell>
          <cell r="J1358">
            <v>0</v>
          </cell>
          <cell r="K1358">
            <v>0</v>
          </cell>
          <cell r="L1358">
            <v>0</v>
          </cell>
        </row>
        <row r="1359">
          <cell r="B1359" t="str">
            <v>LH2162</v>
          </cell>
          <cell r="C1359" t="str">
            <v>Large</v>
          </cell>
          <cell r="D1359">
            <v>163</v>
          </cell>
          <cell r="E1359">
            <v>0</v>
          </cell>
          <cell r="F1359">
            <v>0</v>
          </cell>
          <cell r="G1359">
            <v>34</v>
          </cell>
          <cell r="H1359">
            <v>0</v>
          </cell>
          <cell r="I1359">
            <v>0</v>
          </cell>
          <cell r="J1359">
            <v>197</v>
          </cell>
          <cell r="K1359">
            <v>0</v>
          </cell>
          <cell r="L1359">
            <v>0</v>
          </cell>
        </row>
        <row r="1360">
          <cell r="B1360" t="str">
            <v>LH2174</v>
          </cell>
          <cell r="C1360" t="str">
            <v>RASA</v>
          </cell>
          <cell r="D1360">
            <v>3</v>
          </cell>
          <cell r="E1360">
            <v>0</v>
          </cell>
          <cell r="F1360">
            <v>0</v>
          </cell>
          <cell r="G1360">
            <v>0</v>
          </cell>
          <cell r="H1360">
            <v>0</v>
          </cell>
          <cell r="I1360">
            <v>0</v>
          </cell>
          <cell r="J1360">
            <v>3</v>
          </cell>
          <cell r="K1360">
            <v>0</v>
          </cell>
          <cell r="L1360">
            <v>0</v>
          </cell>
        </row>
        <row r="1361">
          <cell r="B1361" t="str">
            <v>LH2186</v>
          </cell>
          <cell r="C1361" t="str">
            <v>RASA</v>
          </cell>
          <cell r="D1361">
            <v>0</v>
          </cell>
          <cell r="E1361">
            <v>0</v>
          </cell>
          <cell r="F1361">
            <v>0</v>
          </cell>
          <cell r="G1361">
            <v>0</v>
          </cell>
          <cell r="H1361">
            <v>0</v>
          </cell>
          <cell r="I1361">
            <v>0</v>
          </cell>
          <cell r="J1361">
            <v>0</v>
          </cell>
          <cell r="K1361">
            <v>0</v>
          </cell>
          <cell r="L1361">
            <v>0</v>
          </cell>
        </row>
        <row r="1362">
          <cell r="B1362" t="str">
            <v>LH2204</v>
          </cell>
          <cell r="C1362" t="str">
            <v>RASA</v>
          </cell>
          <cell r="D1362">
            <v>0</v>
          </cell>
          <cell r="E1362">
            <v>0</v>
          </cell>
          <cell r="F1362">
            <v>0</v>
          </cell>
          <cell r="G1362">
            <v>0</v>
          </cell>
          <cell r="H1362">
            <v>0</v>
          </cell>
          <cell r="I1362">
            <v>0</v>
          </cell>
          <cell r="J1362">
            <v>0</v>
          </cell>
          <cell r="K1362">
            <v>0</v>
          </cell>
          <cell r="L1362">
            <v>0</v>
          </cell>
        </row>
        <row r="1363">
          <cell r="B1363" t="str">
            <v>LH2343</v>
          </cell>
          <cell r="C1363" t="str">
            <v>RASA</v>
          </cell>
          <cell r="D1363">
            <v>6</v>
          </cell>
          <cell r="E1363">
            <v>0</v>
          </cell>
          <cell r="F1363">
            <v>0</v>
          </cell>
          <cell r="G1363">
            <v>8</v>
          </cell>
          <cell r="H1363">
            <v>0</v>
          </cell>
          <cell r="I1363">
            <v>0</v>
          </cell>
          <cell r="J1363">
            <v>14</v>
          </cell>
          <cell r="K1363">
            <v>0</v>
          </cell>
          <cell r="L1363">
            <v>0</v>
          </cell>
        </row>
        <row r="1364">
          <cell r="B1364" t="str">
            <v>LH2346</v>
          </cell>
          <cell r="C1364" t="str">
            <v>RASA</v>
          </cell>
          <cell r="D1364">
            <v>0</v>
          </cell>
          <cell r="E1364">
            <v>0</v>
          </cell>
          <cell r="F1364">
            <v>0</v>
          </cell>
          <cell r="G1364">
            <v>0</v>
          </cell>
          <cell r="H1364">
            <v>0</v>
          </cell>
          <cell r="I1364">
            <v>0</v>
          </cell>
          <cell r="J1364">
            <v>0</v>
          </cell>
          <cell r="K1364">
            <v>0</v>
          </cell>
          <cell r="L1364">
            <v>0</v>
          </cell>
        </row>
        <row r="1365">
          <cell r="B1365" t="str">
            <v>LH2429</v>
          </cell>
          <cell r="C1365" t="str">
            <v>Large</v>
          </cell>
          <cell r="D1365">
            <v>0</v>
          </cell>
          <cell r="E1365">
            <v>0</v>
          </cell>
          <cell r="F1365">
            <v>0</v>
          </cell>
          <cell r="G1365">
            <v>0</v>
          </cell>
          <cell r="H1365">
            <v>0</v>
          </cell>
          <cell r="I1365">
            <v>0</v>
          </cell>
          <cell r="J1365">
            <v>0</v>
          </cell>
          <cell r="K1365">
            <v>0</v>
          </cell>
          <cell r="L1365">
            <v>0</v>
          </cell>
        </row>
        <row r="1366">
          <cell r="B1366" t="str">
            <v>LH2833</v>
          </cell>
          <cell r="C1366" t="str">
            <v>Large</v>
          </cell>
          <cell r="D1366">
            <v>1970</v>
          </cell>
          <cell r="E1366">
            <v>0</v>
          </cell>
          <cell r="F1366">
            <v>379</v>
          </cell>
          <cell r="G1366">
            <v>1205</v>
          </cell>
          <cell r="H1366">
            <v>0</v>
          </cell>
          <cell r="I1366">
            <v>29</v>
          </cell>
          <cell r="J1366">
            <v>3175</v>
          </cell>
          <cell r="K1366">
            <v>0</v>
          </cell>
          <cell r="L1366">
            <v>408</v>
          </cell>
        </row>
        <row r="1367">
          <cell r="B1367" t="str">
            <v>LH2916</v>
          </cell>
          <cell r="C1367" t="str">
            <v>RASA</v>
          </cell>
          <cell r="D1367">
            <v>0</v>
          </cell>
          <cell r="E1367">
            <v>0</v>
          </cell>
          <cell r="F1367">
            <v>0</v>
          </cell>
          <cell r="G1367">
            <v>0</v>
          </cell>
          <cell r="H1367">
            <v>0</v>
          </cell>
          <cell r="I1367">
            <v>0</v>
          </cell>
          <cell r="J1367">
            <v>0</v>
          </cell>
          <cell r="K1367">
            <v>0</v>
          </cell>
          <cell r="L1367">
            <v>0</v>
          </cell>
        </row>
        <row r="1368">
          <cell r="B1368" t="str">
            <v>LH3047</v>
          </cell>
          <cell r="C1368" t="str">
            <v>RASA</v>
          </cell>
          <cell r="D1368">
            <v>0</v>
          </cell>
          <cell r="E1368">
            <v>0</v>
          </cell>
          <cell r="F1368">
            <v>0</v>
          </cell>
          <cell r="G1368">
            <v>0</v>
          </cell>
          <cell r="H1368">
            <v>0</v>
          </cell>
          <cell r="I1368">
            <v>0</v>
          </cell>
          <cell r="J1368">
            <v>0</v>
          </cell>
          <cell r="K1368">
            <v>0</v>
          </cell>
          <cell r="L1368">
            <v>0</v>
          </cell>
        </row>
        <row r="1369">
          <cell r="B1369" t="str">
            <v>LH3197</v>
          </cell>
          <cell r="C1369" t="str">
            <v>RASA</v>
          </cell>
          <cell r="D1369">
            <v>0</v>
          </cell>
          <cell r="E1369">
            <v>0</v>
          </cell>
          <cell r="F1369">
            <v>3</v>
          </cell>
          <cell r="G1369">
            <v>0</v>
          </cell>
          <cell r="H1369">
            <v>0</v>
          </cell>
          <cell r="I1369">
            <v>0</v>
          </cell>
          <cell r="J1369">
            <v>0</v>
          </cell>
          <cell r="K1369">
            <v>0</v>
          </cell>
          <cell r="L1369">
            <v>3</v>
          </cell>
        </row>
        <row r="1370">
          <cell r="B1370" t="str">
            <v>LH3373</v>
          </cell>
          <cell r="C1370" t="str">
            <v>RASA</v>
          </cell>
          <cell r="D1370">
            <v>0</v>
          </cell>
          <cell r="E1370">
            <v>0</v>
          </cell>
          <cell r="F1370">
            <v>0</v>
          </cell>
          <cell r="G1370">
            <v>0</v>
          </cell>
          <cell r="H1370">
            <v>0</v>
          </cell>
          <cell r="I1370">
            <v>0</v>
          </cell>
          <cell r="J1370">
            <v>0</v>
          </cell>
          <cell r="K1370">
            <v>0</v>
          </cell>
          <cell r="L1370">
            <v>0</v>
          </cell>
        </row>
        <row r="1371">
          <cell r="B1371" t="str">
            <v>LH3594</v>
          </cell>
          <cell r="C1371" t="str">
            <v>RASA</v>
          </cell>
          <cell r="D1371">
            <v>0</v>
          </cell>
          <cell r="E1371">
            <v>0</v>
          </cell>
          <cell r="F1371">
            <v>0</v>
          </cell>
          <cell r="G1371">
            <v>0</v>
          </cell>
          <cell r="H1371">
            <v>0</v>
          </cell>
          <cell r="I1371">
            <v>0</v>
          </cell>
          <cell r="J1371">
            <v>0</v>
          </cell>
          <cell r="K1371">
            <v>0</v>
          </cell>
          <cell r="L1371">
            <v>0</v>
          </cell>
        </row>
        <row r="1372">
          <cell r="B1372" t="str">
            <v>LH3651</v>
          </cell>
          <cell r="C1372" t="str">
            <v>RASA</v>
          </cell>
          <cell r="D1372">
            <v>0</v>
          </cell>
          <cell r="E1372">
            <v>0</v>
          </cell>
          <cell r="F1372">
            <v>0</v>
          </cell>
          <cell r="G1372">
            <v>0</v>
          </cell>
          <cell r="H1372">
            <v>0</v>
          </cell>
          <cell r="I1372">
            <v>0</v>
          </cell>
          <cell r="J1372">
            <v>0</v>
          </cell>
          <cell r="K1372">
            <v>0</v>
          </cell>
          <cell r="L1372">
            <v>0</v>
          </cell>
        </row>
        <row r="1373">
          <cell r="B1373" t="str">
            <v>LH3673</v>
          </cell>
          <cell r="C1373" t="str">
            <v>RASA</v>
          </cell>
          <cell r="D1373">
            <v>61</v>
          </cell>
          <cell r="E1373">
            <v>0</v>
          </cell>
          <cell r="F1373">
            <v>0</v>
          </cell>
          <cell r="G1373">
            <v>11</v>
          </cell>
          <cell r="H1373">
            <v>0</v>
          </cell>
          <cell r="I1373">
            <v>0</v>
          </cell>
          <cell r="J1373">
            <v>72</v>
          </cell>
          <cell r="K1373">
            <v>0</v>
          </cell>
          <cell r="L1373">
            <v>0</v>
          </cell>
        </row>
        <row r="1374">
          <cell r="B1374" t="str">
            <v>LH3685</v>
          </cell>
          <cell r="C1374" t="str">
            <v>RASA</v>
          </cell>
          <cell r="D1374">
            <v>0</v>
          </cell>
          <cell r="E1374">
            <v>0</v>
          </cell>
          <cell r="F1374">
            <v>0</v>
          </cell>
          <cell r="G1374">
            <v>0</v>
          </cell>
          <cell r="H1374">
            <v>0</v>
          </cell>
          <cell r="I1374">
            <v>0</v>
          </cell>
          <cell r="J1374">
            <v>0</v>
          </cell>
          <cell r="K1374">
            <v>0</v>
          </cell>
          <cell r="L1374">
            <v>0</v>
          </cell>
        </row>
        <row r="1375">
          <cell r="B1375" t="str">
            <v>LH3687</v>
          </cell>
          <cell r="C1375" t="str">
            <v>RASA</v>
          </cell>
          <cell r="D1375">
            <v>0</v>
          </cell>
          <cell r="E1375">
            <v>0</v>
          </cell>
          <cell r="F1375">
            <v>0</v>
          </cell>
          <cell r="G1375">
            <v>0</v>
          </cell>
          <cell r="H1375">
            <v>0</v>
          </cell>
          <cell r="I1375">
            <v>0</v>
          </cell>
          <cell r="J1375">
            <v>0</v>
          </cell>
          <cell r="K1375">
            <v>0</v>
          </cell>
          <cell r="L1375">
            <v>0</v>
          </cell>
        </row>
        <row r="1376">
          <cell r="B1376" t="str">
            <v>LH3702</v>
          </cell>
          <cell r="C1376" t="str">
            <v>Large</v>
          </cell>
          <cell r="D1376">
            <v>0</v>
          </cell>
          <cell r="E1376">
            <v>3649</v>
          </cell>
          <cell r="F1376">
            <v>0</v>
          </cell>
          <cell r="G1376">
            <v>0</v>
          </cell>
          <cell r="H1376">
            <v>1427</v>
          </cell>
          <cell r="I1376">
            <v>0</v>
          </cell>
          <cell r="J1376">
            <v>0</v>
          </cell>
          <cell r="K1376">
            <v>5076</v>
          </cell>
          <cell r="L1376">
            <v>0</v>
          </cell>
        </row>
        <row r="1377">
          <cell r="B1377" t="str">
            <v>LH3728</v>
          </cell>
          <cell r="C1377" t="str">
            <v>Large</v>
          </cell>
          <cell r="D1377">
            <v>64</v>
          </cell>
          <cell r="E1377">
            <v>0</v>
          </cell>
          <cell r="F1377">
            <v>0</v>
          </cell>
          <cell r="G1377">
            <v>0</v>
          </cell>
          <cell r="H1377">
            <v>0</v>
          </cell>
          <cell r="I1377">
            <v>0</v>
          </cell>
          <cell r="J1377">
            <v>64</v>
          </cell>
          <cell r="K1377">
            <v>0</v>
          </cell>
          <cell r="L1377">
            <v>0</v>
          </cell>
        </row>
        <row r="1378">
          <cell r="B1378" t="str">
            <v>LH3737</v>
          </cell>
          <cell r="C1378" t="str">
            <v>Large</v>
          </cell>
          <cell r="D1378">
            <v>74</v>
          </cell>
          <cell r="E1378">
            <v>0</v>
          </cell>
          <cell r="F1378">
            <v>0</v>
          </cell>
          <cell r="G1378">
            <v>6</v>
          </cell>
          <cell r="H1378">
            <v>0</v>
          </cell>
          <cell r="I1378">
            <v>0</v>
          </cell>
          <cell r="J1378">
            <v>80</v>
          </cell>
          <cell r="K1378">
            <v>0</v>
          </cell>
          <cell r="L1378">
            <v>0</v>
          </cell>
        </row>
        <row r="1379">
          <cell r="B1379" t="str">
            <v>LH3766</v>
          </cell>
          <cell r="C1379" t="str">
            <v>RASA</v>
          </cell>
          <cell r="D1379">
            <v>9</v>
          </cell>
          <cell r="E1379">
            <v>0</v>
          </cell>
          <cell r="F1379">
            <v>0</v>
          </cell>
          <cell r="G1379">
            <v>20</v>
          </cell>
          <cell r="H1379">
            <v>0</v>
          </cell>
          <cell r="I1379">
            <v>0</v>
          </cell>
          <cell r="J1379">
            <v>29</v>
          </cell>
          <cell r="K1379">
            <v>0</v>
          </cell>
          <cell r="L1379">
            <v>0</v>
          </cell>
        </row>
        <row r="1380">
          <cell r="B1380" t="str">
            <v>LH3796</v>
          </cell>
          <cell r="C1380" t="str">
            <v>RASA</v>
          </cell>
          <cell r="D1380">
            <v>0</v>
          </cell>
          <cell r="E1380">
            <v>0</v>
          </cell>
          <cell r="F1380">
            <v>0</v>
          </cell>
          <cell r="G1380">
            <v>0</v>
          </cell>
          <cell r="H1380">
            <v>0</v>
          </cell>
          <cell r="I1380">
            <v>0</v>
          </cell>
          <cell r="J1380">
            <v>0</v>
          </cell>
          <cell r="K1380">
            <v>0</v>
          </cell>
          <cell r="L1380">
            <v>0</v>
          </cell>
        </row>
        <row r="1381">
          <cell r="B1381" t="str">
            <v>LH3811</v>
          </cell>
          <cell r="C1381" t="str">
            <v>RASA</v>
          </cell>
          <cell r="D1381">
            <v>9</v>
          </cell>
          <cell r="E1381">
            <v>0</v>
          </cell>
          <cell r="F1381">
            <v>0</v>
          </cell>
          <cell r="G1381">
            <v>8</v>
          </cell>
          <cell r="H1381">
            <v>0</v>
          </cell>
          <cell r="I1381">
            <v>0</v>
          </cell>
          <cell r="J1381">
            <v>17</v>
          </cell>
          <cell r="K1381">
            <v>0</v>
          </cell>
          <cell r="L1381">
            <v>0</v>
          </cell>
        </row>
        <row r="1382">
          <cell r="B1382" t="str">
            <v>LH3827</v>
          </cell>
          <cell r="C1382" t="str">
            <v>Large</v>
          </cell>
          <cell r="D1382">
            <v>429</v>
          </cell>
          <cell r="E1382">
            <v>0</v>
          </cell>
          <cell r="F1382">
            <v>0</v>
          </cell>
          <cell r="G1382">
            <v>165</v>
          </cell>
          <cell r="H1382">
            <v>0</v>
          </cell>
          <cell r="I1382">
            <v>0</v>
          </cell>
          <cell r="J1382">
            <v>594</v>
          </cell>
          <cell r="K1382">
            <v>0</v>
          </cell>
          <cell r="L1382">
            <v>0</v>
          </cell>
        </row>
        <row r="1383">
          <cell r="B1383" t="str">
            <v>LH3829</v>
          </cell>
          <cell r="C1383" t="str">
            <v>RASA</v>
          </cell>
          <cell r="D1383">
            <v>0</v>
          </cell>
          <cell r="E1383">
            <v>0</v>
          </cell>
          <cell r="F1383">
            <v>0</v>
          </cell>
          <cell r="G1383">
            <v>0</v>
          </cell>
          <cell r="H1383">
            <v>0</v>
          </cell>
          <cell r="I1383">
            <v>0</v>
          </cell>
          <cell r="J1383">
            <v>0</v>
          </cell>
          <cell r="K1383">
            <v>0</v>
          </cell>
          <cell r="L1383">
            <v>0</v>
          </cell>
        </row>
        <row r="1384">
          <cell r="B1384" t="str">
            <v>LH3859</v>
          </cell>
          <cell r="C1384" t="str">
            <v>RASA</v>
          </cell>
          <cell r="D1384">
            <v>6</v>
          </cell>
          <cell r="E1384">
            <v>0</v>
          </cell>
          <cell r="F1384">
            <v>21</v>
          </cell>
          <cell r="G1384">
            <v>0</v>
          </cell>
          <cell r="H1384">
            <v>0</v>
          </cell>
          <cell r="I1384">
            <v>0</v>
          </cell>
          <cell r="J1384">
            <v>6</v>
          </cell>
          <cell r="K1384">
            <v>0</v>
          </cell>
          <cell r="L1384">
            <v>21</v>
          </cell>
        </row>
        <row r="1385">
          <cell r="B1385" t="str">
            <v>LH3866</v>
          </cell>
          <cell r="C1385" t="str">
            <v>Large</v>
          </cell>
          <cell r="D1385">
            <v>0</v>
          </cell>
          <cell r="E1385">
            <v>871</v>
          </cell>
          <cell r="F1385">
            <v>0</v>
          </cell>
          <cell r="G1385">
            <v>0</v>
          </cell>
          <cell r="H1385">
            <v>97</v>
          </cell>
          <cell r="I1385">
            <v>0</v>
          </cell>
          <cell r="J1385">
            <v>0</v>
          </cell>
          <cell r="K1385">
            <v>968</v>
          </cell>
          <cell r="L1385">
            <v>0</v>
          </cell>
        </row>
        <row r="1386">
          <cell r="B1386" t="str">
            <v>LH3867</v>
          </cell>
          <cell r="C1386" t="str">
            <v>RASA</v>
          </cell>
          <cell r="D1386">
            <v>2</v>
          </cell>
          <cell r="E1386">
            <v>0</v>
          </cell>
          <cell r="F1386">
            <v>0</v>
          </cell>
          <cell r="G1386">
            <v>1</v>
          </cell>
          <cell r="H1386">
            <v>0</v>
          </cell>
          <cell r="I1386">
            <v>0</v>
          </cell>
          <cell r="J1386">
            <v>3</v>
          </cell>
          <cell r="K1386">
            <v>0</v>
          </cell>
          <cell r="L1386">
            <v>0</v>
          </cell>
        </row>
        <row r="1387">
          <cell r="B1387" t="str">
            <v>LH3882</v>
          </cell>
          <cell r="C1387" t="str">
            <v>RASA</v>
          </cell>
          <cell r="D1387">
            <v>0</v>
          </cell>
          <cell r="E1387">
            <v>0</v>
          </cell>
          <cell r="F1387">
            <v>0</v>
          </cell>
          <cell r="G1387">
            <v>0</v>
          </cell>
          <cell r="H1387">
            <v>0</v>
          </cell>
          <cell r="I1387">
            <v>0</v>
          </cell>
          <cell r="J1387">
            <v>0</v>
          </cell>
          <cell r="K1387">
            <v>0</v>
          </cell>
          <cell r="L1387">
            <v>0</v>
          </cell>
        </row>
        <row r="1388">
          <cell r="B1388" t="str">
            <v>LH3883</v>
          </cell>
          <cell r="C1388" t="str">
            <v>RASA</v>
          </cell>
          <cell r="D1388">
            <v>6</v>
          </cell>
          <cell r="E1388">
            <v>0</v>
          </cell>
          <cell r="F1388">
            <v>0</v>
          </cell>
          <cell r="G1388">
            <v>0</v>
          </cell>
          <cell r="H1388">
            <v>0</v>
          </cell>
          <cell r="I1388">
            <v>0</v>
          </cell>
          <cell r="J1388">
            <v>6</v>
          </cell>
          <cell r="K1388">
            <v>0</v>
          </cell>
          <cell r="L1388">
            <v>0</v>
          </cell>
        </row>
        <row r="1389">
          <cell r="B1389" t="str">
            <v>LH3887</v>
          </cell>
          <cell r="C1389" t="str">
            <v>Large</v>
          </cell>
          <cell r="D1389">
            <v>2952</v>
          </cell>
          <cell r="E1389">
            <v>111</v>
          </cell>
          <cell r="F1389">
            <v>78</v>
          </cell>
          <cell r="G1389">
            <v>563</v>
          </cell>
          <cell r="H1389">
            <v>0</v>
          </cell>
          <cell r="I1389">
            <v>0</v>
          </cell>
          <cell r="J1389">
            <v>3515</v>
          </cell>
          <cell r="K1389">
            <v>111</v>
          </cell>
          <cell r="L1389">
            <v>78</v>
          </cell>
        </row>
        <row r="1390">
          <cell r="B1390" t="str">
            <v>LH3889</v>
          </cell>
          <cell r="C1390" t="str">
            <v>RASA</v>
          </cell>
          <cell r="D1390">
            <v>0</v>
          </cell>
          <cell r="E1390">
            <v>0</v>
          </cell>
          <cell r="F1390">
            <v>0</v>
          </cell>
          <cell r="G1390">
            <v>0</v>
          </cell>
          <cell r="H1390">
            <v>0</v>
          </cell>
          <cell r="I1390">
            <v>0</v>
          </cell>
          <cell r="J1390">
            <v>0</v>
          </cell>
          <cell r="K1390">
            <v>0</v>
          </cell>
          <cell r="L1390">
            <v>0</v>
          </cell>
        </row>
        <row r="1391">
          <cell r="B1391" t="str">
            <v>LH3902</v>
          </cell>
          <cell r="C1391" t="str">
            <v>Large</v>
          </cell>
          <cell r="D1391">
            <v>774</v>
          </cell>
          <cell r="E1391">
            <v>232</v>
          </cell>
          <cell r="F1391">
            <v>2</v>
          </cell>
          <cell r="G1391">
            <v>136</v>
          </cell>
          <cell r="H1391">
            <v>55</v>
          </cell>
          <cell r="I1391">
            <v>75</v>
          </cell>
          <cell r="J1391">
            <v>910</v>
          </cell>
          <cell r="K1391">
            <v>287</v>
          </cell>
          <cell r="L1391">
            <v>77</v>
          </cell>
        </row>
        <row r="1392">
          <cell r="B1392" t="str">
            <v>LH3903</v>
          </cell>
          <cell r="C1392" t="str">
            <v>RASA</v>
          </cell>
          <cell r="D1392">
            <v>20</v>
          </cell>
          <cell r="E1392">
            <v>0</v>
          </cell>
          <cell r="F1392">
            <v>0</v>
          </cell>
          <cell r="G1392">
            <v>13</v>
          </cell>
          <cell r="H1392">
            <v>0</v>
          </cell>
          <cell r="I1392">
            <v>0</v>
          </cell>
          <cell r="J1392">
            <v>33</v>
          </cell>
          <cell r="K1392">
            <v>0</v>
          </cell>
          <cell r="L1392">
            <v>0</v>
          </cell>
        </row>
        <row r="1393">
          <cell r="B1393" t="str">
            <v>LH3904</v>
          </cell>
          <cell r="C1393" t="str">
            <v>RASA</v>
          </cell>
          <cell r="D1393">
            <v>0</v>
          </cell>
          <cell r="E1393">
            <v>0</v>
          </cell>
          <cell r="F1393">
            <v>0</v>
          </cell>
          <cell r="G1393">
            <v>0</v>
          </cell>
          <cell r="H1393">
            <v>0</v>
          </cell>
          <cell r="I1393">
            <v>0</v>
          </cell>
          <cell r="J1393">
            <v>0</v>
          </cell>
          <cell r="K1393">
            <v>0</v>
          </cell>
          <cell r="L1393">
            <v>0</v>
          </cell>
        </row>
        <row r="1394">
          <cell r="B1394" t="str">
            <v>LH3917</v>
          </cell>
          <cell r="C1394" t="str">
            <v>RASA</v>
          </cell>
          <cell r="D1394">
            <v>0</v>
          </cell>
          <cell r="E1394">
            <v>0</v>
          </cell>
          <cell r="F1394">
            <v>0</v>
          </cell>
          <cell r="G1394">
            <v>0</v>
          </cell>
          <cell r="H1394">
            <v>0</v>
          </cell>
          <cell r="I1394">
            <v>0</v>
          </cell>
          <cell r="J1394">
            <v>0</v>
          </cell>
          <cell r="K1394">
            <v>0</v>
          </cell>
          <cell r="L1394">
            <v>0</v>
          </cell>
        </row>
        <row r="1395">
          <cell r="B1395" t="str">
            <v>LH3922</v>
          </cell>
          <cell r="C1395" t="str">
            <v>Large</v>
          </cell>
          <cell r="D1395">
            <v>0</v>
          </cell>
          <cell r="E1395">
            <v>370</v>
          </cell>
          <cell r="F1395">
            <v>0</v>
          </cell>
          <cell r="G1395">
            <v>6</v>
          </cell>
          <cell r="H1395">
            <v>127</v>
          </cell>
          <cell r="I1395">
            <v>0</v>
          </cell>
          <cell r="J1395">
            <v>6</v>
          </cell>
          <cell r="K1395">
            <v>497</v>
          </cell>
          <cell r="L1395">
            <v>0</v>
          </cell>
        </row>
        <row r="1396">
          <cell r="B1396" t="str">
            <v>LH3926</v>
          </cell>
          <cell r="C1396" t="str">
            <v>Large</v>
          </cell>
          <cell r="D1396">
            <v>22</v>
          </cell>
          <cell r="E1396">
            <v>71</v>
          </cell>
          <cell r="F1396">
            <v>0</v>
          </cell>
          <cell r="G1396">
            <v>0</v>
          </cell>
          <cell r="H1396">
            <v>12</v>
          </cell>
          <cell r="I1396">
            <v>0</v>
          </cell>
          <cell r="J1396">
            <v>22</v>
          </cell>
          <cell r="K1396">
            <v>83</v>
          </cell>
          <cell r="L1396">
            <v>0</v>
          </cell>
        </row>
        <row r="1397">
          <cell r="B1397" t="str">
            <v>LH3934</v>
          </cell>
          <cell r="C1397" t="str">
            <v>RASA</v>
          </cell>
          <cell r="D1397">
            <v>0</v>
          </cell>
          <cell r="E1397">
            <v>0</v>
          </cell>
          <cell r="F1397">
            <v>0</v>
          </cell>
          <cell r="G1397">
            <v>0</v>
          </cell>
          <cell r="H1397">
            <v>0</v>
          </cell>
          <cell r="I1397">
            <v>0</v>
          </cell>
          <cell r="J1397">
            <v>0</v>
          </cell>
          <cell r="K1397">
            <v>0</v>
          </cell>
          <cell r="L1397">
            <v>0</v>
          </cell>
        </row>
        <row r="1398">
          <cell r="B1398" t="str">
            <v>LH3940</v>
          </cell>
          <cell r="C1398" t="str">
            <v>RASA</v>
          </cell>
          <cell r="D1398">
            <v>4</v>
          </cell>
          <cell r="E1398">
            <v>0</v>
          </cell>
          <cell r="F1398">
            <v>0</v>
          </cell>
          <cell r="G1398">
            <v>0</v>
          </cell>
          <cell r="H1398">
            <v>0</v>
          </cell>
          <cell r="I1398">
            <v>0</v>
          </cell>
          <cell r="J1398">
            <v>4</v>
          </cell>
          <cell r="K1398">
            <v>0</v>
          </cell>
          <cell r="L1398">
            <v>0</v>
          </cell>
        </row>
        <row r="1399">
          <cell r="B1399" t="str">
            <v>LH3942</v>
          </cell>
          <cell r="C1399" t="str">
            <v>RASA</v>
          </cell>
          <cell r="D1399">
            <v>0</v>
          </cell>
          <cell r="E1399">
            <v>0</v>
          </cell>
          <cell r="F1399">
            <v>0</v>
          </cell>
          <cell r="G1399">
            <v>0</v>
          </cell>
          <cell r="H1399">
            <v>0</v>
          </cell>
          <cell r="I1399">
            <v>0</v>
          </cell>
          <cell r="J1399">
            <v>0</v>
          </cell>
          <cell r="K1399">
            <v>0</v>
          </cell>
          <cell r="L1399">
            <v>0</v>
          </cell>
        </row>
        <row r="1400">
          <cell r="B1400" t="str">
            <v>LH3943</v>
          </cell>
          <cell r="C1400" t="str">
            <v>Large</v>
          </cell>
          <cell r="D1400">
            <v>146</v>
          </cell>
          <cell r="E1400">
            <v>0</v>
          </cell>
          <cell r="F1400">
            <v>0</v>
          </cell>
          <cell r="G1400">
            <v>0</v>
          </cell>
          <cell r="H1400">
            <v>0</v>
          </cell>
          <cell r="I1400">
            <v>0</v>
          </cell>
          <cell r="J1400">
            <v>146</v>
          </cell>
          <cell r="K1400">
            <v>0</v>
          </cell>
          <cell r="L1400">
            <v>0</v>
          </cell>
        </row>
        <row r="1401">
          <cell r="B1401" t="str">
            <v>LH3980</v>
          </cell>
          <cell r="C1401" t="str">
            <v>RASA</v>
          </cell>
          <cell r="D1401">
            <v>0</v>
          </cell>
          <cell r="E1401">
            <v>0</v>
          </cell>
          <cell r="F1401">
            <v>0</v>
          </cell>
          <cell r="G1401">
            <v>0</v>
          </cell>
          <cell r="H1401">
            <v>0</v>
          </cell>
          <cell r="I1401">
            <v>0</v>
          </cell>
          <cell r="J1401">
            <v>0</v>
          </cell>
          <cell r="K1401">
            <v>0</v>
          </cell>
          <cell r="L1401">
            <v>0</v>
          </cell>
        </row>
        <row r="1402">
          <cell r="B1402" t="str">
            <v>LH4002</v>
          </cell>
          <cell r="C1402" t="str">
            <v>Large</v>
          </cell>
          <cell r="D1402">
            <v>219</v>
          </cell>
          <cell r="E1402">
            <v>6</v>
          </cell>
          <cell r="F1402">
            <v>78</v>
          </cell>
          <cell r="G1402">
            <v>194</v>
          </cell>
          <cell r="H1402">
            <v>0</v>
          </cell>
          <cell r="I1402">
            <v>53</v>
          </cell>
          <cell r="J1402">
            <v>413</v>
          </cell>
          <cell r="K1402">
            <v>6</v>
          </cell>
          <cell r="L1402">
            <v>131</v>
          </cell>
        </row>
        <row r="1403">
          <cell r="B1403" t="str">
            <v>LH4014</v>
          </cell>
          <cell r="C1403" t="str">
            <v>Large</v>
          </cell>
          <cell r="D1403">
            <v>123</v>
          </cell>
          <cell r="E1403">
            <v>0</v>
          </cell>
          <cell r="F1403">
            <v>0</v>
          </cell>
          <cell r="G1403">
            <v>30</v>
          </cell>
          <cell r="H1403">
            <v>0</v>
          </cell>
          <cell r="I1403">
            <v>0</v>
          </cell>
          <cell r="J1403">
            <v>153</v>
          </cell>
          <cell r="K1403">
            <v>0</v>
          </cell>
          <cell r="L1403">
            <v>0</v>
          </cell>
        </row>
        <row r="1404">
          <cell r="B1404" t="str">
            <v>LH4026</v>
          </cell>
          <cell r="C1404" t="str">
            <v>Large</v>
          </cell>
          <cell r="D1404">
            <v>219</v>
          </cell>
          <cell r="E1404">
            <v>0</v>
          </cell>
          <cell r="F1404">
            <v>0</v>
          </cell>
          <cell r="G1404">
            <v>424</v>
          </cell>
          <cell r="H1404">
            <v>0</v>
          </cell>
          <cell r="I1404">
            <v>0</v>
          </cell>
          <cell r="J1404">
            <v>643</v>
          </cell>
          <cell r="K1404">
            <v>0</v>
          </cell>
          <cell r="L1404">
            <v>0</v>
          </cell>
        </row>
        <row r="1405">
          <cell r="B1405" t="str">
            <v>LH4027</v>
          </cell>
          <cell r="C1405" t="str">
            <v>Large</v>
          </cell>
          <cell r="D1405">
            <v>148</v>
          </cell>
          <cell r="E1405">
            <v>0</v>
          </cell>
          <cell r="F1405">
            <v>45</v>
          </cell>
          <cell r="G1405">
            <v>0</v>
          </cell>
          <cell r="H1405">
            <v>0</v>
          </cell>
          <cell r="I1405">
            <v>0</v>
          </cell>
          <cell r="J1405">
            <v>148</v>
          </cell>
          <cell r="K1405">
            <v>0</v>
          </cell>
          <cell r="L1405">
            <v>45</v>
          </cell>
        </row>
        <row r="1406">
          <cell r="B1406" t="str">
            <v>LH4032</v>
          </cell>
          <cell r="C1406" t="str">
            <v>Large</v>
          </cell>
          <cell r="D1406">
            <v>69</v>
          </cell>
          <cell r="E1406">
            <v>0</v>
          </cell>
          <cell r="F1406">
            <v>0</v>
          </cell>
          <cell r="G1406">
            <v>130</v>
          </cell>
          <cell r="H1406">
            <v>0</v>
          </cell>
          <cell r="I1406">
            <v>0</v>
          </cell>
          <cell r="J1406">
            <v>199</v>
          </cell>
          <cell r="K1406">
            <v>0</v>
          </cell>
          <cell r="L1406">
            <v>0</v>
          </cell>
        </row>
        <row r="1407">
          <cell r="B1407" t="str">
            <v>LH4034</v>
          </cell>
          <cell r="C1407" t="str">
            <v>RASA</v>
          </cell>
          <cell r="D1407">
            <v>27</v>
          </cell>
          <cell r="E1407">
            <v>0</v>
          </cell>
          <cell r="F1407">
            <v>12</v>
          </cell>
          <cell r="G1407">
            <v>0</v>
          </cell>
          <cell r="H1407">
            <v>0</v>
          </cell>
          <cell r="I1407">
            <v>27</v>
          </cell>
          <cell r="J1407">
            <v>27</v>
          </cell>
          <cell r="K1407">
            <v>0</v>
          </cell>
          <cell r="L1407">
            <v>39</v>
          </cell>
        </row>
        <row r="1408">
          <cell r="B1408" t="str">
            <v>LH4035</v>
          </cell>
          <cell r="C1408" t="str">
            <v>RASA</v>
          </cell>
          <cell r="D1408">
            <v>0</v>
          </cell>
          <cell r="E1408">
            <v>0</v>
          </cell>
          <cell r="F1408">
            <v>0</v>
          </cell>
          <cell r="G1408">
            <v>0</v>
          </cell>
          <cell r="H1408">
            <v>0</v>
          </cell>
          <cell r="I1408">
            <v>0</v>
          </cell>
          <cell r="J1408">
            <v>0</v>
          </cell>
          <cell r="K1408">
            <v>0</v>
          </cell>
          <cell r="L1408">
            <v>0</v>
          </cell>
        </row>
        <row r="1409">
          <cell r="B1409" t="str">
            <v>LH4046</v>
          </cell>
          <cell r="C1409" t="str">
            <v>RASA</v>
          </cell>
          <cell r="D1409">
            <v>0</v>
          </cell>
          <cell r="E1409">
            <v>0</v>
          </cell>
          <cell r="F1409">
            <v>0</v>
          </cell>
          <cell r="G1409">
            <v>0</v>
          </cell>
          <cell r="H1409">
            <v>0</v>
          </cell>
          <cell r="I1409">
            <v>0</v>
          </cell>
          <cell r="J1409">
            <v>0</v>
          </cell>
          <cell r="K1409">
            <v>0</v>
          </cell>
          <cell r="L1409">
            <v>0</v>
          </cell>
        </row>
        <row r="1410">
          <cell r="B1410" t="str">
            <v>LH4050</v>
          </cell>
          <cell r="C1410" t="str">
            <v>Large</v>
          </cell>
          <cell r="D1410">
            <v>222</v>
          </cell>
          <cell r="E1410">
            <v>0</v>
          </cell>
          <cell r="F1410">
            <v>0</v>
          </cell>
          <cell r="G1410">
            <v>163</v>
          </cell>
          <cell r="H1410">
            <v>0</v>
          </cell>
          <cell r="I1410">
            <v>0</v>
          </cell>
          <cell r="J1410">
            <v>385</v>
          </cell>
          <cell r="K1410">
            <v>0</v>
          </cell>
          <cell r="L1410">
            <v>0</v>
          </cell>
        </row>
        <row r="1411">
          <cell r="B1411" t="str">
            <v>LH4066</v>
          </cell>
          <cell r="C1411" t="str">
            <v>Large</v>
          </cell>
          <cell r="D1411">
            <v>854</v>
          </cell>
          <cell r="E1411">
            <v>0</v>
          </cell>
          <cell r="F1411">
            <v>0</v>
          </cell>
          <cell r="G1411">
            <v>522</v>
          </cell>
          <cell r="H1411">
            <v>0</v>
          </cell>
          <cell r="I1411">
            <v>0</v>
          </cell>
          <cell r="J1411">
            <v>1376</v>
          </cell>
          <cell r="K1411">
            <v>0</v>
          </cell>
          <cell r="L1411">
            <v>0</v>
          </cell>
        </row>
        <row r="1412">
          <cell r="B1412" t="str">
            <v>LH4078</v>
          </cell>
          <cell r="C1412" t="str">
            <v>RASA</v>
          </cell>
          <cell r="D1412">
            <v>0</v>
          </cell>
          <cell r="E1412">
            <v>0</v>
          </cell>
          <cell r="F1412">
            <v>0</v>
          </cell>
          <cell r="G1412">
            <v>0</v>
          </cell>
          <cell r="H1412">
            <v>0</v>
          </cell>
          <cell r="I1412">
            <v>0</v>
          </cell>
          <cell r="J1412">
            <v>0</v>
          </cell>
          <cell r="K1412">
            <v>0</v>
          </cell>
          <cell r="L1412">
            <v>0</v>
          </cell>
        </row>
        <row r="1413">
          <cell r="B1413" t="str">
            <v>LH4083</v>
          </cell>
          <cell r="C1413" t="str">
            <v>Large</v>
          </cell>
          <cell r="D1413">
            <v>330</v>
          </cell>
          <cell r="E1413">
            <v>13</v>
          </cell>
          <cell r="F1413">
            <v>9</v>
          </cell>
          <cell r="G1413">
            <v>263</v>
          </cell>
          <cell r="H1413">
            <v>42</v>
          </cell>
          <cell r="I1413">
            <v>0</v>
          </cell>
          <cell r="J1413">
            <v>593</v>
          </cell>
          <cell r="K1413">
            <v>55</v>
          </cell>
          <cell r="L1413">
            <v>9</v>
          </cell>
        </row>
        <row r="1414">
          <cell r="B1414" t="str">
            <v>LH4087</v>
          </cell>
          <cell r="C1414" t="str">
            <v>RASA</v>
          </cell>
          <cell r="D1414">
            <v>0</v>
          </cell>
          <cell r="E1414">
            <v>0</v>
          </cell>
          <cell r="F1414">
            <v>0</v>
          </cell>
          <cell r="G1414">
            <v>0</v>
          </cell>
          <cell r="H1414">
            <v>0</v>
          </cell>
          <cell r="I1414">
            <v>0</v>
          </cell>
          <cell r="J1414">
            <v>0</v>
          </cell>
          <cell r="K1414">
            <v>0</v>
          </cell>
          <cell r="L1414">
            <v>0</v>
          </cell>
        </row>
        <row r="1415">
          <cell r="B1415" t="str">
            <v>LH4090</v>
          </cell>
          <cell r="C1415" t="str">
            <v>Large</v>
          </cell>
          <cell r="D1415">
            <v>0</v>
          </cell>
          <cell r="E1415">
            <v>229</v>
          </cell>
          <cell r="F1415">
            <v>0</v>
          </cell>
          <cell r="G1415">
            <v>0</v>
          </cell>
          <cell r="H1415">
            <v>245</v>
          </cell>
          <cell r="I1415">
            <v>0</v>
          </cell>
          <cell r="J1415">
            <v>0</v>
          </cell>
          <cell r="K1415">
            <v>474</v>
          </cell>
          <cell r="L1415">
            <v>0</v>
          </cell>
        </row>
        <row r="1416">
          <cell r="B1416" t="str">
            <v>LH4094</v>
          </cell>
          <cell r="C1416" t="str">
            <v>Large</v>
          </cell>
          <cell r="D1416">
            <v>0</v>
          </cell>
          <cell r="E1416">
            <v>734</v>
          </cell>
          <cell r="F1416">
            <v>0</v>
          </cell>
          <cell r="G1416">
            <v>0</v>
          </cell>
          <cell r="H1416">
            <v>277</v>
          </cell>
          <cell r="I1416">
            <v>0</v>
          </cell>
          <cell r="J1416">
            <v>0</v>
          </cell>
          <cell r="K1416">
            <v>1011</v>
          </cell>
          <cell r="L1416">
            <v>0</v>
          </cell>
        </row>
        <row r="1417">
          <cell r="B1417" t="str">
            <v>LH4095</v>
          </cell>
          <cell r="C1417" t="str">
            <v>Large</v>
          </cell>
          <cell r="D1417">
            <v>938</v>
          </cell>
          <cell r="E1417">
            <v>29</v>
          </cell>
          <cell r="F1417">
            <v>0</v>
          </cell>
          <cell r="G1417">
            <v>5509</v>
          </cell>
          <cell r="H1417">
            <v>341</v>
          </cell>
          <cell r="I1417">
            <v>98</v>
          </cell>
          <cell r="J1417">
            <v>6447</v>
          </cell>
          <cell r="K1417">
            <v>370</v>
          </cell>
          <cell r="L1417">
            <v>98</v>
          </cell>
        </row>
        <row r="1418">
          <cell r="B1418" t="str">
            <v>LH4097</v>
          </cell>
          <cell r="C1418" t="str">
            <v>Large</v>
          </cell>
          <cell r="D1418">
            <v>34</v>
          </cell>
          <cell r="E1418">
            <v>0</v>
          </cell>
          <cell r="F1418">
            <v>0</v>
          </cell>
          <cell r="G1418">
            <v>86</v>
          </cell>
          <cell r="H1418">
            <v>0</v>
          </cell>
          <cell r="I1418">
            <v>0</v>
          </cell>
          <cell r="J1418">
            <v>120</v>
          </cell>
          <cell r="K1418">
            <v>0</v>
          </cell>
          <cell r="L1418">
            <v>0</v>
          </cell>
        </row>
        <row r="1419">
          <cell r="B1419" t="str">
            <v>LH4106</v>
          </cell>
          <cell r="C1419" t="str">
            <v>RASA</v>
          </cell>
          <cell r="D1419">
            <v>0</v>
          </cell>
          <cell r="E1419">
            <v>0</v>
          </cell>
          <cell r="F1419">
            <v>0</v>
          </cell>
          <cell r="G1419">
            <v>0</v>
          </cell>
          <cell r="H1419">
            <v>0</v>
          </cell>
          <cell r="I1419">
            <v>0</v>
          </cell>
          <cell r="J1419">
            <v>0</v>
          </cell>
          <cell r="K1419">
            <v>0</v>
          </cell>
          <cell r="L1419">
            <v>0</v>
          </cell>
        </row>
        <row r="1420">
          <cell r="B1420" t="str">
            <v>LH4107</v>
          </cell>
          <cell r="C1420" t="str">
            <v>RASA</v>
          </cell>
          <cell r="D1420">
            <v>0</v>
          </cell>
          <cell r="E1420">
            <v>0</v>
          </cell>
          <cell r="F1420">
            <v>0</v>
          </cell>
          <cell r="G1420">
            <v>0</v>
          </cell>
          <cell r="H1420">
            <v>0</v>
          </cell>
          <cell r="I1420">
            <v>0</v>
          </cell>
          <cell r="J1420">
            <v>0</v>
          </cell>
          <cell r="K1420">
            <v>0</v>
          </cell>
          <cell r="L1420">
            <v>0</v>
          </cell>
        </row>
        <row r="1421">
          <cell r="B1421" t="str">
            <v>LH4121</v>
          </cell>
          <cell r="C1421" t="str">
            <v>Large</v>
          </cell>
          <cell r="D1421">
            <v>189</v>
          </cell>
          <cell r="E1421">
            <v>0</v>
          </cell>
          <cell r="F1421">
            <v>0</v>
          </cell>
          <cell r="G1421">
            <v>235</v>
          </cell>
          <cell r="H1421">
            <v>0</v>
          </cell>
          <cell r="I1421">
            <v>0</v>
          </cell>
          <cell r="J1421">
            <v>424</v>
          </cell>
          <cell r="K1421">
            <v>0</v>
          </cell>
          <cell r="L1421">
            <v>0</v>
          </cell>
        </row>
        <row r="1422">
          <cell r="B1422" t="str">
            <v>LH4138</v>
          </cell>
          <cell r="C1422" t="str">
            <v>Large</v>
          </cell>
          <cell r="D1422">
            <v>0</v>
          </cell>
          <cell r="E1422">
            <v>1829</v>
          </cell>
          <cell r="F1422">
            <v>0</v>
          </cell>
          <cell r="G1422">
            <v>0</v>
          </cell>
          <cell r="H1422">
            <v>687</v>
          </cell>
          <cell r="I1422">
            <v>0</v>
          </cell>
          <cell r="J1422">
            <v>0</v>
          </cell>
          <cell r="K1422">
            <v>2516</v>
          </cell>
          <cell r="L1422">
            <v>0</v>
          </cell>
        </row>
        <row r="1423">
          <cell r="B1423" t="str">
            <v>LH4149</v>
          </cell>
          <cell r="C1423" t="str">
            <v>Large</v>
          </cell>
          <cell r="D1423">
            <v>1105</v>
          </cell>
          <cell r="E1423">
            <v>3</v>
          </cell>
          <cell r="F1423">
            <v>0</v>
          </cell>
          <cell r="G1423">
            <v>1885</v>
          </cell>
          <cell r="H1423">
            <v>31</v>
          </cell>
          <cell r="I1423">
            <v>320</v>
          </cell>
          <cell r="J1423">
            <v>2990</v>
          </cell>
          <cell r="K1423">
            <v>34</v>
          </cell>
          <cell r="L1423">
            <v>320</v>
          </cell>
        </row>
        <row r="1424">
          <cell r="B1424" t="str">
            <v>LH4152</v>
          </cell>
          <cell r="C1424" t="str">
            <v>RASA</v>
          </cell>
          <cell r="D1424">
            <v>0</v>
          </cell>
          <cell r="E1424">
            <v>0</v>
          </cell>
          <cell r="F1424">
            <v>0</v>
          </cell>
          <cell r="G1424">
            <v>0</v>
          </cell>
          <cell r="H1424">
            <v>0</v>
          </cell>
          <cell r="I1424">
            <v>0</v>
          </cell>
          <cell r="J1424">
            <v>0</v>
          </cell>
          <cell r="K1424">
            <v>0</v>
          </cell>
          <cell r="L1424">
            <v>0</v>
          </cell>
        </row>
        <row r="1425">
          <cell r="B1425" t="str">
            <v>LH4158</v>
          </cell>
          <cell r="C1425" t="str">
            <v>Large</v>
          </cell>
          <cell r="D1425">
            <v>417</v>
          </cell>
          <cell r="E1425">
            <v>0</v>
          </cell>
          <cell r="F1425">
            <v>0</v>
          </cell>
          <cell r="G1425">
            <v>58</v>
          </cell>
          <cell r="H1425">
            <v>0</v>
          </cell>
          <cell r="I1425">
            <v>0</v>
          </cell>
          <cell r="J1425">
            <v>475</v>
          </cell>
          <cell r="K1425">
            <v>0</v>
          </cell>
          <cell r="L1425">
            <v>0</v>
          </cell>
        </row>
        <row r="1426">
          <cell r="B1426" t="str">
            <v>LH4162</v>
          </cell>
          <cell r="C1426" t="str">
            <v>RASA</v>
          </cell>
          <cell r="D1426">
            <v>0</v>
          </cell>
          <cell r="E1426">
            <v>0</v>
          </cell>
          <cell r="F1426">
            <v>0</v>
          </cell>
          <cell r="G1426">
            <v>0</v>
          </cell>
          <cell r="H1426">
            <v>0</v>
          </cell>
          <cell r="I1426">
            <v>0</v>
          </cell>
          <cell r="J1426">
            <v>0</v>
          </cell>
          <cell r="K1426">
            <v>0</v>
          </cell>
          <cell r="L1426">
            <v>0</v>
          </cell>
        </row>
        <row r="1427">
          <cell r="B1427" t="str">
            <v>LH4163</v>
          </cell>
          <cell r="C1427" t="str">
            <v>Large</v>
          </cell>
          <cell r="D1427">
            <v>0</v>
          </cell>
          <cell r="E1427">
            <v>1</v>
          </cell>
          <cell r="F1427">
            <v>0</v>
          </cell>
          <cell r="G1427">
            <v>0</v>
          </cell>
          <cell r="H1427">
            <v>2</v>
          </cell>
          <cell r="I1427">
            <v>0</v>
          </cell>
          <cell r="J1427">
            <v>0</v>
          </cell>
          <cell r="K1427">
            <v>3</v>
          </cell>
          <cell r="L1427">
            <v>0</v>
          </cell>
        </row>
        <row r="1428">
          <cell r="B1428" t="str">
            <v>LH4165</v>
          </cell>
          <cell r="C1428" t="str">
            <v>Large</v>
          </cell>
          <cell r="D1428">
            <v>147</v>
          </cell>
          <cell r="E1428">
            <v>0</v>
          </cell>
          <cell r="F1428">
            <v>0</v>
          </cell>
          <cell r="G1428">
            <v>94</v>
          </cell>
          <cell r="H1428">
            <v>0</v>
          </cell>
          <cell r="I1428">
            <v>0</v>
          </cell>
          <cell r="J1428">
            <v>241</v>
          </cell>
          <cell r="K1428">
            <v>0</v>
          </cell>
          <cell r="L1428">
            <v>0</v>
          </cell>
        </row>
        <row r="1429">
          <cell r="B1429" t="str">
            <v>LH4166</v>
          </cell>
          <cell r="C1429" t="str">
            <v>Large</v>
          </cell>
          <cell r="D1429">
            <v>21</v>
          </cell>
          <cell r="E1429">
            <v>0</v>
          </cell>
          <cell r="F1429">
            <v>0</v>
          </cell>
          <cell r="G1429">
            <v>80</v>
          </cell>
          <cell r="H1429">
            <v>0</v>
          </cell>
          <cell r="I1429">
            <v>0</v>
          </cell>
          <cell r="J1429">
            <v>101</v>
          </cell>
          <cell r="K1429">
            <v>0</v>
          </cell>
          <cell r="L1429">
            <v>0</v>
          </cell>
        </row>
        <row r="1430">
          <cell r="B1430" t="str">
            <v>LH4184</v>
          </cell>
          <cell r="C1430" t="str">
            <v>RASA</v>
          </cell>
          <cell r="D1430">
            <v>0</v>
          </cell>
          <cell r="E1430">
            <v>0</v>
          </cell>
          <cell r="F1430">
            <v>0</v>
          </cell>
          <cell r="G1430">
            <v>0</v>
          </cell>
          <cell r="H1430">
            <v>0</v>
          </cell>
          <cell r="I1430">
            <v>0</v>
          </cell>
          <cell r="J1430">
            <v>0</v>
          </cell>
          <cell r="K1430">
            <v>0</v>
          </cell>
          <cell r="L1430">
            <v>0</v>
          </cell>
        </row>
        <row r="1431">
          <cell r="B1431" t="str">
            <v>LH4188</v>
          </cell>
          <cell r="C1431" t="str">
            <v>Large</v>
          </cell>
          <cell r="D1431">
            <v>28</v>
          </cell>
          <cell r="E1431">
            <v>0</v>
          </cell>
          <cell r="F1431">
            <v>0</v>
          </cell>
          <cell r="G1431">
            <v>0</v>
          </cell>
          <cell r="H1431">
            <v>0</v>
          </cell>
          <cell r="I1431">
            <v>0</v>
          </cell>
          <cell r="J1431">
            <v>28</v>
          </cell>
          <cell r="K1431">
            <v>0</v>
          </cell>
          <cell r="L1431">
            <v>0</v>
          </cell>
        </row>
        <row r="1432">
          <cell r="B1432" t="str">
            <v>LH4189</v>
          </cell>
          <cell r="C1432" t="str">
            <v>RASA</v>
          </cell>
          <cell r="D1432">
            <v>0</v>
          </cell>
          <cell r="E1432">
            <v>0</v>
          </cell>
          <cell r="F1432">
            <v>0</v>
          </cell>
          <cell r="G1432">
            <v>0</v>
          </cell>
          <cell r="H1432">
            <v>0</v>
          </cell>
          <cell r="I1432">
            <v>0</v>
          </cell>
          <cell r="J1432">
            <v>0</v>
          </cell>
          <cell r="K1432">
            <v>0</v>
          </cell>
          <cell r="L1432">
            <v>0</v>
          </cell>
        </row>
        <row r="1433">
          <cell r="B1433" t="str">
            <v>LH4200</v>
          </cell>
          <cell r="C1433" t="str">
            <v>Large</v>
          </cell>
          <cell r="D1433">
            <v>626</v>
          </cell>
          <cell r="E1433">
            <v>0</v>
          </cell>
          <cell r="F1433">
            <v>0</v>
          </cell>
          <cell r="G1433">
            <v>300</v>
          </cell>
          <cell r="H1433">
            <v>0</v>
          </cell>
          <cell r="I1433">
            <v>0</v>
          </cell>
          <cell r="J1433">
            <v>926</v>
          </cell>
          <cell r="K1433">
            <v>0</v>
          </cell>
          <cell r="L1433">
            <v>0</v>
          </cell>
        </row>
        <row r="1434">
          <cell r="B1434" t="str">
            <v>LH4208</v>
          </cell>
          <cell r="C1434" t="str">
            <v>Large</v>
          </cell>
          <cell r="D1434">
            <v>51</v>
          </cell>
          <cell r="E1434">
            <v>0</v>
          </cell>
          <cell r="F1434">
            <v>0</v>
          </cell>
          <cell r="G1434">
            <v>249</v>
          </cell>
          <cell r="H1434">
            <v>0</v>
          </cell>
          <cell r="I1434">
            <v>0</v>
          </cell>
          <cell r="J1434">
            <v>300</v>
          </cell>
          <cell r="K1434">
            <v>0</v>
          </cell>
          <cell r="L1434">
            <v>0</v>
          </cell>
        </row>
        <row r="1435">
          <cell r="B1435" t="str">
            <v>LH4209</v>
          </cell>
          <cell r="C1435" t="str">
            <v>Large</v>
          </cell>
          <cell r="D1435">
            <v>473</v>
          </cell>
          <cell r="E1435">
            <v>0</v>
          </cell>
          <cell r="F1435">
            <v>0</v>
          </cell>
          <cell r="G1435">
            <v>982</v>
          </cell>
          <cell r="H1435">
            <v>0</v>
          </cell>
          <cell r="I1435">
            <v>0</v>
          </cell>
          <cell r="J1435">
            <v>1455</v>
          </cell>
          <cell r="K1435">
            <v>0</v>
          </cell>
          <cell r="L1435">
            <v>0</v>
          </cell>
        </row>
        <row r="1436">
          <cell r="B1436" t="str">
            <v>LH4213</v>
          </cell>
          <cell r="C1436" t="str">
            <v>Large</v>
          </cell>
          <cell r="D1436">
            <v>13</v>
          </cell>
          <cell r="E1436">
            <v>6</v>
          </cell>
          <cell r="F1436">
            <v>0</v>
          </cell>
          <cell r="G1436">
            <v>111</v>
          </cell>
          <cell r="H1436">
            <v>0</v>
          </cell>
          <cell r="I1436">
            <v>0</v>
          </cell>
          <cell r="J1436">
            <v>124</v>
          </cell>
          <cell r="K1436">
            <v>6</v>
          </cell>
          <cell r="L1436">
            <v>0</v>
          </cell>
        </row>
        <row r="1437">
          <cell r="B1437" t="str">
            <v>LH4220</v>
          </cell>
          <cell r="C1437" t="str">
            <v>Large</v>
          </cell>
          <cell r="D1437">
            <v>131</v>
          </cell>
          <cell r="E1437">
            <v>0</v>
          </cell>
          <cell r="F1437">
            <v>0</v>
          </cell>
          <cell r="G1437">
            <v>1009</v>
          </cell>
          <cell r="H1437">
            <v>0</v>
          </cell>
          <cell r="I1437">
            <v>0</v>
          </cell>
          <cell r="J1437">
            <v>1140</v>
          </cell>
          <cell r="K1437">
            <v>0</v>
          </cell>
          <cell r="L1437">
            <v>0</v>
          </cell>
        </row>
        <row r="1438">
          <cell r="B1438" t="str">
            <v>LH4227</v>
          </cell>
          <cell r="C1438" t="str">
            <v>RASA</v>
          </cell>
          <cell r="D1438">
            <v>0</v>
          </cell>
          <cell r="E1438">
            <v>0</v>
          </cell>
          <cell r="F1438">
            <v>0</v>
          </cell>
          <cell r="G1438">
            <v>0</v>
          </cell>
          <cell r="H1438">
            <v>0</v>
          </cell>
          <cell r="I1438">
            <v>0</v>
          </cell>
          <cell r="J1438">
            <v>0</v>
          </cell>
          <cell r="K1438">
            <v>0</v>
          </cell>
          <cell r="L1438">
            <v>0</v>
          </cell>
        </row>
        <row r="1439">
          <cell r="B1439" t="str">
            <v>LH4231</v>
          </cell>
          <cell r="C1439" t="str">
            <v>RASA</v>
          </cell>
          <cell r="D1439">
            <v>0</v>
          </cell>
          <cell r="E1439">
            <v>0</v>
          </cell>
          <cell r="F1439">
            <v>0</v>
          </cell>
          <cell r="G1439">
            <v>0</v>
          </cell>
          <cell r="H1439">
            <v>0</v>
          </cell>
          <cell r="I1439">
            <v>0</v>
          </cell>
          <cell r="J1439">
            <v>0</v>
          </cell>
          <cell r="K1439">
            <v>0</v>
          </cell>
          <cell r="L1439">
            <v>0</v>
          </cell>
        </row>
        <row r="1440">
          <cell r="B1440" t="str">
            <v>LH4237</v>
          </cell>
          <cell r="C1440" t="str">
            <v>Large</v>
          </cell>
          <cell r="D1440">
            <v>73</v>
          </cell>
          <cell r="E1440">
            <v>0</v>
          </cell>
          <cell r="F1440">
            <v>0</v>
          </cell>
          <cell r="G1440">
            <v>139</v>
          </cell>
          <cell r="H1440">
            <v>0</v>
          </cell>
          <cell r="I1440">
            <v>0</v>
          </cell>
          <cell r="J1440">
            <v>212</v>
          </cell>
          <cell r="K1440">
            <v>0</v>
          </cell>
          <cell r="L1440">
            <v>0</v>
          </cell>
        </row>
        <row r="1441">
          <cell r="B1441" t="str">
            <v>LH4248</v>
          </cell>
          <cell r="C1441" t="str">
            <v>Large</v>
          </cell>
          <cell r="D1441">
            <v>331</v>
          </cell>
          <cell r="E1441">
            <v>0</v>
          </cell>
          <cell r="F1441">
            <v>0</v>
          </cell>
          <cell r="G1441">
            <v>129</v>
          </cell>
          <cell r="H1441">
            <v>0</v>
          </cell>
          <cell r="I1441">
            <v>0</v>
          </cell>
          <cell r="J1441">
            <v>460</v>
          </cell>
          <cell r="K1441">
            <v>0</v>
          </cell>
          <cell r="L1441">
            <v>0</v>
          </cell>
        </row>
        <row r="1442">
          <cell r="B1442" t="str">
            <v>LH4249</v>
          </cell>
          <cell r="C1442" t="str">
            <v>Large</v>
          </cell>
          <cell r="D1442">
            <v>47</v>
          </cell>
          <cell r="E1442">
            <v>0</v>
          </cell>
          <cell r="F1442">
            <v>0</v>
          </cell>
          <cell r="G1442">
            <v>95</v>
          </cell>
          <cell r="H1442">
            <v>0</v>
          </cell>
          <cell r="I1442">
            <v>0</v>
          </cell>
          <cell r="J1442">
            <v>142</v>
          </cell>
          <cell r="K1442">
            <v>0</v>
          </cell>
          <cell r="L1442">
            <v>0</v>
          </cell>
        </row>
        <row r="1443">
          <cell r="B1443" t="str">
            <v>LH4253</v>
          </cell>
          <cell r="C1443" t="str">
            <v>Large</v>
          </cell>
          <cell r="D1443">
            <v>269</v>
          </cell>
          <cell r="E1443">
            <v>0</v>
          </cell>
          <cell r="F1443">
            <v>0</v>
          </cell>
          <cell r="G1443">
            <v>495</v>
          </cell>
          <cell r="H1443">
            <v>0</v>
          </cell>
          <cell r="I1443">
            <v>0</v>
          </cell>
          <cell r="J1443">
            <v>764</v>
          </cell>
          <cell r="K1443">
            <v>0</v>
          </cell>
          <cell r="L1443">
            <v>0</v>
          </cell>
        </row>
        <row r="1444">
          <cell r="B1444" t="str">
            <v>LH4261</v>
          </cell>
          <cell r="C1444" t="str">
            <v>RASA</v>
          </cell>
          <cell r="D1444">
            <v>0</v>
          </cell>
          <cell r="E1444">
            <v>0</v>
          </cell>
          <cell r="F1444">
            <v>0</v>
          </cell>
          <cell r="G1444">
            <v>0</v>
          </cell>
          <cell r="H1444">
            <v>0</v>
          </cell>
          <cell r="I1444">
            <v>0</v>
          </cell>
          <cell r="J1444">
            <v>0</v>
          </cell>
          <cell r="K1444">
            <v>0</v>
          </cell>
          <cell r="L1444">
            <v>0</v>
          </cell>
        </row>
        <row r="1445">
          <cell r="B1445" t="str">
            <v>LH4262</v>
          </cell>
          <cell r="C1445" t="str">
            <v>Large</v>
          </cell>
          <cell r="D1445">
            <v>451</v>
          </cell>
          <cell r="E1445">
            <v>0</v>
          </cell>
          <cell r="F1445">
            <v>2</v>
          </cell>
          <cell r="G1445">
            <v>1038</v>
          </cell>
          <cell r="H1445">
            <v>0</v>
          </cell>
          <cell r="I1445">
            <v>6</v>
          </cell>
          <cell r="J1445">
            <v>1489</v>
          </cell>
          <cell r="K1445">
            <v>0</v>
          </cell>
          <cell r="L1445">
            <v>8</v>
          </cell>
        </row>
        <row r="1446">
          <cell r="B1446" t="str">
            <v>LH4264</v>
          </cell>
          <cell r="C1446" t="str">
            <v>Large</v>
          </cell>
          <cell r="D1446">
            <v>214</v>
          </cell>
          <cell r="E1446">
            <v>0</v>
          </cell>
          <cell r="F1446">
            <v>0</v>
          </cell>
          <cell r="G1446">
            <v>76</v>
          </cell>
          <cell r="H1446">
            <v>0</v>
          </cell>
          <cell r="I1446">
            <v>0</v>
          </cell>
          <cell r="J1446">
            <v>290</v>
          </cell>
          <cell r="K1446">
            <v>0</v>
          </cell>
          <cell r="L1446">
            <v>0</v>
          </cell>
        </row>
        <row r="1447">
          <cell r="B1447" t="str">
            <v>LH4265</v>
          </cell>
          <cell r="C1447" t="str">
            <v>RASA</v>
          </cell>
          <cell r="D1447">
            <v>0</v>
          </cell>
          <cell r="E1447">
            <v>0</v>
          </cell>
          <cell r="F1447">
            <v>0</v>
          </cell>
          <cell r="G1447">
            <v>0</v>
          </cell>
          <cell r="H1447">
            <v>0</v>
          </cell>
          <cell r="I1447">
            <v>0</v>
          </cell>
          <cell r="J1447">
            <v>0</v>
          </cell>
          <cell r="K1447">
            <v>0</v>
          </cell>
          <cell r="L1447">
            <v>0</v>
          </cell>
        </row>
        <row r="1448">
          <cell r="B1448" t="str">
            <v>LH4266</v>
          </cell>
          <cell r="C1448" t="str">
            <v>Large</v>
          </cell>
          <cell r="D1448">
            <v>0</v>
          </cell>
          <cell r="E1448">
            <v>0</v>
          </cell>
          <cell r="F1448">
            <v>0</v>
          </cell>
          <cell r="G1448">
            <v>0</v>
          </cell>
          <cell r="H1448">
            <v>0</v>
          </cell>
          <cell r="I1448">
            <v>0</v>
          </cell>
          <cell r="J1448">
            <v>0</v>
          </cell>
          <cell r="K1448">
            <v>0</v>
          </cell>
          <cell r="L1448">
            <v>0</v>
          </cell>
        </row>
        <row r="1449">
          <cell r="B1449" t="str">
            <v>LH4275</v>
          </cell>
          <cell r="C1449" t="str">
            <v>RASA</v>
          </cell>
          <cell r="D1449">
            <v>0</v>
          </cell>
          <cell r="E1449">
            <v>0</v>
          </cell>
          <cell r="F1449">
            <v>0</v>
          </cell>
          <cell r="G1449">
            <v>0</v>
          </cell>
          <cell r="H1449">
            <v>0</v>
          </cell>
          <cell r="I1449">
            <v>0</v>
          </cell>
          <cell r="J1449">
            <v>0</v>
          </cell>
          <cell r="K1449">
            <v>0</v>
          </cell>
          <cell r="L1449">
            <v>0</v>
          </cell>
        </row>
        <row r="1450">
          <cell r="B1450" t="str">
            <v>LH4284</v>
          </cell>
          <cell r="C1450" t="str">
            <v>Large</v>
          </cell>
          <cell r="D1450">
            <v>1</v>
          </cell>
          <cell r="E1450">
            <v>0</v>
          </cell>
          <cell r="F1450">
            <v>0</v>
          </cell>
          <cell r="G1450">
            <v>77</v>
          </cell>
          <cell r="H1450">
            <v>0</v>
          </cell>
          <cell r="I1450">
            <v>0</v>
          </cell>
          <cell r="J1450">
            <v>78</v>
          </cell>
          <cell r="K1450">
            <v>0</v>
          </cell>
          <cell r="L1450">
            <v>0</v>
          </cell>
        </row>
        <row r="1451">
          <cell r="B1451" t="str">
            <v>LH4291</v>
          </cell>
          <cell r="C1451" t="str">
            <v>RASA</v>
          </cell>
          <cell r="D1451">
            <v>0</v>
          </cell>
          <cell r="E1451">
            <v>0</v>
          </cell>
          <cell r="F1451">
            <v>0</v>
          </cell>
          <cell r="G1451">
            <v>0</v>
          </cell>
          <cell r="H1451">
            <v>0</v>
          </cell>
          <cell r="I1451">
            <v>0</v>
          </cell>
          <cell r="J1451">
            <v>0</v>
          </cell>
          <cell r="K1451">
            <v>0</v>
          </cell>
          <cell r="L1451">
            <v>0</v>
          </cell>
        </row>
        <row r="1452">
          <cell r="B1452" t="str">
            <v>LH4297</v>
          </cell>
          <cell r="C1452" t="str">
            <v>RASA</v>
          </cell>
          <cell r="D1452">
            <v>0</v>
          </cell>
          <cell r="E1452">
            <v>0</v>
          </cell>
          <cell r="F1452">
            <v>0</v>
          </cell>
          <cell r="G1452">
            <v>0</v>
          </cell>
          <cell r="H1452">
            <v>0</v>
          </cell>
          <cell r="I1452">
            <v>0</v>
          </cell>
          <cell r="J1452">
            <v>0</v>
          </cell>
          <cell r="K1452">
            <v>0</v>
          </cell>
          <cell r="L1452">
            <v>0</v>
          </cell>
        </row>
        <row r="1453">
          <cell r="B1453" t="str">
            <v>LH4302</v>
          </cell>
          <cell r="C1453" t="str">
            <v>Large</v>
          </cell>
          <cell r="D1453">
            <v>314</v>
          </cell>
          <cell r="E1453">
            <v>0</v>
          </cell>
          <cell r="F1453">
            <v>0</v>
          </cell>
          <cell r="G1453">
            <v>115</v>
          </cell>
          <cell r="H1453">
            <v>0</v>
          </cell>
          <cell r="I1453">
            <v>0</v>
          </cell>
          <cell r="J1453">
            <v>429</v>
          </cell>
          <cell r="K1453">
            <v>0</v>
          </cell>
          <cell r="L1453">
            <v>0</v>
          </cell>
        </row>
        <row r="1454">
          <cell r="B1454" t="str">
            <v>LH4306</v>
          </cell>
          <cell r="C1454" t="str">
            <v>Large</v>
          </cell>
          <cell r="D1454">
            <v>3</v>
          </cell>
          <cell r="E1454">
            <v>12</v>
          </cell>
          <cell r="F1454">
            <v>33</v>
          </cell>
          <cell r="G1454">
            <v>44</v>
          </cell>
          <cell r="H1454">
            <v>0</v>
          </cell>
          <cell r="I1454">
            <v>34</v>
          </cell>
          <cell r="J1454">
            <v>47</v>
          </cell>
          <cell r="K1454">
            <v>12</v>
          </cell>
          <cell r="L1454">
            <v>67</v>
          </cell>
        </row>
        <row r="1455">
          <cell r="B1455" t="str">
            <v>LH4307</v>
          </cell>
          <cell r="C1455" t="str">
            <v>Large</v>
          </cell>
          <cell r="D1455">
            <v>113</v>
          </cell>
          <cell r="E1455">
            <v>0</v>
          </cell>
          <cell r="F1455">
            <v>0</v>
          </cell>
          <cell r="G1455">
            <v>304</v>
          </cell>
          <cell r="H1455">
            <v>0</v>
          </cell>
          <cell r="I1455">
            <v>0</v>
          </cell>
          <cell r="J1455">
            <v>417</v>
          </cell>
          <cell r="K1455">
            <v>0</v>
          </cell>
          <cell r="L1455">
            <v>0</v>
          </cell>
        </row>
        <row r="1456">
          <cell r="B1456" t="str">
            <v>LH4309</v>
          </cell>
          <cell r="C1456" t="str">
            <v>RASA</v>
          </cell>
          <cell r="D1456">
            <v>0</v>
          </cell>
          <cell r="E1456">
            <v>0</v>
          </cell>
          <cell r="F1456">
            <v>0</v>
          </cell>
          <cell r="G1456">
            <v>0</v>
          </cell>
          <cell r="H1456">
            <v>0</v>
          </cell>
          <cell r="I1456">
            <v>0</v>
          </cell>
          <cell r="J1456">
            <v>0</v>
          </cell>
          <cell r="K1456">
            <v>0</v>
          </cell>
          <cell r="L1456">
            <v>0</v>
          </cell>
        </row>
        <row r="1457">
          <cell r="B1457" t="str">
            <v>LH4314</v>
          </cell>
          <cell r="C1457" t="str">
            <v>Large</v>
          </cell>
          <cell r="D1457">
            <v>98</v>
          </cell>
          <cell r="E1457">
            <v>0</v>
          </cell>
          <cell r="F1457">
            <v>0</v>
          </cell>
          <cell r="G1457">
            <v>340</v>
          </cell>
          <cell r="H1457">
            <v>0</v>
          </cell>
          <cell r="I1457">
            <v>0</v>
          </cell>
          <cell r="J1457">
            <v>438</v>
          </cell>
          <cell r="K1457">
            <v>0</v>
          </cell>
          <cell r="L1457">
            <v>0</v>
          </cell>
        </row>
        <row r="1458">
          <cell r="B1458" t="str">
            <v>LH4322</v>
          </cell>
          <cell r="C1458" t="str">
            <v>RASA</v>
          </cell>
          <cell r="D1458">
            <v>0</v>
          </cell>
          <cell r="E1458">
            <v>1</v>
          </cell>
          <cell r="F1458">
            <v>0</v>
          </cell>
          <cell r="G1458">
            <v>0</v>
          </cell>
          <cell r="H1458">
            <v>0</v>
          </cell>
          <cell r="I1458">
            <v>0</v>
          </cell>
          <cell r="J1458">
            <v>0</v>
          </cell>
          <cell r="K1458">
            <v>1</v>
          </cell>
          <cell r="L1458">
            <v>0</v>
          </cell>
        </row>
        <row r="1459">
          <cell r="B1459" t="str">
            <v>LH4325</v>
          </cell>
          <cell r="C1459" t="str">
            <v>Large</v>
          </cell>
          <cell r="D1459">
            <v>79</v>
          </cell>
          <cell r="E1459">
            <v>0</v>
          </cell>
          <cell r="F1459">
            <v>0</v>
          </cell>
          <cell r="G1459">
            <v>2</v>
          </cell>
          <cell r="H1459">
            <v>0</v>
          </cell>
          <cell r="I1459">
            <v>0</v>
          </cell>
          <cell r="J1459">
            <v>81</v>
          </cell>
          <cell r="K1459">
            <v>0</v>
          </cell>
          <cell r="L1459">
            <v>0</v>
          </cell>
        </row>
        <row r="1460">
          <cell r="B1460" t="str">
            <v>LH4336</v>
          </cell>
          <cell r="C1460" t="str">
            <v>RASA</v>
          </cell>
          <cell r="D1460">
            <v>0</v>
          </cell>
          <cell r="E1460">
            <v>0</v>
          </cell>
          <cell r="F1460">
            <v>0</v>
          </cell>
          <cell r="G1460">
            <v>0</v>
          </cell>
          <cell r="H1460">
            <v>0</v>
          </cell>
          <cell r="I1460">
            <v>0</v>
          </cell>
          <cell r="J1460">
            <v>0</v>
          </cell>
          <cell r="K1460">
            <v>0</v>
          </cell>
          <cell r="L1460">
            <v>0</v>
          </cell>
        </row>
        <row r="1461">
          <cell r="B1461" t="str">
            <v>LH4337</v>
          </cell>
          <cell r="C1461" t="str">
            <v>RASA</v>
          </cell>
          <cell r="D1461">
            <v>0</v>
          </cell>
          <cell r="E1461">
            <v>0</v>
          </cell>
          <cell r="F1461">
            <v>0</v>
          </cell>
          <cell r="G1461">
            <v>0</v>
          </cell>
          <cell r="H1461">
            <v>0</v>
          </cell>
          <cell r="I1461">
            <v>0</v>
          </cell>
          <cell r="J1461">
            <v>0</v>
          </cell>
          <cell r="K1461">
            <v>0</v>
          </cell>
          <cell r="L1461">
            <v>0</v>
          </cell>
        </row>
        <row r="1462">
          <cell r="B1462" t="str">
            <v>LH4338</v>
          </cell>
          <cell r="C1462" t="str">
            <v>RASA</v>
          </cell>
          <cell r="D1462">
            <v>0</v>
          </cell>
          <cell r="E1462">
            <v>0</v>
          </cell>
          <cell r="F1462">
            <v>0</v>
          </cell>
          <cell r="G1462">
            <v>0</v>
          </cell>
          <cell r="H1462">
            <v>0</v>
          </cell>
          <cell r="I1462">
            <v>0</v>
          </cell>
          <cell r="J1462">
            <v>0</v>
          </cell>
          <cell r="K1462">
            <v>0</v>
          </cell>
          <cell r="L1462">
            <v>0</v>
          </cell>
        </row>
        <row r="1463">
          <cell r="B1463" t="str">
            <v>LH4339</v>
          </cell>
          <cell r="C1463" t="str">
            <v>Large</v>
          </cell>
          <cell r="D1463">
            <v>71</v>
          </cell>
          <cell r="E1463">
            <v>0</v>
          </cell>
          <cell r="F1463">
            <v>0</v>
          </cell>
          <cell r="G1463">
            <v>3</v>
          </cell>
          <cell r="H1463">
            <v>0</v>
          </cell>
          <cell r="I1463">
            <v>0</v>
          </cell>
          <cell r="J1463">
            <v>74</v>
          </cell>
          <cell r="K1463">
            <v>0</v>
          </cell>
          <cell r="L1463">
            <v>0</v>
          </cell>
        </row>
        <row r="1464">
          <cell r="B1464" t="str">
            <v>LH4343</v>
          </cell>
          <cell r="C1464" t="str">
            <v>Large</v>
          </cell>
          <cell r="D1464">
            <v>32</v>
          </cell>
          <cell r="E1464">
            <v>0</v>
          </cell>
          <cell r="F1464">
            <v>0</v>
          </cell>
          <cell r="G1464">
            <v>28</v>
          </cell>
          <cell r="H1464">
            <v>0</v>
          </cell>
          <cell r="I1464">
            <v>0</v>
          </cell>
          <cell r="J1464">
            <v>60</v>
          </cell>
          <cell r="K1464">
            <v>0</v>
          </cell>
          <cell r="L1464">
            <v>0</v>
          </cell>
        </row>
        <row r="1465">
          <cell r="B1465" t="str">
            <v>LH4345</v>
          </cell>
          <cell r="C1465" t="str">
            <v>RASA</v>
          </cell>
          <cell r="D1465">
            <v>0</v>
          </cell>
          <cell r="E1465">
            <v>0</v>
          </cell>
          <cell r="F1465">
            <v>0</v>
          </cell>
          <cell r="G1465">
            <v>0</v>
          </cell>
          <cell r="H1465">
            <v>0</v>
          </cell>
          <cell r="I1465">
            <v>0</v>
          </cell>
          <cell r="J1465">
            <v>0</v>
          </cell>
          <cell r="K1465">
            <v>0</v>
          </cell>
          <cell r="L1465">
            <v>0</v>
          </cell>
        </row>
        <row r="1466">
          <cell r="B1466" t="str">
            <v>LH4353</v>
          </cell>
          <cell r="C1466" t="str">
            <v>Large</v>
          </cell>
          <cell r="D1466">
            <v>11</v>
          </cell>
          <cell r="E1466">
            <v>0</v>
          </cell>
          <cell r="F1466">
            <v>0</v>
          </cell>
          <cell r="G1466">
            <v>386</v>
          </cell>
          <cell r="H1466">
            <v>0</v>
          </cell>
          <cell r="I1466">
            <v>0</v>
          </cell>
          <cell r="J1466">
            <v>397</v>
          </cell>
          <cell r="K1466">
            <v>0</v>
          </cell>
          <cell r="L1466">
            <v>0</v>
          </cell>
        </row>
        <row r="1467">
          <cell r="B1467" t="str">
            <v>LH4377</v>
          </cell>
          <cell r="C1467" t="str">
            <v>RASA</v>
          </cell>
          <cell r="D1467">
            <v>0</v>
          </cell>
          <cell r="E1467">
            <v>0</v>
          </cell>
          <cell r="F1467">
            <v>0</v>
          </cell>
          <cell r="G1467">
            <v>0</v>
          </cell>
          <cell r="H1467">
            <v>0</v>
          </cell>
          <cell r="I1467">
            <v>0</v>
          </cell>
          <cell r="J1467">
            <v>0</v>
          </cell>
          <cell r="K1467">
            <v>0</v>
          </cell>
          <cell r="L1467">
            <v>0</v>
          </cell>
        </row>
        <row r="1468">
          <cell r="B1468" t="str">
            <v>LH4401</v>
          </cell>
          <cell r="C1468" t="str">
            <v>Large</v>
          </cell>
          <cell r="D1468">
            <v>14</v>
          </cell>
          <cell r="E1468">
            <v>0</v>
          </cell>
          <cell r="F1468">
            <v>0</v>
          </cell>
          <cell r="G1468">
            <v>190</v>
          </cell>
          <cell r="H1468">
            <v>0</v>
          </cell>
          <cell r="I1468">
            <v>0</v>
          </cell>
          <cell r="J1468">
            <v>204</v>
          </cell>
          <cell r="K1468">
            <v>0</v>
          </cell>
          <cell r="L1468">
            <v>0</v>
          </cell>
        </row>
        <row r="1469">
          <cell r="B1469" t="str">
            <v>LH4402</v>
          </cell>
          <cell r="C1469" t="str">
            <v>Large</v>
          </cell>
          <cell r="D1469">
            <v>72</v>
          </cell>
          <cell r="E1469">
            <v>0</v>
          </cell>
          <cell r="F1469">
            <v>0</v>
          </cell>
          <cell r="G1469">
            <v>222</v>
          </cell>
          <cell r="H1469">
            <v>0</v>
          </cell>
          <cell r="I1469">
            <v>0</v>
          </cell>
          <cell r="J1469">
            <v>294</v>
          </cell>
          <cell r="K1469">
            <v>0</v>
          </cell>
          <cell r="L1469">
            <v>0</v>
          </cell>
        </row>
        <row r="1470">
          <cell r="B1470" t="str">
            <v>LH4403</v>
          </cell>
          <cell r="C1470" t="str">
            <v>Large</v>
          </cell>
          <cell r="D1470">
            <v>54</v>
          </cell>
          <cell r="E1470">
            <v>0</v>
          </cell>
          <cell r="F1470">
            <v>0</v>
          </cell>
          <cell r="G1470">
            <v>148</v>
          </cell>
          <cell r="H1470">
            <v>0</v>
          </cell>
          <cell r="I1470">
            <v>0</v>
          </cell>
          <cell r="J1470">
            <v>202</v>
          </cell>
          <cell r="K1470">
            <v>0</v>
          </cell>
          <cell r="L1470">
            <v>0</v>
          </cell>
        </row>
        <row r="1471">
          <cell r="B1471" t="str">
            <v>LH4405</v>
          </cell>
          <cell r="C1471" t="str">
            <v>RASA</v>
          </cell>
          <cell r="D1471">
            <v>0</v>
          </cell>
          <cell r="E1471">
            <v>0</v>
          </cell>
          <cell r="F1471">
            <v>0</v>
          </cell>
          <cell r="G1471">
            <v>0</v>
          </cell>
          <cell r="H1471">
            <v>0</v>
          </cell>
          <cell r="I1471">
            <v>0</v>
          </cell>
          <cell r="J1471">
            <v>0</v>
          </cell>
          <cell r="K1471">
            <v>0</v>
          </cell>
          <cell r="L1471">
            <v>0</v>
          </cell>
        </row>
        <row r="1472">
          <cell r="B1472" t="str">
            <v>LH4412</v>
          </cell>
          <cell r="C1472" t="str">
            <v>Large</v>
          </cell>
          <cell r="D1472">
            <v>224</v>
          </cell>
          <cell r="E1472">
            <v>0</v>
          </cell>
          <cell r="F1472">
            <v>0</v>
          </cell>
          <cell r="G1472">
            <v>94</v>
          </cell>
          <cell r="H1472">
            <v>0</v>
          </cell>
          <cell r="I1472">
            <v>0</v>
          </cell>
          <cell r="J1472">
            <v>318</v>
          </cell>
          <cell r="K1472">
            <v>0</v>
          </cell>
          <cell r="L1472">
            <v>0</v>
          </cell>
        </row>
        <row r="1473">
          <cell r="B1473" t="str">
            <v>LH4415</v>
          </cell>
          <cell r="C1473" t="str">
            <v>Large</v>
          </cell>
          <cell r="D1473">
            <v>111</v>
          </cell>
          <cell r="E1473">
            <v>0</v>
          </cell>
          <cell r="F1473">
            <v>30</v>
          </cell>
          <cell r="G1473">
            <v>162</v>
          </cell>
          <cell r="H1473">
            <v>0</v>
          </cell>
          <cell r="I1473">
            <v>0</v>
          </cell>
          <cell r="J1473">
            <v>273</v>
          </cell>
          <cell r="K1473">
            <v>0</v>
          </cell>
          <cell r="L1473">
            <v>30</v>
          </cell>
        </row>
        <row r="1474">
          <cell r="B1474" t="str">
            <v>LH4416</v>
          </cell>
          <cell r="C1474" t="str">
            <v>Large</v>
          </cell>
          <cell r="D1474">
            <v>137</v>
          </cell>
          <cell r="E1474">
            <v>0</v>
          </cell>
          <cell r="F1474">
            <v>0</v>
          </cell>
          <cell r="G1474">
            <v>195</v>
          </cell>
          <cell r="H1474">
            <v>0</v>
          </cell>
          <cell r="I1474">
            <v>0</v>
          </cell>
          <cell r="J1474">
            <v>332</v>
          </cell>
          <cell r="K1474">
            <v>0</v>
          </cell>
          <cell r="L1474">
            <v>0</v>
          </cell>
        </row>
        <row r="1475">
          <cell r="B1475" t="str">
            <v>LH4428</v>
          </cell>
          <cell r="C1475" t="str">
            <v>Large</v>
          </cell>
          <cell r="D1475">
            <v>394</v>
          </cell>
          <cell r="E1475">
            <v>0</v>
          </cell>
          <cell r="F1475">
            <v>0</v>
          </cell>
          <cell r="G1475">
            <v>1</v>
          </cell>
          <cell r="H1475">
            <v>0</v>
          </cell>
          <cell r="I1475">
            <v>0</v>
          </cell>
          <cell r="J1475">
            <v>395</v>
          </cell>
          <cell r="K1475">
            <v>0</v>
          </cell>
          <cell r="L1475">
            <v>0</v>
          </cell>
        </row>
        <row r="1476">
          <cell r="B1476" t="str">
            <v>LH4454</v>
          </cell>
          <cell r="C1476" t="str">
            <v>Large</v>
          </cell>
          <cell r="D1476">
            <v>0</v>
          </cell>
          <cell r="E1476">
            <v>0</v>
          </cell>
          <cell r="F1476">
            <v>0</v>
          </cell>
          <cell r="G1476">
            <v>0</v>
          </cell>
          <cell r="H1476">
            <v>0</v>
          </cell>
          <cell r="I1476">
            <v>0</v>
          </cell>
          <cell r="J1476">
            <v>0</v>
          </cell>
          <cell r="K1476">
            <v>0</v>
          </cell>
          <cell r="L1476">
            <v>0</v>
          </cell>
        </row>
        <row r="1477">
          <cell r="B1477" t="str">
            <v>LH4471</v>
          </cell>
          <cell r="C1477" t="str">
            <v>Large</v>
          </cell>
          <cell r="D1477">
            <v>48</v>
          </cell>
          <cell r="E1477">
            <v>0</v>
          </cell>
          <cell r="F1477">
            <v>35</v>
          </cell>
          <cell r="G1477">
            <v>1393</v>
          </cell>
          <cell r="H1477">
            <v>0</v>
          </cell>
          <cell r="I1477">
            <v>0</v>
          </cell>
          <cell r="J1477">
            <v>1441</v>
          </cell>
          <cell r="K1477">
            <v>0</v>
          </cell>
          <cell r="L1477">
            <v>35</v>
          </cell>
        </row>
        <row r="1478">
          <cell r="B1478" t="str">
            <v>SL3118</v>
          </cell>
          <cell r="C1478" t="str">
            <v>RASA</v>
          </cell>
          <cell r="D1478">
            <v>0</v>
          </cell>
          <cell r="E1478">
            <v>204</v>
          </cell>
          <cell r="F1478">
            <v>0</v>
          </cell>
          <cell r="G1478">
            <v>0</v>
          </cell>
          <cell r="H1478">
            <v>94</v>
          </cell>
          <cell r="I1478">
            <v>0</v>
          </cell>
          <cell r="J1478">
            <v>0</v>
          </cell>
          <cell r="K1478">
            <v>298</v>
          </cell>
          <cell r="L1478">
            <v>0</v>
          </cell>
        </row>
        <row r="1479">
          <cell r="B1479" t="str">
            <v>SL3119</v>
          </cell>
          <cell r="C1479" t="str">
            <v>Large</v>
          </cell>
          <cell r="D1479">
            <v>5056</v>
          </cell>
          <cell r="E1479">
            <v>77</v>
          </cell>
          <cell r="F1479">
            <v>0</v>
          </cell>
          <cell r="G1479">
            <v>1811</v>
          </cell>
          <cell r="H1479">
            <v>21</v>
          </cell>
          <cell r="I1479">
            <v>0</v>
          </cell>
          <cell r="J1479">
            <v>6867</v>
          </cell>
          <cell r="K1479">
            <v>98</v>
          </cell>
          <cell r="L1479">
            <v>0</v>
          </cell>
        </row>
        <row r="1480">
          <cell r="B1480" t="str">
            <v>SL3169</v>
          </cell>
          <cell r="C1480" t="str">
            <v>RASA</v>
          </cell>
          <cell r="D1480">
            <v>13</v>
          </cell>
          <cell r="E1480">
            <v>0</v>
          </cell>
          <cell r="F1480">
            <v>0</v>
          </cell>
          <cell r="G1480">
            <v>0</v>
          </cell>
          <cell r="H1480">
            <v>0</v>
          </cell>
          <cell r="I1480">
            <v>0</v>
          </cell>
          <cell r="J1480">
            <v>13</v>
          </cell>
          <cell r="K1480">
            <v>0</v>
          </cell>
          <cell r="L1480">
            <v>0</v>
          </cell>
        </row>
        <row r="1481">
          <cell r="B1481" t="str">
            <v>SL3170</v>
          </cell>
          <cell r="C1481" t="str">
            <v>RASA</v>
          </cell>
          <cell r="D1481">
            <v>830</v>
          </cell>
          <cell r="E1481">
            <v>0</v>
          </cell>
          <cell r="F1481">
            <v>0</v>
          </cell>
          <cell r="G1481">
            <v>111</v>
          </cell>
          <cell r="H1481">
            <v>0</v>
          </cell>
          <cell r="I1481">
            <v>0</v>
          </cell>
          <cell r="J1481">
            <v>941</v>
          </cell>
          <cell r="K1481">
            <v>0</v>
          </cell>
          <cell r="L1481">
            <v>0</v>
          </cell>
        </row>
        <row r="1482">
          <cell r="B1482" t="str">
            <v>SL3224</v>
          </cell>
          <cell r="C1482" t="str">
            <v>RASA</v>
          </cell>
          <cell r="D1482">
            <v>141</v>
          </cell>
          <cell r="E1482">
            <v>0</v>
          </cell>
          <cell r="F1482">
            <v>1030</v>
          </cell>
          <cell r="G1482">
            <v>290</v>
          </cell>
          <cell r="H1482">
            <v>0</v>
          </cell>
          <cell r="I1482">
            <v>110</v>
          </cell>
          <cell r="J1482">
            <v>431</v>
          </cell>
          <cell r="K1482">
            <v>0</v>
          </cell>
          <cell r="L1482">
            <v>1140</v>
          </cell>
        </row>
        <row r="1483">
          <cell r="B1483" t="str">
            <v>SL3237</v>
          </cell>
          <cell r="C1483" t="str">
            <v>RASA</v>
          </cell>
          <cell r="D1483">
            <v>0</v>
          </cell>
          <cell r="E1483">
            <v>0</v>
          </cell>
          <cell r="F1483">
            <v>0</v>
          </cell>
          <cell r="G1483">
            <v>0</v>
          </cell>
          <cell r="H1483">
            <v>0</v>
          </cell>
          <cell r="I1483">
            <v>0</v>
          </cell>
          <cell r="J1483">
            <v>0</v>
          </cell>
          <cell r="K1483">
            <v>0</v>
          </cell>
          <cell r="L1483">
            <v>0</v>
          </cell>
        </row>
        <row r="1484">
          <cell r="B1484" t="str">
            <v>SL3270</v>
          </cell>
          <cell r="C1484" t="str">
            <v>RASA</v>
          </cell>
          <cell r="D1484">
            <v>0</v>
          </cell>
          <cell r="E1484">
            <v>0</v>
          </cell>
          <cell r="F1484">
            <v>0</v>
          </cell>
          <cell r="G1484">
            <v>0</v>
          </cell>
          <cell r="H1484">
            <v>0</v>
          </cell>
          <cell r="I1484">
            <v>0</v>
          </cell>
          <cell r="J1484">
            <v>0</v>
          </cell>
          <cell r="K1484">
            <v>0</v>
          </cell>
          <cell r="L1484">
            <v>0</v>
          </cell>
        </row>
        <row r="1485">
          <cell r="B1485" t="str">
            <v>SL3344</v>
          </cell>
          <cell r="C1485" t="str">
            <v>RASA</v>
          </cell>
          <cell r="D1485">
            <v>20</v>
          </cell>
          <cell r="E1485">
            <v>0</v>
          </cell>
          <cell r="F1485">
            <v>0</v>
          </cell>
          <cell r="G1485">
            <v>68</v>
          </cell>
          <cell r="H1485">
            <v>0</v>
          </cell>
          <cell r="I1485">
            <v>0</v>
          </cell>
          <cell r="J1485">
            <v>88</v>
          </cell>
          <cell r="K1485">
            <v>0</v>
          </cell>
          <cell r="L1485">
            <v>0</v>
          </cell>
        </row>
        <row r="1486">
          <cell r="B1486" t="str">
            <v>SL3365</v>
          </cell>
          <cell r="C1486" t="str">
            <v>RASA</v>
          </cell>
          <cell r="D1486">
            <v>0</v>
          </cell>
          <cell r="E1486">
            <v>0</v>
          </cell>
          <cell r="F1486">
            <v>0</v>
          </cell>
          <cell r="G1486">
            <v>0</v>
          </cell>
          <cell r="H1486">
            <v>16</v>
          </cell>
          <cell r="I1486">
            <v>0</v>
          </cell>
          <cell r="J1486">
            <v>0</v>
          </cell>
          <cell r="K1486">
            <v>16</v>
          </cell>
          <cell r="L1486">
            <v>0</v>
          </cell>
        </row>
        <row r="1487">
          <cell r="B1487" t="str">
            <v>SL3442</v>
          </cell>
          <cell r="C1487" t="str">
            <v>RASA</v>
          </cell>
          <cell r="D1487">
            <v>348</v>
          </cell>
          <cell r="E1487">
            <v>0</v>
          </cell>
          <cell r="F1487">
            <v>0</v>
          </cell>
          <cell r="G1487">
            <v>245</v>
          </cell>
          <cell r="H1487">
            <v>0</v>
          </cell>
          <cell r="I1487">
            <v>33</v>
          </cell>
          <cell r="J1487">
            <v>593</v>
          </cell>
          <cell r="K1487">
            <v>0</v>
          </cell>
          <cell r="L1487">
            <v>33</v>
          </cell>
        </row>
        <row r="1488">
          <cell r="B1488" t="str">
            <v>SL3447</v>
          </cell>
          <cell r="C1488" t="str">
            <v>Large</v>
          </cell>
          <cell r="D1488">
            <v>26</v>
          </cell>
          <cell r="E1488">
            <v>0</v>
          </cell>
          <cell r="F1488">
            <v>0</v>
          </cell>
          <cell r="G1488">
            <v>100</v>
          </cell>
          <cell r="H1488">
            <v>0</v>
          </cell>
          <cell r="I1488">
            <v>0</v>
          </cell>
          <cell r="J1488">
            <v>126</v>
          </cell>
          <cell r="K1488">
            <v>0</v>
          </cell>
          <cell r="L1488">
            <v>0</v>
          </cell>
        </row>
        <row r="1489">
          <cell r="B1489" t="str">
            <v>SL3463</v>
          </cell>
          <cell r="C1489" t="str">
            <v>Large</v>
          </cell>
          <cell r="D1489">
            <v>639</v>
          </cell>
          <cell r="E1489">
            <v>42</v>
          </cell>
          <cell r="F1489">
            <v>221</v>
          </cell>
          <cell r="G1489">
            <v>71</v>
          </cell>
          <cell r="H1489">
            <v>1</v>
          </cell>
          <cell r="I1489">
            <v>32</v>
          </cell>
          <cell r="J1489">
            <v>710</v>
          </cell>
          <cell r="K1489">
            <v>43</v>
          </cell>
          <cell r="L1489">
            <v>253</v>
          </cell>
        </row>
        <row r="1490">
          <cell r="B1490" t="str">
            <v>SL3605</v>
          </cell>
          <cell r="C1490" t="str">
            <v>RASA</v>
          </cell>
          <cell r="D1490">
            <v>0</v>
          </cell>
          <cell r="E1490">
            <v>73</v>
          </cell>
          <cell r="F1490">
            <v>0</v>
          </cell>
          <cell r="G1490">
            <v>0</v>
          </cell>
          <cell r="H1490">
            <v>115</v>
          </cell>
          <cell r="I1490">
            <v>0</v>
          </cell>
          <cell r="J1490">
            <v>0</v>
          </cell>
          <cell r="K1490">
            <v>188</v>
          </cell>
          <cell r="L1490">
            <v>0</v>
          </cell>
        </row>
        <row r="1491">
          <cell r="B1491" t="str">
            <v>SL4293</v>
          </cell>
          <cell r="C1491" t="str">
            <v>RASA</v>
          </cell>
          <cell r="D1491">
            <v>625</v>
          </cell>
          <cell r="E1491">
            <v>0</v>
          </cell>
          <cell r="F1491">
            <v>0</v>
          </cell>
          <cell r="G1491">
            <v>402</v>
          </cell>
          <cell r="H1491">
            <v>8</v>
          </cell>
          <cell r="I1491">
            <v>0</v>
          </cell>
          <cell r="J1491">
            <v>1027</v>
          </cell>
          <cell r="K1491">
            <v>8</v>
          </cell>
          <cell r="L1491">
            <v>0</v>
          </cell>
        </row>
        <row r="1492">
          <cell r="B1492" t="str">
            <v>SL4348</v>
          </cell>
          <cell r="C1492" t="str">
            <v>RASA</v>
          </cell>
          <cell r="D1492">
            <v>47</v>
          </cell>
          <cell r="E1492">
            <v>0</v>
          </cell>
          <cell r="F1492">
            <v>0</v>
          </cell>
          <cell r="G1492">
            <v>4</v>
          </cell>
          <cell r="H1492">
            <v>0</v>
          </cell>
          <cell r="I1492">
            <v>0</v>
          </cell>
          <cell r="J1492">
            <v>51</v>
          </cell>
          <cell r="K1492">
            <v>0</v>
          </cell>
          <cell r="L1492">
            <v>0</v>
          </cell>
        </row>
      </sheetData>
      <sheetData sheetId="6"/>
      <sheetData sheetId="7">
        <row r="3">
          <cell r="A3" t="str">
            <v>4568</v>
          </cell>
          <cell r="B3" t="str">
            <v>Bolton at Home</v>
          </cell>
          <cell r="C3" t="str">
            <v>No</v>
          </cell>
          <cell r="D3">
            <v>0</v>
          </cell>
          <cell r="E3">
            <v>0</v>
          </cell>
          <cell r="F3">
            <v>0</v>
          </cell>
          <cell r="G3">
            <v>0</v>
          </cell>
          <cell r="H3">
            <v>0</v>
          </cell>
          <cell r="I3">
            <v>0</v>
          </cell>
        </row>
        <row r="4">
          <cell r="A4" t="str">
            <v>4569</v>
          </cell>
          <cell r="B4" t="str">
            <v>Brent Housing Partnership Limited</v>
          </cell>
          <cell r="C4" t="str">
            <v>No</v>
          </cell>
          <cell r="D4">
            <v>0</v>
          </cell>
          <cell r="E4">
            <v>0</v>
          </cell>
          <cell r="F4">
            <v>0</v>
          </cell>
          <cell r="G4">
            <v>0</v>
          </cell>
          <cell r="H4">
            <v>0</v>
          </cell>
          <cell r="I4">
            <v>0</v>
          </cell>
        </row>
        <row r="5">
          <cell r="A5" t="str">
            <v>4570</v>
          </cell>
          <cell r="B5" t="str">
            <v>Cornwall Housing Limited</v>
          </cell>
          <cell r="C5" t="str">
            <v>Yes</v>
          </cell>
          <cell r="D5" t="str">
            <v>No</v>
          </cell>
          <cell r="E5">
            <v>0</v>
          </cell>
          <cell r="F5">
            <v>0</v>
          </cell>
          <cell r="G5">
            <v>0</v>
          </cell>
          <cell r="H5">
            <v>0</v>
          </cell>
          <cell r="I5" t="str">
            <v>Cornwall Council</v>
          </cell>
        </row>
        <row r="6">
          <cell r="A6" t="str">
            <v>4572</v>
          </cell>
          <cell r="B6" t="str">
            <v>Cheltenham Borough Homes Limited</v>
          </cell>
          <cell r="C6" t="str">
            <v>Yes</v>
          </cell>
          <cell r="D6" t="str">
            <v>Yes</v>
          </cell>
          <cell r="E6">
            <v>0</v>
          </cell>
          <cell r="F6">
            <v>1</v>
          </cell>
          <cell r="G6">
            <v>0</v>
          </cell>
          <cell r="H6">
            <v>0</v>
          </cell>
          <cell r="I6">
            <v>0</v>
          </cell>
        </row>
        <row r="7">
          <cell r="A7" t="str">
            <v>4575</v>
          </cell>
          <cell r="B7" t="str">
            <v>Dale &amp; Valley Homes Limited</v>
          </cell>
          <cell r="C7" t="str">
            <v>Yes</v>
          </cell>
          <cell r="D7" t="str">
            <v>No</v>
          </cell>
          <cell r="E7">
            <v>0</v>
          </cell>
          <cell r="F7">
            <v>0</v>
          </cell>
          <cell r="G7">
            <v>4805</v>
          </cell>
          <cell r="H7" t="str">
            <v>County Durham Housing Group Limited</v>
          </cell>
          <cell r="I7">
            <v>0</v>
          </cell>
        </row>
        <row r="8">
          <cell r="A8" t="str">
            <v>4576</v>
          </cell>
          <cell r="B8" t="str">
            <v>Derby Homes Limited</v>
          </cell>
          <cell r="C8" t="str">
            <v>Yes</v>
          </cell>
          <cell r="D8" t="str">
            <v>No</v>
          </cell>
          <cell r="E8">
            <v>0</v>
          </cell>
          <cell r="F8">
            <v>0</v>
          </cell>
          <cell r="G8">
            <v>0</v>
          </cell>
          <cell r="H8">
            <v>0</v>
          </cell>
          <cell r="I8" t="str">
            <v>Derby City Council (which is an RP..)</v>
          </cell>
        </row>
        <row r="9">
          <cell r="A9" t="str">
            <v>4578</v>
          </cell>
          <cell r="B9" t="str">
            <v>East Durham Homes Limited</v>
          </cell>
          <cell r="C9" t="str">
            <v>Yes</v>
          </cell>
          <cell r="D9" t="str">
            <v>No</v>
          </cell>
          <cell r="E9">
            <v>0</v>
          </cell>
          <cell r="F9">
            <v>0</v>
          </cell>
          <cell r="G9">
            <v>4805</v>
          </cell>
          <cell r="H9" t="str">
            <v>County Durham Housing Group Limited</v>
          </cell>
          <cell r="I9">
            <v>0</v>
          </cell>
        </row>
        <row r="10">
          <cell r="A10" t="str">
            <v>4582</v>
          </cell>
          <cell r="B10" t="str">
            <v>First Choice Homes Oldham Limited</v>
          </cell>
          <cell r="C10" t="str">
            <v>No</v>
          </cell>
          <cell r="D10">
            <v>0</v>
          </cell>
          <cell r="E10">
            <v>0</v>
          </cell>
          <cell r="F10">
            <v>0</v>
          </cell>
          <cell r="G10">
            <v>0</v>
          </cell>
          <cell r="H10">
            <v>0</v>
          </cell>
          <cell r="I10">
            <v>0</v>
          </cell>
        </row>
        <row r="11">
          <cell r="A11" t="str">
            <v>4584</v>
          </cell>
          <cell r="B11" t="str">
            <v>Gloucester City Homes Limited</v>
          </cell>
          <cell r="C11" t="str">
            <v>No</v>
          </cell>
          <cell r="D11">
            <v>0</v>
          </cell>
          <cell r="E11">
            <v>0</v>
          </cell>
          <cell r="F11">
            <v>0</v>
          </cell>
          <cell r="G11">
            <v>0</v>
          </cell>
          <cell r="H11">
            <v>0</v>
          </cell>
          <cell r="I11">
            <v>0</v>
          </cell>
        </row>
        <row r="12">
          <cell r="A12" t="str">
            <v>4607</v>
          </cell>
          <cell r="B12" t="str">
            <v>Rochdale Boroughwide Housing Limited</v>
          </cell>
          <cell r="C12" t="str">
            <v>Yes</v>
          </cell>
          <cell r="D12" t="str">
            <v>Yes</v>
          </cell>
          <cell r="E12">
            <v>0</v>
          </cell>
          <cell r="F12">
            <v>2</v>
          </cell>
          <cell r="G12">
            <v>0</v>
          </cell>
          <cell r="H12">
            <v>0</v>
          </cell>
          <cell r="I12">
            <v>0</v>
          </cell>
        </row>
        <row r="13">
          <cell r="A13" t="str">
            <v>4608</v>
          </cell>
          <cell r="B13" t="str">
            <v>Rykneld Homes Limited</v>
          </cell>
          <cell r="C13" t="str">
            <v>No</v>
          </cell>
          <cell r="D13">
            <v>0</v>
          </cell>
          <cell r="E13">
            <v>0</v>
          </cell>
          <cell r="F13">
            <v>0</v>
          </cell>
          <cell r="G13">
            <v>0</v>
          </cell>
          <cell r="H13">
            <v>0</v>
          </cell>
          <cell r="I13">
            <v>0</v>
          </cell>
        </row>
        <row r="14">
          <cell r="A14" t="str">
            <v>4609</v>
          </cell>
          <cell r="B14" t="str">
            <v>Salix Homes Limited</v>
          </cell>
          <cell r="C14" t="str">
            <v>No</v>
          </cell>
          <cell r="D14">
            <v>0</v>
          </cell>
          <cell r="E14">
            <v>0</v>
          </cell>
          <cell r="F14">
            <v>0</v>
          </cell>
          <cell r="G14">
            <v>0</v>
          </cell>
          <cell r="H14">
            <v>0</v>
          </cell>
          <cell r="I14">
            <v>0</v>
          </cell>
        </row>
        <row r="15">
          <cell r="A15" t="str">
            <v>4612</v>
          </cell>
          <cell r="B15" t="str">
            <v>Six Town Housing Limited</v>
          </cell>
          <cell r="C15" t="str">
            <v>No</v>
          </cell>
          <cell r="D15">
            <v>0</v>
          </cell>
          <cell r="E15">
            <v>0</v>
          </cell>
          <cell r="F15">
            <v>0</v>
          </cell>
          <cell r="G15">
            <v>0</v>
          </cell>
          <cell r="H15">
            <v>0</v>
          </cell>
          <cell r="I15">
            <v>0</v>
          </cell>
        </row>
        <row r="16">
          <cell r="A16" t="str">
            <v>4619</v>
          </cell>
          <cell r="B16" t="str">
            <v>Stockport Homes</v>
          </cell>
          <cell r="C16" t="str">
            <v>Yes</v>
          </cell>
          <cell r="D16" t="str">
            <v>No</v>
          </cell>
          <cell r="E16">
            <v>0</v>
          </cell>
          <cell r="F16">
            <v>0</v>
          </cell>
          <cell r="G16">
            <v>0</v>
          </cell>
          <cell r="H16">
            <v>0</v>
          </cell>
          <cell r="I16" t="str">
            <v>Stockport Metropolitan Borough Council</v>
          </cell>
        </row>
        <row r="17">
          <cell r="A17" t="str">
            <v>4622</v>
          </cell>
          <cell r="B17" t="str">
            <v>Tristar Homes Limited</v>
          </cell>
          <cell r="C17" t="str">
            <v>Yes</v>
          </cell>
          <cell r="D17" t="str">
            <v>No</v>
          </cell>
          <cell r="E17">
            <v>0</v>
          </cell>
          <cell r="F17">
            <v>0</v>
          </cell>
          <cell r="G17" t="str">
            <v>L4522</v>
          </cell>
          <cell r="H17" t="str">
            <v>Thirteen Group Limited</v>
          </cell>
          <cell r="I17">
            <v>0</v>
          </cell>
        </row>
        <row r="18">
          <cell r="A18" t="str">
            <v>4625</v>
          </cell>
          <cell r="B18" t="str">
            <v>Wigan and Leigh Housing Company Ltd</v>
          </cell>
          <cell r="C18" t="str">
            <v>No</v>
          </cell>
          <cell r="D18">
            <v>0</v>
          </cell>
          <cell r="E18">
            <v>0</v>
          </cell>
          <cell r="F18">
            <v>0</v>
          </cell>
          <cell r="G18">
            <v>0</v>
          </cell>
          <cell r="H18">
            <v>0</v>
          </cell>
          <cell r="I18">
            <v>0</v>
          </cell>
        </row>
        <row r="19">
          <cell r="A19" t="str">
            <v>4630</v>
          </cell>
          <cell r="B19" t="str">
            <v>Lyvennet Community Trust</v>
          </cell>
          <cell r="C19" t="str">
            <v>No</v>
          </cell>
          <cell r="D19">
            <v>0</v>
          </cell>
          <cell r="E19">
            <v>0</v>
          </cell>
          <cell r="F19">
            <v>0</v>
          </cell>
          <cell r="G19">
            <v>0</v>
          </cell>
          <cell r="H19">
            <v>0</v>
          </cell>
          <cell r="I19">
            <v>0</v>
          </cell>
        </row>
        <row r="20">
          <cell r="A20" t="str">
            <v>4631</v>
          </cell>
          <cell r="B20" t="str">
            <v>Golden Gates Housing Trust</v>
          </cell>
          <cell r="C20" t="str">
            <v>Yes</v>
          </cell>
          <cell r="D20" t="str">
            <v>No</v>
          </cell>
          <cell r="E20">
            <v>0</v>
          </cell>
          <cell r="F20">
            <v>0</v>
          </cell>
          <cell r="G20">
            <v>4802</v>
          </cell>
          <cell r="H20" t="str">
            <v>Torus62 Limited</v>
          </cell>
          <cell r="I20">
            <v>0</v>
          </cell>
        </row>
        <row r="21">
          <cell r="A21" t="str">
            <v>4633</v>
          </cell>
          <cell r="B21" t="str">
            <v>Leazes Homes Limited</v>
          </cell>
          <cell r="C21" t="str">
            <v>No</v>
          </cell>
          <cell r="D21">
            <v>0</v>
          </cell>
          <cell r="E21">
            <v>0</v>
          </cell>
          <cell r="F21">
            <v>0</v>
          </cell>
          <cell r="G21">
            <v>0</v>
          </cell>
          <cell r="H21">
            <v>0</v>
          </cell>
          <cell r="I21">
            <v>0</v>
          </cell>
        </row>
        <row r="22">
          <cell r="A22" t="str">
            <v>4634</v>
          </cell>
          <cell r="B22" t="str">
            <v>Heart of Medway Housing Association Ltd</v>
          </cell>
          <cell r="C22" t="str">
            <v>Yes</v>
          </cell>
          <cell r="D22" t="str">
            <v>No</v>
          </cell>
          <cell r="E22">
            <v>0</v>
          </cell>
          <cell r="F22">
            <v>0</v>
          </cell>
          <cell r="G22">
            <v>0</v>
          </cell>
          <cell r="H22">
            <v>0</v>
          </cell>
          <cell r="I22" t="str">
            <v>mhs homes Ltd</v>
          </cell>
        </row>
        <row r="23">
          <cell r="A23" t="str">
            <v>4635</v>
          </cell>
          <cell r="B23" t="str">
            <v>Omega Housing Limited</v>
          </cell>
          <cell r="C23" t="str">
            <v>Yes</v>
          </cell>
          <cell r="D23" t="str">
            <v>No</v>
          </cell>
          <cell r="E23">
            <v>0</v>
          </cell>
          <cell r="F23">
            <v>0</v>
          </cell>
          <cell r="G23">
            <v>0</v>
          </cell>
          <cell r="H23">
            <v>0</v>
          </cell>
          <cell r="I23" t="str">
            <v>Mears Ltd</v>
          </cell>
        </row>
        <row r="24">
          <cell r="A24" t="str">
            <v>4636</v>
          </cell>
          <cell r="B24" t="str">
            <v>180 Housing Ltd</v>
          </cell>
          <cell r="C24" t="str">
            <v>No</v>
          </cell>
          <cell r="D24">
            <v>0</v>
          </cell>
          <cell r="E24">
            <v>0</v>
          </cell>
          <cell r="F24">
            <v>0</v>
          </cell>
          <cell r="G24">
            <v>0</v>
          </cell>
          <cell r="H24">
            <v>0</v>
          </cell>
          <cell r="I24">
            <v>0</v>
          </cell>
        </row>
        <row r="25">
          <cell r="A25" t="str">
            <v>4637</v>
          </cell>
          <cell r="B25" t="str">
            <v>Major Housing Association Limited</v>
          </cell>
          <cell r="C25" t="str">
            <v>No</v>
          </cell>
          <cell r="D25">
            <v>0</v>
          </cell>
          <cell r="E25">
            <v>0</v>
          </cell>
          <cell r="F25">
            <v>0</v>
          </cell>
          <cell r="G25">
            <v>0</v>
          </cell>
          <cell r="H25">
            <v>0</v>
          </cell>
          <cell r="I25">
            <v>0</v>
          </cell>
        </row>
        <row r="26">
          <cell r="A26" t="str">
            <v>4638</v>
          </cell>
          <cell r="B26" t="str">
            <v>Westminster Community Homes Limited</v>
          </cell>
          <cell r="C26" t="str">
            <v>No</v>
          </cell>
          <cell r="D26">
            <v>0</v>
          </cell>
          <cell r="E26">
            <v>0</v>
          </cell>
          <cell r="F26">
            <v>0</v>
          </cell>
          <cell r="G26">
            <v>0</v>
          </cell>
          <cell r="H26">
            <v>0</v>
          </cell>
          <cell r="I26">
            <v>0</v>
          </cell>
        </row>
        <row r="27">
          <cell r="A27" t="str">
            <v>4639</v>
          </cell>
          <cell r="B27" t="str">
            <v>Blackburn YMCA</v>
          </cell>
          <cell r="C27" t="str">
            <v>No</v>
          </cell>
          <cell r="D27">
            <v>0</v>
          </cell>
          <cell r="E27">
            <v>0</v>
          </cell>
          <cell r="F27">
            <v>0</v>
          </cell>
          <cell r="G27">
            <v>0</v>
          </cell>
          <cell r="H27">
            <v>0</v>
          </cell>
          <cell r="I27">
            <v>0</v>
          </cell>
        </row>
        <row r="28">
          <cell r="A28" t="str">
            <v>4640</v>
          </cell>
          <cell r="B28" t="str">
            <v>Newark Emmaus Trust</v>
          </cell>
          <cell r="C28" t="str">
            <v>No</v>
          </cell>
          <cell r="D28">
            <v>0</v>
          </cell>
          <cell r="E28">
            <v>0</v>
          </cell>
          <cell r="F28">
            <v>0</v>
          </cell>
          <cell r="G28">
            <v>0</v>
          </cell>
          <cell r="H28">
            <v>0</v>
          </cell>
          <cell r="I28">
            <v>0</v>
          </cell>
        </row>
        <row r="29">
          <cell r="A29" t="str">
            <v>4641</v>
          </cell>
          <cell r="B29" t="str">
            <v>Changing Lives Housing Trust</v>
          </cell>
          <cell r="C29" t="str">
            <v>No</v>
          </cell>
          <cell r="D29">
            <v>0</v>
          </cell>
          <cell r="E29">
            <v>0</v>
          </cell>
          <cell r="F29">
            <v>0</v>
          </cell>
          <cell r="G29">
            <v>0</v>
          </cell>
          <cell r="H29">
            <v>0</v>
          </cell>
          <cell r="I29">
            <v>0</v>
          </cell>
        </row>
        <row r="30">
          <cell r="A30" t="str">
            <v>4642</v>
          </cell>
          <cell r="B30" t="str">
            <v>Aspire Group (Staffordshire) Limited</v>
          </cell>
          <cell r="C30" t="str">
            <v>Yes</v>
          </cell>
          <cell r="D30" t="str">
            <v>Yes</v>
          </cell>
          <cell r="E30">
            <v>1</v>
          </cell>
          <cell r="F30">
            <v>0</v>
          </cell>
          <cell r="G30">
            <v>0</v>
          </cell>
          <cell r="H30">
            <v>0</v>
          </cell>
          <cell r="I30">
            <v>0</v>
          </cell>
        </row>
        <row r="31">
          <cell r="A31" t="str">
            <v>4644</v>
          </cell>
          <cell r="B31" t="str">
            <v>YMCA Downslink Group</v>
          </cell>
          <cell r="C31" t="str">
            <v>No</v>
          </cell>
          <cell r="D31">
            <v>0</v>
          </cell>
          <cell r="E31">
            <v>0</v>
          </cell>
          <cell r="F31">
            <v>0</v>
          </cell>
          <cell r="G31">
            <v>0</v>
          </cell>
          <cell r="H31">
            <v>0</v>
          </cell>
          <cell r="I31">
            <v>0</v>
          </cell>
        </row>
        <row r="32">
          <cell r="A32" t="str">
            <v>4645</v>
          </cell>
          <cell r="B32" t="str">
            <v>Trinity Housing Association Limited</v>
          </cell>
          <cell r="C32" t="str">
            <v>No</v>
          </cell>
          <cell r="D32">
            <v>0</v>
          </cell>
          <cell r="E32">
            <v>0</v>
          </cell>
          <cell r="F32">
            <v>0</v>
          </cell>
          <cell r="G32">
            <v>0</v>
          </cell>
          <cell r="H32">
            <v>0</v>
          </cell>
          <cell r="I32">
            <v>0</v>
          </cell>
        </row>
        <row r="33">
          <cell r="A33" t="str">
            <v>4646</v>
          </cell>
          <cell r="B33" t="str">
            <v>Isos Housing Limited</v>
          </cell>
          <cell r="C33" t="str">
            <v>Yes</v>
          </cell>
          <cell r="D33" t="str">
            <v>Yes</v>
          </cell>
          <cell r="E33">
            <v>1</v>
          </cell>
          <cell r="F33">
            <v>3</v>
          </cell>
          <cell r="G33">
            <v>0</v>
          </cell>
          <cell r="H33">
            <v>0</v>
          </cell>
          <cell r="I33">
            <v>0</v>
          </cell>
        </row>
        <row r="34">
          <cell r="A34" t="str">
            <v>4647</v>
          </cell>
          <cell r="B34" t="str">
            <v>Keelman Homes Limited</v>
          </cell>
          <cell r="C34" t="str">
            <v>No</v>
          </cell>
          <cell r="D34">
            <v>0</v>
          </cell>
          <cell r="E34">
            <v>0</v>
          </cell>
          <cell r="F34">
            <v>0</v>
          </cell>
          <cell r="G34">
            <v>0</v>
          </cell>
          <cell r="H34">
            <v>0</v>
          </cell>
          <cell r="I34">
            <v>0</v>
          </cell>
        </row>
        <row r="35">
          <cell r="A35" t="str">
            <v>4648</v>
          </cell>
          <cell r="B35" t="str">
            <v>Dimensions (UK) Limited</v>
          </cell>
          <cell r="C35" t="str">
            <v>Yes</v>
          </cell>
          <cell r="D35" t="str">
            <v>Yes</v>
          </cell>
          <cell r="E35">
            <v>0</v>
          </cell>
          <cell r="F35">
            <v>2</v>
          </cell>
          <cell r="G35">
            <v>0</v>
          </cell>
          <cell r="H35">
            <v>0</v>
          </cell>
          <cell r="I35">
            <v>0</v>
          </cell>
        </row>
        <row r="36">
          <cell r="A36" t="str">
            <v>4649</v>
          </cell>
          <cell r="B36" t="str">
            <v>Symphony Housing Group Limited</v>
          </cell>
          <cell r="C36" t="str">
            <v>Yes</v>
          </cell>
          <cell r="D36" t="str">
            <v>Yes</v>
          </cell>
          <cell r="E36">
            <v>6</v>
          </cell>
          <cell r="F36">
            <v>2</v>
          </cell>
          <cell r="G36">
            <v>0</v>
          </cell>
          <cell r="H36">
            <v>0</v>
          </cell>
          <cell r="I36">
            <v>0</v>
          </cell>
        </row>
        <row r="37">
          <cell r="A37" t="str">
            <v>4651</v>
          </cell>
          <cell r="B37" t="str">
            <v>Flagship Housing Group Limited</v>
          </cell>
          <cell r="C37" t="str">
            <v>Yes</v>
          </cell>
          <cell r="D37" t="str">
            <v>Yes</v>
          </cell>
          <cell r="E37">
            <v>0</v>
          </cell>
          <cell r="F37">
            <v>2</v>
          </cell>
          <cell r="G37">
            <v>0</v>
          </cell>
          <cell r="H37">
            <v>0</v>
          </cell>
          <cell r="I37">
            <v>0</v>
          </cell>
        </row>
        <row r="38">
          <cell r="A38" t="str">
            <v>4652</v>
          </cell>
          <cell r="B38" t="str">
            <v>Twenty-Fifth Avenue Ltd</v>
          </cell>
          <cell r="C38" t="str">
            <v>No</v>
          </cell>
          <cell r="D38">
            <v>0</v>
          </cell>
          <cell r="E38">
            <v>0</v>
          </cell>
          <cell r="F38">
            <v>0</v>
          </cell>
          <cell r="G38">
            <v>0</v>
          </cell>
          <cell r="H38">
            <v>0</v>
          </cell>
          <cell r="I38">
            <v>0</v>
          </cell>
        </row>
        <row r="39">
          <cell r="A39" t="str">
            <v>4653</v>
          </cell>
          <cell r="B39" t="str">
            <v>Regenda Limited</v>
          </cell>
          <cell r="C39" t="str">
            <v>Yes</v>
          </cell>
          <cell r="D39" t="str">
            <v>Yes</v>
          </cell>
          <cell r="E39">
            <v>1</v>
          </cell>
          <cell r="F39">
            <v>1</v>
          </cell>
          <cell r="G39">
            <v>0</v>
          </cell>
          <cell r="H39">
            <v>0</v>
          </cell>
          <cell r="I39">
            <v>0</v>
          </cell>
        </row>
        <row r="40">
          <cell r="A40" t="str">
            <v>4654</v>
          </cell>
          <cell r="B40" t="str">
            <v>Friendship Care and Housing Limited</v>
          </cell>
          <cell r="C40" t="str">
            <v>Yes</v>
          </cell>
          <cell r="D40" t="str">
            <v>No</v>
          </cell>
          <cell r="E40">
            <v>0</v>
          </cell>
          <cell r="F40">
            <v>0</v>
          </cell>
          <cell r="G40" t="str">
            <v>L4277</v>
          </cell>
          <cell r="H40" t="str">
            <v>Longhurst Group Limited</v>
          </cell>
          <cell r="I40">
            <v>0</v>
          </cell>
        </row>
        <row r="41">
          <cell r="A41" t="str">
            <v>4655</v>
          </cell>
          <cell r="B41" t="str">
            <v>Genesis Housing Association Limited</v>
          </cell>
          <cell r="C41" t="str">
            <v>Yes</v>
          </cell>
          <cell r="D41" t="str">
            <v>Yes</v>
          </cell>
          <cell r="E41">
            <v>1</v>
          </cell>
          <cell r="F41">
            <v>11</v>
          </cell>
          <cell r="G41">
            <v>0</v>
          </cell>
          <cell r="H41">
            <v>0</v>
          </cell>
          <cell r="I41">
            <v>0</v>
          </cell>
        </row>
        <row r="42">
          <cell r="A42" t="str">
            <v>4658</v>
          </cell>
          <cell r="B42" t="str">
            <v>Heartsease House Community Interest Company</v>
          </cell>
          <cell r="C42" t="str">
            <v>No</v>
          </cell>
          <cell r="D42">
            <v>0</v>
          </cell>
          <cell r="E42">
            <v>0</v>
          </cell>
          <cell r="F42">
            <v>0</v>
          </cell>
          <cell r="G42">
            <v>0</v>
          </cell>
          <cell r="H42">
            <v>0</v>
          </cell>
          <cell r="I42">
            <v>0</v>
          </cell>
        </row>
        <row r="43">
          <cell r="A43" t="str">
            <v>4659</v>
          </cell>
          <cell r="B43" t="str">
            <v>Tamworth Cornerstone Housing Association Limited</v>
          </cell>
          <cell r="C43" t="str">
            <v>No</v>
          </cell>
          <cell r="D43">
            <v>0</v>
          </cell>
          <cell r="E43">
            <v>0</v>
          </cell>
          <cell r="F43">
            <v>0</v>
          </cell>
          <cell r="G43">
            <v>0</v>
          </cell>
          <cell r="H43">
            <v>0</v>
          </cell>
          <cell r="I43">
            <v>0</v>
          </cell>
        </row>
        <row r="44">
          <cell r="A44" t="str">
            <v>4660</v>
          </cell>
          <cell r="B44" t="str">
            <v>Action Housing and Support Limited</v>
          </cell>
          <cell r="C44" t="str">
            <v>No</v>
          </cell>
          <cell r="D44">
            <v>0</v>
          </cell>
          <cell r="E44">
            <v>0</v>
          </cell>
          <cell r="F44">
            <v>0</v>
          </cell>
          <cell r="G44">
            <v>0</v>
          </cell>
          <cell r="H44">
            <v>0</v>
          </cell>
          <cell r="I44">
            <v>0</v>
          </cell>
        </row>
        <row r="45">
          <cell r="A45" t="str">
            <v>4661</v>
          </cell>
          <cell r="B45" t="str">
            <v>Halo Housing Association Limited</v>
          </cell>
          <cell r="C45" t="str">
            <v>No</v>
          </cell>
          <cell r="D45">
            <v>0</v>
          </cell>
          <cell r="E45">
            <v>0</v>
          </cell>
          <cell r="F45">
            <v>0</v>
          </cell>
          <cell r="G45">
            <v>0</v>
          </cell>
          <cell r="H45">
            <v>0</v>
          </cell>
          <cell r="I45">
            <v>0</v>
          </cell>
        </row>
        <row r="46">
          <cell r="A46" t="str">
            <v>4662</v>
          </cell>
          <cell r="B46" t="str">
            <v>Inclusion Housing Community Interest Company</v>
          </cell>
          <cell r="C46" t="str">
            <v>No</v>
          </cell>
          <cell r="D46">
            <v>0</v>
          </cell>
          <cell r="E46">
            <v>0</v>
          </cell>
          <cell r="F46">
            <v>0</v>
          </cell>
          <cell r="G46">
            <v>0</v>
          </cell>
          <cell r="H46">
            <v>0</v>
          </cell>
          <cell r="I46">
            <v>0</v>
          </cell>
        </row>
        <row r="47">
          <cell r="A47" t="str">
            <v>4663</v>
          </cell>
          <cell r="B47" t="str">
            <v>Empower Housing Association Limited</v>
          </cell>
          <cell r="C47" t="str">
            <v>No</v>
          </cell>
          <cell r="D47">
            <v>0</v>
          </cell>
          <cell r="E47">
            <v>0</v>
          </cell>
          <cell r="F47">
            <v>0</v>
          </cell>
          <cell r="G47">
            <v>0</v>
          </cell>
          <cell r="H47">
            <v>0</v>
          </cell>
          <cell r="I47">
            <v>0</v>
          </cell>
        </row>
        <row r="48">
          <cell r="A48" t="str">
            <v>4664</v>
          </cell>
          <cell r="B48" t="str">
            <v>London Housing Trust</v>
          </cell>
          <cell r="C48" t="str">
            <v>No</v>
          </cell>
          <cell r="D48">
            <v>0</v>
          </cell>
          <cell r="E48">
            <v>0</v>
          </cell>
          <cell r="F48">
            <v>0</v>
          </cell>
          <cell r="G48">
            <v>0</v>
          </cell>
          <cell r="H48">
            <v>0</v>
          </cell>
          <cell r="I48">
            <v>0</v>
          </cell>
        </row>
        <row r="49">
          <cell r="A49" t="str">
            <v>4666</v>
          </cell>
          <cell r="B49" t="str">
            <v>New Foundations Housing Association Limited</v>
          </cell>
          <cell r="C49" t="str">
            <v>No</v>
          </cell>
          <cell r="D49">
            <v>0</v>
          </cell>
          <cell r="E49">
            <v>0</v>
          </cell>
          <cell r="F49">
            <v>0</v>
          </cell>
          <cell r="G49">
            <v>0</v>
          </cell>
          <cell r="H49">
            <v>0</v>
          </cell>
          <cell r="I49">
            <v>0</v>
          </cell>
        </row>
        <row r="50">
          <cell r="A50" t="str">
            <v>4668</v>
          </cell>
          <cell r="B50" t="str">
            <v>Three Conditions Limited</v>
          </cell>
          <cell r="C50" t="str">
            <v>No</v>
          </cell>
          <cell r="D50">
            <v>0</v>
          </cell>
          <cell r="E50">
            <v>0</v>
          </cell>
          <cell r="F50">
            <v>0</v>
          </cell>
          <cell r="G50">
            <v>0</v>
          </cell>
          <cell r="H50">
            <v>0</v>
          </cell>
          <cell r="I50">
            <v>0</v>
          </cell>
        </row>
        <row r="51">
          <cell r="A51" t="str">
            <v>4669</v>
          </cell>
          <cell r="B51" t="str">
            <v>Capital Housing Associates Limited</v>
          </cell>
          <cell r="C51" t="str">
            <v>No</v>
          </cell>
          <cell r="D51">
            <v>0</v>
          </cell>
          <cell r="E51">
            <v>0</v>
          </cell>
          <cell r="F51">
            <v>0</v>
          </cell>
          <cell r="G51">
            <v>0</v>
          </cell>
          <cell r="H51">
            <v>0</v>
          </cell>
          <cell r="I51">
            <v>0</v>
          </cell>
        </row>
        <row r="52">
          <cell r="A52" t="str">
            <v>4670</v>
          </cell>
          <cell r="B52" t="str">
            <v>Easy Housing Association Ltd</v>
          </cell>
          <cell r="C52" t="str">
            <v>No</v>
          </cell>
          <cell r="D52">
            <v>0</v>
          </cell>
          <cell r="E52">
            <v>0</v>
          </cell>
          <cell r="F52">
            <v>0</v>
          </cell>
          <cell r="G52">
            <v>0</v>
          </cell>
          <cell r="H52">
            <v>0</v>
          </cell>
          <cell r="I52">
            <v>0</v>
          </cell>
        </row>
        <row r="53">
          <cell r="A53" t="str">
            <v>4671</v>
          </cell>
          <cell r="B53" t="str">
            <v>Windrush Alliance UK Community Interest Company</v>
          </cell>
          <cell r="C53" t="str">
            <v>No</v>
          </cell>
          <cell r="D53">
            <v>0</v>
          </cell>
          <cell r="E53">
            <v>0</v>
          </cell>
          <cell r="F53">
            <v>0</v>
          </cell>
          <cell r="G53">
            <v>0</v>
          </cell>
          <cell r="H53">
            <v>0</v>
          </cell>
          <cell r="I53">
            <v>0</v>
          </cell>
        </row>
        <row r="54">
          <cell r="A54" t="str">
            <v>4672</v>
          </cell>
          <cell r="B54" t="str">
            <v>Care Housing Association</v>
          </cell>
          <cell r="C54" t="str">
            <v>No</v>
          </cell>
          <cell r="D54">
            <v>0</v>
          </cell>
          <cell r="E54">
            <v>0</v>
          </cell>
          <cell r="F54">
            <v>0</v>
          </cell>
          <cell r="G54">
            <v>0</v>
          </cell>
          <cell r="H54">
            <v>0</v>
          </cell>
          <cell r="I54">
            <v>0</v>
          </cell>
        </row>
        <row r="55">
          <cell r="A55" t="str">
            <v>4673</v>
          </cell>
          <cell r="B55" t="str">
            <v>Affinity Sutton Homes Limited</v>
          </cell>
          <cell r="C55" t="str">
            <v>Yes</v>
          </cell>
          <cell r="D55" t="str">
            <v>No</v>
          </cell>
          <cell r="E55">
            <v>0</v>
          </cell>
          <cell r="F55">
            <v>0</v>
          </cell>
          <cell r="G55" t="str">
            <v>LH4087</v>
          </cell>
          <cell r="H55" t="str">
            <v>Affinity Sutton Group Limited</v>
          </cell>
          <cell r="I55">
            <v>0</v>
          </cell>
        </row>
        <row r="56">
          <cell r="A56" t="str">
            <v>4674</v>
          </cell>
          <cell r="B56" t="str">
            <v>BHA Housing 2014 Limited</v>
          </cell>
          <cell r="C56" t="str">
            <v>Yes</v>
          </cell>
          <cell r="D56" t="str">
            <v>No</v>
          </cell>
          <cell r="E56">
            <v>0</v>
          </cell>
          <cell r="F56">
            <v>0</v>
          </cell>
          <cell r="G56" t="str">
            <v>L4449</v>
          </cell>
          <cell r="H56" t="str">
            <v>Bromford Housing Group Limited</v>
          </cell>
          <cell r="I56">
            <v>0</v>
          </cell>
        </row>
        <row r="57">
          <cell r="A57" t="str">
            <v>4675</v>
          </cell>
          <cell r="B57" t="str">
            <v>Isleworth and Hounslow Charity Limited</v>
          </cell>
          <cell r="C57" t="str">
            <v>No</v>
          </cell>
          <cell r="D57">
            <v>0</v>
          </cell>
          <cell r="E57">
            <v>0</v>
          </cell>
          <cell r="F57">
            <v>0</v>
          </cell>
          <cell r="G57">
            <v>0</v>
          </cell>
          <cell r="H57">
            <v>0</v>
          </cell>
          <cell r="I57">
            <v>0</v>
          </cell>
        </row>
        <row r="58">
          <cell r="A58" t="str">
            <v>4676</v>
          </cell>
          <cell r="B58" t="str">
            <v>Norton House Limited</v>
          </cell>
          <cell r="C58" t="str">
            <v>No</v>
          </cell>
          <cell r="D58">
            <v>0</v>
          </cell>
          <cell r="E58">
            <v>0</v>
          </cell>
          <cell r="F58">
            <v>0</v>
          </cell>
          <cell r="G58">
            <v>0</v>
          </cell>
          <cell r="H58">
            <v>0</v>
          </cell>
          <cell r="I58">
            <v>0</v>
          </cell>
        </row>
        <row r="59">
          <cell r="A59" t="str">
            <v>4677</v>
          </cell>
          <cell r="B59" t="str">
            <v>Derventio Housing Trust</v>
          </cell>
          <cell r="C59" t="str">
            <v>No</v>
          </cell>
          <cell r="D59">
            <v>0</v>
          </cell>
          <cell r="E59">
            <v>0</v>
          </cell>
          <cell r="F59">
            <v>0</v>
          </cell>
          <cell r="G59">
            <v>0</v>
          </cell>
          <cell r="H59">
            <v>0</v>
          </cell>
          <cell r="I59">
            <v>0</v>
          </cell>
        </row>
        <row r="60">
          <cell r="A60" t="str">
            <v>4679</v>
          </cell>
          <cell r="B60" t="str">
            <v>Target Housing Limited</v>
          </cell>
          <cell r="C60" t="str">
            <v>No</v>
          </cell>
          <cell r="D60">
            <v>0</v>
          </cell>
          <cell r="E60">
            <v>0</v>
          </cell>
          <cell r="F60">
            <v>0</v>
          </cell>
          <cell r="G60">
            <v>0</v>
          </cell>
          <cell r="H60">
            <v>0</v>
          </cell>
          <cell r="I60">
            <v>0</v>
          </cell>
        </row>
        <row r="61">
          <cell r="A61" t="str">
            <v>4680</v>
          </cell>
          <cell r="B61" t="str">
            <v>Synergy Housing Limited</v>
          </cell>
          <cell r="C61" t="str">
            <v>Yes</v>
          </cell>
          <cell r="D61" t="str">
            <v>No</v>
          </cell>
          <cell r="E61">
            <v>0</v>
          </cell>
          <cell r="F61">
            <v>0</v>
          </cell>
          <cell r="G61" t="str">
            <v>L4393</v>
          </cell>
          <cell r="H61" t="str">
            <v>Aster Group Limited</v>
          </cell>
          <cell r="I61">
            <v>0</v>
          </cell>
        </row>
        <row r="62">
          <cell r="A62" t="str">
            <v>4681</v>
          </cell>
          <cell r="B62" t="str">
            <v>C J Gallards's Almshouses Charitable Trust</v>
          </cell>
          <cell r="C62" t="str">
            <v>No</v>
          </cell>
          <cell r="D62">
            <v>0</v>
          </cell>
          <cell r="E62">
            <v>0</v>
          </cell>
          <cell r="F62">
            <v>0</v>
          </cell>
          <cell r="G62">
            <v>0</v>
          </cell>
          <cell r="H62">
            <v>0</v>
          </cell>
          <cell r="I62">
            <v>0</v>
          </cell>
        </row>
        <row r="63">
          <cell r="A63" t="str">
            <v>4682</v>
          </cell>
          <cell r="B63" t="str">
            <v>Red Kite Community Housing Limited</v>
          </cell>
          <cell r="C63" t="str">
            <v>No</v>
          </cell>
          <cell r="D63">
            <v>0</v>
          </cell>
          <cell r="E63">
            <v>0</v>
          </cell>
          <cell r="F63">
            <v>0</v>
          </cell>
          <cell r="G63">
            <v>0</v>
          </cell>
          <cell r="H63">
            <v>0</v>
          </cell>
          <cell r="I63">
            <v>0</v>
          </cell>
        </row>
        <row r="64">
          <cell r="A64" t="str">
            <v>4683</v>
          </cell>
          <cell r="B64" t="str">
            <v>The Glendale Gateway Trust</v>
          </cell>
          <cell r="C64" t="str">
            <v>No</v>
          </cell>
          <cell r="D64">
            <v>0</v>
          </cell>
          <cell r="E64">
            <v>0</v>
          </cell>
          <cell r="F64">
            <v>0</v>
          </cell>
          <cell r="G64">
            <v>0</v>
          </cell>
          <cell r="H64">
            <v>0</v>
          </cell>
          <cell r="I64">
            <v>0</v>
          </cell>
        </row>
        <row r="65">
          <cell r="A65" t="str">
            <v>4684</v>
          </cell>
          <cell r="B65" t="str">
            <v>Sanctuary Affordable Housing Limited</v>
          </cell>
          <cell r="C65" t="str">
            <v>Yes</v>
          </cell>
          <cell r="D65" t="str">
            <v>No</v>
          </cell>
          <cell r="E65">
            <v>0</v>
          </cell>
          <cell r="F65">
            <v>0</v>
          </cell>
          <cell r="G65" t="str">
            <v>L0247</v>
          </cell>
          <cell r="H65" t="str">
            <v>Sanctuary Housing Association</v>
          </cell>
          <cell r="I65">
            <v>0</v>
          </cell>
        </row>
        <row r="66">
          <cell r="A66" t="str">
            <v>4685</v>
          </cell>
          <cell r="B66" t="str">
            <v>Hamelin Trust Services Limited</v>
          </cell>
          <cell r="C66" t="str">
            <v>Yes</v>
          </cell>
          <cell r="D66" t="str">
            <v>No</v>
          </cell>
          <cell r="E66">
            <v>0</v>
          </cell>
          <cell r="F66">
            <v>0</v>
          </cell>
          <cell r="G66">
            <v>0</v>
          </cell>
          <cell r="H66">
            <v>0</v>
          </cell>
          <cell r="I66" t="str">
            <v xml:space="preserve">Hamelin Trust </v>
          </cell>
        </row>
        <row r="67">
          <cell r="A67" t="str">
            <v>4686</v>
          </cell>
          <cell r="B67" t="str">
            <v>South Lakes Housing</v>
          </cell>
          <cell r="C67" t="str">
            <v>No</v>
          </cell>
          <cell r="D67">
            <v>0</v>
          </cell>
          <cell r="E67">
            <v>0</v>
          </cell>
          <cell r="F67">
            <v>0</v>
          </cell>
          <cell r="G67">
            <v>0</v>
          </cell>
          <cell r="H67">
            <v>0</v>
          </cell>
          <cell r="I67">
            <v>0</v>
          </cell>
        </row>
        <row r="68">
          <cell r="A68" t="str">
            <v>4687</v>
          </cell>
          <cell r="B68" t="str">
            <v>Sustain (UK) Ltd</v>
          </cell>
          <cell r="C68" t="str">
            <v>No</v>
          </cell>
          <cell r="D68">
            <v>0</v>
          </cell>
          <cell r="E68">
            <v>0</v>
          </cell>
          <cell r="F68">
            <v>0</v>
          </cell>
          <cell r="G68">
            <v>0</v>
          </cell>
          <cell r="H68">
            <v>0</v>
          </cell>
          <cell r="I68">
            <v>0</v>
          </cell>
        </row>
        <row r="69">
          <cell r="A69" t="str">
            <v>4688</v>
          </cell>
          <cell r="B69" t="str">
            <v>Foundation</v>
          </cell>
          <cell r="C69" t="str">
            <v>Yes</v>
          </cell>
          <cell r="D69" t="str">
            <v>Yes</v>
          </cell>
          <cell r="E69">
            <v>0</v>
          </cell>
          <cell r="F69">
            <v>1</v>
          </cell>
          <cell r="G69">
            <v>0</v>
          </cell>
          <cell r="H69">
            <v>0</v>
          </cell>
          <cell r="I69">
            <v>0</v>
          </cell>
        </row>
        <row r="70">
          <cell r="A70" t="str">
            <v>4689</v>
          </cell>
          <cell r="B70" t="str">
            <v>Creative Support Limited</v>
          </cell>
          <cell r="C70" t="str">
            <v>No</v>
          </cell>
          <cell r="D70">
            <v>0</v>
          </cell>
          <cell r="E70">
            <v>0</v>
          </cell>
          <cell r="F70">
            <v>0</v>
          </cell>
          <cell r="G70">
            <v>0</v>
          </cell>
          <cell r="H70">
            <v>0</v>
          </cell>
          <cell r="I70">
            <v>0</v>
          </cell>
        </row>
        <row r="71">
          <cell r="A71" t="str">
            <v>4690</v>
          </cell>
          <cell r="B71" t="str">
            <v>Auckland Home Solutions Community Interest Company</v>
          </cell>
          <cell r="C71" t="str">
            <v>No</v>
          </cell>
          <cell r="D71">
            <v>0</v>
          </cell>
          <cell r="E71">
            <v>0</v>
          </cell>
          <cell r="F71">
            <v>0</v>
          </cell>
          <cell r="G71">
            <v>0</v>
          </cell>
          <cell r="H71">
            <v>0</v>
          </cell>
          <cell r="I71">
            <v>0</v>
          </cell>
        </row>
        <row r="72">
          <cell r="A72" t="str">
            <v>4691</v>
          </cell>
          <cell r="B72" t="str">
            <v>Aster Communities</v>
          </cell>
          <cell r="C72" t="str">
            <v>Yes</v>
          </cell>
          <cell r="D72" t="str">
            <v>No</v>
          </cell>
          <cell r="E72">
            <v>0</v>
          </cell>
          <cell r="F72">
            <v>0</v>
          </cell>
          <cell r="G72" t="str">
            <v>L4393</v>
          </cell>
          <cell r="H72" t="str">
            <v>Aster Group Limited</v>
          </cell>
          <cell r="I72">
            <v>0</v>
          </cell>
        </row>
        <row r="73">
          <cell r="A73" t="str">
            <v>4692</v>
          </cell>
          <cell r="B73" t="str">
            <v>Wickham Community Land Trust</v>
          </cell>
          <cell r="C73" t="str">
            <v>No</v>
          </cell>
          <cell r="D73">
            <v>0</v>
          </cell>
          <cell r="E73">
            <v>0</v>
          </cell>
          <cell r="F73">
            <v>0</v>
          </cell>
          <cell r="G73">
            <v>0</v>
          </cell>
          <cell r="H73">
            <v>0</v>
          </cell>
          <cell r="I73">
            <v>0</v>
          </cell>
        </row>
        <row r="74">
          <cell r="A74" t="str">
            <v>4693</v>
          </cell>
          <cell r="B74" t="str">
            <v>Langley House Trust Limited</v>
          </cell>
          <cell r="C74" t="str">
            <v>Yes</v>
          </cell>
          <cell r="D74" t="str">
            <v>Yes</v>
          </cell>
          <cell r="E74">
            <v>0</v>
          </cell>
          <cell r="F74">
            <v>2</v>
          </cell>
          <cell r="G74">
            <v>0</v>
          </cell>
          <cell r="H74">
            <v>0</v>
          </cell>
          <cell r="I74">
            <v>0</v>
          </cell>
        </row>
        <row r="75">
          <cell r="A75" t="str">
            <v>4695</v>
          </cell>
          <cell r="B75" t="str">
            <v>Doctor Spurstowe and Bishop Wood Almshouse Charity</v>
          </cell>
          <cell r="C75" t="str">
            <v>No</v>
          </cell>
          <cell r="D75">
            <v>0</v>
          </cell>
          <cell r="E75">
            <v>0</v>
          </cell>
          <cell r="F75">
            <v>0</v>
          </cell>
          <cell r="G75">
            <v>0</v>
          </cell>
          <cell r="H75">
            <v>0</v>
          </cell>
          <cell r="I75">
            <v>0</v>
          </cell>
        </row>
        <row r="76">
          <cell r="A76" t="str">
            <v>4696</v>
          </cell>
          <cell r="B76" t="str">
            <v>Solo Housing (East Anglia) Limited</v>
          </cell>
          <cell r="C76" t="str">
            <v>No</v>
          </cell>
          <cell r="D76">
            <v>0</v>
          </cell>
          <cell r="E76">
            <v>0</v>
          </cell>
          <cell r="F76">
            <v>0</v>
          </cell>
          <cell r="G76">
            <v>0</v>
          </cell>
          <cell r="H76">
            <v>0</v>
          </cell>
          <cell r="I76">
            <v>0</v>
          </cell>
        </row>
        <row r="77">
          <cell r="A77" t="str">
            <v>4697</v>
          </cell>
          <cell r="B77" t="str">
            <v>Home Space Sustainable Accommodation Community Interest Company</v>
          </cell>
          <cell r="C77" t="str">
            <v>No</v>
          </cell>
          <cell r="D77">
            <v>0</v>
          </cell>
          <cell r="E77">
            <v>0</v>
          </cell>
          <cell r="F77">
            <v>0</v>
          </cell>
          <cell r="G77">
            <v>0</v>
          </cell>
          <cell r="H77">
            <v>0</v>
          </cell>
          <cell r="I77">
            <v>0</v>
          </cell>
        </row>
        <row r="78">
          <cell r="A78" t="str">
            <v>4698</v>
          </cell>
          <cell r="B78" t="str">
            <v>Shanly Partnership Homes Limited</v>
          </cell>
          <cell r="C78" t="str">
            <v>Yes</v>
          </cell>
          <cell r="D78" t="str">
            <v>No</v>
          </cell>
          <cell r="E78">
            <v>0</v>
          </cell>
          <cell r="F78">
            <v>0</v>
          </cell>
          <cell r="G78">
            <v>0</v>
          </cell>
          <cell r="H78">
            <v>0</v>
          </cell>
          <cell r="I78" t="str">
            <v>Sorbon Homes Limited</v>
          </cell>
        </row>
        <row r="79">
          <cell r="A79" t="str">
            <v>4699</v>
          </cell>
          <cell r="B79" t="str">
            <v>Orchard &amp; Shipman Homes Limited</v>
          </cell>
          <cell r="C79" t="str">
            <v>Yes</v>
          </cell>
          <cell r="D79" t="str">
            <v>No</v>
          </cell>
          <cell r="E79">
            <v>0</v>
          </cell>
          <cell r="F79">
            <v>0</v>
          </cell>
          <cell r="G79">
            <v>0</v>
          </cell>
          <cell r="H79">
            <v>0</v>
          </cell>
          <cell r="I79" t="str">
            <v>Orchard &amp; Shipman Group Plc</v>
          </cell>
        </row>
        <row r="80">
          <cell r="A80" t="str">
            <v>4700</v>
          </cell>
          <cell r="B80" t="str">
            <v>Pinnacle Spaces Limited</v>
          </cell>
          <cell r="C80" t="str">
            <v>Yes</v>
          </cell>
          <cell r="D80" t="str">
            <v>No</v>
          </cell>
          <cell r="E80">
            <v>0</v>
          </cell>
          <cell r="F80">
            <v>0</v>
          </cell>
          <cell r="G80">
            <v>0</v>
          </cell>
          <cell r="H80">
            <v>0</v>
          </cell>
          <cell r="I80" t="str">
            <v>Pinnacle Group Ltd</v>
          </cell>
        </row>
        <row r="81">
          <cell r="A81" t="str">
            <v>4701</v>
          </cell>
          <cell r="B81" t="str">
            <v>The York Association for the Care and Resettlement of Offenders</v>
          </cell>
          <cell r="C81" t="str">
            <v>No</v>
          </cell>
          <cell r="D81">
            <v>0</v>
          </cell>
          <cell r="E81">
            <v>0</v>
          </cell>
          <cell r="F81">
            <v>0</v>
          </cell>
          <cell r="G81">
            <v>0</v>
          </cell>
          <cell r="H81">
            <v>0</v>
          </cell>
          <cell r="I81">
            <v>0</v>
          </cell>
        </row>
        <row r="82">
          <cell r="A82" t="str">
            <v>4702</v>
          </cell>
          <cell r="B82" t="str">
            <v>First Priority Housing Association Limited</v>
          </cell>
          <cell r="C82" t="str">
            <v>No</v>
          </cell>
          <cell r="D82">
            <v>0</v>
          </cell>
          <cell r="E82">
            <v>0</v>
          </cell>
          <cell r="F82">
            <v>0</v>
          </cell>
          <cell r="G82">
            <v>0</v>
          </cell>
          <cell r="H82">
            <v>0</v>
          </cell>
          <cell r="I82">
            <v>0</v>
          </cell>
        </row>
        <row r="83">
          <cell r="A83" t="str">
            <v>4703</v>
          </cell>
          <cell r="B83" t="str">
            <v>Quo Vadis Trust</v>
          </cell>
          <cell r="C83" t="str">
            <v>No</v>
          </cell>
          <cell r="D83">
            <v>0</v>
          </cell>
          <cell r="E83">
            <v>0</v>
          </cell>
          <cell r="F83">
            <v>0</v>
          </cell>
          <cell r="G83">
            <v>0</v>
          </cell>
          <cell r="H83">
            <v>0</v>
          </cell>
          <cell r="I83">
            <v>0</v>
          </cell>
        </row>
        <row r="84">
          <cell r="A84" t="str">
            <v>4706</v>
          </cell>
          <cell r="B84" t="str">
            <v>The Extracare Charitable Trust</v>
          </cell>
          <cell r="C84" t="str">
            <v>No</v>
          </cell>
          <cell r="D84">
            <v>0</v>
          </cell>
          <cell r="E84">
            <v>0</v>
          </cell>
          <cell r="F84">
            <v>0</v>
          </cell>
          <cell r="G84">
            <v>0</v>
          </cell>
          <cell r="H84">
            <v>0</v>
          </cell>
          <cell r="I84">
            <v>0</v>
          </cell>
        </row>
        <row r="85">
          <cell r="A85" t="str">
            <v>4707</v>
          </cell>
          <cell r="B85" t="str">
            <v>Hawes Street Housing Limited</v>
          </cell>
          <cell r="C85" t="str">
            <v>No</v>
          </cell>
          <cell r="D85">
            <v>0</v>
          </cell>
          <cell r="E85">
            <v>0</v>
          </cell>
          <cell r="F85">
            <v>0</v>
          </cell>
          <cell r="G85">
            <v>0</v>
          </cell>
          <cell r="H85">
            <v>0</v>
          </cell>
          <cell r="I85">
            <v>0</v>
          </cell>
        </row>
        <row r="86">
          <cell r="A86" t="str">
            <v>4709</v>
          </cell>
          <cell r="B86" t="str">
            <v>Castle Housing Limited</v>
          </cell>
          <cell r="C86" t="str">
            <v>No</v>
          </cell>
          <cell r="D86">
            <v>0</v>
          </cell>
          <cell r="E86">
            <v>0</v>
          </cell>
          <cell r="F86">
            <v>0</v>
          </cell>
          <cell r="G86">
            <v>0</v>
          </cell>
          <cell r="H86">
            <v>0</v>
          </cell>
          <cell r="I86">
            <v>0</v>
          </cell>
        </row>
        <row r="87">
          <cell r="A87" t="str">
            <v>4710</v>
          </cell>
          <cell r="B87" t="str">
            <v>Green Park Property Management Limited</v>
          </cell>
          <cell r="C87" t="str">
            <v>No</v>
          </cell>
          <cell r="D87">
            <v>0</v>
          </cell>
          <cell r="E87">
            <v>0</v>
          </cell>
          <cell r="F87">
            <v>0</v>
          </cell>
          <cell r="G87">
            <v>0</v>
          </cell>
          <cell r="H87">
            <v>0</v>
          </cell>
          <cell r="I87">
            <v>0</v>
          </cell>
        </row>
        <row r="88">
          <cell r="A88" t="str">
            <v>4711</v>
          </cell>
          <cell r="B88" t="str">
            <v>Peabody Enterprises Limited</v>
          </cell>
          <cell r="C88" t="str">
            <v>Yes</v>
          </cell>
          <cell r="D88" t="str">
            <v>No</v>
          </cell>
          <cell r="E88">
            <v>0</v>
          </cell>
          <cell r="F88">
            <v>1</v>
          </cell>
          <cell r="G88" t="str">
            <v>L0014</v>
          </cell>
          <cell r="H88" t="str">
            <v>Peabody Trust</v>
          </cell>
          <cell r="I88">
            <v>0</v>
          </cell>
        </row>
        <row r="89">
          <cell r="A89" t="str">
            <v>4712</v>
          </cell>
          <cell r="B89" t="str">
            <v>Keswick Community Housing Trust</v>
          </cell>
          <cell r="C89" t="str">
            <v>No</v>
          </cell>
          <cell r="D89">
            <v>0</v>
          </cell>
          <cell r="E89">
            <v>0</v>
          </cell>
          <cell r="F89">
            <v>0</v>
          </cell>
          <cell r="G89">
            <v>0</v>
          </cell>
          <cell r="H89">
            <v>0</v>
          </cell>
          <cell r="I89">
            <v>0</v>
          </cell>
        </row>
        <row r="90">
          <cell r="A90" t="str">
            <v>4713</v>
          </cell>
          <cell r="B90" t="str">
            <v>Developing Initiatives for Support in the Community</v>
          </cell>
          <cell r="C90" t="str">
            <v>No</v>
          </cell>
          <cell r="D90">
            <v>0</v>
          </cell>
          <cell r="E90">
            <v>0</v>
          </cell>
          <cell r="F90">
            <v>0</v>
          </cell>
          <cell r="G90">
            <v>0</v>
          </cell>
          <cell r="H90">
            <v>0</v>
          </cell>
          <cell r="I90">
            <v>0</v>
          </cell>
        </row>
        <row r="91">
          <cell r="A91" t="str">
            <v>4714</v>
          </cell>
          <cell r="B91" t="str">
            <v>Byker Community Trust Limited</v>
          </cell>
          <cell r="C91" t="str">
            <v>No</v>
          </cell>
          <cell r="D91">
            <v>0</v>
          </cell>
          <cell r="E91">
            <v>0</v>
          </cell>
          <cell r="F91">
            <v>0</v>
          </cell>
          <cell r="G91">
            <v>0</v>
          </cell>
          <cell r="H91">
            <v>0</v>
          </cell>
          <cell r="I91">
            <v>0</v>
          </cell>
        </row>
        <row r="92">
          <cell r="A92" t="str">
            <v>4715</v>
          </cell>
          <cell r="B92" t="str">
            <v>Croft Housing Association Limited</v>
          </cell>
          <cell r="C92" t="str">
            <v>No</v>
          </cell>
          <cell r="D92">
            <v>0</v>
          </cell>
          <cell r="E92">
            <v>0</v>
          </cell>
          <cell r="F92">
            <v>0</v>
          </cell>
          <cell r="G92">
            <v>0</v>
          </cell>
          <cell r="H92">
            <v>0</v>
          </cell>
          <cell r="I92">
            <v>0</v>
          </cell>
        </row>
        <row r="93">
          <cell r="A93" t="str">
            <v>4716</v>
          </cell>
          <cell r="B93" t="str">
            <v>Ashley Community &amp; Housing Ltd</v>
          </cell>
          <cell r="C93" t="str">
            <v>No</v>
          </cell>
          <cell r="D93">
            <v>0</v>
          </cell>
          <cell r="E93">
            <v>0</v>
          </cell>
          <cell r="F93">
            <v>0</v>
          </cell>
          <cell r="G93">
            <v>0</v>
          </cell>
          <cell r="H93">
            <v>0</v>
          </cell>
          <cell r="I93">
            <v>0</v>
          </cell>
        </row>
        <row r="94">
          <cell r="A94" t="str">
            <v>4717</v>
          </cell>
          <cell r="B94" t="str">
            <v>Stonewater (5) Limited</v>
          </cell>
          <cell r="C94" t="str">
            <v>Yes</v>
          </cell>
          <cell r="D94" t="str">
            <v>No</v>
          </cell>
          <cell r="E94">
            <v>0</v>
          </cell>
          <cell r="F94">
            <v>0</v>
          </cell>
          <cell r="G94" t="str">
            <v>L1556</v>
          </cell>
          <cell r="H94" t="str">
            <v>Stonewater Limited</v>
          </cell>
          <cell r="I94">
            <v>0</v>
          </cell>
        </row>
        <row r="95">
          <cell r="A95" t="str">
            <v>4718</v>
          </cell>
          <cell r="B95" t="str">
            <v>Bespoke Supportive Tenancies Limited</v>
          </cell>
          <cell r="C95" t="str">
            <v>No</v>
          </cell>
          <cell r="D95">
            <v>0</v>
          </cell>
          <cell r="E95">
            <v>0</v>
          </cell>
          <cell r="F95">
            <v>0</v>
          </cell>
          <cell r="G95">
            <v>0</v>
          </cell>
          <cell r="H95">
            <v>0</v>
          </cell>
          <cell r="I95">
            <v>0</v>
          </cell>
        </row>
        <row r="96">
          <cell r="A96" t="str">
            <v>4719</v>
          </cell>
          <cell r="B96" t="str">
            <v>Blue Pits Housing Action</v>
          </cell>
          <cell r="C96" t="str">
            <v>No</v>
          </cell>
          <cell r="D96">
            <v>0</v>
          </cell>
          <cell r="E96">
            <v>0</v>
          </cell>
          <cell r="F96">
            <v>0</v>
          </cell>
          <cell r="G96">
            <v>0</v>
          </cell>
          <cell r="H96">
            <v>0</v>
          </cell>
          <cell r="I96">
            <v>0</v>
          </cell>
        </row>
        <row r="97">
          <cell r="A97" t="str">
            <v>4720</v>
          </cell>
          <cell r="B97" t="str">
            <v>Oak Housing Limited</v>
          </cell>
          <cell r="C97" t="str">
            <v>Yes</v>
          </cell>
          <cell r="D97" t="str">
            <v>No</v>
          </cell>
          <cell r="E97">
            <v>0</v>
          </cell>
          <cell r="F97">
            <v>0</v>
          </cell>
          <cell r="G97">
            <v>0</v>
          </cell>
          <cell r="H97">
            <v>0</v>
          </cell>
          <cell r="I97" t="str">
            <v>Theori Housing Management Limited</v>
          </cell>
        </row>
        <row r="98">
          <cell r="A98" t="str">
            <v>4721</v>
          </cell>
          <cell r="B98" t="str">
            <v>Second Chance Housing Ltd</v>
          </cell>
          <cell r="C98" t="str">
            <v>No</v>
          </cell>
          <cell r="D98">
            <v>0</v>
          </cell>
          <cell r="E98">
            <v>0</v>
          </cell>
          <cell r="F98">
            <v>0</v>
          </cell>
          <cell r="G98">
            <v>0</v>
          </cell>
          <cell r="H98">
            <v>0</v>
          </cell>
          <cell r="I98">
            <v>0</v>
          </cell>
        </row>
        <row r="99">
          <cell r="A99" t="str">
            <v>4723</v>
          </cell>
          <cell r="B99" t="str">
            <v>Hoffmann Foundation for Autism</v>
          </cell>
          <cell r="C99" t="str">
            <v>No</v>
          </cell>
          <cell r="D99">
            <v>0</v>
          </cell>
          <cell r="E99">
            <v>0</v>
          </cell>
          <cell r="F99">
            <v>0</v>
          </cell>
          <cell r="G99">
            <v>0</v>
          </cell>
          <cell r="H99">
            <v>0</v>
          </cell>
          <cell r="I99">
            <v>0</v>
          </cell>
        </row>
        <row r="100">
          <cell r="A100" t="str">
            <v>4724</v>
          </cell>
          <cell r="B100" t="str">
            <v>Ascent Housing LLP</v>
          </cell>
          <cell r="C100" t="str">
            <v>Yes</v>
          </cell>
          <cell r="D100" t="str">
            <v>No</v>
          </cell>
          <cell r="E100">
            <v>0</v>
          </cell>
          <cell r="F100">
            <v>0</v>
          </cell>
          <cell r="G100" t="str">
            <v>L4203</v>
          </cell>
          <cell r="H100" t="str">
            <v>Your Housing Group Limited</v>
          </cell>
          <cell r="I100">
            <v>0</v>
          </cell>
        </row>
        <row r="101">
          <cell r="A101" t="str">
            <v>4725</v>
          </cell>
          <cell r="B101" t="str">
            <v>Keystage Properties Limited</v>
          </cell>
          <cell r="C101" t="str">
            <v>No</v>
          </cell>
          <cell r="D101">
            <v>0</v>
          </cell>
          <cell r="E101">
            <v>0</v>
          </cell>
          <cell r="F101">
            <v>0</v>
          </cell>
          <cell r="G101">
            <v>0</v>
          </cell>
          <cell r="H101">
            <v>0</v>
          </cell>
          <cell r="I101">
            <v>0</v>
          </cell>
        </row>
        <row r="102">
          <cell r="A102" t="str">
            <v>4726</v>
          </cell>
          <cell r="B102" t="str">
            <v>Arpeggio Properties Limited</v>
          </cell>
          <cell r="C102" t="str">
            <v>No</v>
          </cell>
          <cell r="D102">
            <v>0</v>
          </cell>
          <cell r="E102">
            <v>0</v>
          </cell>
          <cell r="F102">
            <v>0</v>
          </cell>
          <cell r="G102">
            <v>0</v>
          </cell>
          <cell r="H102">
            <v>0</v>
          </cell>
          <cell r="I102">
            <v>0</v>
          </cell>
        </row>
        <row r="103">
          <cell r="A103" t="str">
            <v>4727</v>
          </cell>
          <cell r="B103" t="str">
            <v>Larch Housing Association Limited</v>
          </cell>
          <cell r="C103" t="str">
            <v>No</v>
          </cell>
          <cell r="D103">
            <v>0</v>
          </cell>
          <cell r="E103">
            <v>0</v>
          </cell>
          <cell r="F103">
            <v>0</v>
          </cell>
          <cell r="G103">
            <v>0</v>
          </cell>
          <cell r="H103">
            <v>0</v>
          </cell>
          <cell r="I103">
            <v>0</v>
          </cell>
        </row>
        <row r="104">
          <cell r="A104" t="str">
            <v>4728</v>
          </cell>
          <cell r="B104" t="str">
            <v>28a Supported Living Limited</v>
          </cell>
          <cell r="C104" t="str">
            <v>No</v>
          </cell>
          <cell r="D104">
            <v>0</v>
          </cell>
          <cell r="E104">
            <v>0</v>
          </cell>
          <cell r="F104">
            <v>0</v>
          </cell>
          <cell r="G104">
            <v>0</v>
          </cell>
          <cell r="H104">
            <v>0</v>
          </cell>
          <cell r="I104">
            <v>0</v>
          </cell>
        </row>
        <row r="105">
          <cell r="A105" t="str">
            <v>4729</v>
          </cell>
          <cell r="B105" t="str">
            <v>The Guinness Partnership Limited</v>
          </cell>
          <cell r="C105" t="str">
            <v>Yes</v>
          </cell>
          <cell r="D105" t="str">
            <v>Yes</v>
          </cell>
          <cell r="E105">
            <v>2</v>
          </cell>
          <cell r="F105">
            <v>4</v>
          </cell>
          <cell r="G105">
            <v>0</v>
          </cell>
          <cell r="H105">
            <v>0</v>
          </cell>
          <cell r="I105">
            <v>0</v>
          </cell>
        </row>
        <row r="106">
          <cell r="A106" t="str">
            <v>4730</v>
          </cell>
          <cell r="B106" t="str">
            <v>Refuge</v>
          </cell>
          <cell r="C106" t="str">
            <v>No</v>
          </cell>
          <cell r="D106">
            <v>0</v>
          </cell>
          <cell r="E106">
            <v>0</v>
          </cell>
          <cell r="F106">
            <v>0</v>
          </cell>
          <cell r="G106">
            <v>0</v>
          </cell>
          <cell r="H106">
            <v>0</v>
          </cell>
          <cell r="I106">
            <v>0</v>
          </cell>
        </row>
        <row r="107">
          <cell r="A107" t="str">
            <v>4731</v>
          </cell>
          <cell r="B107" t="str">
            <v>Assured Living Housing Association Limited</v>
          </cell>
          <cell r="C107" t="str">
            <v>No</v>
          </cell>
          <cell r="D107">
            <v>0</v>
          </cell>
          <cell r="E107">
            <v>0</v>
          </cell>
          <cell r="F107">
            <v>0</v>
          </cell>
          <cell r="G107">
            <v>0</v>
          </cell>
          <cell r="H107">
            <v>0</v>
          </cell>
          <cell r="I107">
            <v>0</v>
          </cell>
        </row>
        <row r="108">
          <cell r="A108" t="str">
            <v>4732</v>
          </cell>
          <cell r="B108" t="str">
            <v>GreenSquare Community Housing</v>
          </cell>
          <cell r="C108" t="str">
            <v>Yes</v>
          </cell>
          <cell r="D108" t="str">
            <v>No</v>
          </cell>
          <cell r="E108">
            <v>0</v>
          </cell>
          <cell r="F108">
            <v>0</v>
          </cell>
          <cell r="G108" t="str">
            <v>L4515</v>
          </cell>
          <cell r="H108" t="str">
            <v>GreenSquare Group Limited</v>
          </cell>
          <cell r="I108">
            <v>0</v>
          </cell>
        </row>
        <row r="109">
          <cell r="A109" t="str">
            <v>4733</v>
          </cell>
          <cell r="B109" t="str">
            <v>Blue Square Residential Ltd</v>
          </cell>
          <cell r="C109" t="str">
            <v>No</v>
          </cell>
          <cell r="D109">
            <v>0</v>
          </cell>
          <cell r="E109">
            <v>0</v>
          </cell>
          <cell r="F109">
            <v>0</v>
          </cell>
          <cell r="G109">
            <v>0</v>
          </cell>
          <cell r="H109">
            <v>0</v>
          </cell>
          <cell r="I109">
            <v>0</v>
          </cell>
        </row>
        <row r="110">
          <cell r="A110" t="str">
            <v>4734</v>
          </cell>
          <cell r="B110" t="str">
            <v>Life 2009</v>
          </cell>
          <cell r="C110" t="str">
            <v>No</v>
          </cell>
          <cell r="D110">
            <v>0</v>
          </cell>
          <cell r="E110">
            <v>0</v>
          </cell>
          <cell r="F110">
            <v>0</v>
          </cell>
          <cell r="G110">
            <v>0</v>
          </cell>
          <cell r="H110">
            <v>0</v>
          </cell>
          <cell r="I110">
            <v>0</v>
          </cell>
        </row>
        <row r="111">
          <cell r="A111" t="str">
            <v>4735</v>
          </cell>
          <cell r="B111" t="str">
            <v>Kirklees Housing Association Limited</v>
          </cell>
          <cell r="C111" t="str">
            <v>Yes</v>
          </cell>
          <cell r="D111" t="str">
            <v>No</v>
          </cell>
          <cell r="E111">
            <v>0</v>
          </cell>
          <cell r="F111">
            <v>0</v>
          </cell>
          <cell r="G111">
            <v>0</v>
          </cell>
          <cell r="H111">
            <v>0</v>
          </cell>
          <cell r="I111" t="str">
            <v>Kirklees Community Association</v>
          </cell>
        </row>
        <row r="112">
          <cell r="A112" t="str">
            <v>4736</v>
          </cell>
          <cell r="B112" t="str">
            <v>Bridge-It Housing UK Team Ltd</v>
          </cell>
          <cell r="C112" t="str">
            <v>No</v>
          </cell>
          <cell r="D112">
            <v>0</v>
          </cell>
          <cell r="E112">
            <v>0</v>
          </cell>
          <cell r="F112">
            <v>0</v>
          </cell>
          <cell r="G112">
            <v>0</v>
          </cell>
          <cell r="H112">
            <v>0</v>
          </cell>
          <cell r="I112">
            <v>0</v>
          </cell>
        </row>
        <row r="113">
          <cell r="A113" t="str">
            <v>4737</v>
          </cell>
          <cell r="B113" t="str">
            <v>J &amp; M Residential Lettings Limited</v>
          </cell>
          <cell r="C113" t="str">
            <v>No</v>
          </cell>
          <cell r="D113">
            <v>0</v>
          </cell>
          <cell r="E113">
            <v>0</v>
          </cell>
          <cell r="F113">
            <v>0</v>
          </cell>
          <cell r="G113">
            <v>0</v>
          </cell>
          <cell r="H113">
            <v>0</v>
          </cell>
          <cell r="I113">
            <v>0</v>
          </cell>
        </row>
        <row r="114">
          <cell r="A114" t="str">
            <v>4738</v>
          </cell>
          <cell r="B114" t="str">
            <v xml:space="preserve">St Richard of Chichester Christian Care Association Limited </v>
          </cell>
          <cell r="C114" t="str">
            <v>No</v>
          </cell>
          <cell r="D114">
            <v>0</v>
          </cell>
          <cell r="E114">
            <v>0</v>
          </cell>
          <cell r="F114">
            <v>0</v>
          </cell>
          <cell r="G114">
            <v>0</v>
          </cell>
          <cell r="H114">
            <v>0</v>
          </cell>
          <cell r="I114">
            <v>0</v>
          </cell>
        </row>
        <row r="115">
          <cell r="A115" t="str">
            <v>4739</v>
          </cell>
          <cell r="B115" t="str">
            <v>French Weir Affordable Homes</v>
          </cell>
          <cell r="C115" t="str">
            <v>No</v>
          </cell>
          <cell r="D115">
            <v>0</v>
          </cell>
          <cell r="E115">
            <v>0</v>
          </cell>
          <cell r="F115">
            <v>0</v>
          </cell>
          <cell r="G115">
            <v>0</v>
          </cell>
          <cell r="H115">
            <v>0</v>
          </cell>
          <cell r="I115">
            <v>0</v>
          </cell>
        </row>
        <row r="116">
          <cell r="A116" t="str">
            <v>4741</v>
          </cell>
          <cell r="B116" t="str">
            <v>Alliance Housing Association (South Yorkshire) Limited</v>
          </cell>
          <cell r="C116" t="str">
            <v>Yes</v>
          </cell>
          <cell r="D116" t="str">
            <v>No</v>
          </cell>
          <cell r="E116">
            <v>0</v>
          </cell>
          <cell r="F116">
            <v>0</v>
          </cell>
          <cell r="G116" t="str">
            <v>L0078</v>
          </cell>
          <cell r="H116" t="str">
            <v>South Yorkshire Housing Association Limited</v>
          </cell>
          <cell r="I116">
            <v>0</v>
          </cell>
        </row>
        <row r="117">
          <cell r="A117" t="str">
            <v>4742</v>
          </cell>
          <cell r="B117" t="str">
            <v>Homeless Action Resource Project</v>
          </cell>
          <cell r="C117" t="str">
            <v>No</v>
          </cell>
          <cell r="D117">
            <v>0</v>
          </cell>
          <cell r="E117">
            <v>0</v>
          </cell>
          <cell r="F117">
            <v>0</v>
          </cell>
          <cell r="G117">
            <v>0</v>
          </cell>
          <cell r="H117">
            <v>0</v>
          </cell>
          <cell r="I117">
            <v>0</v>
          </cell>
        </row>
        <row r="118">
          <cell r="A118" t="str">
            <v>4743</v>
          </cell>
          <cell r="B118" t="str">
            <v>Grainger Trust Limited</v>
          </cell>
          <cell r="C118" t="str">
            <v>Yes</v>
          </cell>
          <cell r="D118" t="str">
            <v>No</v>
          </cell>
          <cell r="E118">
            <v>0</v>
          </cell>
          <cell r="F118">
            <v>0</v>
          </cell>
          <cell r="G118">
            <v>0</v>
          </cell>
          <cell r="H118">
            <v>0</v>
          </cell>
          <cell r="I118" t="str">
            <v>Grainger Plc</v>
          </cell>
        </row>
        <row r="119">
          <cell r="A119" t="str">
            <v>4744</v>
          </cell>
          <cell r="B119" t="str">
            <v>Hellens Residential Limited</v>
          </cell>
          <cell r="C119" t="str">
            <v>No</v>
          </cell>
          <cell r="D119">
            <v>0</v>
          </cell>
          <cell r="E119">
            <v>0</v>
          </cell>
          <cell r="F119">
            <v>0</v>
          </cell>
          <cell r="G119">
            <v>0</v>
          </cell>
          <cell r="H119">
            <v>0</v>
          </cell>
          <cell r="I119">
            <v>0</v>
          </cell>
        </row>
        <row r="120">
          <cell r="A120" t="str">
            <v>4745</v>
          </cell>
          <cell r="B120" t="str">
            <v>Reside Housing Association Limited</v>
          </cell>
          <cell r="C120" t="str">
            <v>No</v>
          </cell>
          <cell r="D120">
            <v>0</v>
          </cell>
          <cell r="E120">
            <v>0</v>
          </cell>
          <cell r="F120">
            <v>0</v>
          </cell>
          <cell r="G120">
            <v>0</v>
          </cell>
          <cell r="H120">
            <v>0</v>
          </cell>
          <cell r="I120">
            <v>0</v>
          </cell>
        </row>
        <row r="121">
          <cell r="A121" t="str">
            <v>4746</v>
          </cell>
          <cell r="B121" t="str">
            <v>West Mercia Homes Limited</v>
          </cell>
          <cell r="C121" t="str">
            <v>Yes</v>
          </cell>
          <cell r="D121" t="str">
            <v>No</v>
          </cell>
          <cell r="E121">
            <v>0</v>
          </cell>
          <cell r="F121">
            <v>0</v>
          </cell>
          <cell r="G121" t="str">
            <v>L4185</v>
          </cell>
          <cell r="H121" t="str">
            <v>WM Housing Group Limited</v>
          </cell>
          <cell r="I121">
            <v>0</v>
          </cell>
        </row>
        <row r="122">
          <cell r="A122" t="str">
            <v>4747</v>
          </cell>
          <cell r="B122" t="str">
            <v>PAS Housing Association</v>
          </cell>
          <cell r="C122" t="str">
            <v>No</v>
          </cell>
          <cell r="D122">
            <v>0</v>
          </cell>
          <cell r="E122">
            <v>0</v>
          </cell>
          <cell r="F122">
            <v>0</v>
          </cell>
          <cell r="G122">
            <v>0</v>
          </cell>
          <cell r="H122">
            <v>0</v>
          </cell>
          <cell r="I122">
            <v>0</v>
          </cell>
        </row>
        <row r="123">
          <cell r="A123" t="str">
            <v>4748</v>
          </cell>
          <cell r="B123" t="str">
            <v>Brent Community Housing Limited</v>
          </cell>
          <cell r="C123" t="str">
            <v>No</v>
          </cell>
          <cell r="D123">
            <v>0</v>
          </cell>
          <cell r="E123">
            <v>0</v>
          </cell>
          <cell r="F123">
            <v>0</v>
          </cell>
          <cell r="G123">
            <v>0</v>
          </cell>
          <cell r="H123">
            <v>0</v>
          </cell>
          <cell r="I123">
            <v>0</v>
          </cell>
        </row>
        <row r="124">
          <cell r="A124" t="str">
            <v>4749</v>
          </cell>
          <cell r="B124" t="str">
            <v>Sunny Vale Supported Accommodation Ltd</v>
          </cell>
          <cell r="C124" t="str">
            <v>No</v>
          </cell>
          <cell r="D124">
            <v>0</v>
          </cell>
          <cell r="E124">
            <v>0</v>
          </cell>
          <cell r="F124">
            <v>0</v>
          </cell>
          <cell r="G124">
            <v>0</v>
          </cell>
          <cell r="H124">
            <v>0</v>
          </cell>
          <cell r="I124">
            <v>0</v>
          </cell>
        </row>
        <row r="125">
          <cell r="A125" t="str">
            <v>4750</v>
          </cell>
          <cell r="B125" t="str">
            <v>Prospect Housing Limited</v>
          </cell>
          <cell r="C125" t="str">
            <v>No</v>
          </cell>
          <cell r="D125">
            <v>0</v>
          </cell>
          <cell r="E125">
            <v>0</v>
          </cell>
          <cell r="F125">
            <v>0</v>
          </cell>
          <cell r="G125">
            <v>0</v>
          </cell>
          <cell r="H125">
            <v>0</v>
          </cell>
          <cell r="I125">
            <v>0</v>
          </cell>
        </row>
        <row r="126">
          <cell r="A126" t="str">
            <v>4751</v>
          </cell>
          <cell r="B126" t="str">
            <v>Chrysalis Supported Association Limited</v>
          </cell>
          <cell r="C126" t="str">
            <v>No</v>
          </cell>
          <cell r="D126">
            <v>0</v>
          </cell>
          <cell r="E126">
            <v>0</v>
          </cell>
          <cell r="F126">
            <v>0</v>
          </cell>
          <cell r="G126">
            <v>0</v>
          </cell>
          <cell r="H126">
            <v>0</v>
          </cell>
          <cell r="I126">
            <v>0</v>
          </cell>
        </row>
        <row r="127">
          <cell r="A127" t="str">
            <v>4752</v>
          </cell>
          <cell r="B127" t="str">
            <v>Linden First Limited</v>
          </cell>
          <cell r="C127" t="str">
            <v>Yes</v>
          </cell>
          <cell r="D127" t="str">
            <v>No</v>
          </cell>
          <cell r="E127">
            <v>0</v>
          </cell>
          <cell r="F127">
            <v>0</v>
          </cell>
          <cell r="G127">
            <v>0</v>
          </cell>
          <cell r="H127">
            <v>0</v>
          </cell>
          <cell r="I127" t="str">
            <v>Gallfird Try PLC</v>
          </cell>
        </row>
        <row r="128">
          <cell r="A128" t="str">
            <v>4753</v>
          </cell>
          <cell r="B128" t="str">
            <v>St. Arthur Homes Limited</v>
          </cell>
          <cell r="C128" t="str">
            <v>No</v>
          </cell>
          <cell r="D128">
            <v>0</v>
          </cell>
          <cell r="E128">
            <v>0</v>
          </cell>
          <cell r="F128">
            <v>0</v>
          </cell>
          <cell r="G128">
            <v>0</v>
          </cell>
          <cell r="H128">
            <v>0</v>
          </cell>
          <cell r="I128">
            <v>0</v>
          </cell>
        </row>
        <row r="129">
          <cell r="A129" t="str">
            <v>4755</v>
          </cell>
          <cell r="B129" t="str">
            <v>Wythenshawe Community Housing Group Limited</v>
          </cell>
          <cell r="C129" t="str">
            <v>Yes</v>
          </cell>
          <cell r="D129" t="str">
            <v>Yes</v>
          </cell>
          <cell r="E129">
            <v>2</v>
          </cell>
          <cell r="F129">
            <v>0</v>
          </cell>
          <cell r="G129">
            <v>0</v>
          </cell>
          <cell r="H129">
            <v>0</v>
          </cell>
          <cell r="I129">
            <v>0</v>
          </cell>
        </row>
        <row r="130">
          <cell r="A130" t="str">
            <v>4756</v>
          </cell>
          <cell r="B130" t="str">
            <v>TCUK Homes Limited</v>
          </cell>
          <cell r="C130" t="str">
            <v>Yes</v>
          </cell>
          <cell r="D130" t="str">
            <v>No</v>
          </cell>
          <cell r="E130">
            <v>0</v>
          </cell>
          <cell r="F130">
            <v>0</v>
          </cell>
          <cell r="G130">
            <v>0</v>
          </cell>
          <cell r="H130">
            <v>0</v>
          </cell>
          <cell r="I130" t="str">
            <v>Changing Lives</v>
          </cell>
        </row>
        <row r="131">
          <cell r="A131" t="str">
            <v>4757</v>
          </cell>
          <cell r="B131" t="str">
            <v>Plexus UK (First Project) Limited</v>
          </cell>
          <cell r="C131" t="str">
            <v>Yes</v>
          </cell>
          <cell r="D131" t="str">
            <v>No</v>
          </cell>
          <cell r="E131">
            <v>0</v>
          </cell>
          <cell r="F131">
            <v>0</v>
          </cell>
          <cell r="G131">
            <v>0</v>
          </cell>
          <cell r="H131">
            <v>0</v>
          </cell>
          <cell r="I131" t="str">
            <v>Mears Ltd</v>
          </cell>
        </row>
        <row r="132">
          <cell r="A132" t="str">
            <v>4758</v>
          </cell>
          <cell r="B132" t="str">
            <v>Gordian Knot Housing Solutions Limited</v>
          </cell>
          <cell r="C132" t="str">
            <v>No</v>
          </cell>
          <cell r="D132">
            <v>0</v>
          </cell>
          <cell r="E132">
            <v>0</v>
          </cell>
          <cell r="F132">
            <v>0</v>
          </cell>
          <cell r="G132">
            <v>0</v>
          </cell>
          <cell r="H132">
            <v>0</v>
          </cell>
          <cell r="I132">
            <v>0</v>
          </cell>
        </row>
        <row r="133">
          <cell r="A133" t="str">
            <v>4759</v>
          </cell>
          <cell r="B133" t="str">
            <v>Spectrum Housing Group Limited</v>
          </cell>
          <cell r="C133" t="str">
            <v>Yes</v>
          </cell>
          <cell r="D133" t="str">
            <v>Yes</v>
          </cell>
          <cell r="E133">
            <v>0</v>
          </cell>
          <cell r="F133">
            <v>3</v>
          </cell>
          <cell r="G133">
            <v>0</v>
          </cell>
          <cell r="H133">
            <v>0</v>
          </cell>
          <cell r="I133">
            <v>0</v>
          </cell>
        </row>
        <row r="134">
          <cell r="A134" t="str">
            <v>4760</v>
          </cell>
          <cell r="B134" t="str">
            <v>Hilldale Housing Association Limited</v>
          </cell>
          <cell r="C134" t="str">
            <v>No</v>
          </cell>
          <cell r="D134">
            <v>0</v>
          </cell>
          <cell r="E134">
            <v>0</v>
          </cell>
          <cell r="F134">
            <v>0</v>
          </cell>
          <cell r="G134">
            <v>0</v>
          </cell>
          <cell r="H134">
            <v>0</v>
          </cell>
          <cell r="I134">
            <v>0</v>
          </cell>
        </row>
        <row r="135">
          <cell r="A135" t="str">
            <v>4761</v>
          </cell>
          <cell r="B135" t="str">
            <v>Safer Places</v>
          </cell>
          <cell r="C135" t="str">
            <v>No</v>
          </cell>
          <cell r="D135">
            <v>0</v>
          </cell>
          <cell r="E135">
            <v>0</v>
          </cell>
          <cell r="F135">
            <v>0</v>
          </cell>
          <cell r="G135">
            <v>0</v>
          </cell>
          <cell r="H135">
            <v>0</v>
          </cell>
          <cell r="I135">
            <v>0</v>
          </cell>
        </row>
        <row r="136">
          <cell r="A136" t="str">
            <v>4762</v>
          </cell>
          <cell r="B136" t="str">
            <v>Winner Trading Limited</v>
          </cell>
          <cell r="C136" t="str">
            <v>No</v>
          </cell>
          <cell r="D136">
            <v>0</v>
          </cell>
          <cell r="E136">
            <v>0</v>
          </cell>
          <cell r="F136">
            <v>0</v>
          </cell>
          <cell r="G136">
            <v>0</v>
          </cell>
          <cell r="H136">
            <v>0</v>
          </cell>
          <cell r="I136">
            <v>0</v>
          </cell>
        </row>
        <row r="137">
          <cell r="A137" t="str">
            <v>4763</v>
          </cell>
          <cell r="B137" t="str">
            <v>New Walk Property Management CIC</v>
          </cell>
          <cell r="C137" t="str">
            <v>No</v>
          </cell>
          <cell r="D137">
            <v>0</v>
          </cell>
          <cell r="E137">
            <v>0</v>
          </cell>
          <cell r="F137">
            <v>0</v>
          </cell>
          <cell r="G137">
            <v>0</v>
          </cell>
          <cell r="H137">
            <v>0</v>
          </cell>
          <cell r="I137">
            <v>0</v>
          </cell>
        </row>
        <row r="138">
          <cell r="A138" t="str">
            <v>4764</v>
          </cell>
          <cell r="B138" t="str">
            <v>Cromwood Housing Ltd</v>
          </cell>
          <cell r="C138" t="str">
            <v>No</v>
          </cell>
          <cell r="D138">
            <v>0</v>
          </cell>
          <cell r="E138">
            <v>0</v>
          </cell>
          <cell r="F138">
            <v>0</v>
          </cell>
          <cell r="G138">
            <v>0</v>
          </cell>
          <cell r="H138">
            <v>0</v>
          </cell>
          <cell r="I138">
            <v>0</v>
          </cell>
        </row>
        <row r="139">
          <cell r="A139" t="str">
            <v>4765</v>
          </cell>
          <cell r="B139" t="str">
            <v>Auxesia Homes Limited</v>
          </cell>
          <cell r="C139" t="str">
            <v>Yes</v>
          </cell>
          <cell r="D139" t="str">
            <v>No</v>
          </cell>
          <cell r="E139">
            <v>0</v>
          </cell>
          <cell r="F139">
            <v>0</v>
          </cell>
          <cell r="G139">
            <v>0</v>
          </cell>
          <cell r="H139">
            <v>0</v>
          </cell>
          <cell r="I139" t="str">
            <v xml:space="preserve">Guildhouse UK Limited </v>
          </cell>
        </row>
        <row r="140">
          <cell r="A140" t="str">
            <v>4766</v>
          </cell>
          <cell r="B140" t="str">
            <v>Origin Housing 2 Limited</v>
          </cell>
          <cell r="C140" t="str">
            <v>Yes</v>
          </cell>
          <cell r="D140" t="str">
            <v>No</v>
          </cell>
          <cell r="E140">
            <v>0</v>
          </cell>
          <cell r="F140">
            <v>0</v>
          </cell>
          <cell r="G140" t="str">
            <v>L0871</v>
          </cell>
          <cell r="H140" t="str">
            <v>Origin Housing Limited</v>
          </cell>
          <cell r="I140">
            <v>0</v>
          </cell>
        </row>
        <row r="141">
          <cell r="A141" t="str">
            <v>4767</v>
          </cell>
          <cell r="B141" t="str">
            <v>The Edward Mayes Trust</v>
          </cell>
          <cell r="C141" t="str">
            <v>No</v>
          </cell>
          <cell r="D141">
            <v>0</v>
          </cell>
          <cell r="E141">
            <v>0</v>
          </cell>
          <cell r="F141">
            <v>0</v>
          </cell>
          <cell r="G141">
            <v>0</v>
          </cell>
          <cell r="H141">
            <v>0</v>
          </cell>
          <cell r="I141">
            <v>0</v>
          </cell>
        </row>
        <row r="142">
          <cell r="A142" t="str">
            <v>4768</v>
          </cell>
          <cell r="B142" t="str">
            <v>Partners Foundation Limited</v>
          </cell>
          <cell r="C142" t="str">
            <v>No</v>
          </cell>
          <cell r="D142">
            <v>0</v>
          </cell>
          <cell r="E142">
            <v>0</v>
          </cell>
          <cell r="F142">
            <v>0</v>
          </cell>
          <cell r="G142">
            <v>0</v>
          </cell>
          <cell r="H142">
            <v>0</v>
          </cell>
          <cell r="I142">
            <v>0</v>
          </cell>
        </row>
        <row r="143">
          <cell r="A143" t="str">
            <v>4769</v>
          </cell>
          <cell r="B143" t="str">
            <v>Kinsman Housing Limited</v>
          </cell>
          <cell r="C143" t="str">
            <v>No</v>
          </cell>
          <cell r="D143">
            <v>0</v>
          </cell>
          <cell r="E143">
            <v>0</v>
          </cell>
          <cell r="F143">
            <v>0</v>
          </cell>
          <cell r="G143">
            <v>0</v>
          </cell>
          <cell r="H143">
            <v>0</v>
          </cell>
          <cell r="I143">
            <v>0</v>
          </cell>
        </row>
        <row r="144">
          <cell r="A144" t="str">
            <v>4770</v>
          </cell>
          <cell r="B144" t="str">
            <v>Karin Housing Association Limited</v>
          </cell>
          <cell r="C144" t="str">
            <v>No</v>
          </cell>
          <cell r="D144">
            <v>0</v>
          </cell>
          <cell r="E144">
            <v>0</v>
          </cell>
          <cell r="F144">
            <v>0</v>
          </cell>
          <cell r="G144">
            <v>0</v>
          </cell>
          <cell r="H144">
            <v>0</v>
          </cell>
          <cell r="I144">
            <v>0</v>
          </cell>
        </row>
        <row r="145">
          <cell r="A145" t="str">
            <v>4771</v>
          </cell>
          <cell r="B145" t="str">
            <v>Kindstream Housing CIC</v>
          </cell>
          <cell r="C145" t="str">
            <v>Yes</v>
          </cell>
          <cell r="D145" t="str">
            <v>No</v>
          </cell>
          <cell r="E145">
            <v>0</v>
          </cell>
          <cell r="F145">
            <v>0</v>
          </cell>
          <cell r="G145">
            <v>0</v>
          </cell>
          <cell r="H145">
            <v>0</v>
          </cell>
          <cell r="I145" t="str">
            <v>Kindstream Limited</v>
          </cell>
        </row>
        <row r="146">
          <cell r="A146" t="str">
            <v>4772</v>
          </cell>
          <cell r="B146" t="str">
            <v>Westmoreland Supported Housing Limited</v>
          </cell>
          <cell r="C146" t="str">
            <v>No</v>
          </cell>
          <cell r="D146">
            <v>0</v>
          </cell>
          <cell r="E146">
            <v>0</v>
          </cell>
          <cell r="F146">
            <v>0</v>
          </cell>
          <cell r="G146">
            <v>0</v>
          </cell>
          <cell r="H146">
            <v>0</v>
          </cell>
          <cell r="I146">
            <v>0</v>
          </cell>
        </row>
        <row r="147">
          <cell r="A147" t="str">
            <v>4773</v>
          </cell>
          <cell r="B147" t="str">
            <v>Bahay Kubo Housing Association Limited</v>
          </cell>
          <cell r="C147" t="str">
            <v>No</v>
          </cell>
          <cell r="D147">
            <v>0</v>
          </cell>
          <cell r="E147">
            <v>0</v>
          </cell>
          <cell r="F147">
            <v>0</v>
          </cell>
          <cell r="G147">
            <v>0</v>
          </cell>
          <cell r="H147">
            <v>0</v>
          </cell>
          <cell r="I147">
            <v>0</v>
          </cell>
        </row>
        <row r="148">
          <cell r="A148" t="str">
            <v>4774</v>
          </cell>
          <cell r="B148" t="str">
            <v>Expectations (UK)</v>
          </cell>
          <cell r="C148" t="str">
            <v>No</v>
          </cell>
          <cell r="D148">
            <v>0</v>
          </cell>
          <cell r="E148">
            <v>0</v>
          </cell>
          <cell r="F148">
            <v>0</v>
          </cell>
          <cell r="G148">
            <v>0</v>
          </cell>
          <cell r="H148">
            <v>0</v>
          </cell>
          <cell r="I148">
            <v>0</v>
          </cell>
        </row>
        <row r="149">
          <cell r="A149" t="str">
            <v>4775</v>
          </cell>
          <cell r="B149" t="str">
            <v>East Midlands Housing and Regeneration Limited</v>
          </cell>
          <cell r="C149" t="str">
            <v>Yes</v>
          </cell>
          <cell r="D149" t="str">
            <v>No</v>
          </cell>
          <cell r="E149">
            <v>0</v>
          </cell>
          <cell r="F149">
            <v>0</v>
          </cell>
          <cell r="G149" t="str">
            <v>L4530</v>
          </cell>
          <cell r="H149" t="str">
            <v>East Midlands Housing Group</v>
          </cell>
          <cell r="I149">
            <v>0</v>
          </cell>
        </row>
        <row r="150">
          <cell r="A150" t="str">
            <v>4776</v>
          </cell>
          <cell r="B150" t="str">
            <v>Highstone Housing Association Limited</v>
          </cell>
          <cell r="C150" t="str">
            <v>No</v>
          </cell>
          <cell r="D150">
            <v>0</v>
          </cell>
          <cell r="E150">
            <v>0</v>
          </cell>
          <cell r="F150">
            <v>0</v>
          </cell>
          <cell r="G150">
            <v>0</v>
          </cell>
          <cell r="H150">
            <v>0</v>
          </cell>
          <cell r="I150">
            <v>0</v>
          </cell>
        </row>
        <row r="151">
          <cell r="A151" t="str">
            <v>4779</v>
          </cell>
          <cell r="B151" t="str">
            <v>My Space Housing Solutions</v>
          </cell>
          <cell r="C151" t="str">
            <v>No</v>
          </cell>
          <cell r="D151">
            <v>0</v>
          </cell>
          <cell r="E151">
            <v>0</v>
          </cell>
          <cell r="F151">
            <v>0</v>
          </cell>
          <cell r="G151">
            <v>0</v>
          </cell>
          <cell r="H151">
            <v>0</v>
          </cell>
          <cell r="I151">
            <v>0</v>
          </cell>
        </row>
        <row r="152">
          <cell r="A152" t="str">
            <v>4780</v>
          </cell>
          <cell r="B152" t="str">
            <v>Proffitts - Investing in Communities Community Interest Company</v>
          </cell>
          <cell r="C152" t="str">
            <v>No</v>
          </cell>
          <cell r="D152">
            <v>0</v>
          </cell>
          <cell r="E152">
            <v>0</v>
          </cell>
          <cell r="F152">
            <v>0</v>
          </cell>
          <cell r="G152">
            <v>0</v>
          </cell>
          <cell r="H152">
            <v>0</v>
          </cell>
          <cell r="I152">
            <v>0</v>
          </cell>
        </row>
        <row r="153">
          <cell r="A153" t="str">
            <v>4781</v>
          </cell>
          <cell r="B153" t="str">
            <v>NACRO</v>
          </cell>
          <cell r="C153" t="str">
            <v>No</v>
          </cell>
          <cell r="D153">
            <v>0</v>
          </cell>
          <cell r="E153">
            <v>0</v>
          </cell>
          <cell r="F153">
            <v>0</v>
          </cell>
          <cell r="G153">
            <v>0</v>
          </cell>
          <cell r="H153">
            <v>0</v>
          </cell>
          <cell r="I153">
            <v>0</v>
          </cell>
        </row>
        <row r="154">
          <cell r="A154" t="str">
            <v>4782</v>
          </cell>
          <cell r="B154" t="str">
            <v>Slough YMCA</v>
          </cell>
          <cell r="C154" t="str">
            <v>No</v>
          </cell>
          <cell r="D154">
            <v>0</v>
          </cell>
          <cell r="E154">
            <v>0</v>
          </cell>
          <cell r="F154">
            <v>0</v>
          </cell>
          <cell r="G154">
            <v>0</v>
          </cell>
          <cell r="H154">
            <v>0</v>
          </cell>
          <cell r="I154">
            <v>0</v>
          </cell>
        </row>
        <row r="155">
          <cell r="A155" t="str">
            <v>4783</v>
          </cell>
          <cell r="B155" t="str">
            <v>Birmingham YMCA</v>
          </cell>
          <cell r="C155" t="str">
            <v>No</v>
          </cell>
          <cell r="D155">
            <v>0</v>
          </cell>
          <cell r="E155">
            <v>0</v>
          </cell>
          <cell r="F155">
            <v>0</v>
          </cell>
          <cell r="G155">
            <v>0</v>
          </cell>
          <cell r="H155">
            <v>0</v>
          </cell>
          <cell r="I155">
            <v>0</v>
          </cell>
        </row>
        <row r="156">
          <cell r="A156" t="str">
            <v>4785</v>
          </cell>
          <cell r="B156" t="str">
            <v>Homes for Wells Limited</v>
          </cell>
          <cell r="C156" t="str">
            <v>No</v>
          </cell>
          <cell r="D156">
            <v>0</v>
          </cell>
          <cell r="E156">
            <v>0</v>
          </cell>
          <cell r="F156">
            <v>0</v>
          </cell>
          <cell r="G156">
            <v>0</v>
          </cell>
          <cell r="H156">
            <v>0</v>
          </cell>
          <cell r="I156">
            <v>0</v>
          </cell>
        </row>
        <row r="157">
          <cell r="A157" t="str">
            <v>4786</v>
          </cell>
          <cell r="B157" t="str">
            <v>South Tyneside Housing Ventures Trust Limited</v>
          </cell>
          <cell r="C157" t="str">
            <v>No</v>
          </cell>
          <cell r="D157">
            <v>0</v>
          </cell>
          <cell r="E157">
            <v>0</v>
          </cell>
          <cell r="F157">
            <v>0</v>
          </cell>
          <cell r="G157">
            <v>0</v>
          </cell>
          <cell r="H157">
            <v>0</v>
          </cell>
          <cell r="I157">
            <v>0</v>
          </cell>
        </row>
        <row r="158">
          <cell r="A158" t="str">
            <v>4787</v>
          </cell>
          <cell r="B158" t="str">
            <v>District Homes CIC</v>
          </cell>
          <cell r="C158" t="str">
            <v>No</v>
          </cell>
          <cell r="D158">
            <v>0</v>
          </cell>
          <cell r="E158">
            <v>0</v>
          </cell>
          <cell r="F158">
            <v>0</v>
          </cell>
          <cell r="G158">
            <v>0</v>
          </cell>
          <cell r="H158">
            <v>0</v>
          </cell>
          <cell r="I158">
            <v>0</v>
          </cell>
        </row>
        <row r="159">
          <cell r="A159" t="str">
            <v>4788</v>
          </cell>
          <cell r="B159" t="str">
            <v>Adler Housing</v>
          </cell>
          <cell r="C159" t="str">
            <v>Yes</v>
          </cell>
          <cell r="D159" t="str">
            <v>No</v>
          </cell>
          <cell r="E159">
            <v>0</v>
          </cell>
          <cell r="F159">
            <v>0</v>
          </cell>
          <cell r="G159">
            <v>0</v>
          </cell>
          <cell r="H159">
            <v>0</v>
          </cell>
          <cell r="I159" t="str">
            <v xml:space="preserve">Jewish Community Council of Gateshead </v>
          </cell>
        </row>
        <row r="160">
          <cell r="A160" t="str">
            <v>4789</v>
          </cell>
          <cell r="B160" t="str">
            <v>Fortis Living</v>
          </cell>
          <cell r="C160" t="str">
            <v>Yes</v>
          </cell>
          <cell r="D160" t="str">
            <v>Yes</v>
          </cell>
          <cell r="E160">
            <v>2</v>
          </cell>
          <cell r="F160">
            <v>1</v>
          </cell>
          <cell r="G160">
            <v>0</v>
          </cell>
          <cell r="H160">
            <v>0</v>
          </cell>
          <cell r="I160">
            <v>0</v>
          </cell>
        </row>
        <row r="161">
          <cell r="A161" t="str">
            <v>4790</v>
          </cell>
          <cell r="B161" t="str">
            <v>Derwent Community Housing Association Limited</v>
          </cell>
          <cell r="C161" t="str">
            <v>Yes</v>
          </cell>
          <cell r="D161" t="str">
            <v>No</v>
          </cell>
          <cell r="E161">
            <v>0</v>
          </cell>
          <cell r="F161">
            <v>0</v>
          </cell>
          <cell r="G161" t="str">
            <v>L0715</v>
          </cell>
          <cell r="H161" t="str">
            <v>Derwent Housing Association Limited</v>
          </cell>
          <cell r="I161">
            <v>0</v>
          </cell>
        </row>
        <row r="162">
          <cell r="A162" t="str">
            <v>4791</v>
          </cell>
          <cell r="B162" t="str">
            <v>Harbour Light Assisted Living CIC</v>
          </cell>
          <cell r="C162" t="str">
            <v>No</v>
          </cell>
          <cell r="D162">
            <v>0</v>
          </cell>
          <cell r="E162">
            <v>0</v>
          </cell>
          <cell r="F162">
            <v>0</v>
          </cell>
          <cell r="G162">
            <v>0</v>
          </cell>
          <cell r="H162">
            <v>0</v>
          </cell>
          <cell r="I162">
            <v>0</v>
          </cell>
        </row>
        <row r="163">
          <cell r="A163" t="str">
            <v>4793</v>
          </cell>
          <cell r="B163" t="str">
            <v>YMCA North Tyneside</v>
          </cell>
          <cell r="C163" t="str">
            <v>No</v>
          </cell>
          <cell r="D163">
            <v>0</v>
          </cell>
          <cell r="E163">
            <v>0</v>
          </cell>
          <cell r="F163">
            <v>0</v>
          </cell>
          <cell r="G163">
            <v>0</v>
          </cell>
          <cell r="H163">
            <v>0</v>
          </cell>
          <cell r="I163">
            <v>0</v>
          </cell>
        </row>
        <row r="164">
          <cell r="A164" t="str">
            <v>4794</v>
          </cell>
          <cell r="B164" t="str">
            <v>Excel Housing Solutions</v>
          </cell>
          <cell r="C164" t="str">
            <v>No</v>
          </cell>
          <cell r="D164">
            <v>0</v>
          </cell>
          <cell r="E164">
            <v>0</v>
          </cell>
          <cell r="F164">
            <v>0</v>
          </cell>
          <cell r="G164">
            <v>0</v>
          </cell>
          <cell r="H164">
            <v>0</v>
          </cell>
          <cell r="I164">
            <v>0</v>
          </cell>
        </row>
        <row r="165">
          <cell r="A165" t="str">
            <v>4795</v>
          </cell>
          <cell r="B165" t="str">
            <v>Lincolnshire Employment Accommodation Project Limited</v>
          </cell>
          <cell r="C165" t="str">
            <v>No</v>
          </cell>
          <cell r="D165">
            <v>0</v>
          </cell>
          <cell r="E165">
            <v>0</v>
          </cell>
          <cell r="F165">
            <v>0</v>
          </cell>
          <cell r="G165">
            <v>0</v>
          </cell>
          <cell r="H165">
            <v>0</v>
          </cell>
          <cell r="I165">
            <v>0</v>
          </cell>
        </row>
        <row r="166">
          <cell r="A166" t="str">
            <v>4796</v>
          </cell>
          <cell r="B166" t="str">
            <v>Heyford Regeneration Limited</v>
          </cell>
          <cell r="C166" t="str">
            <v>No</v>
          </cell>
          <cell r="D166">
            <v>0</v>
          </cell>
          <cell r="E166">
            <v>0</v>
          </cell>
          <cell r="F166">
            <v>0</v>
          </cell>
          <cell r="G166">
            <v>0</v>
          </cell>
          <cell r="H166">
            <v>0</v>
          </cell>
          <cell r="I166">
            <v>0</v>
          </cell>
        </row>
        <row r="167">
          <cell r="A167" t="str">
            <v>4797</v>
          </cell>
          <cell r="B167" t="str">
            <v>Finefair Housing Limited</v>
          </cell>
          <cell r="C167" t="str">
            <v>No</v>
          </cell>
          <cell r="D167">
            <v>0</v>
          </cell>
          <cell r="E167">
            <v>0</v>
          </cell>
          <cell r="F167">
            <v>0</v>
          </cell>
          <cell r="G167">
            <v>0</v>
          </cell>
          <cell r="H167">
            <v>0</v>
          </cell>
          <cell r="I167">
            <v>0</v>
          </cell>
        </row>
        <row r="168">
          <cell r="A168" t="str">
            <v>4798</v>
          </cell>
          <cell r="B168" t="str">
            <v>New Roots Limited</v>
          </cell>
          <cell r="C168" t="str">
            <v>No</v>
          </cell>
          <cell r="D168">
            <v>0</v>
          </cell>
          <cell r="E168">
            <v>0</v>
          </cell>
          <cell r="F168">
            <v>0</v>
          </cell>
          <cell r="G168">
            <v>0</v>
          </cell>
          <cell r="H168">
            <v>0</v>
          </cell>
          <cell r="I168">
            <v>0</v>
          </cell>
        </row>
        <row r="169">
          <cell r="A169" t="str">
            <v>4799</v>
          </cell>
          <cell r="B169" t="str">
            <v>Goodwin Development Trust</v>
          </cell>
          <cell r="C169" t="str">
            <v>Yes</v>
          </cell>
          <cell r="D169" t="str">
            <v>Yes</v>
          </cell>
          <cell r="E169">
            <v>0</v>
          </cell>
          <cell r="F169">
            <v>2</v>
          </cell>
          <cell r="G169">
            <v>0</v>
          </cell>
          <cell r="H169">
            <v>0</v>
          </cell>
          <cell r="I169">
            <v>0</v>
          </cell>
        </row>
        <row r="170">
          <cell r="A170" t="str">
            <v>4800</v>
          </cell>
          <cell r="B170" t="str">
            <v>Project 34</v>
          </cell>
          <cell r="C170" t="str">
            <v>No</v>
          </cell>
          <cell r="D170">
            <v>0</v>
          </cell>
          <cell r="E170">
            <v>0</v>
          </cell>
          <cell r="F170">
            <v>0</v>
          </cell>
          <cell r="G170">
            <v>0</v>
          </cell>
          <cell r="H170">
            <v>0</v>
          </cell>
          <cell r="I170">
            <v>0</v>
          </cell>
        </row>
        <row r="171">
          <cell r="A171" t="str">
            <v>4802</v>
          </cell>
          <cell r="B171" t="str">
            <v>Torus62 Limited</v>
          </cell>
          <cell r="C171" t="str">
            <v>Yes</v>
          </cell>
          <cell r="D171" t="str">
            <v>Yes</v>
          </cell>
          <cell r="E171">
            <v>2</v>
          </cell>
          <cell r="F171">
            <v>0</v>
          </cell>
          <cell r="G171">
            <v>0</v>
          </cell>
          <cell r="H171">
            <v>0</v>
          </cell>
          <cell r="I171">
            <v>0</v>
          </cell>
        </row>
        <row r="172">
          <cell r="A172" t="str">
            <v>4803</v>
          </cell>
          <cell r="B172" t="str">
            <v>Golden Lane Housing Ltd</v>
          </cell>
          <cell r="C172" t="str">
            <v>Yes</v>
          </cell>
          <cell r="D172" t="str">
            <v>No</v>
          </cell>
          <cell r="E172">
            <v>0</v>
          </cell>
          <cell r="F172">
            <v>0</v>
          </cell>
          <cell r="G172">
            <v>0</v>
          </cell>
          <cell r="H172">
            <v>0</v>
          </cell>
          <cell r="I172" t="str">
            <v>Royal Mencap Society</v>
          </cell>
        </row>
        <row r="173">
          <cell r="A173" t="str">
            <v>4804</v>
          </cell>
          <cell r="B173" t="str">
            <v>One Vision Housing Limited</v>
          </cell>
          <cell r="C173" t="str">
            <v>Yes</v>
          </cell>
          <cell r="D173" t="str">
            <v>No</v>
          </cell>
          <cell r="E173">
            <v>0</v>
          </cell>
          <cell r="F173">
            <v>2</v>
          </cell>
          <cell r="G173">
            <v>0</v>
          </cell>
          <cell r="H173">
            <v>0</v>
          </cell>
          <cell r="I173" t="str">
            <v>Sovini Group Limited</v>
          </cell>
        </row>
        <row r="174">
          <cell r="A174" t="str">
            <v>4805</v>
          </cell>
          <cell r="B174" t="str">
            <v>County Durham Housing Group Limited</v>
          </cell>
          <cell r="C174" t="str">
            <v>Yes</v>
          </cell>
          <cell r="D174" t="str">
            <v>Yes</v>
          </cell>
          <cell r="E174">
            <v>3</v>
          </cell>
          <cell r="F174">
            <v>0</v>
          </cell>
          <cell r="G174">
            <v>0</v>
          </cell>
          <cell r="H174">
            <v>0</v>
          </cell>
          <cell r="I174">
            <v>0</v>
          </cell>
        </row>
        <row r="175">
          <cell r="A175" t="str">
            <v>4806</v>
          </cell>
          <cell r="B175" t="str">
            <v>Durham City Homes Limited</v>
          </cell>
          <cell r="C175" t="str">
            <v>Yes</v>
          </cell>
          <cell r="D175" t="str">
            <v>No</v>
          </cell>
          <cell r="E175">
            <v>0</v>
          </cell>
          <cell r="F175">
            <v>0</v>
          </cell>
          <cell r="G175">
            <v>4805</v>
          </cell>
          <cell r="H175" t="str">
            <v>County Durham Housing Group Limited</v>
          </cell>
          <cell r="I175">
            <v>0</v>
          </cell>
        </row>
        <row r="176">
          <cell r="A176" t="str">
            <v>4807</v>
          </cell>
          <cell r="B176" t="str">
            <v>Beer Community Land Trust Limited</v>
          </cell>
          <cell r="C176" t="str">
            <v>No</v>
          </cell>
          <cell r="D176">
            <v>0</v>
          </cell>
          <cell r="E176">
            <v>0</v>
          </cell>
          <cell r="F176">
            <v>0</v>
          </cell>
          <cell r="G176">
            <v>0</v>
          </cell>
          <cell r="H176">
            <v>0</v>
          </cell>
          <cell r="I176">
            <v>0</v>
          </cell>
        </row>
        <row r="177">
          <cell r="A177" t="str">
            <v>4808</v>
          </cell>
          <cell r="B177" t="str">
            <v>One Manchester Limited</v>
          </cell>
          <cell r="C177" t="str">
            <v>Yes</v>
          </cell>
          <cell r="D177" t="str">
            <v>Yes</v>
          </cell>
          <cell r="E177">
            <v>2</v>
          </cell>
          <cell r="F177">
            <v>0</v>
          </cell>
          <cell r="G177">
            <v>0</v>
          </cell>
          <cell r="H177">
            <v>0</v>
          </cell>
          <cell r="I177">
            <v>0</v>
          </cell>
        </row>
        <row r="178">
          <cell r="A178" t="str">
            <v>4809</v>
          </cell>
          <cell r="B178" t="str">
            <v>Shrewsbury Drapers Company Charity</v>
          </cell>
          <cell r="C178" t="str">
            <v>No</v>
          </cell>
          <cell r="D178">
            <v>0</v>
          </cell>
          <cell r="E178">
            <v>0</v>
          </cell>
          <cell r="F178">
            <v>0</v>
          </cell>
          <cell r="G178">
            <v>0</v>
          </cell>
          <cell r="H178">
            <v>0</v>
          </cell>
          <cell r="I178">
            <v>0</v>
          </cell>
        </row>
        <row r="179">
          <cell r="A179" t="str">
            <v>4810</v>
          </cell>
          <cell r="B179" t="str">
            <v>AccommodationYes Limited</v>
          </cell>
          <cell r="C179" t="str">
            <v>No</v>
          </cell>
          <cell r="D179">
            <v>0</v>
          </cell>
          <cell r="E179">
            <v>0</v>
          </cell>
          <cell r="F179">
            <v>0</v>
          </cell>
          <cell r="G179">
            <v>0</v>
          </cell>
          <cell r="H179">
            <v>0</v>
          </cell>
          <cell r="I179">
            <v>0</v>
          </cell>
        </row>
        <row r="180">
          <cell r="A180" t="str">
            <v>4811</v>
          </cell>
          <cell r="B180" t="str">
            <v>700 Club</v>
          </cell>
          <cell r="C180" t="str">
            <v>No</v>
          </cell>
          <cell r="D180">
            <v>0</v>
          </cell>
          <cell r="E180">
            <v>0</v>
          </cell>
          <cell r="F180">
            <v>0</v>
          </cell>
          <cell r="G180">
            <v>0</v>
          </cell>
          <cell r="H180">
            <v>0</v>
          </cell>
          <cell r="I180">
            <v>0</v>
          </cell>
        </row>
        <row r="181">
          <cell r="A181" t="str">
            <v>4813</v>
          </cell>
          <cell r="B181" t="str">
            <v>Dolphin Living Limited</v>
          </cell>
          <cell r="C181" t="str">
            <v>Yes</v>
          </cell>
          <cell r="D181" t="str">
            <v>No</v>
          </cell>
          <cell r="E181">
            <v>0</v>
          </cell>
          <cell r="F181">
            <v>0</v>
          </cell>
          <cell r="G181">
            <v>0</v>
          </cell>
          <cell r="H181">
            <v>0</v>
          </cell>
          <cell r="I181" t="str">
            <v>Dolphin Square Charitable Foundation</v>
          </cell>
        </row>
        <row r="182">
          <cell r="A182" t="str">
            <v>4814</v>
          </cell>
          <cell r="B182" t="str">
            <v>Thrale Almshouse and Relief in Need Charity</v>
          </cell>
          <cell r="C182" t="str">
            <v>No</v>
          </cell>
          <cell r="D182">
            <v>0</v>
          </cell>
          <cell r="E182">
            <v>0</v>
          </cell>
          <cell r="F182">
            <v>0</v>
          </cell>
          <cell r="G182">
            <v>0</v>
          </cell>
          <cell r="H182">
            <v>0</v>
          </cell>
          <cell r="I182">
            <v>0</v>
          </cell>
        </row>
        <row r="183">
          <cell r="A183" t="str">
            <v>4815</v>
          </cell>
          <cell r="B183" t="str">
            <v>Stevenage Haven</v>
          </cell>
          <cell r="C183" t="str">
            <v>No</v>
          </cell>
          <cell r="D183">
            <v>0</v>
          </cell>
          <cell r="E183">
            <v>0</v>
          </cell>
          <cell r="F183">
            <v>0</v>
          </cell>
          <cell r="G183">
            <v>0</v>
          </cell>
          <cell r="H183">
            <v>0</v>
          </cell>
          <cell r="I183">
            <v>0</v>
          </cell>
        </row>
        <row r="184">
          <cell r="A184" t="str">
            <v>4817</v>
          </cell>
          <cell r="B184" t="str">
            <v>Nottingham Community Housing Association Limited</v>
          </cell>
          <cell r="C184" t="str">
            <v>Yes</v>
          </cell>
          <cell r="D184" t="str">
            <v>Yes</v>
          </cell>
          <cell r="E184">
            <v>3</v>
          </cell>
          <cell r="F184">
            <v>4</v>
          </cell>
          <cell r="G184">
            <v>0</v>
          </cell>
          <cell r="H184">
            <v>0</v>
          </cell>
          <cell r="I184">
            <v>0</v>
          </cell>
        </row>
        <row r="185">
          <cell r="A185" t="str">
            <v>4818</v>
          </cell>
          <cell r="B185" t="str">
            <v>Devon and Cornwall Housing Limited</v>
          </cell>
          <cell r="C185" t="str">
            <v>Yes</v>
          </cell>
          <cell r="D185" t="str">
            <v>Yes</v>
          </cell>
          <cell r="E185">
            <v>0</v>
          </cell>
          <cell r="F185">
            <v>7</v>
          </cell>
          <cell r="G185">
            <v>0</v>
          </cell>
          <cell r="H185">
            <v>0</v>
          </cell>
          <cell r="I185">
            <v>0</v>
          </cell>
        </row>
        <row r="186">
          <cell r="A186" t="str">
            <v>4819</v>
          </cell>
          <cell r="B186" t="str">
            <v>Bromford Housing Association Limited</v>
          </cell>
          <cell r="C186" t="str">
            <v>Yes</v>
          </cell>
          <cell r="D186" t="str">
            <v>No</v>
          </cell>
          <cell r="E186">
            <v>0</v>
          </cell>
          <cell r="F186">
            <v>7</v>
          </cell>
          <cell r="G186" t="str">
            <v>L4449</v>
          </cell>
          <cell r="H186" t="str">
            <v>Bromford Housing Group Limited</v>
          </cell>
          <cell r="I186">
            <v>0</v>
          </cell>
        </row>
        <row r="187">
          <cell r="A187" t="str">
            <v>4820</v>
          </cell>
          <cell r="B187" t="str">
            <v>ForViva Group Limited</v>
          </cell>
          <cell r="C187" t="str">
            <v>Yes</v>
          </cell>
          <cell r="D187" t="str">
            <v>Yes</v>
          </cell>
          <cell r="E187">
            <v>3</v>
          </cell>
          <cell r="F187">
            <v>2</v>
          </cell>
          <cell r="G187">
            <v>0</v>
          </cell>
          <cell r="H187">
            <v>0</v>
          </cell>
          <cell r="I187">
            <v>0</v>
          </cell>
        </row>
        <row r="188">
          <cell r="A188" t="str">
            <v>4821</v>
          </cell>
          <cell r="B188" t="str">
            <v>Chartford Housing Limited</v>
          </cell>
          <cell r="C188" t="str">
            <v>Yes</v>
          </cell>
          <cell r="D188" t="str">
            <v>No</v>
          </cell>
          <cell r="E188">
            <v>0</v>
          </cell>
          <cell r="F188">
            <v>0</v>
          </cell>
          <cell r="G188">
            <v>0</v>
          </cell>
          <cell r="H188">
            <v>0</v>
          </cell>
          <cell r="I188" t="str">
            <v>Horton Housing Association</v>
          </cell>
        </row>
        <row r="189">
          <cell r="A189" t="str">
            <v>4822</v>
          </cell>
          <cell r="B189" t="str">
            <v>IKE Supported Housing Limited</v>
          </cell>
          <cell r="C189" t="str">
            <v>No</v>
          </cell>
          <cell r="D189">
            <v>0</v>
          </cell>
          <cell r="E189">
            <v>0</v>
          </cell>
          <cell r="F189">
            <v>0</v>
          </cell>
          <cell r="G189">
            <v>0</v>
          </cell>
          <cell r="H189">
            <v>0</v>
          </cell>
          <cell r="I189">
            <v>0</v>
          </cell>
        </row>
        <row r="190">
          <cell r="A190" t="str">
            <v>4823</v>
          </cell>
          <cell r="B190" t="str">
            <v>Kentish Homes Limited</v>
          </cell>
          <cell r="C190" t="str">
            <v>No</v>
          </cell>
          <cell r="D190">
            <v>0</v>
          </cell>
          <cell r="E190">
            <v>0</v>
          </cell>
          <cell r="F190">
            <v>0</v>
          </cell>
          <cell r="G190">
            <v>0</v>
          </cell>
          <cell r="H190">
            <v>0</v>
          </cell>
          <cell r="I190">
            <v>0</v>
          </cell>
        </row>
        <row r="191">
          <cell r="A191" t="str">
            <v>4824</v>
          </cell>
          <cell r="B191" t="str">
            <v>Rex Housing Limited</v>
          </cell>
          <cell r="C191" t="str">
            <v>No</v>
          </cell>
          <cell r="D191">
            <v>0</v>
          </cell>
          <cell r="E191">
            <v>0</v>
          </cell>
          <cell r="F191">
            <v>0</v>
          </cell>
          <cell r="G191">
            <v>0</v>
          </cell>
          <cell r="H191">
            <v>0</v>
          </cell>
          <cell r="I191">
            <v>0</v>
          </cell>
        </row>
        <row r="192">
          <cell r="A192" t="str">
            <v>A0056</v>
          </cell>
          <cell r="B192" t="str">
            <v>Mrs H Frances Le Personne Benevolent Trust</v>
          </cell>
          <cell r="C192" t="str">
            <v>No</v>
          </cell>
          <cell r="D192">
            <v>0</v>
          </cell>
          <cell r="E192">
            <v>0</v>
          </cell>
          <cell r="F192">
            <v>0</v>
          </cell>
          <cell r="G192">
            <v>0</v>
          </cell>
          <cell r="H192">
            <v>0</v>
          </cell>
          <cell r="I192">
            <v>0</v>
          </cell>
        </row>
        <row r="193">
          <cell r="A193" t="str">
            <v>A0058</v>
          </cell>
          <cell r="B193" t="str">
            <v>Littleport Town Lands Charity</v>
          </cell>
          <cell r="C193" t="str">
            <v>No</v>
          </cell>
          <cell r="D193">
            <v>0</v>
          </cell>
          <cell r="E193">
            <v>0</v>
          </cell>
          <cell r="F193">
            <v>0</v>
          </cell>
          <cell r="G193">
            <v>0</v>
          </cell>
          <cell r="H193">
            <v>0</v>
          </cell>
          <cell r="I193">
            <v>0</v>
          </cell>
        </row>
        <row r="194">
          <cell r="A194" t="str">
            <v>A0069</v>
          </cell>
          <cell r="B194" t="str">
            <v>Tregonwell Almhouse Trust</v>
          </cell>
          <cell r="C194" t="str">
            <v>No</v>
          </cell>
          <cell r="D194">
            <v>0</v>
          </cell>
          <cell r="E194">
            <v>0</v>
          </cell>
          <cell r="F194">
            <v>0</v>
          </cell>
          <cell r="G194">
            <v>0</v>
          </cell>
          <cell r="H194">
            <v>0</v>
          </cell>
          <cell r="I194">
            <v>0</v>
          </cell>
        </row>
        <row r="195">
          <cell r="A195" t="str">
            <v>A0072</v>
          </cell>
          <cell r="B195" t="str">
            <v>Orchard Homes</v>
          </cell>
          <cell r="C195" t="str">
            <v>No</v>
          </cell>
          <cell r="D195">
            <v>0</v>
          </cell>
          <cell r="E195">
            <v>0</v>
          </cell>
          <cell r="F195">
            <v>0</v>
          </cell>
          <cell r="G195">
            <v>0</v>
          </cell>
          <cell r="H195">
            <v>0</v>
          </cell>
          <cell r="I195">
            <v>0</v>
          </cell>
        </row>
        <row r="196">
          <cell r="A196" t="str">
            <v>A0157</v>
          </cell>
          <cell r="B196" t="str">
            <v>Walton-on-Thames Charity</v>
          </cell>
          <cell r="C196" t="str">
            <v>No</v>
          </cell>
          <cell r="D196">
            <v>0</v>
          </cell>
          <cell r="E196">
            <v>0</v>
          </cell>
          <cell r="F196">
            <v>0</v>
          </cell>
          <cell r="G196">
            <v>0</v>
          </cell>
          <cell r="H196">
            <v>0</v>
          </cell>
          <cell r="I196">
            <v>0</v>
          </cell>
        </row>
        <row r="197">
          <cell r="A197" t="str">
            <v>A0163</v>
          </cell>
          <cell r="B197" t="str">
            <v>Harlow Poors Charities</v>
          </cell>
          <cell r="C197" t="str">
            <v>No</v>
          </cell>
          <cell r="D197">
            <v>0</v>
          </cell>
          <cell r="E197">
            <v>0</v>
          </cell>
          <cell r="F197">
            <v>0</v>
          </cell>
          <cell r="G197">
            <v>0</v>
          </cell>
          <cell r="H197">
            <v>0</v>
          </cell>
          <cell r="I197">
            <v>0</v>
          </cell>
        </row>
        <row r="198">
          <cell r="A198" t="str">
            <v>A0185</v>
          </cell>
          <cell r="B198" t="str">
            <v>The Finchley Charities</v>
          </cell>
          <cell r="C198" t="str">
            <v>No</v>
          </cell>
          <cell r="D198">
            <v>0</v>
          </cell>
          <cell r="E198">
            <v>0</v>
          </cell>
          <cell r="F198">
            <v>0</v>
          </cell>
          <cell r="G198">
            <v>0</v>
          </cell>
          <cell r="H198">
            <v>0</v>
          </cell>
          <cell r="I198">
            <v>0</v>
          </cell>
        </row>
        <row r="199">
          <cell r="A199" t="str">
            <v>A0192</v>
          </cell>
          <cell r="B199" t="str">
            <v>Salisbury City Almshouse and Welfare Charities</v>
          </cell>
          <cell r="C199" t="str">
            <v>No</v>
          </cell>
          <cell r="D199">
            <v>0</v>
          </cell>
          <cell r="E199">
            <v>0</v>
          </cell>
          <cell r="F199">
            <v>0</v>
          </cell>
          <cell r="G199">
            <v>0</v>
          </cell>
          <cell r="H199">
            <v>0</v>
          </cell>
          <cell r="I199">
            <v>0</v>
          </cell>
        </row>
        <row r="200">
          <cell r="A200" t="str">
            <v>A0208</v>
          </cell>
          <cell r="B200" t="str">
            <v>Waters Almshouses</v>
          </cell>
          <cell r="C200" t="str">
            <v>No</v>
          </cell>
          <cell r="D200">
            <v>0</v>
          </cell>
          <cell r="E200">
            <v>0</v>
          </cell>
          <cell r="F200">
            <v>0</v>
          </cell>
          <cell r="G200">
            <v>0</v>
          </cell>
          <cell r="H200">
            <v>0</v>
          </cell>
          <cell r="I200">
            <v>0</v>
          </cell>
        </row>
        <row r="201">
          <cell r="A201" t="str">
            <v>A0211</v>
          </cell>
          <cell r="B201" t="str">
            <v>Aylott Janes Almshouses</v>
          </cell>
          <cell r="C201" t="str">
            <v>No</v>
          </cell>
          <cell r="D201">
            <v>0</v>
          </cell>
          <cell r="E201">
            <v>0</v>
          </cell>
          <cell r="F201">
            <v>0</v>
          </cell>
          <cell r="G201">
            <v>0</v>
          </cell>
          <cell r="H201">
            <v>0</v>
          </cell>
          <cell r="I201">
            <v>0</v>
          </cell>
        </row>
        <row r="202">
          <cell r="A202" t="str">
            <v>A0215</v>
          </cell>
          <cell r="B202" t="str">
            <v>The Gloucester Charities Trust</v>
          </cell>
          <cell r="C202" t="str">
            <v>No</v>
          </cell>
          <cell r="D202">
            <v>0</v>
          </cell>
          <cell r="E202">
            <v>0</v>
          </cell>
          <cell r="F202">
            <v>0</v>
          </cell>
          <cell r="G202">
            <v>0</v>
          </cell>
          <cell r="H202">
            <v>0</v>
          </cell>
          <cell r="I202">
            <v>0</v>
          </cell>
        </row>
        <row r="203">
          <cell r="A203" t="str">
            <v>A0230</v>
          </cell>
          <cell r="B203" t="str">
            <v>Aberford Almshouses Trust</v>
          </cell>
          <cell r="C203" t="str">
            <v>No</v>
          </cell>
          <cell r="D203">
            <v>0</v>
          </cell>
          <cell r="E203">
            <v>0</v>
          </cell>
          <cell r="F203">
            <v>0</v>
          </cell>
          <cell r="G203">
            <v>0</v>
          </cell>
          <cell r="H203">
            <v>0</v>
          </cell>
          <cell r="I203">
            <v>0</v>
          </cell>
        </row>
        <row r="204">
          <cell r="A204" t="str">
            <v>A0261</v>
          </cell>
          <cell r="B204" t="str">
            <v>Weavers' Almshouse Charities</v>
          </cell>
          <cell r="C204" t="str">
            <v>No</v>
          </cell>
          <cell r="D204">
            <v>0</v>
          </cell>
          <cell r="E204">
            <v>0</v>
          </cell>
          <cell r="F204">
            <v>0</v>
          </cell>
          <cell r="G204">
            <v>0</v>
          </cell>
          <cell r="H204">
            <v>0</v>
          </cell>
          <cell r="I204">
            <v>0</v>
          </cell>
        </row>
        <row r="205">
          <cell r="A205" t="str">
            <v>A0318</v>
          </cell>
          <cell r="B205" t="str">
            <v>Marshfield Consolidated Charities</v>
          </cell>
          <cell r="C205" t="str">
            <v>No</v>
          </cell>
          <cell r="D205">
            <v>0</v>
          </cell>
          <cell r="E205">
            <v>0</v>
          </cell>
          <cell r="F205">
            <v>0</v>
          </cell>
          <cell r="G205">
            <v>0</v>
          </cell>
          <cell r="H205">
            <v>0</v>
          </cell>
          <cell r="I205">
            <v>0</v>
          </cell>
        </row>
        <row r="206">
          <cell r="A206" t="str">
            <v>A0333</v>
          </cell>
          <cell r="B206" t="str">
            <v>The Reverend Rowland Hill Almshouse Charity</v>
          </cell>
          <cell r="C206" t="str">
            <v>No</v>
          </cell>
          <cell r="D206">
            <v>0</v>
          </cell>
          <cell r="E206">
            <v>0</v>
          </cell>
          <cell r="F206">
            <v>0</v>
          </cell>
          <cell r="G206">
            <v>0</v>
          </cell>
          <cell r="H206">
            <v>0</v>
          </cell>
          <cell r="I206">
            <v>0</v>
          </cell>
        </row>
        <row r="207">
          <cell r="A207" t="str">
            <v>A0352</v>
          </cell>
          <cell r="B207" t="str">
            <v>Bromley and Sheppard's Colleges Charity</v>
          </cell>
          <cell r="C207" t="str">
            <v>No</v>
          </cell>
          <cell r="D207">
            <v>0</v>
          </cell>
          <cell r="E207">
            <v>0</v>
          </cell>
          <cell r="F207">
            <v>0</v>
          </cell>
          <cell r="G207">
            <v>0</v>
          </cell>
          <cell r="H207">
            <v>0</v>
          </cell>
          <cell r="I207">
            <v>0</v>
          </cell>
        </row>
        <row r="208">
          <cell r="A208" t="str">
            <v>A0364</v>
          </cell>
          <cell r="B208" t="str">
            <v>Charity of George Jones</v>
          </cell>
          <cell r="C208" t="str">
            <v>No</v>
          </cell>
          <cell r="D208">
            <v>0</v>
          </cell>
          <cell r="E208">
            <v>0</v>
          </cell>
          <cell r="F208">
            <v>0</v>
          </cell>
          <cell r="G208">
            <v>0</v>
          </cell>
          <cell r="H208">
            <v>0</v>
          </cell>
          <cell r="I208">
            <v>0</v>
          </cell>
        </row>
        <row r="209">
          <cell r="A209" t="str">
            <v>A0367</v>
          </cell>
          <cell r="B209" t="str">
            <v>The Berrow Cottage Homes</v>
          </cell>
          <cell r="C209" t="str">
            <v>No</v>
          </cell>
          <cell r="D209">
            <v>0</v>
          </cell>
          <cell r="E209">
            <v>0</v>
          </cell>
          <cell r="F209">
            <v>0</v>
          </cell>
          <cell r="G209">
            <v>0</v>
          </cell>
          <cell r="H209">
            <v>0</v>
          </cell>
          <cell r="I209">
            <v>0</v>
          </cell>
        </row>
        <row r="210">
          <cell r="A210" t="str">
            <v>A0376</v>
          </cell>
          <cell r="B210" t="str">
            <v>Housing Pathways Trust</v>
          </cell>
          <cell r="C210" t="str">
            <v>No</v>
          </cell>
          <cell r="D210">
            <v>0</v>
          </cell>
          <cell r="E210">
            <v>0</v>
          </cell>
          <cell r="F210">
            <v>0</v>
          </cell>
          <cell r="G210">
            <v>0</v>
          </cell>
          <cell r="H210">
            <v>0</v>
          </cell>
          <cell r="I210">
            <v>0</v>
          </cell>
        </row>
        <row r="211">
          <cell r="A211" t="str">
            <v>A0379</v>
          </cell>
          <cell r="B211" t="str">
            <v>Helen Peele Memorial Almshouses</v>
          </cell>
          <cell r="C211" t="str">
            <v>No</v>
          </cell>
          <cell r="D211">
            <v>0</v>
          </cell>
          <cell r="E211">
            <v>0</v>
          </cell>
          <cell r="F211">
            <v>0</v>
          </cell>
          <cell r="G211">
            <v>0</v>
          </cell>
          <cell r="H211">
            <v>0</v>
          </cell>
          <cell r="I211">
            <v>0</v>
          </cell>
        </row>
        <row r="212">
          <cell r="A212" t="str">
            <v>A0458</v>
          </cell>
          <cell r="B212" t="str">
            <v>Harpers Marsh and Crumps Almshouse Charity</v>
          </cell>
          <cell r="C212" t="str">
            <v>No</v>
          </cell>
          <cell r="D212">
            <v>0</v>
          </cell>
          <cell r="E212">
            <v>0</v>
          </cell>
          <cell r="F212">
            <v>0</v>
          </cell>
          <cell r="G212">
            <v>0</v>
          </cell>
          <cell r="H212">
            <v>0</v>
          </cell>
          <cell r="I212">
            <v>0</v>
          </cell>
        </row>
        <row r="213">
          <cell r="A213" t="str">
            <v>A0473</v>
          </cell>
          <cell r="B213" t="str">
            <v>Alice Coralie Glyn Homes</v>
          </cell>
          <cell r="C213" t="str">
            <v>No</v>
          </cell>
          <cell r="D213">
            <v>0</v>
          </cell>
          <cell r="E213">
            <v>0</v>
          </cell>
          <cell r="F213">
            <v>0</v>
          </cell>
          <cell r="G213">
            <v>0</v>
          </cell>
          <cell r="H213">
            <v>0</v>
          </cell>
          <cell r="I213">
            <v>0</v>
          </cell>
        </row>
        <row r="214">
          <cell r="A214" t="str">
            <v>A0485</v>
          </cell>
          <cell r="B214" t="str">
            <v>Norwich Consolidated Charities</v>
          </cell>
          <cell r="C214" t="str">
            <v>No</v>
          </cell>
          <cell r="D214">
            <v>0</v>
          </cell>
          <cell r="E214">
            <v>0</v>
          </cell>
          <cell r="F214">
            <v>0</v>
          </cell>
          <cell r="G214">
            <v>0</v>
          </cell>
          <cell r="H214">
            <v>0</v>
          </cell>
          <cell r="I214">
            <v>0</v>
          </cell>
        </row>
        <row r="215">
          <cell r="A215" t="str">
            <v>A0486</v>
          </cell>
          <cell r="B215" t="str">
            <v>Kingsclere Almshouses Charity</v>
          </cell>
          <cell r="C215" t="str">
            <v>No</v>
          </cell>
          <cell r="D215">
            <v>0</v>
          </cell>
          <cell r="E215">
            <v>0</v>
          </cell>
          <cell r="F215">
            <v>0</v>
          </cell>
          <cell r="G215">
            <v>0</v>
          </cell>
          <cell r="H215">
            <v>0</v>
          </cell>
          <cell r="I215">
            <v>0</v>
          </cell>
        </row>
        <row r="216">
          <cell r="A216" t="str">
            <v>A0513</v>
          </cell>
          <cell r="B216" t="str">
            <v>John Bowley and Sherwood Almshouses</v>
          </cell>
          <cell r="C216" t="str">
            <v>No</v>
          </cell>
          <cell r="D216">
            <v>0</v>
          </cell>
          <cell r="E216">
            <v>0</v>
          </cell>
          <cell r="F216">
            <v>0</v>
          </cell>
          <cell r="G216">
            <v>0</v>
          </cell>
          <cell r="H216">
            <v>0</v>
          </cell>
          <cell r="I216">
            <v>0</v>
          </cell>
        </row>
        <row r="217">
          <cell r="A217" t="str">
            <v>A0520</v>
          </cell>
          <cell r="B217" t="str">
            <v>Taunton Heritage Trust</v>
          </cell>
          <cell r="C217" t="str">
            <v>No</v>
          </cell>
          <cell r="D217">
            <v>0</v>
          </cell>
          <cell r="E217">
            <v>0</v>
          </cell>
          <cell r="F217">
            <v>0</v>
          </cell>
          <cell r="G217">
            <v>0</v>
          </cell>
          <cell r="H217">
            <v>0</v>
          </cell>
          <cell r="I217">
            <v>0</v>
          </cell>
        </row>
        <row r="218">
          <cell r="A218" t="str">
            <v>A0532</v>
          </cell>
          <cell r="B218" t="str">
            <v>Stevens Almshouses Charity</v>
          </cell>
          <cell r="C218" t="str">
            <v>No</v>
          </cell>
          <cell r="D218">
            <v>0</v>
          </cell>
          <cell r="E218">
            <v>0</v>
          </cell>
          <cell r="F218">
            <v>0</v>
          </cell>
          <cell r="G218">
            <v>0</v>
          </cell>
          <cell r="H218">
            <v>0</v>
          </cell>
          <cell r="I218">
            <v>0</v>
          </cell>
        </row>
        <row r="219">
          <cell r="A219" t="str">
            <v>A0534</v>
          </cell>
          <cell r="B219" t="str">
            <v>Webster Almshouse Trust</v>
          </cell>
          <cell r="C219" t="str">
            <v>No</v>
          </cell>
          <cell r="D219">
            <v>0</v>
          </cell>
          <cell r="E219">
            <v>0</v>
          </cell>
          <cell r="F219">
            <v>0</v>
          </cell>
          <cell r="G219">
            <v>0</v>
          </cell>
          <cell r="H219">
            <v>0</v>
          </cell>
          <cell r="I219">
            <v>0</v>
          </cell>
        </row>
        <row r="220">
          <cell r="A220" t="str">
            <v>A0542</v>
          </cell>
          <cell r="B220" t="str">
            <v>The Feoffees of the Parish Lands of Highweek</v>
          </cell>
          <cell r="C220" t="str">
            <v>No</v>
          </cell>
          <cell r="D220">
            <v>0</v>
          </cell>
          <cell r="E220">
            <v>0</v>
          </cell>
          <cell r="F220">
            <v>0</v>
          </cell>
          <cell r="G220">
            <v>0</v>
          </cell>
          <cell r="H220">
            <v>0</v>
          </cell>
          <cell r="I220">
            <v>0</v>
          </cell>
        </row>
        <row r="221">
          <cell r="A221" t="str">
            <v>A0543</v>
          </cell>
          <cell r="B221" t="str">
            <v>The Winnocks and Kendalls Almshouse Charity</v>
          </cell>
          <cell r="C221" t="str">
            <v>No</v>
          </cell>
          <cell r="D221">
            <v>0</v>
          </cell>
          <cell r="E221">
            <v>0</v>
          </cell>
          <cell r="F221">
            <v>0</v>
          </cell>
          <cell r="G221">
            <v>0</v>
          </cell>
          <cell r="H221">
            <v>0</v>
          </cell>
          <cell r="I221">
            <v>0</v>
          </cell>
        </row>
        <row r="222">
          <cell r="A222" t="str">
            <v>A0544</v>
          </cell>
          <cell r="B222" t="str">
            <v>WH Saunders Charity</v>
          </cell>
          <cell r="C222" t="str">
            <v>No</v>
          </cell>
          <cell r="D222">
            <v>0</v>
          </cell>
          <cell r="E222">
            <v>0</v>
          </cell>
          <cell r="F222">
            <v>0</v>
          </cell>
          <cell r="G222">
            <v>0</v>
          </cell>
          <cell r="H222">
            <v>0</v>
          </cell>
          <cell r="I222">
            <v>0</v>
          </cell>
        </row>
        <row r="223">
          <cell r="A223" t="str">
            <v>A0557</v>
          </cell>
          <cell r="B223" t="str">
            <v>The Butlin &amp; Elborow Housing Trust</v>
          </cell>
          <cell r="C223" t="str">
            <v>No</v>
          </cell>
          <cell r="D223">
            <v>0</v>
          </cell>
          <cell r="E223">
            <v>0</v>
          </cell>
          <cell r="F223">
            <v>0</v>
          </cell>
          <cell r="G223">
            <v>0</v>
          </cell>
          <cell r="H223">
            <v>0</v>
          </cell>
          <cell r="I223">
            <v>0</v>
          </cell>
        </row>
        <row r="224">
          <cell r="A224" t="str">
            <v>A0563</v>
          </cell>
          <cell r="B224" t="str">
            <v>Dauntsey Almshouse Charity</v>
          </cell>
          <cell r="C224" t="str">
            <v>No</v>
          </cell>
          <cell r="D224">
            <v>0</v>
          </cell>
          <cell r="E224">
            <v>0</v>
          </cell>
          <cell r="F224">
            <v>0</v>
          </cell>
          <cell r="G224">
            <v>0</v>
          </cell>
          <cell r="H224">
            <v>0</v>
          </cell>
          <cell r="I224">
            <v>0</v>
          </cell>
        </row>
        <row r="225">
          <cell r="A225" t="str">
            <v>A0564</v>
          </cell>
          <cell r="B225" t="str">
            <v>Old Cleeve Memorial Cottages</v>
          </cell>
          <cell r="C225" t="str">
            <v>No</v>
          </cell>
          <cell r="D225">
            <v>0</v>
          </cell>
          <cell r="E225">
            <v>0</v>
          </cell>
          <cell r="F225">
            <v>0</v>
          </cell>
          <cell r="G225">
            <v>0</v>
          </cell>
          <cell r="H225">
            <v>0</v>
          </cell>
          <cell r="I225">
            <v>0</v>
          </cell>
        </row>
        <row r="226">
          <cell r="A226" t="str">
            <v>A0565</v>
          </cell>
          <cell r="B226" t="str">
            <v>Sir E D Walker Homes</v>
          </cell>
          <cell r="C226" t="str">
            <v>No</v>
          </cell>
          <cell r="D226">
            <v>0</v>
          </cell>
          <cell r="E226">
            <v>0</v>
          </cell>
          <cell r="F226">
            <v>0</v>
          </cell>
          <cell r="G226">
            <v>0</v>
          </cell>
          <cell r="H226">
            <v>0</v>
          </cell>
          <cell r="I226">
            <v>0</v>
          </cell>
        </row>
        <row r="227">
          <cell r="A227" t="str">
            <v>A0567</v>
          </cell>
          <cell r="B227" t="str">
            <v>Jane Gibson Almshouses</v>
          </cell>
          <cell r="C227" t="str">
            <v>No</v>
          </cell>
          <cell r="D227">
            <v>0</v>
          </cell>
          <cell r="E227">
            <v>0</v>
          </cell>
          <cell r="F227">
            <v>0</v>
          </cell>
          <cell r="G227">
            <v>0</v>
          </cell>
          <cell r="H227">
            <v>0</v>
          </cell>
          <cell r="I227">
            <v>0</v>
          </cell>
        </row>
        <row r="228">
          <cell r="A228" t="str">
            <v>A0581</v>
          </cell>
          <cell r="B228" t="str">
            <v>Coventry Church (Municipal) Charities</v>
          </cell>
          <cell r="C228" t="str">
            <v>No</v>
          </cell>
          <cell r="D228">
            <v>0</v>
          </cell>
          <cell r="E228">
            <v>0</v>
          </cell>
          <cell r="F228">
            <v>0</v>
          </cell>
          <cell r="G228">
            <v>0</v>
          </cell>
          <cell r="H228">
            <v>0</v>
          </cell>
          <cell r="I228">
            <v>0</v>
          </cell>
        </row>
        <row r="229">
          <cell r="A229" t="str">
            <v>A0582</v>
          </cell>
          <cell r="B229" t="str">
            <v>Nicholas Chamberlaine's Hospital &amp; Sermon Charity</v>
          </cell>
          <cell r="C229" t="str">
            <v>No</v>
          </cell>
          <cell r="D229">
            <v>0</v>
          </cell>
          <cell r="E229">
            <v>0</v>
          </cell>
          <cell r="F229">
            <v>0</v>
          </cell>
          <cell r="G229">
            <v>0</v>
          </cell>
          <cell r="H229">
            <v>0</v>
          </cell>
          <cell r="I229">
            <v>0</v>
          </cell>
        </row>
        <row r="230">
          <cell r="A230" t="str">
            <v>A0592</v>
          </cell>
          <cell r="B230" t="str">
            <v>William Russell Bequest</v>
          </cell>
          <cell r="C230" t="str">
            <v>No</v>
          </cell>
          <cell r="D230">
            <v>0</v>
          </cell>
          <cell r="E230">
            <v>0</v>
          </cell>
          <cell r="F230">
            <v>0</v>
          </cell>
          <cell r="G230">
            <v>0</v>
          </cell>
          <cell r="H230">
            <v>0</v>
          </cell>
          <cell r="I230">
            <v>0</v>
          </cell>
        </row>
        <row r="231">
          <cell r="A231" t="str">
            <v>A0600</v>
          </cell>
          <cell r="B231" t="str">
            <v>Perry Almshouses</v>
          </cell>
          <cell r="C231" t="str">
            <v>No</v>
          </cell>
          <cell r="D231">
            <v>0</v>
          </cell>
          <cell r="E231">
            <v>0</v>
          </cell>
          <cell r="F231">
            <v>0</v>
          </cell>
          <cell r="G231">
            <v>0</v>
          </cell>
          <cell r="H231">
            <v>0</v>
          </cell>
          <cell r="I231">
            <v>0</v>
          </cell>
        </row>
        <row r="232">
          <cell r="A232" t="str">
            <v>A0604</v>
          </cell>
          <cell r="B232" t="str">
            <v>Leatherhead United Charities</v>
          </cell>
          <cell r="C232" t="str">
            <v>No</v>
          </cell>
          <cell r="D232">
            <v>0</v>
          </cell>
          <cell r="E232">
            <v>0</v>
          </cell>
          <cell r="F232">
            <v>0</v>
          </cell>
          <cell r="G232">
            <v>0</v>
          </cell>
          <cell r="H232">
            <v>0</v>
          </cell>
          <cell r="I232">
            <v>0</v>
          </cell>
        </row>
        <row r="233">
          <cell r="A233" t="str">
            <v>A0605</v>
          </cell>
          <cell r="B233" t="str">
            <v>Thorner's Homes</v>
          </cell>
          <cell r="C233" t="str">
            <v>No</v>
          </cell>
          <cell r="D233">
            <v>0</v>
          </cell>
          <cell r="E233">
            <v>0</v>
          </cell>
          <cell r="F233">
            <v>0</v>
          </cell>
          <cell r="G233">
            <v>0</v>
          </cell>
          <cell r="H233">
            <v>0</v>
          </cell>
          <cell r="I233">
            <v>0</v>
          </cell>
        </row>
        <row r="234">
          <cell r="A234" t="str">
            <v>A0611</v>
          </cell>
          <cell r="B234" t="str">
            <v>The Hospital of St John &amp; of St Anne in Okeham</v>
          </cell>
          <cell r="C234" t="str">
            <v>No</v>
          </cell>
          <cell r="D234">
            <v>0</v>
          </cell>
          <cell r="E234">
            <v>0</v>
          </cell>
          <cell r="F234">
            <v>0</v>
          </cell>
          <cell r="G234">
            <v>0</v>
          </cell>
          <cell r="H234">
            <v>0</v>
          </cell>
          <cell r="I234">
            <v>0</v>
          </cell>
        </row>
        <row r="235">
          <cell r="A235" t="str">
            <v>A0627</v>
          </cell>
          <cell r="B235" t="str">
            <v>Vanbrugh and Tempest Almshouse Trust</v>
          </cell>
          <cell r="C235" t="str">
            <v>No</v>
          </cell>
          <cell r="D235">
            <v>0</v>
          </cell>
          <cell r="E235">
            <v>0</v>
          </cell>
          <cell r="F235">
            <v>0</v>
          </cell>
          <cell r="G235">
            <v>0</v>
          </cell>
          <cell r="H235">
            <v>0</v>
          </cell>
          <cell r="I235">
            <v>0</v>
          </cell>
        </row>
        <row r="236">
          <cell r="A236" t="str">
            <v>A0644</v>
          </cell>
          <cell r="B236" t="str">
            <v>Brandon Poor's Estate</v>
          </cell>
          <cell r="C236" t="str">
            <v>No</v>
          </cell>
          <cell r="D236">
            <v>0</v>
          </cell>
          <cell r="E236">
            <v>0</v>
          </cell>
          <cell r="F236">
            <v>0</v>
          </cell>
          <cell r="G236">
            <v>0</v>
          </cell>
          <cell r="H236">
            <v>0</v>
          </cell>
          <cell r="I236">
            <v>0</v>
          </cell>
        </row>
        <row r="237">
          <cell r="A237" t="str">
            <v>A0646</v>
          </cell>
          <cell r="B237" t="str">
            <v>The Lygon Almshouses</v>
          </cell>
          <cell r="C237" t="str">
            <v>No</v>
          </cell>
          <cell r="D237">
            <v>0</v>
          </cell>
          <cell r="E237">
            <v>0</v>
          </cell>
          <cell r="F237">
            <v>0</v>
          </cell>
          <cell r="G237">
            <v>0</v>
          </cell>
          <cell r="H237">
            <v>0</v>
          </cell>
          <cell r="I237">
            <v>0</v>
          </cell>
        </row>
        <row r="238">
          <cell r="A238" t="str">
            <v>A0647</v>
          </cell>
          <cell r="B238" t="str">
            <v>Miss Rutland's Almshouses</v>
          </cell>
          <cell r="C238" t="str">
            <v>No</v>
          </cell>
          <cell r="D238">
            <v>0</v>
          </cell>
          <cell r="E238">
            <v>0</v>
          </cell>
          <cell r="F238">
            <v>0</v>
          </cell>
          <cell r="G238">
            <v>0</v>
          </cell>
          <cell r="H238">
            <v>0</v>
          </cell>
          <cell r="I238">
            <v>0</v>
          </cell>
        </row>
        <row r="239">
          <cell r="A239" t="str">
            <v>A0648</v>
          </cell>
          <cell r="B239" t="str">
            <v>The Andover Charities</v>
          </cell>
          <cell r="C239" t="str">
            <v>No</v>
          </cell>
          <cell r="D239">
            <v>0</v>
          </cell>
          <cell r="E239">
            <v>0</v>
          </cell>
          <cell r="F239">
            <v>0</v>
          </cell>
          <cell r="G239">
            <v>0</v>
          </cell>
          <cell r="H239">
            <v>0</v>
          </cell>
          <cell r="I239">
            <v>0</v>
          </cell>
        </row>
        <row r="240">
          <cell r="A240" t="str">
            <v>A0656</v>
          </cell>
          <cell r="B240" t="str">
            <v>Frank Crossley's Almshouses</v>
          </cell>
          <cell r="C240" t="str">
            <v>No</v>
          </cell>
          <cell r="D240">
            <v>0</v>
          </cell>
          <cell r="E240">
            <v>0</v>
          </cell>
          <cell r="F240">
            <v>0</v>
          </cell>
          <cell r="G240">
            <v>0</v>
          </cell>
          <cell r="H240">
            <v>0</v>
          </cell>
          <cell r="I240">
            <v>0</v>
          </cell>
        </row>
        <row r="241">
          <cell r="A241" t="str">
            <v>A0730</v>
          </cell>
          <cell r="B241" t="str">
            <v>The Blue House</v>
          </cell>
          <cell r="C241" t="str">
            <v>No</v>
          </cell>
          <cell r="D241">
            <v>0</v>
          </cell>
          <cell r="E241">
            <v>0</v>
          </cell>
          <cell r="F241">
            <v>0</v>
          </cell>
          <cell r="G241">
            <v>0</v>
          </cell>
          <cell r="H241">
            <v>0</v>
          </cell>
          <cell r="I241">
            <v>0</v>
          </cell>
        </row>
        <row r="242">
          <cell r="A242" t="str">
            <v>A0736</v>
          </cell>
          <cell r="B242" t="str">
            <v>Municipal Charities</v>
          </cell>
          <cell r="C242" t="str">
            <v>No</v>
          </cell>
          <cell r="D242">
            <v>0</v>
          </cell>
          <cell r="E242">
            <v>0</v>
          </cell>
          <cell r="F242">
            <v>0</v>
          </cell>
          <cell r="G242">
            <v>0</v>
          </cell>
          <cell r="H242">
            <v>0</v>
          </cell>
          <cell r="I242">
            <v>0</v>
          </cell>
        </row>
        <row r="243">
          <cell r="A243" t="str">
            <v>A0746</v>
          </cell>
          <cell r="B243" t="str">
            <v>Roger's Almshouses</v>
          </cell>
          <cell r="C243" t="str">
            <v>No</v>
          </cell>
          <cell r="D243">
            <v>0</v>
          </cell>
          <cell r="E243">
            <v>0</v>
          </cell>
          <cell r="F243">
            <v>0</v>
          </cell>
          <cell r="G243">
            <v>0</v>
          </cell>
          <cell r="H243">
            <v>0</v>
          </cell>
          <cell r="I243">
            <v>0</v>
          </cell>
        </row>
        <row r="244">
          <cell r="A244" t="str">
            <v>A0752</v>
          </cell>
          <cell r="B244" t="str">
            <v>Bucklehaven Charity</v>
          </cell>
          <cell r="C244" t="str">
            <v>No</v>
          </cell>
          <cell r="D244">
            <v>0</v>
          </cell>
          <cell r="E244">
            <v>0</v>
          </cell>
          <cell r="F244">
            <v>0</v>
          </cell>
          <cell r="G244">
            <v>0</v>
          </cell>
          <cell r="H244">
            <v>0</v>
          </cell>
          <cell r="I244">
            <v>0</v>
          </cell>
        </row>
        <row r="245">
          <cell r="A245" t="str">
            <v>A0798</v>
          </cell>
          <cell r="B245" t="str">
            <v>Humphrey Booth Housing Charity</v>
          </cell>
          <cell r="C245" t="str">
            <v>No</v>
          </cell>
          <cell r="D245">
            <v>0</v>
          </cell>
          <cell r="E245">
            <v>0</v>
          </cell>
          <cell r="F245">
            <v>0</v>
          </cell>
          <cell r="G245">
            <v>0</v>
          </cell>
          <cell r="H245">
            <v>0</v>
          </cell>
          <cell r="I245">
            <v>0</v>
          </cell>
        </row>
        <row r="246">
          <cell r="A246" t="str">
            <v>A0809</v>
          </cell>
          <cell r="B246" t="str">
            <v>Sackville College</v>
          </cell>
          <cell r="C246" t="str">
            <v>No</v>
          </cell>
          <cell r="D246">
            <v>0</v>
          </cell>
          <cell r="E246">
            <v>0</v>
          </cell>
          <cell r="F246">
            <v>0</v>
          </cell>
          <cell r="G246">
            <v>0</v>
          </cell>
          <cell r="H246">
            <v>0</v>
          </cell>
          <cell r="I246">
            <v>0</v>
          </cell>
        </row>
        <row r="247">
          <cell r="A247" t="str">
            <v>A0811</v>
          </cell>
          <cell r="B247" t="str">
            <v>Calverton Almshouses Charity</v>
          </cell>
          <cell r="C247" t="str">
            <v>No</v>
          </cell>
          <cell r="D247">
            <v>0</v>
          </cell>
          <cell r="E247">
            <v>0</v>
          </cell>
          <cell r="F247">
            <v>0</v>
          </cell>
          <cell r="G247">
            <v>0</v>
          </cell>
          <cell r="H247">
            <v>0</v>
          </cell>
          <cell r="I247">
            <v>0</v>
          </cell>
        </row>
        <row r="248">
          <cell r="A248" t="str">
            <v>A0821</v>
          </cell>
          <cell r="B248" t="str">
            <v>Chiswick Parochial Charities</v>
          </cell>
          <cell r="C248" t="str">
            <v>No</v>
          </cell>
          <cell r="D248">
            <v>0</v>
          </cell>
          <cell r="E248">
            <v>0</v>
          </cell>
          <cell r="F248">
            <v>0</v>
          </cell>
          <cell r="G248">
            <v>0</v>
          </cell>
          <cell r="H248">
            <v>0</v>
          </cell>
          <cell r="I248">
            <v>0</v>
          </cell>
        </row>
        <row r="249">
          <cell r="A249" t="str">
            <v>A0822</v>
          </cell>
          <cell r="B249" t="str">
            <v>Pilgrim Homes</v>
          </cell>
          <cell r="C249" t="str">
            <v>Yes</v>
          </cell>
          <cell r="D249" t="str">
            <v>No</v>
          </cell>
          <cell r="E249">
            <v>0</v>
          </cell>
          <cell r="F249">
            <v>0</v>
          </cell>
          <cell r="G249">
            <v>0</v>
          </cell>
          <cell r="H249">
            <v>0</v>
          </cell>
          <cell r="I249" t="str">
            <v>Pilgrims Friend Society</v>
          </cell>
        </row>
        <row r="250">
          <cell r="A250" t="str">
            <v>A0826</v>
          </cell>
          <cell r="B250" t="str">
            <v>The Christian Union Almshouses</v>
          </cell>
          <cell r="C250" t="str">
            <v>No</v>
          </cell>
          <cell r="D250">
            <v>0</v>
          </cell>
          <cell r="E250">
            <v>0</v>
          </cell>
          <cell r="F250">
            <v>0</v>
          </cell>
          <cell r="G250">
            <v>0</v>
          </cell>
          <cell r="H250">
            <v>0</v>
          </cell>
          <cell r="I250">
            <v>0</v>
          </cell>
        </row>
        <row r="251">
          <cell r="A251" t="str">
            <v>A0846</v>
          </cell>
          <cell r="B251" t="str">
            <v>Great Hospital</v>
          </cell>
          <cell r="C251" t="str">
            <v>Yes</v>
          </cell>
          <cell r="D251" t="str">
            <v>Yes</v>
          </cell>
          <cell r="E251">
            <v>0</v>
          </cell>
          <cell r="F251">
            <v>1</v>
          </cell>
          <cell r="G251">
            <v>0</v>
          </cell>
          <cell r="H251">
            <v>0</v>
          </cell>
          <cell r="I251">
            <v>0</v>
          </cell>
        </row>
        <row r="252">
          <cell r="A252" t="str">
            <v>A1048</v>
          </cell>
          <cell r="B252" t="str">
            <v>Severn Almshouses Trust</v>
          </cell>
          <cell r="C252" t="str">
            <v>No</v>
          </cell>
          <cell r="D252">
            <v>0</v>
          </cell>
          <cell r="E252">
            <v>0</v>
          </cell>
          <cell r="F252">
            <v>0</v>
          </cell>
          <cell r="G252">
            <v>0</v>
          </cell>
          <cell r="H252">
            <v>0</v>
          </cell>
          <cell r="I252">
            <v>0</v>
          </cell>
        </row>
        <row r="253">
          <cell r="A253" t="str">
            <v>A1055</v>
          </cell>
          <cell r="B253" t="str">
            <v>Hartlepools War Memorial Homes &amp; the Crosby Homes</v>
          </cell>
          <cell r="C253" t="str">
            <v>No</v>
          </cell>
          <cell r="D253">
            <v>0</v>
          </cell>
          <cell r="E253">
            <v>0</v>
          </cell>
          <cell r="F253">
            <v>0</v>
          </cell>
          <cell r="G253">
            <v>0</v>
          </cell>
          <cell r="H253">
            <v>0</v>
          </cell>
          <cell r="I253">
            <v>0</v>
          </cell>
        </row>
        <row r="254">
          <cell r="A254" t="str">
            <v>A1056</v>
          </cell>
          <cell r="B254" t="str">
            <v>Parish Houses Charity</v>
          </cell>
          <cell r="C254" t="str">
            <v>No</v>
          </cell>
          <cell r="D254">
            <v>0</v>
          </cell>
          <cell r="E254">
            <v>0</v>
          </cell>
          <cell r="F254">
            <v>0</v>
          </cell>
          <cell r="G254">
            <v>0</v>
          </cell>
          <cell r="H254">
            <v>0</v>
          </cell>
          <cell r="I254">
            <v>0</v>
          </cell>
        </row>
        <row r="255">
          <cell r="A255" t="str">
            <v>A1059</v>
          </cell>
          <cell r="B255" t="str">
            <v>Kendal Almshouse Charity</v>
          </cell>
          <cell r="C255" t="str">
            <v>No</v>
          </cell>
          <cell r="D255">
            <v>0</v>
          </cell>
          <cell r="E255">
            <v>0</v>
          </cell>
          <cell r="F255">
            <v>0</v>
          </cell>
          <cell r="G255">
            <v>0</v>
          </cell>
          <cell r="H255">
            <v>0</v>
          </cell>
          <cell r="I255">
            <v>0</v>
          </cell>
        </row>
        <row r="256">
          <cell r="A256" t="str">
            <v>A1063</v>
          </cell>
          <cell r="B256" t="str">
            <v>Toddington United Almshouse Charity</v>
          </cell>
          <cell r="C256" t="str">
            <v>No</v>
          </cell>
          <cell r="D256">
            <v>0</v>
          </cell>
          <cell r="E256">
            <v>0</v>
          </cell>
          <cell r="F256">
            <v>0</v>
          </cell>
          <cell r="G256">
            <v>0</v>
          </cell>
          <cell r="H256">
            <v>0</v>
          </cell>
          <cell r="I256">
            <v>0</v>
          </cell>
        </row>
        <row r="257">
          <cell r="A257" t="str">
            <v>A1067</v>
          </cell>
          <cell r="B257" t="str">
            <v>Bromsgrove United Charities</v>
          </cell>
          <cell r="C257" t="str">
            <v>No</v>
          </cell>
          <cell r="D257">
            <v>0</v>
          </cell>
          <cell r="E257">
            <v>0</v>
          </cell>
          <cell r="F257">
            <v>0</v>
          </cell>
          <cell r="G257">
            <v>0</v>
          </cell>
          <cell r="H257">
            <v>0</v>
          </cell>
          <cell r="I257">
            <v>0</v>
          </cell>
        </row>
        <row r="258">
          <cell r="A258" t="str">
            <v>A1068</v>
          </cell>
          <cell r="B258" t="str">
            <v>The Pathways Jubilee Charity</v>
          </cell>
          <cell r="C258" t="str">
            <v>No</v>
          </cell>
          <cell r="D258">
            <v>0</v>
          </cell>
          <cell r="E258">
            <v>0</v>
          </cell>
          <cell r="F258">
            <v>0</v>
          </cell>
          <cell r="G258">
            <v>0</v>
          </cell>
          <cell r="H258">
            <v>0</v>
          </cell>
          <cell r="I258">
            <v>0</v>
          </cell>
        </row>
        <row r="259">
          <cell r="A259" t="str">
            <v>A1070</v>
          </cell>
          <cell r="B259" t="str">
            <v>Tiverton Almshouse Trust</v>
          </cell>
          <cell r="C259" t="str">
            <v>No</v>
          </cell>
          <cell r="D259">
            <v>0</v>
          </cell>
          <cell r="E259">
            <v>0</v>
          </cell>
          <cell r="F259">
            <v>0</v>
          </cell>
          <cell r="G259">
            <v>0</v>
          </cell>
          <cell r="H259">
            <v>0</v>
          </cell>
          <cell r="I259">
            <v>0</v>
          </cell>
        </row>
        <row r="260">
          <cell r="A260" t="str">
            <v>A1071</v>
          </cell>
          <cell r="B260" t="str">
            <v>Countess of Derby's Almshouse</v>
          </cell>
          <cell r="C260" t="str">
            <v>No</v>
          </cell>
          <cell r="D260">
            <v>0</v>
          </cell>
          <cell r="E260">
            <v>0</v>
          </cell>
          <cell r="F260">
            <v>0</v>
          </cell>
          <cell r="G260">
            <v>0</v>
          </cell>
          <cell r="H260">
            <v>0</v>
          </cell>
          <cell r="I260">
            <v>0</v>
          </cell>
        </row>
        <row r="261">
          <cell r="A261" t="str">
            <v>A1072</v>
          </cell>
          <cell r="B261" t="str">
            <v>The Baker's Benevolent Society</v>
          </cell>
          <cell r="C261" t="str">
            <v>No</v>
          </cell>
          <cell r="D261">
            <v>0</v>
          </cell>
          <cell r="E261">
            <v>0</v>
          </cell>
          <cell r="F261">
            <v>0</v>
          </cell>
          <cell r="G261">
            <v>0</v>
          </cell>
          <cell r="H261">
            <v>0</v>
          </cell>
          <cell r="I261">
            <v>0</v>
          </cell>
        </row>
        <row r="262">
          <cell r="A262" t="str">
            <v>A1073</v>
          </cell>
          <cell r="B262" t="str">
            <v>Almshouses of William &amp; Rebecca Pearce</v>
          </cell>
          <cell r="C262" t="str">
            <v>No</v>
          </cell>
          <cell r="D262">
            <v>0</v>
          </cell>
          <cell r="E262">
            <v>0</v>
          </cell>
          <cell r="F262">
            <v>0</v>
          </cell>
          <cell r="G262">
            <v>0</v>
          </cell>
          <cell r="H262">
            <v>0</v>
          </cell>
          <cell r="I262">
            <v>0</v>
          </cell>
        </row>
        <row r="263">
          <cell r="A263" t="str">
            <v>A1157</v>
          </cell>
          <cell r="B263" t="str">
            <v>Almshouse Charity of Sir William Powell</v>
          </cell>
          <cell r="C263" t="str">
            <v>Yes</v>
          </cell>
          <cell r="D263" t="str">
            <v>No</v>
          </cell>
          <cell r="E263">
            <v>0</v>
          </cell>
          <cell r="F263">
            <v>0</v>
          </cell>
          <cell r="G263">
            <v>0</v>
          </cell>
          <cell r="H263">
            <v>0</v>
          </cell>
          <cell r="I263" t="str">
            <v>Lygon Almshouse</v>
          </cell>
        </row>
        <row r="264">
          <cell r="A264" t="str">
            <v>A1160</v>
          </cell>
          <cell r="B264" t="str">
            <v>Lowestoft Church &amp; Town Almshouse Charity</v>
          </cell>
          <cell r="C264" t="str">
            <v>No</v>
          </cell>
          <cell r="D264">
            <v>0</v>
          </cell>
          <cell r="E264">
            <v>0</v>
          </cell>
          <cell r="F264">
            <v>0</v>
          </cell>
          <cell r="G264">
            <v>0</v>
          </cell>
          <cell r="H264">
            <v>0</v>
          </cell>
          <cell r="I264">
            <v>0</v>
          </cell>
        </row>
        <row r="265">
          <cell r="A265" t="str">
            <v>A1254</v>
          </cell>
          <cell r="B265" t="str">
            <v>Jane Cameron's Old Peoples Charity</v>
          </cell>
          <cell r="C265" t="str">
            <v>Yes</v>
          </cell>
          <cell r="D265" t="str">
            <v>No</v>
          </cell>
          <cell r="E265">
            <v>0</v>
          </cell>
          <cell r="F265">
            <v>0</v>
          </cell>
          <cell r="G265" t="str">
            <v>L0071</v>
          </cell>
          <cell r="H265" t="str">
            <v>Hanover Housing Association</v>
          </cell>
          <cell r="I265">
            <v>0</v>
          </cell>
        </row>
        <row r="266">
          <cell r="A266" t="str">
            <v>A1273</v>
          </cell>
          <cell r="B266" t="str">
            <v>Hospital of St Mary The Virgin (Rye Hill &amp; Benwell)</v>
          </cell>
          <cell r="C266" t="str">
            <v>No</v>
          </cell>
          <cell r="D266">
            <v>0</v>
          </cell>
          <cell r="E266">
            <v>0</v>
          </cell>
          <cell r="F266">
            <v>0</v>
          </cell>
          <cell r="G266">
            <v>0</v>
          </cell>
          <cell r="H266">
            <v>0</v>
          </cell>
          <cell r="I266">
            <v>0</v>
          </cell>
        </row>
        <row r="267">
          <cell r="A267" t="str">
            <v>A1274</v>
          </cell>
          <cell r="B267" t="str">
            <v>Joseph Crossley's Almshouses</v>
          </cell>
          <cell r="C267" t="str">
            <v>No</v>
          </cell>
          <cell r="D267">
            <v>0</v>
          </cell>
          <cell r="E267">
            <v>0</v>
          </cell>
          <cell r="F267">
            <v>0</v>
          </cell>
          <cell r="G267">
            <v>0</v>
          </cell>
          <cell r="H267">
            <v>0</v>
          </cell>
          <cell r="I267">
            <v>0</v>
          </cell>
        </row>
        <row r="268">
          <cell r="A268" t="str">
            <v>A1276</v>
          </cell>
          <cell r="B268" t="str">
            <v>The Walker Barstow Homes</v>
          </cell>
          <cell r="C268" t="str">
            <v>No</v>
          </cell>
          <cell r="D268">
            <v>0</v>
          </cell>
          <cell r="E268">
            <v>0</v>
          </cell>
          <cell r="F268">
            <v>0</v>
          </cell>
          <cell r="G268">
            <v>0</v>
          </cell>
          <cell r="H268">
            <v>0</v>
          </cell>
          <cell r="I268">
            <v>0</v>
          </cell>
        </row>
        <row r="269">
          <cell r="A269" t="str">
            <v>A1286</v>
          </cell>
          <cell r="B269" t="str">
            <v>The Hospital of St Thomas the Apostle in Doncaster</v>
          </cell>
          <cell r="C269" t="str">
            <v>No</v>
          </cell>
          <cell r="D269">
            <v>0</v>
          </cell>
          <cell r="E269">
            <v>0</v>
          </cell>
          <cell r="F269">
            <v>0</v>
          </cell>
          <cell r="G269">
            <v>0</v>
          </cell>
          <cell r="H269">
            <v>0</v>
          </cell>
          <cell r="I269">
            <v>0</v>
          </cell>
        </row>
        <row r="270">
          <cell r="A270" t="str">
            <v>A1325</v>
          </cell>
          <cell r="B270" t="str">
            <v>St Leonards Hospital</v>
          </cell>
          <cell r="C270" t="str">
            <v>No</v>
          </cell>
          <cell r="D270">
            <v>0</v>
          </cell>
          <cell r="E270">
            <v>0</v>
          </cell>
          <cell r="F270">
            <v>0</v>
          </cell>
          <cell r="G270">
            <v>0</v>
          </cell>
          <cell r="H270">
            <v>0</v>
          </cell>
          <cell r="I270">
            <v>0</v>
          </cell>
        </row>
        <row r="271">
          <cell r="A271" t="str">
            <v>A1328</v>
          </cell>
          <cell r="B271" t="str">
            <v>William Henry Hirst Memorial Homes</v>
          </cell>
          <cell r="C271" t="str">
            <v>No</v>
          </cell>
          <cell r="D271">
            <v>0</v>
          </cell>
          <cell r="E271">
            <v>0</v>
          </cell>
          <cell r="F271">
            <v>0</v>
          </cell>
          <cell r="G271">
            <v>0</v>
          </cell>
          <cell r="H271">
            <v>0</v>
          </cell>
          <cell r="I271">
            <v>0</v>
          </cell>
        </row>
        <row r="272">
          <cell r="A272" t="str">
            <v>A1329</v>
          </cell>
          <cell r="B272" t="str">
            <v>The Louisa Lilley Almshouses</v>
          </cell>
          <cell r="C272" t="str">
            <v>No</v>
          </cell>
          <cell r="D272">
            <v>0</v>
          </cell>
          <cell r="E272">
            <v>0</v>
          </cell>
          <cell r="F272">
            <v>0</v>
          </cell>
          <cell r="G272">
            <v>0</v>
          </cell>
          <cell r="H272">
            <v>0</v>
          </cell>
          <cell r="I272">
            <v>0</v>
          </cell>
        </row>
        <row r="273">
          <cell r="A273" t="str">
            <v>A1347</v>
          </cell>
          <cell r="B273" t="str">
            <v>The New College Of Cobham</v>
          </cell>
          <cell r="C273" t="str">
            <v>No</v>
          </cell>
          <cell r="D273">
            <v>0</v>
          </cell>
          <cell r="E273">
            <v>0</v>
          </cell>
          <cell r="F273">
            <v>0</v>
          </cell>
          <cell r="G273">
            <v>0</v>
          </cell>
          <cell r="H273">
            <v>0</v>
          </cell>
          <cell r="I273">
            <v>0</v>
          </cell>
        </row>
        <row r="274">
          <cell r="A274" t="str">
            <v>A1348</v>
          </cell>
          <cell r="B274" t="str">
            <v>Pearson's &amp; St Elizabeth's Cottage Homes</v>
          </cell>
          <cell r="C274" t="str">
            <v>No</v>
          </cell>
          <cell r="D274">
            <v>0</v>
          </cell>
          <cell r="E274">
            <v>0</v>
          </cell>
          <cell r="F274">
            <v>0</v>
          </cell>
          <cell r="G274">
            <v>0</v>
          </cell>
          <cell r="H274">
            <v>0</v>
          </cell>
          <cell r="I274">
            <v>0</v>
          </cell>
        </row>
        <row r="275">
          <cell r="A275" t="str">
            <v>A1442</v>
          </cell>
          <cell r="B275" t="str">
            <v>Joseph and Eleanor Gunson Almshouse Trust</v>
          </cell>
          <cell r="C275" t="str">
            <v>No</v>
          </cell>
          <cell r="D275">
            <v>0</v>
          </cell>
          <cell r="E275">
            <v>0</v>
          </cell>
          <cell r="F275">
            <v>0</v>
          </cell>
          <cell r="G275">
            <v>0</v>
          </cell>
          <cell r="H275">
            <v>0</v>
          </cell>
          <cell r="I275">
            <v>0</v>
          </cell>
        </row>
        <row r="276">
          <cell r="A276" t="str">
            <v>A1464</v>
          </cell>
          <cell r="B276" t="str">
            <v>The Hampton Parochial Charities</v>
          </cell>
          <cell r="C276" t="str">
            <v>No</v>
          </cell>
          <cell r="D276">
            <v>0</v>
          </cell>
          <cell r="E276">
            <v>0</v>
          </cell>
          <cell r="F276">
            <v>0</v>
          </cell>
          <cell r="G276">
            <v>0</v>
          </cell>
          <cell r="H276">
            <v>0</v>
          </cell>
          <cell r="I276">
            <v>0</v>
          </cell>
        </row>
        <row r="277">
          <cell r="A277" t="str">
            <v>A1482</v>
          </cell>
          <cell r="B277" t="str">
            <v>Faversham United Municipal Charities</v>
          </cell>
          <cell r="C277" t="str">
            <v>No</v>
          </cell>
          <cell r="D277">
            <v>0</v>
          </cell>
          <cell r="E277">
            <v>0</v>
          </cell>
          <cell r="F277">
            <v>0</v>
          </cell>
          <cell r="G277">
            <v>0</v>
          </cell>
          <cell r="H277">
            <v>0</v>
          </cell>
          <cell r="I277">
            <v>0</v>
          </cell>
        </row>
        <row r="278">
          <cell r="A278" t="str">
            <v>A1614</v>
          </cell>
          <cell r="B278" t="str">
            <v>Brighton and Hove Almshouse Charity</v>
          </cell>
          <cell r="C278" t="str">
            <v>No</v>
          </cell>
          <cell r="D278">
            <v>0</v>
          </cell>
          <cell r="E278">
            <v>0</v>
          </cell>
          <cell r="F278">
            <v>0</v>
          </cell>
          <cell r="G278">
            <v>0</v>
          </cell>
          <cell r="H278">
            <v>0</v>
          </cell>
          <cell r="I278">
            <v>0</v>
          </cell>
        </row>
        <row r="279">
          <cell r="A279" t="str">
            <v>A1622</v>
          </cell>
          <cell r="B279" t="str">
            <v>Henry Brown's Homes</v>
          </cell>
          <cell r="C279" t="str">
            <v>Yes</v>
          </cell>
          <cell r="D279" t="str">
            <v>No</v>
          </cell>
          <cell r="E279">
            <v>0</v>
          </cell>
          <cell r="F279">
            <v>0</v>
          </cell>
          <cell r="G279">
            <v>4817</v>
          </cell>
          <cell r="H279" t="str">
            <v>Nottingham Community Housing Association Limited</v>
          </cell>
          <cell r="I279">
            <v>0</v>
          </cell>
        </row>
        <row r="280">
          <cell r="A280" t="str">
            <v>A1632</v>
          </cell>
          <cell r="B280" t="str">
            <v>Aged Merchant Seamen's Homes</v>
          </cell>
          <cell r="C280" t="str">
            <v>No</v>
          </cell>
          <cell r="D280">
            <v>0</v>
          </cell>
          <cell r="E280">
            <v>0</v>
          </cell>
          <cell r="F280">
            <v>0</v>
          </cell>
          <cell r="G280">
            <v>0</v>
          </cell>
          <cell r="H280">
            <v>0</v>
          </cell>
          <cell r="I280">
            <v>0</v>
          </cell>
        </row>
        <row r="281">
          <cell r="A281" t="str">
            <v>A1752</v>
          </cell>
          <cell r="B281" t="str">
            <v>Grand Feoffment Charity</v>
          </cell>
          <cell r="C281" t="str">
            <v>No</v>
          </cell>
          <cell r="D281">
            <v>0</v>
          </cell>
          <cell r="E281">
            <v>0</v>
          </cell>
          <cell r="F281">
            <v>0</v>
          </cell>
          <cell r="G281">
            <v>0</v>
          </cell>
          <cell r="H281">
            <v>0</v>
          </cell>
          <cell r="I281">
            <v>0</v>
          </cell>
        </row>
        <row r="282">
          <cell r="A282" t="str">
            <v>A1789</v>
          </cell>
          <cell r="B282" t="str">
            <v>Hammersmith United Charities</v>
          </cell>
          <cell r="C282" t="str">
            <v>No</v>
          </cell>
          <cell r="D282">
            <v>0</v>
          </cell>
          <cell r="E282">
            <v>0</v>
          </cell>
          <cell r="F282">
            <v>0</v>
          </cell>
          <cell r="G282">
            <v>0</v>
          </cell>
          <cell r="H282">
            <v>0</v>
          </cell>
          <cell r="I282">
            <v>0</v>
          </cell>
        </row>
        <row r="283">
          <cell r="A283" t="str">
            <v>A1843</v>
          </cell>
          <cell r="B283" t="str">
            <v>The Old Ben Homes</v>
          </cell>
          <cell r="C283" t="str">
            <v>No</v>
          </cell>
          <cell r="D283">
            <v>0</v>
          </cell>
          <cell r="E283">
            <v>0</v>
          </cell>
          <cell r="F283">
            <v>0</v>
          </cell>
          <cell r="G283">
            <v>0</v>
          </cell>
          <cell r="H283">
            <v>0</v>
          </cell>
          <cell r="I283">
            <v>0</v>
          </cell>
        </row>
        <row r="284">
          <cell r="A284" t="str">
            <v>A1855</v>
          </cell>
          <cell r="B284" t="str">
            <v>Railway Housing Association and Benefit Fund</v>
          </cell>
          <cell r="C284" t="str">
            <v>No</v>
          </cell>
          <cell r="D284">
            <v>0</v>
          </cell>
          <cell r="E284">
            <v>0</v>
          </cell>
          <cell r="F284">
            <v>0</v>
          </cell>
          <cell r="G284">
            <v>0</v>
          </cell>
          <cell r="H284">
            <v>0</v>
          </cell>
          <cell r="I284">
            <v>0</v>
          </cell>
        </row>
        <row r="285">
          <cell r="A285" t="str">
            <v>A1892</v>
          </cell>
          <cell r="B285" t="str">
            <v>Louisa Cottages Charity</v>
          </cell>
          <cell r="C285" t="str">
            <v>No</v>
          </cell>
          <cell r="D285">
            <v>0</v>
          </cell>
          <cell r="E285">
            <v>0</v>
          </cell>
          <cell r="F285">
            <v>0</v>
          </cell>
          <cell r="G285">
            <v>0</v>
          </cell>
          <cell r="H285">
            <v>0</v>
          </cell>
          <cell r="I285">
            <v>0</v>
          </cell>
        </row>
        <row r="286">
          <cell r="A286" t="str">
            <v>A1920</v>
          </cell>
          <cell r="B286" t="str">
            <v>Harrison &amp; Potter Trust</v>
          </cell>
          <cell r="C286" t="str">
            <v>No</v>
          </cell>
          <cell r="D286">
            <v>0</v>
          </cell>
          <cell r="E286">
            <v>0</v>
          </cell>
          <cell r="F286">
            <v>0</v>
          </cell>
          <cell r="G286">
            <v>0</v>
          </cell>
          <cell r="H286">
            <v>0</v>
          </cell>
          <cell r="I286">
            <v>0</v>
          </cell>
        </row>
        <row r="287">
          <cell r="A287" t="str">
            <v>A1921</v>
          </cell>
          <cell r="B287" t="str">
            <v>Exeter Municipal Charities</v>
          </cell>
          <cell r="C287" t="str">
            <v>No</v>
          </cell>
          <cell r="D287">
            <v>0</v>
          </cell>
          <cell r="E287">
            <v>0</v>
          </cell>
          <cell r="F287">
            <v>0</v>
          </cell>
          <cell r="G287">
            <v>0</v>
          </cell>
          <cell r="H287">
            <v>0</v>
          </cell>
          <cell r="I287">
            <v>0</v>
          </cell>
        </row>
        <row r="288">
          <cell r="A288" t="str">
            <v>A2064</v>
          </cell>
          <cell r="B288" t="str">
            <v>Lawrence Campe's Almshouse Trust</v>
          </cell>
          <cell r="C288" t="str">
            <v>No</v>
          </cell>
          <cell r="D288">
            <v>0</v>
          </cell>
          <cell r="E288">
            <v>0</v>
          </cell>
          <cell r="F288">
            <v>0</v>
          </cell>
          <cell r="G288">
            <v>0</v>
          </cell>
          <cell r="H288">
            <v>0</v>
          </cell>
          <cell r="I288">
            <v>0</v>
          </cell>
        </row>
        <row r="289">
          <cell r="A289" t="str">
            <v>A2070</v>
          </cell>
          <cell r="B289" t="str">
            <v>Church Almshouses Charity</v>
          </cell>
          <cell r="C289" t="str">
            <v>No</v>
          </cell>
          <cell r="D289">
            <v>0</v>
          </cell>
          <cell r="E289">
            <v>0</v>
          </cell>
          <cell r="F289">
            <v>0</v>
          </cell>
          <cell r="G289">
            <v>0</v>
          </cell>
          <cell r="H289">
            <v>0</v>
          </cell>
          <cell r="I289">
            <v>0</v>
          </cell>
        </row>
        <row r="290">
          <cell r="A290" t="str">
            <v>A2071</v>
          </cell>
          <cell r="B290" t="str">
            <v>Sir Robert Geffery's Almshouse Trust</v>
          </cell>
          <cell r="C290" t="str">
            <v>No</v>
          </cell>
          <cell r="D290">
            <v>0</v>
          </cell>
          <cell r="E290">
            <v>0</v>
          </cell>
          <cell r="F290">
            <v>0</v>
          </cell>
          <cell r="G290">
            <v>0</v>
          </cell>
          <cell r="H290">
            <v>0</v>
          </cell>
          <cell r="I290">
            <v>0</v>
          </cell>
        </row>
        <row r="291">
          <cell r="A291" t="str">
            <v>A2072</v>
          </cell>
          <cell r="B291" t="str">
            <v>Barnes Workhouse Fund</v>
          </cell>
          <cell r="C291" t="str">
            <v>No</v>
          </cell>
          <cell r="D291">
            <v>0</v>
          </cell>
          <cell r="E291">
            <v>0</v>
          </cell>
          <cell r="F291">
            <v>0</v>
          </cell>
          <cell r="G291">
            <v>0</v>
          </cell>
          <cell r="H291">
            <v>0</v>
          </cell>
          <cell r="I291">
            <v>0</v>
          </cell>
        </row>
        <row r="292">
          <cell r="A292" t="str">
            <v>A2074</v>
          </cell>
          <cell r="B292" t="str">
            <v>Lench's Trust</v>
          </cell>
          <cell r="C292" t="str">
            <v>No</v>
          </cell>
          <cell r="D292">
            <v>0</v>
          </cell>
          <cell r="E292">
            <v>0</v>
          </cell>
          <cell r="F292">
            <v>0</v>
          </cell>
          <cell r="G292">
            <v>0</v>
          </cell>
          <cell r="H292">
            <v>0</v>
          </cell>
          <cell r="I292">
            <v>0</v>
          </cell>
        </row>
        <row r="293">
          <cell r="A293" t="str">
            <v>A2079</v>
          </cell>
          <cell r="B293" t="str">
            <v>Tonbridge United Charity</v>
          </cell>
          <cell r="C293" t="str">
            <v>No</v>
          </cell>
          <cell r="D293">
            <v>0</v>
          </cell>
          <cell r="E293">
            <v>0</v>
          </cell>
          <cell r="F293">
            <v>0</v>
          </cell>
          <cell r="G293">
            <v>0</v>
          </cell>
          <cell r="H293">
            <v>0</v>
          </cell>
          <cell r="I293">
            <v>0</v>
          </cell>
        </row>
        <row r="294">
          <cell r="A294" t="str">
            <v>A2093</v>
          </cell>
          <cell r="B294" t="str">
            <v>The West Hackney Almshouse Charity</v>
          </cell>
          <cell r="C294" t="str">
            <v>No</v>
          </cell>
          <cell r="D294">
            <v>0</v>
          </cell>
          <cell r="E294">
            <v>0</v>
          </cell>
          <cell r="F294">
            <v>0</v>
          </cell>
          <cell r="G294">
            <v>0</v>
          </cell>
          <cell r="H294">
            <v>0</v>
          </cell>
          <cell r="I294">
            <v>0</v>
          </cell>
        </row>
        <row r="295">
          <cell r="A295" t="str">
            <v>A2130</v>
          </cell>
          <cell r="B295" t="str">
            <v>Southlands Almshouse Charity</v>
          </cell>
          <cell r="C295" t="str">
            <v>No</v>
          </cell>
          <cell r="D295">
            <v>0</v>
          </cell>
          <cell r="E295">
            <v>0</v>
          </cell>
          <cell r="F295">
            <v>0</v>
          </cell>
          <cell r="G295">
            <v>0</v>
          </cell>
          <cell r="H295">
            <v>0</v>
          </cell>
          <cell r="I295">
            <v>0</v>
          </cell>
        </row>
        <row r="296">
          <cell r="A296" t="str">
            <v>A2150</v>
          </cell>
          <cell r="B296" t="str">
            <v>The James Charities</v>
          </cell>
          <cell r="C296" t="str">
            <v>No</v>
          </cell>
          <cell r="D296">
            <v>0</v>
          </cell>
          <cell r="E296">
            <v>0</v>
          </cell>
          <cell r="F296">
            <v>0</v>
          </cell>
          <cell r="G296">
            <v>0</v>
          </cell>
          <cell r="H296">
            <v>0</v>
          </cell>
          <cell r="I296">
            <v>0</v>
          </cell>
        </row>
        <row r="297">
          <cell r="A297" t="str">
            <v>A2233</v>
          </cell>
          <cell r="B297" t="str">
            <v>The Charity of St Leonard's Hospital</v>
          </cell>
          <cell r="C297" t="str">
            <v>No</v>
          </cell>
          <cell r="D297">
            <v>0</v>
          </cell>
          <cell r="E297">
            <v>0</v>
          </cell>
          <cell r="F297">
            <v>0</v>
          </cell>
          <cell r="G297">
            <v>0</v>
          </cell>
          <cell r="H297">
            <v>0</v>
          </cell>
          <cell r="I297">
            <v>0</v>
          </cell>
        </row>
        <row r="298">
          <cell r="A298" t="str">
            <v>A2246</v>
          </cell>
          <cell r="B298" t="str">
            <v>The Merchant Taylors' Boone's Charity</v>
          </cell>
          <cell r="C298" t="str">
            <v>No</v>
          </cell>
          <cell r="D298">
            <v>0</v>
          </cell>
          <cell r="E298">
            <v>0</v>
          </cell>
          <cell r="F298">
            <v>0</v>
          </cell>
          <cell r="G298">
            <v>0</v>
          </cell>
          <cell r="H298">
            <v>0</v>
          </cell>
          <cell r="I298">
            <v>0</v>
          </cell>
        </row>
        <row r="299">
          <cell r="A299" t="str">
            <v>A2247</v>
          </cell>
          <cell r="B299" t="str">
            <v>Yardley Great Trust</v>
          </cell>
          <cell r="C299" t="str">
            <v>No</v>
          </cell>
          <cell r="D299">
            <v>0</v>
          </cell>
          <cell r="E299">
            <v>0</v>
          </cell>
          <cell r="F299">
            <v>0</v>
          </cell>
          <cell r="G299">
            <v>0</v>
          </cell>
          <cell r="H299">
            <v>0</v>
          </cell>
          <cell r="I299">
            <v>0</v>
          </cell>
        </row>
        <row r="300">
          <cell r="A300" t="str">
            <v>A2250</v>
          </cell>
          <cell r="B300" t="str">
            <v>King George V Memorial Houses</v>
          </cell>
          <cell r="C300" t="str">
            <v>No</v>
          </cell>
          <cell r="D300">
            <v>0</v>
          </cell>
          <cell r="E300">
            <v>0</v>
          </cell>
          <cell r="F300">
            <v>0</v>
          </cell>
          <cell r="G300">
            <v>0</v>
          </cell>
          <cell r="H300">
            <v>0</v>
          </cell>
          <cell r="I300">
            <v>0</v>
          </cell>
        </row>
        <row r="301">
          <cell r="A301" t="str">
            <v>A2255</v>
          </cell>
          <cell r="B301" t="str">
            <v>Dorking Charity</v>
          </cell>
          <cell r="C301" t="str">
            <v>No</v>
          </cell>
          <cell r="D301">
            <v>0</v>
          </cell>
          <cell r="E301">
            <v>0</v>
          </cell>
          <cell r="F301">
            <v>0</v>
          </cell>
          <cell r="G301">
            <v>0</v>
          </cell>
          <cell r="H301">
            <v>0</v>
          </cell>
          <cell r="I301">
            <v>0</v>
          </cell>
        </row>
        <row r="302">
          <cell r="A302" t="str">
            <v>A2266</v>
          </cell>
          <cell r="B302" t="str">
            <v>The City of London Almshouses</v>
          </cell>
          <cell r="C302" t="str">
            <v>No</v>
          </cell>
          <cell r="D302">
            <v>0</v>
          </cell>
          <cell r="E302">
            <v>0</v>
          </cell>
          <cell r="F302">
            <v>0</v>
          </cell>
          <cell r="G302">
            <v>0</v>
          </cell>
          <cell r="H302">
            <v>0</v>
          </cell>
          <cell r="I302">
            <v>0</v>
          </cell>
        </row>
        <row r="303">
          <cell r="A303" t="str">
            <v>A2293</v>
          </cell>
          <cell r="B303" t="str">
            <v>Jacob Wrights Almshouses</v>
          </cell>
          <cell r="C303" t="str">
            <v>No</v>
          </cell>
          <cell r="D303">
            <v>0</v>
          </cell>
          <cell r="E303">
            <v>0</v>
          </cell>
          <cell r="F303">
            <v>0</v>
          </cell>
          <cell r="G303">
            <v>0</v>
          </cell>
          <cell r="H303">
            <v>0</v>
          </cell>
          <cell r="I303">
            <v>0</v>
          </cell>
        </row>
        <row r="304">
          <cell r="A304" t="str">
            <v>A2312</v>
          </cell>
          <cell r="B304" t="str">
            <v>Mortlake Almshouse and Relief Charities</v>
          </cell>
          <cell r="C304" t="str">
            <v>No</v>
          </cell>
          <cell r="D304">
            <v>0</v>
          </cell>
          <cell r="E304">
            <v>0</v>
          </cell>
          <cell r="F304">
            <v>0</v>
          </cell>
          <cell r="G304">
            <v>0</v>
          </cell>
          <cell r="H304">
            <v>0</v>
          </cell>
          <cell r="I304">
            <v>0</v>
          </cell>
        </row>
        <row r="305">
          <cell r="A305" t="str">
            <v>A2334</v>
          </cell>
          <cell r="B305" t="str">
            <v>Penn and Widow Smith Almshouses</v>
          </cell>
          <cell r="C305" t="str">
            <v>No</v>
          </cell>
          <cell r="D305">
            <v>0</v>
          </cell>
          <cell r="E305">
            <v>0</v>
          </cell>
          <cell r="F305">
            <v>0</v>
          </cell>
          <cell r="G305">
            <v>0</v>
          </cell>
          <cell r="H305">
            <v>0</v>
          </cell>
          <cell r="I305">
            <v>0</v>
          </cell>
        </row>
        <row r="306">
          <cell r="A306" t="str">
            <v>A2363</v>
          </cell>
          <cell r="B306" t="str">
            <v>Fitzgerald Charity</v>
          </cell>
          <cell r="C306" t="str">
            <v>No</v>
          </cell>
          <cell r="D306">
            <v>0</v>
          </cell>
          <cell r="E306">
            <v>0</v>
          </cell>
          <cell r="F306">
            <v>0</v>
          </cell>
          <cell r="G306">
            <v>0</v>
          </cell>
          <cell r="H306">
            <v>0</v>
          </cell>
          <cell r="I306">
            <v>0</v>
          </cell>
        </row>
        <row r="307">
          <cell r="A307" t="str">
            <v>A2366</v>
          </cell>
          <cell r="B307" t="str">
            <v>Woodley Sandford and Charvil Charitable Trust</v>
          </cell>
          <cell r="C307" t="str">
            <v>No</v>
          </cell>
          <cell r="D307">
            <v>0</v>
          </cell>
          <cell r="E307">
            <v>0</v>
          </cell>
          <cell r="F307">
            <v>0</v>
          </cell>
          <cell r="G307">
            <v>0</v>
          </cell>
          <cell r="H307">
            <v>0</v>
          </cell>
          <cell r="I307">
            <v>0</v>
          </cell>
        </row>
        <row r="308">
          <cell r="A308" t="str">
            <v>A2367</v>
          </cell>
          <cell r="B308" t="str">
            <v>Drayton Parochial Charities</v>
          </cell>
          <cell r="C308" t="str">
            <v>No</v>
          </cell>
          <cell r="D308">
            <v>0</v>
          </cell>
          <cell r="E308">
            <v>0</v>
          </cell>
          <cell r="F308">
            <v>0</v>
          </cell>
          <cell r="G308">
            <v>0</v>
          </cell>
          <cell r="H308">
            <v>0</v>
          </cell>
          <cell r="I308">
            <v>0</v>
          </cell>
        </row>
        <row r="309">
          <cell r="A309" t="str">
            <v>A2394</v>
          </cell>
          <cell r="B309" t="str">
            <v>Thorngate Almshouse Trust</v>
          </cell>
          <cell r="C309" t="str">
            <v>No</v>
          </cell>
          <cell r="D309">
            <v>0</v>
          </cell>
          <cell r="E309">
            <v>0</v>
          </cell>
          <cell r="F309">
            <v>0</v>
          </cell>
          <cell r="G309">
            <v>0</v>
          </cell>
          <cell r="H309">
            <v>0</v>
          </cell>
          <cell r="I309">
            <v>0</v>
          </cell>
        </row>
        <row r="310">
          <cell r="A310" t="str">
            <v>A2395</v>
          </cell>
          <cell r="B310" t="str">
            <v>Charity of Julia Spicer for Almshouses</v>
          </cell>
          <cell r="C310" t="str">
            <v>Yes</v>
          </cell>
          <cell r="D310" t="str">
            <v>No</v>
          </cell>
          <cell r="E310">
            <v>0</v>
          </cell>
          <cell r="F310">
            <v>0</v>
          </cell>
          <cell r="G310" t="str">
            <v>L4536</v>
          </cell>
          <cell r="H310" t="str">
            <v>AmicusHorizon Limited</v>
          </cell>
          <cell r="I310">
            <v>0</v>
          </cell>
        </row>
        <row r="311">
          <cell r="A311" t="str">
            <v>A2405</v>
          </cell>
          <cell r="B311" t="str">
            <v>Northchapel, Petworth and Tillington Almshouses</v>
          </cell>
          <cell r="C311" t="str">
            <v>No</v>
          </cell>
          <cell r="D311">
            <v>0</v>
          </cell>
          <cell r="E311">
            <v>0</v>
          </cell>
          <cell r="F311">
            <v>0</v>
          </cell>
          <cell r="G311">
            <v>0</v>
          </cell>
          <cell r="H311">
            <v>0</v>
          </cell>
          <cell r="I311">
            <v>0</v>
          </cell>
        </row>
        <row r="312">
          <cell r="A312" t="str">
            <v>A2406</v>
          </cell>
          <cell r="B312" t="str">
            <v>Almshouse Charity</v>
          </cell>
          <cell r="C312" t="str">
            <v>No</v>
          </cell>
          <cell r="D312">
            <v>0</v>
          </cell>
          <cell r="E312">
            <v>0</v>
          </cell>
          <cell r="F312">
            <v>0</v>
          </cell>
          <cell r="G312">
            <v>0</v>
          </cell>
          <cell r="H312">
            <v>0</v>
          </cell>
          <cell r="I312">
            <v>0</v>
          </cell>
        </row>
        <row r="313">
          <cell r="A313" t="str">
            <v>A2448</v>
          </cell>
          <cell r="B313" t="str">
            <v>Dartford Almshouse Charity</v>
          </cell>
          <cell r="C313" t="str">
            <v>No</v>
          </cell>
          <cell r="D313">
            <v>0</v>
          </cell>
          <cell r="E313">
            <v>0</v>
          </cell>
          <cell r="F313">
            <v>0</v>
          </cell>
          <cell r="G313">
            <v>0</v>
          </cell>
          <cell r="H313">
            <v>0</v>
          </cell>
          <cell r="I313">
            <v>0</v>
          </cell>
        </row>
        <row r="314">
          <cell r="A314" t="str">
            <v>A2480</v>
          </cell>
          <cell r="B314" t="str">
            <v>The Charity Of William Paulett</v>
          </cell>
          <cell r="C314" t="str">
            <v>No</v>
          </cell>
          <cell r="D314">
            <v>0</v>
          </cell>
          <cell r="E314">
            <v>0</v>
          </cell>
          <cell r="F314">
            <v>0</v>
          </cell>
          <cell r="G314">
            <v>0</v>
          </cell>
          <cell r="H314">
            <v>0</v>
          </cell>
          <cell r="I314">
            <v>0</v>
          </cell>
        </row>
        <row r="315">
          <cell r="A315" t="str">
            <v>A2481</v>
          </cell>
          <cell r="B315" t="str">
            <v>Angiers Almshouse Charity</v>
          </cell>
          <cell r="C315" t="str">
            <v>No</v>
          </cell>
          <cell r="D315">
            <v>0</v>
          </cell>
          <cell r="E315">
            <v>0</v>
          </cell>
          <cell r="F315">
            <v>0</v>
          </cell>
          <cell r="G315">
            <v>0</v>
          </cell>
          <cell r="H315">
            <v>0</v>
          </cell>
          <cell r="I315">
            <v>0</v>
          </cell>
        </row>
        <row r="316">
          <cell r="A316" t="str">
            <v>A2482</v>
          </cell>
          <cell r="B316" t="str">
            <v>Collins Memorial Trust</v>
          </cell>
          <cell r="C316" t="str">
            <v>Yes</v>
          </cell>
          <cell r="D316" t="str">
            <v>No</v>
          </cell>
          <cell r="E316">
            <v>0</v>
          </cell>
          <cell r="F316">
            <v>0</v>
          </cell>
          <cell r="G316" t="str">
            <v>L0071</v>
          </cell>
          <cell r="H316" t="str">
            <v>Hanover Housing Association</v>
          </cell>
          <cell r="I316">
            <v>0</v>
          </cell>
        </row>
        <row r="317">
          <cell r="A317" t="str">
            <v>A2485</v>
          </cell>
          <cell r="B317" t="str">
            <v>Hibbert Almshouse Charity</v>
          </cell>
          <cell r="C317" t="str">
            <v>No</v>
          </cell>
          <cell r="D317">
            <v>0</v>
          </cell>
          <cell r="E317">
            <v>0</v>
          </cell>
          <cell r="F317">
            <v>0</v>
          </cell>
          <cell r="G317">
            <v>0</v>
          </cell>
          <cell r="H317">
            <v>0</v>
          </cell>
          <cell r="I317">
            <v>0</v>
          </cell>
        </row>
        <row r="318">
          <cell r="A318" t="str">
            <v>A2547</v>
          </cell>
          <cell r="B318" t="str">
            <v>Sloswicke's Almshouse Charity</v>
          </cell>
          <cell r="C318" t="str">
            <v>No</v>
          </cell>
          <cell r="D318">
            <v>0</v>
          </cell>
          <cell r="E318">
            <v>0</v>
          </cell>
          <cell r="F318">
            <v>0</v>
          </cell>
          <cell r="G318">
            <v>0</v>
          </cell>
          <cell r="H318">
            <v>0</v>
          </cell>
          <cell r="I318">
            <v>0</v>
          </cell>
        </row>
        <row r="319">
          <cell r="A319" t="str">
            <v>A2566</v>
          </cell>
          <cell r="B319" t="str">
            <v>Siward James and Arkwright Trust Charity</v>
          </cell>
          <cell r="C319" t="str">
            <v>No</v>
          </cell>
          <cell r="D319">
            <v>0</v>
          </cell>
          <cell r="E319">
            <v>0</v>
          </cell>
          <cell r="F319">
            <v>0</v>
          </cell>
          <cell r="G319">
            <v>0</v>
          </cell>
          <cell r="H319">
            <v>0</v>
          </cell>
          <cell r="I319">
            <v>0</v>
          </cell>
        </row>
        <row r="320">
          <cell r="A320" t="str">
            <v>A2567</v>
          </cell>
          <cell r="B320" t="str">
            <v>Robert Hibbert's Almshouse Charity</v>
          </cell>
          <cell r="C320" t="str">
            <v>No</v>
          </cell>
          <cell r="D320">
            <v>0</v>
          </cell>
          <cell r="E320">
            <v>0</v>
          </cell>
          <cell r="F320">
            <v>0</v>
          </cell>
          <cell r="G320">
            <v>0</v>
          </cell>
          <cell r="H320">
            <v>0</v>
          </cell>
          <cell r="I320">
            <v>0</v>
          </cell>
        </row>
        <row r="321">
          <cell r="A321" t="str">
            <v>A2569</v>
          </cell>
          <cell r="B321" t="str">
            <v>Almshouse of St John the Baptist &amp; St J Evangelist</v>
          </cell>
          <cell r="C321" t="str">
            <v>No</v>
          </cell>
          <cell r="D321">
            <v>0</v>
          </cell>
          <cell r="E321">
            <v>0</v>
          </cell>
          <cell r="F321">
            <v>0</v>
          </cell>
          <cell r="G321">
            <v>0</v>
          </cell>
          <cell r="H321">
            <v>0</v>
          </cell>
          <cell r="I321">
            <v>0</v>
          </cell>
        </row>
        <row r="322">
          <cell r="A322" t="str">
            <v>A2570</v>
          </cell>
          <cell r="B322" t="str">
            <v>The Hopkins &amp; Sneyd Almshouse Charity</v>
          </cell>
          <cell r="C322" t="str">
            <v>No</v>
          </cell>
          <cell r="D322">
            <v>0</v>
          </cell>
          <cell r="E322">
            <v>0</v>
          </cell>
          <cell r="F322">
            <v>0</v>
          </cell>
          <cell r="G322">
            <v>0</v>
          </cell>
          <cell r="H322">
            <v>0</v>
          </cell>
          <cell r="I322">
            <v>0</v>
          </cell>
        </row>
        <row r="323">
          <cell r="A323" t="str">
            <v>A2601</v>
          </cell>
          <cell r="B323" t="str">
            <v>The Powell and Welch Almshouse Charity</v>
          </cell>
          <cell r="C323" t="str">
            <v>No</v>
          </cell>
          <cell r="D323">
            <v>0</v>
          </cell>
          <cell r="E323">
            <v>0</v>
          </cell>
          <cell r="F323">
            <v>0</v>
          </cell>
          <cell r="G323">
            <v>0</v>
          </cell>
          <cell r="H323">
            <v>0</v>
          </cell>
          <cell r="I323">
            <v>0</v>
          </cell>
        </row>
        <row r="324">
          <cell r="A324" t="str">
            <v>A2635</v>
          </cell>
          <cell r="B324" t="str">
            <v>The Hunter Memorial Homes Trust</v>
          </cell>
          <cell r="C324" t="str">
            <v>No</v>
          </cell>
          <cell r="D324">
            <v>0</v>
          </cell>
          <cell r="E324">
            <v>0</v>
          </cell>
          <cell r="F324">
            <v>0</v>
          </cell>
          <cell r="G324">
            <v>0</v>
          </cell>
          <cell r="H324">
            <v>0</v>
          </cell>
          <cell r="I324">
            <v>0</v>
          </cell>
        </row>
        <row r="325">
          <cell r="A325" t="str">
            <v>A2643</v>
          </cell>
          <cell r="B325" t="str">
            <v>William Paul Housing Trust</v>
          </cell>
          <cell r="C325" t="str">
            <v>Yes</v>
          </cell>
          <cell r="D325" t="str">
            <v>No</v>
          </cell>
          <cell r="E325">
            <v>0</v>
          </cell>
          <cell r="F325">
            <v>0</v>
          </cell>
          <cell r="G325" t="str">
            <v>L0071</v>
          </cell>
          <cell r="H325" t="str">
            <v>Hanover Housing Association</v>
          </cell>
          <cell r="I325">
            <v>0</v>
          </cell>
        </row>
        <row r="326">
          <cell r="A326" t="str">
            <v>A2670</v>
          </cell>
          <cell r="B326" t="str">
            <v>Joel Emanuel Almshouse Trust</v>
          </cell>
          <cell r="C326" t="str">
            <v>Yes</v>
          </cell>
          <cell r="D326" t="str">
            <v>No</v>
          </cell>
          <cell r="E326">
            <v>0</v>
          </cell>
          <cell r="F326">
            <v>0</v>
          </cell>
          <cell r="G326">
            <v>0</v>
          </cell>
          <cell r="H326">
            <v>0</v>
          </cell>
          <cell r="I326" t="str">
            <v>Jewish Care</v>
          </cell>
        </row>
        <row r="327">
          <cell r="A327" t="str">
            <v>A2704</v>
          </cell>
          <cell r="B327" t="str">
            <v>Sybil Carthew Trust</v>
          </cell>
          <cell r="C327" t="str">
            <v>No</v>
          </cell>
          <cell r="D327">
            <v>0</v>
          </cell>
          <cell r="E327">
            <v>0</v>
          </cell>
          <cell r="F327">
            <v>0</v>
          </cell>
          <cell r="G327">
            <v>0</v>
          </cell>
          <cell r="H327">
            <v>0</v>
          </cell>
          <cell r="I327">
            <v>0</v>
          </cell>
        </row>
        <row r="328">
          <cell r="A328" t="str">
            <v>A2706</v>
          </cell>
          <cell r="B328" t="str">
            <v>Charity of Elizabeth Owen, Llanfair</v>
          </cell>
          <cell r="C328" t="str">
            <v>No</v>
          </cell>
          <cell r="D328">
            <v>0</v>
          </cell>
          <cell r="E328">
            <v>0</v>
          </cell>
          <cell r="F328">
            <v>0</v>
          </cell>
          <cell r="G328">
            <v>0</v>
          </cell>
          <cell r="H328">
            <v>0</v>
          </cell>
          <cell r="I328">
            <v>0</v>
          </cell>
        </row>
        <row r="329">
          <cell r="A329" t="str">
            <v>A2708</v>
          </cell>
          <cell r="B329" t="str">
            <v>Lydney War Memorial Trust</v>
          </cell>
          <cell r="C329" t="str">
            <v>No</v>
          </cell>
          <cell r="D329">
            <v>0</v>
          </cell>
          <cell r="E329">
            <v>0</v>
          </cell>
          <cell r="F329">
            <v>0</v>
          </cell>
          <cell r="G329">
            <v>0</v>
          </cell>
          <cell r="H329">
            <v>0</v>
          </cell>
          <cell r="I329">
            <v>0</v>
          </cell>
        </row>
        <row r="330">
          <cell r="A330" t="str">
            <v>A2709</v>
          </cell>
          <cell r="B330" t="str">
            <v>Freeston and Sagar's Almshouses</v>
          </cell>
          <cell r="C330" t="str">
            <v>No</v>
          </cell>
          <cell r="D330">
            <v>0</v>
          </cell>
          <cell r="E330">
            <v>0</v>
          </cell>
          <cell r="F330">
            <v>0</v>
          </cell>
          <cell r="G330">
            <v>0</v>
          </cell>
          <cell r="H330">
            <v>0</v>
          </cell>
          <cell r="I330">
            <v>0</v>
          </cell>
        </row>
        <row r="331">
          <cell r="A331" t="str">
            <v>A2710</v>
          </cell>
          <cell r="B331" t="str">
            <v>Charity Jonathan &amp; Rebecca Edwards</v>
          </cell>
          <cell r="C331" t="str">
            <v>No</v>
          </cell>
          <cell r="D331">
            <v>0</v>
          </cell>
          <cell r="E331">
            <v>0</v>
          </cell>
          <cell r="F331">
            <v>0</v>
          </cell>
          <cell r="G331">
            <v>0</v>
          </cell>
          <cell r="H331">
            <v>0</v>
          </cell>
          <cell r="I331">
            <v>0</v>
          </cell>
        </row>
        <row r="332">
          <cell r="A332" t="str">
            <v>A2722</v>
          </cell>
          <cell r="B332" t="str">
            <v>Brunts Charity</v>
          </cell>
          <cell r="C332" t="str">
            <v>No</v>
          </cell>
          <cell r="D332">
            <v>0</v>
          </cell>
          <cell r="E332">
            <v>0</v>
          </cell>
          <cell r="F332">
            <v>0</v>
          </cell>
          <cell r="G332">
            <v>0</v>
          </cell>
          <cell r="H332">
            <v>0</v>
          </cell>
          <cell r="I332">
            <v>0</v>
          </cell>
        </row>
        <row r="333">
          <cell r="A333" t="str">
            <v>A2759</v>
          </cell>
          <cell r="B333" t="str">
            <v>Parson Latham's Hospital In Barnwell</v>
          </cell>
          <cell r="C333" t="str">
            <v>No</v>
          </cell>
          <cell r="D333">
            <v>0</v>
          </cell>
          <cell r="E333">
            <v>0</v>
          </cell>
          <cell r="F333">
            <v>0</v>
          </cell>
          <cell r="G333">
            <v>0</v>
          </cell>
          <cell r="H333">
            <v>0</v>
          </cell>
          <cell r="I333">
            <v>0</v>
          </cell>
        </row>
        <row r="334">
          <cell r="A334" t="str">
            <v>A2761</v>
          </cell>
          <cell r="B334" t="str">
            <v>St Anne's Bedehouses</v>
          </cell>
          <cell r="C334" t="str">
            <v>No</v>
          </cell>
          <cell r="D334">
            <v>0</v>
          </cell>
          <cell r="E334">
            <v>0</v>
          </cell>
          <cell r="F334">
            <v>0</v>
          </cell>
          <cell r="G334">
            <v>0</v>
          </cell>
          <cell r="H334">
            <v>0</v>
          </cell>
          <cell r="I334">
            <v>0</v>
          </cell>
        </row>
        <row r="335">
          <cell r="A335" t="str">
            <v>A2765</v>
          </cell>
          <cell r="B335" t="str">
            <v>St Lawrence's Hospital</v>
          </cell>
          <cell r="C335" t="str">
            <v>No</v>
          </cell>
          <cell r="D335">
            <v>0</v>
          </cell>
          <cell r="E335">
            <v>0</v>
          </cell>
          <cell r="F335">
            <v>0</v>
          </cell>
          <cell r="G335">
            <v>0</v>
          </cell>
          <cell r="H335">
            <v>0</v>
          </cell>
          <cell r="I335">
            <v>0</v>
          </cell>
        </row>
        <row r="336">
          <cell r="A336" t="str">
            <v>A2781</v>
          </cell>
          <cell r="B336" t="str">
            <v>The Hospital of William Parson (Stoke Hospital)</v>
          </cell>
          <cell r="C336" t="str">
            <v>No</v>
          </cell>
          <cell r="D336">
            <v>0</v>
          </cell>
          <cell r="E336">
            <v>0</v>
          </cell>
          <cell r="F336">
            <v>0</v>
          </cell>
          <cell r="G336">
            <v>0</v>
          </cell>
          <cell r="H336">
            <v>0</v>
          </cell>
          <cell r="I336">
            <v>0</v>
          </cell>
        </row>
        <row r="337">
          <cell r="A337" t="str">
            <v>A2785</v>
          </cell>
          <cell r="B337" t="str">
            <v>The Municipal Charities of Stratford-upon-Avon</v>
          </cell>
          <cell r="C337" t="str">
            <v>No</v>
          </cell>
          <cell r="D337">
            <v>0</v>
          </cell>
          <cell r="E337">
            <v>0</v>
          </cell>
          <cell r="F337">
            <v>0</v>
          </cell>
          <cell r="G337">
            <v>0</v>
          </cell>
          <cell r="H337">
            <v>0</v>
          </cell>
          <cell r="I337">
            <v>0</v>
          </cell>
        </row>
        <row r="338">
          <cell r="A338" t="str">
            <v>A2786</v>
          </cell>
          <cell r="B338" t="str">
            <v>Elizabeth Dowell's Trust</v>
          </cell>
          <cell r="C338" t="str">
            <v>No</v>
          </cell>
          <cell r="D338">
            <v>0</v>
          </cell>
          <cell r="E338">
            <v>0</v>
          </cell>
          <cell r="F338">
            <v>0</v>
          </cell>
          <cell r="G338">
            <v>0</v>
          </cell>
          <cell r="H338">
            <v>0</v>
          </cell>
          <cell r="I338">
            <v>0</v>
          </cell>
        </row>
        <row r="339">
          <cell r="A339" t="str">
            <v>A2803</v>
          </cell>
          <cell r="B339" t="str">
            <v>The Stuart Court Memorial Charity</v>
          </cell>
          <cell r="C339" t="str">
            <v>No</v>
          </cell>
          <cell r="D339">
            <v>0</v>
          </cell>
          <cell r="E339">
            <v>0</v>
          </cell>
          <cell r="F339">
            <v>0</v>
          </cell>
          <cell r="G339">
            <v>0</v>
          </cell>
          <cell r="H339">
            <v>0</v>
          </cell>
          <cell r="I339">
            <v>0</v>
          </cell>
        </row>
        <row r="340">
          <cell r="A340" t="str">
            <v>A2818</v>
          </cell>
          <cell r="B340" t="str">
            <v>The Hillier Almshouses</v>
          </cell>
          <cell r="C340" t="str">
            <v>No</v>
          </cell>
          <cell r="D340">
            <v>0</v>
          </cell>
          <cell r="E340">
            <v>0</v>
          </cell>
          <cell r="F340">
            <v>0</v>
          </cell>
          <cell r="G340">
            <v>0</v>
          </cell>
          <cell r="H340">
            <v>0</v>
          </cell>
          <cell r="I340">
            <v>0</v>
          </cell>
        </row>
        <row r="341">
          <cell r="A341" t="str">
            <v>A2819</v>
          </cell>
          <cell r="B341" t="str">
            <v>The Ogilvie Charities</v>
          </cell>
          <cell r="C341" t="str">
            <v>No</v>
          </cell>
          <cell r="D341">
            <v>0</v>
          </cell>
          <cell r="E341">
            <v>0</v>
          </cell>
          <cell r="F341">
            <v>0</v>
          </cell>
          <cell r="G341">
            <v>0</v>
          </cell>
          <cell r="H341">
            <v>0</v>
          </cell>
          <cell r="I341">
            <v>0</v>
          </cell>
        </row>
        <row r="342">
          <cell r="A342" t="str">
            <v>A2820</v>
          </cell>
          <cell r="B342" t="str">
            <v>Charity of Alice Dale</v>
          </cell>
          <cell r="C342" t="str">
            <v>No</v>
          </cell>
          <cell r="D342">
            <v>0</v>
          </cell>
          <cell r="E342">
            <v>0</v>
          </cell>
          <cell r="F342">
            <v>0</v>
          </cell>
          <cell r="G342">
            <v>0</v>
          </cell>
          <cell r="H342">
            <v>0</v>
          </cell>
          <cell r="I342">
            <v>0</v>
          </cell>
        </row>
        <row r="343">
          <cell r="A343" t="str">
            <v>A2821</v>
          </cell>
          <cell r="B343" t="str">
            <v>The Bampfylde Almshouse Charity</v>
          </cell>
          <cell r="C343" t="str">
            <v>No</v>
          </cell>
          <cell r="D343">
            <v>0</v>
          </cell>
          <cell r="E343">
            <v>0</v>
          </cell>
          <cell r="F343">
            <v>0</v>
          </cell>
          <cell r="G343">
            <v>0</v>
          </cell>
          <cell r="H343">
            <v>0</v>
          </cell>
          <cell r="I343">
            <v>0</v>
          </cell>
        </row>
        <row r="344">
          <cell r="A344" t="str">
            <v>A2835</v>
          </cell>
          <cell r="B344" t="str">
            <v>The Hospital of Reverend William James</v>
          </cell>
          <cell r="C344" t="str">
            <v>No</v>
          </cell>
          <cell r="D344">
            <v>0</v>
          </cell>
          <cell r="E344">
            <v>0</v>
          </cell>
          <cell r="F344">
            <v>0</v>
          </cell>
          <cell r="G344">
            <v>0</v>
          </cell>
          <cell r="H344">
            <v>0</v>
          </cell>
          <cell r="I344">
            <v>0</v>
          </cell>
        </row>
        <row r="345">
          <cell r="A345" t="str">
            <v>A2837</v>
          </cell>
          <cell r="B345" t="str">
            <v>Hopton's Charity</v>
          </cell>
          <cell r="C345" t="str">
            <v>No</v>
          </cell>
          <cell r="D345">
            <v>0</v>
          </cell>
          <cell r="E345">
            <v>0</v>
          </cell>
          <cell r="F345">
            <v>0</v>
          </cell>
          <cell r="G345">
            <v>0</v>
          </cell>
          <cell r="H345">
            <v>0</v>
          </cell>
          <cell r="I345">
            <v>0</v>
          </cell>
        </row>
        <row r="346">
          <cell r="A346" t="str">
            <v>A2839</v>
          </cell>
          <cell r="B346" t="str">
            <v>High Ercall Hospital</v>
          </cell>
          <cell r="C346" t="str">
            <v>No</v>
          </cell>
          <cell r="D346">
            <v>0</v>
          </cell>
          <cell r="E346">
            <v>0</v>
          </cell>
          <cell r="F346">
            <v>0</v>
          </cell>
          <cell r="G346">
            <v>0</v>
          </cell>
          <cell r="H346">
            <v>0</v>
          </cell>
          <cell r="I346">
            <v>0</v>
          </cell>
        </row>
        <row r="347">
          <cell r="A347" t="str">
            <v>A2840</v>
          </cell>
          <cell r="B347" t="str">
            <v>St Johns Homes</v>
          </cell>
          <cell r="C347" t="str">
            <v>No</v>
          </cell>
          <cell r="D347">
            <v>0</v>
          </cell>
          <cell r="E347">
            <v>0</v>
          </cell>
          <cell r="F347">
            <v>0</v>
          </cell>
          <cell r="G347">
            <v>0</v>
          </cell>
          <cell r="H347">
            <v>0</v>
          </cell>
          <cell r="I347">
            <v>0</v>
          </cell>
        </row>
        <row r="348">
          <cell r="A348" t="str">
            <v>A2868</v>
          </cell>
          <cell r="B348" t="str">
            <v>Chubb, Whetstone and Napper's Almshouses</v>
          </cell>
          <cell r="C348" t="str">
            <v>No</v>
          </cell>
          <cell r="D348">
            <v>0</v>
          </cell>
          <cell r="E348">
            <v>0</v>
          </cell>
          <cell r="F348">
            <v>0</v>
          </cell>
          <cell r="G348">
            <v>0</v>
          </cell>
          <cell r="H348">
            <v>0</v>
          </cell>
          <cell r="I348">
            <v>0</v>
          </cell>
        </row>
        <row r="349">
          <cell r="A349" t="str">
            <v>A2892</v>
          </cell>
          <cell r="B349" t="str">
            <v>The Onslow Almshouses</v>
          </cell>
          <cell r="C349" t="str">
            <v>No</v>
          </cell>
          <cell r="D349">
            <v>0</v>
          </cell>
          <cell r="E349">
            <v>0</v>
          </cell>
          <cell r="F349">
            <v>0</v>
          </cell>
          <cell r="G349">
            <v>0</v>
          </cell>
          <cell r="H349">
            <v>0</v>
          </cell>
          <cell r="I349">
            <v>0</v>
          </cell>
        </row>
        <row r="350">
          <cell r="A350" t="str">
            <v>A2920</v>
          </cell>
          <cell r="B350" t="str">
            <v>Wakefield Charities' Homes</v>
          </cell>
          <cell r="C350" t="str">
            <v>No</v>
          </cell>
          <cell r="D350">
            <v>0</v>
          </cell>
          <cell r="E350">
            <v>0</v>
          </cell>
          <cell r="F350">
            <v>0</v>
          </cell>
          <cell r="G350">
            <v>0</v>
          </cell>
          <cell r="H350">
            <v>0</v>
          </cell>
          <cell r="I350">
            <v>0</v>
          </cell>
        </row>
        <row r="351">
          <cell r="A351" t="str">
            <v>A2944</v>
          </cell>
          <cell r="B351" t="str">
            <v>Humphrys' Almshouses</v>
          </cell>
          <cell r="C351" t="str">
            <v>No</v>
          </cell>
          <cell r="D351">
            <v>0</v>
          </cell>
          <cell r="E351">
            <v>0</v>
          </cell>
          <cell r="F351">
            <v>0</v>
          </cell>
          <cell r="G351">
            <v>0</v>
          </cell>
          <cell r="H351">
            <v>0</v>
          </cell>
          <cell r="I351">
            <v>0</v>
          </cell>
        </row>
        <row r="352">
          <cell r="A352" t="str">
            <v>A2945</v>
          </cell>
          <cell r="B352" t="str">
            <v>Ramsey Welfare Charities</v>
          </cell>
          <cell r="C352" t="str">
            <v>No</v>
          </cell>
          <cell r="D352">
            <v>0</v>
          </cell>
          <cell r="E352">
            <v>0</v>
          </cell>
          <cell r="F352">
            <v>0</v>
          </cell>
          <cell r="G352">
            <v>0</v>
          </cell>
          <cell r="H352">
            <v>0</v>
          </cell>
          <cell r="I352">
            <v>0</v>
          </cell>
        </row>
        <row r="353">
          <cell r="A353" t="str">
            <v>A2946</v>
          </cell>
          <cell r="B353" t="str">
            <v>Copland Almshouse Charity</v>
          </cell>
          <cell r="C353" t="str">
            <v>No</v>
          </cell>
          <cell r="D353">
            <v>0</v>
          </cell>
          <cell r="E353">
            <v>0</v>
          </cell>
          <cell r="F353">
            <v>0</v>
          </cell>
          <cell r="G353">
            <v>0</v>
          </cell>
          <cell r="H353">
            <v>0</v>
          </cell>
          <cell r="I353">
            <v>0</v>
          </cell>
        </row>
        <row r="354">
          <cell r="A354" t="str">
            <v>A2948</v>
          </cell>
          <cell r="B354" t="str">
            <v>The Skinners' Almshouse Charity</v>
          </cell>
          <cell r="C354" t="str">
            <v>No</v>
          </cell>
          <cell r="D354">
            <v>0</v>
          </cell>
          <cell r="E354">
            <v>0</v>
          </cell>
          <cell r="F354">
            <v>0</v>
          </cell>
          <cell r="G354">
            <v>0</v>
          </cell>
          <cell r="H354">
            <v>0</v>
          </cell>
          <cell r="I354">
            <v>0</v>
          </cell>
        </row>
        <row r="355">
          <cell r="A355" t="str">
            <v>A2986</v>
          </cell>
          <cell r="B355" t="str">
            <v>The Charlesworth Charity</v>
          </cell>
          <cell r="C355" t="str">
            <v>No</v>
          </cell>
          <cell r="D355">
            <v>0</v>
          </cell>
          <cell r="E355">
            <v>0</v>
          </cell>
          <cell r="F355">
            <v>0</v>
          </cell>
          <cell r="G355">
            <v>0</v>
          </cell>
          <cell r="H355">
            <v>0</v>
          </cell>
          <cell r="I355">
            <v>0</v>
          </cell>
        </row>
        <row r="356">
          <cell r="A356" t="str">
            <v>A2988</v>
          </cell>
          <cell r="B356" t="str">
            <v>Writtle Almshouse Charity</v>
          </cell>
          <cell r="C356" t="str">
            <v>No</v>
          </cell>
          <cell r="D356">
            <v>0</v>
          </cell>
          <cell r="E356">
            <v>0</v>
          </cell>
          <cell r="F356">
            <v>0</v>
          </cell>
          <cell r="G356">
            <v>0</v>
          </cell>
          <cell r="H356">
            <v>0</v>
          </cell>
          <cell r="I356">
            <v>0</v>
          </cell>
        </row>
        <row r="357">
          <cell r="A357" t="str">
            <v>A2989</v>
          </cell>
          <cell r="B357" t="str">
            <v>James Bradford Almshouses Trust</v>
          </cell>
          <cell r="C357" t="str">
            <v>No</v>
          </cell>
          <cell r="D357">
            <v>0</v>
          </cell>
          <cell r="E357">
            <v>0</v>
          </cell>
          <cell r="F357">
            <v>0</v>
          </cell>
          <cell r="G357">
            <v>0</v>
          </cell>
          <cell r="H357">
            <v>0</v>
          </cell>
          <cell r="I357">
            <v>0</v>
          </cell>
        </row>
        <row r="358">
          <cell r="A358" t="str">
            <v>A2991</v>
          </cell>
          <cell r="B358" t="str">
            <v>Condlyffe Charity</v>
          </cell>
          <cell r="C358" t="str">
            <v>No</v>
          </cell>
          <cell r="D358">
            <v>0</v>
          </cell>
          <cell r="E358">
            <v>0</v>
          </cell>
          <cell r="F358">
            <v>0</v>
          </cell>
          <cell r="G358">
            <v>0</v>
          </cell>
          <cell r="H358">
            <v>0</v>
          </cell>
          <cell r="I358">
            <v>0</v>
          </cell>
        </row>
        <row r="359">
          <cell r="A359" t="str">
            <v>A2992</v>
          </cell>
          <cell r="B359" t="str">
            <v>The Ash Homes</v>
          </cell>
          <cell r="C359" t="str">
            <v>No</v>
          </cell>
          <cell r="D359">
            <v>0</v>
          </cell>
          <cell r="E359">
            <v>0</v>
          </cell>
          <cell r="F359">
            <v>0</v>
          </cell>
          <cell r="G359">
            <v>0</v>
          </cell>
          <cell r="H359">
            <v>0</v>
          </cell>
          <cell r="I359">
            <v>0</v>
          </cell>
        </row>
        <row r="360">
          <cell r="A360" t="str">
            <v>A2993</v>
          </cell>
          <cell r="B360" t="str">
            <v>The Harborne Parish Lands Charity</v>
          </cell>
          <cell r="C360" t="str">
            <v>No</v>
          </cell>
          <cell r="D360">
            <v>0</v>
          </cell>
          <cell r="E360">
            <v>0</v>
          </cell>
          <cell r="F360">
            <v>0</v>
          </cell>
          <cell r="G360">
            <v>0</v>
          </cell>
          <cell r="H360">
            <v>0</v>
          </cell>
          <cell r="I360">
            <v>0</v>
          </cell>
        </row>
        <row r="361">
          <cell r="A361" t="str">
            <v>A3010</v>
          </cell>
          <cell r="B361" t="str">
            <v>Danby Almshouse Charity</v>
          </cell>
          <cell r="C361" t="str">
            <v>No</v>
          </cell>
          <cell r="D361">
            <v>0</v>
          </cell>
          <cell r="E361">
            <v>0</v>
          </cell>
          <cell r="F361">
            <v>0</v>
          </cell>
          <cell r="G361">
            <v>0</v>
          </cell>
          <cell r="H361">
            <v>0</v>
          </cell>
          <cell r="I361">
            <v>0</v>
          </cell>
        </row>
        <row r="362">
          <cell r="A362" t="str">
            <v>A3011</v>
          </cell>
          <cell r="B362" t="str">
            <v>Whicher and Kifford Almshouses</v>
          </cell>
          <cell r="C362" t="str">
            <v>No</v>
          </cell>
          <cell r="D362">
            <v>0</v>
          </cell>
          <cell r="E362">
            <v>0</v>
          </cell>
          <cell r="F362">
            <v>0</v>
          </cell>
          <cell r="G362">
            <v>0</v>
          </cell>
          <cell r="H362">
            <v>0</v>
          </cell>
          <cell r="I362">
            <v>0</v>
          </cell>
        </row>
        <row r="363">
          <cell r="A363" t="str">
            <v>A3033</v>
          </cell>
          <cell r="B363" t="str">
            <v>Colton's Hospital</v>
          </cell>
          <cell r="C363" t="str">
            <v>No</v>
          </cell>
          <cell r="D363">
            <v>0</v>
          </cell>
          <cell r="E363">
            <v>0</v>
          </cell>
          <cell r="F363">
            <v>0</v>
          </cell>
          <cell r="G363">
            <v>0</v>
          </cell>
          <cell r="H363">
            <v>0</v>
          </cell>
          <cell r="I363">
            <v>0</v>
          </cell>
        </row>
        <row r="364">
          <cell r="A364" t="str">
            <v>A3035</v>
          </cell>
          <cell r="B364" t="str">
            <v>Bexley United Charities</v>
          </cell>
          <cell r="C364" t="str">
            <v>No</v>
          </cell>
          <cell r="D364">
            <v>0</v>
          </cell>
          <cell r="E364">
            <v>0</v>
          </cell>
          <cell r="F364">
            <v>0</v>
          </cell>
          <cell r="G364">
            <v>0</v>
          </cell>
          <cell r="H364">
            <v>0</v>
          </cell>
          <cell r="I364">
            <v>0</v>
          </cell>
        </row>
        <row r="365">
          <cell r="A365" t="str">
            <v>A3036</v>
          </cell>
          <cell r="B365" t="str">
            <v>The Duchess of Somerset's Hospital</v>
          </cell>
          <cell r="C365" t="str">
            <v>No</v>
          </cell>
          <cell r="D365">
            <v>0</v>
          </cell>
          <cell r="E365">
            <v>0</v>
          </cell>
          <cell r="F365">
            <v>0</v>
          </cell>
          <cell r="G365">
            <v>0</v>
          </cell>
          <cell r="H365">
            <v>0</v>
          </cell>
          <cell r="I365">
            <v>0</v>
          </cell>
        </row>
        <row r="366">
          <cell r="A366" t="str">
            <v>A3038</v>
          </cell>
          <cell r="B366" t="str">
            <v>George Green's Almshouses</v>
          </cell>
          <cell r="C366" t="str">
            <v>No</v>
          </cell>
          <cell r="D366">
            <v>0</v>
          </cell>
          <cell r="E366">
            <v>0</v>
          </cell>
          <cell r="F366">
            <v>0</v>
          </cell>
          <cell r="G366">
            <v>0</v>
          </cell>
          <cell r="H366">
            <v>0</v>
          </cell>
          <cell r="I366">
            <v>0</v>
          </cell>
        </row>
        <row r="367">
          <cell r="A367" t="str">
            <v>A3050</v>
          </cell>
          <cell r="B367" t="str">
            <v>Almshouse Charity of Hannah Rawson</v>
          </cell>
          <cell r="C367" t="str">
            <v>No</v>
          </cell>
          <cell r="D367">
            <v>0</v>
          </cell>
          <cell r="E367">
            <v>0</v>
          </cell>
          <cell r="F367">
            <v>0</v>
          </cell>
          <cell r="G367">
            <v>0</v>
          </cell>
          <cell r="H367">
            <v>0</v>
          </cell>
          <cell r="I367">
            <v>0</v>
          </cell>
        </row>
        <row r="368">
          <cell r="A368" t="str">
            <v>A3163</v>
          </cell>
          <cell r="B368" t="str">
            <v>The Butterfield Homes - Crosshills</v>
          </cell>
          <cell r="C368" t="str">
            <v>No</v>
          </cell>
          <cell r="D368">
            <v>0</v>
          </cell>
          <cell r="E368">
            <v>0</v>
          </cell>
          <cell r="F368">
            <v>0</v>
          </cell>
          <cell r="G368">
            <v>0</v>
          </cell>
          <cell r="H368">
            <v>0</v>
          </cell>
          <cell r="I368">
            <v>0</v>
          </cell>
        </row>
        <row r="369">
          <cell r="A369" t="str">
            <v>A3183</v>
          </cell>
          <cell r="B369" t="str">
            <v>Sambourne Trust</v>
          </cell>
          <cell r="C369" t="str">
            <v>No</v>
          </cell>
          <cell r="D369">
            <v>0</v>
          </cell>
          <cell r="E369">
            <v>0</v>
          </cell>
          <cell r="F369">
            <v>0</v>
          </cell>
          <cell r="G369">
            <v>0</v>
          </cell>
          <cell r="H369">
            <v>0</v>
          </cell>
          <cell r="I369">
            <v>0</v>
          </cell>
        </row>
        <row r="370">
          <cell r="A370" t="str">
            <v>A3213</v>
          </cell>
          <cell r="B370" t="str">
            <v>Durham Aged Mineworkers' Homes Association</v>
          </cell>
          <cell r="C370" t="str">
            <v>No</v>
          </cell>
          <cell r="D370">
            <v>0</v>
          </cell>
          <cell r="E370">
            <v>0</v>
          </cell>
          <cell r="F370">
            <v>0</v>
          </cell>
          <cell r="G370">
            <v>0</v>
          </cell>
          <cell r="H370">
            <v>0</v>
          </cell>
          <cell r="I370">
            <v>0</v>
          </cell>
        </row>
        <row r="371">
          <cell r="A371" t="str">
            <v>A3244</v>
          </cell>
          <cell r="B371" t="str">
            <v>Ripon Municipal Charities</v>
          </cell>
          <cell r="C371" t="str">
            <v>No</v>
          </cell>
          <cell r="D371">
            <v>0</v>
          </cell>
          <cell r="E371">
            <v>0</v>
          </cell>
          <cell r="F371">
            <v>0</v>
          </cell>
          <cell r="G371">
            <v>0</v>
          </cell>
          <cell r="H371">
            <v>0</v>
          </cell>
          <cell r="I371">
            <v>0</v>
          </cell>
        </row>
        <row r="372">
          <cell r="A372" t="str">
            <v>A3245</v>
          </cell>
          <cell r="B372" t="str">
            <v>Eustace Hook and Drummond Memorial Almshouses</v>
          </cell>
          <cell r="C372" t="str">
            <v>No</v>
          </cell>
          <cell r="D372">
            <v>0</v>
          </cell>
          <cell r="E372">
            <v>0</v>
          </cell>
          <cell r="F372">
            <v>0</v>
          </cell>
          <cell r="G372">
            <v>0</v>
          </cell>
          <cell r="H372">
            <v>0</v>
          </cell>
          <cell r="I372">
            <v>0</v>
          </cell>
        </row>
        <row r="373">
          <cell r="A373" t="str">
            <v>A3246</v>
          </cell>
          <cell r="B373" t="str">
            <v>Wrott and Hill Charity</v>
          </cell>
          <cell r="C373" t="str">
            <v>No</v>
          </cell>
          <cell r="D373">
            <v>0</v>
          </cell>
          <cell r="E373">
            <v>0</v>
          </cell>
          <cell r="F373">
            <v>0</v>
          </cell>
          <cell r="G373">
            <v>0</v>
          </cell>
          <cell r="H373">
            <v>0</v>
          </cell>
          <cell r="I373">
            <v>0</v>
          </cell>
        </row>
        <row r="374">
          <cell r="A374" t="str">
            <v>A3257</v>
          </cell>
          <cell r="B374" t="str">
            <v>Ashbourne Almshouse Charity</v>
          </cell>
          <cell r="C374" t="str">
            <v>No</v>
          </cell>
          <cell r="D374">
            <v>0</v>
          </cell>
          <cell r="E374">
            <v>0</v>
          </cell>
          <cell r="F374">
            <v>0</v>
          </cell>
          <cell r="G374">
            <v>0</v>
          </cell>
          <cell r="H374">
            <v>0</v>
          </cell>
          <cell r="I374">
            <v>0</v>
          </cell>
        </row>
        <row r="375">
          <cell r="A375" t="str">
            <v>A3266</v>
          </cell>
          <cell r="B375" t="str">
            <v>Municipal &amp; Owen Carter Almshouse Charities</v>
          </cell>
          <cell r="C375" t="str">
            <v>No</v>
          </cell>
          <cell r="D375">
            <v>0</v>
          </cell>
          <cell r="E375">
            <v>0</v>
          </cell>
          <cell r="F375">
            <v>0</v>
          </cell>
          <cell r="G375">
            <v>0</v>
          </cell>
          <cell r="H375">
            <v>0</v>
          </cell>
          <cell r="I375">
            <v>0</v>
          </cell>
        </row>
        <row r="376">
          <cell r="A376" t="str">
            <v>A3267</v>
          </cell>
          <cell r="B376" t="str">
            <v>Glover's Trust</v>
          </cell>
          <cell r="C376" t="str">
            <v>No</v>
          </cell>
          <cell r="D376">
            <v>0</v>
          </cell>
          <cell r="E376">
            <v>0</v>
          </cell>
          <cell r="F376">
            <v>0</v>
          </cell>
          <cell r="G376">
            <v>0</v>
          </cell>
          <cell r="H376">
            <v>0</v>
          </cell>
          <cell r="I376">
            <v>0</v>
          </cell>
        </row>
        <row r="377">
          <cell r="A377" t="str">
            <v>A3311</v>
          </cell>
          <cell r="B377" t="str">
            <v>West Ham Non-Ecclesiastical Charity</v>
          </cell>
          <cell r="C377" t="str">
            <v>No</v>
          </cell>
          <cell r="D377">
            <v>0</v>
          </cell>
          <cell r="E377">
            <v>0</v>
          </cell>
          <cell r="F377">
            <v>0</v>
          </cell>
          <cell r="G377">
            <v>0</v>
          </cell>
          <cell r="H377">
            <v>0</v>
          </cell>
          <cell r="I377">
            <v>0</v>
          </cell>
        </row>
        <row r="378">
          <cell r="A378" t="str">
            <v>A3332</v>
          </cell>
          <cell r="B378" t="str">
            <v>Loughton Almshouse Charity</v>
          </cell>
          <cell r="C378" t="str">
            <v>No</v>
          </cell>
          <cell r="D378">
            <v>0</v>
          </cell>
          <cell r="E378">
            <v>0</v>
          </cell>
          <cell r="F378">
            <v>0</v>
          </cell>
          <cell r="G378">
            <v>0</v>
          </cell>
          <cell r="H378">
            <v>0</v>
          </cell>
          <cell r="I378">
            <v>0</v>
          </cell>
        </row>
        <row r="379">
          <cell r="A379" t="str">
            <v>A3358</v>
          </cell>
          <cell r="B379" t="str">
            <v>Lightbown Cottage Home Trust</v>
          </cell>
          <cell r="C379" t="str">
            <v>No</v>
          </cell>
          <cell r="D379">
            <v>0</v>
          </cell>
          <cell r="E379">
            <v>0</v>
          </cell>
          <cell r="F379">
            <v>0</v>
          </cell>
          <cell r="G379">
            <v>0</v>
          </cell>
          <cell r="H379">
            <v>0</v>
          </cell>
          <cell r="I379">
            <v>0</v>
          </cell>
        </row>
        <row r="380">
          <cell r="A380" t="str">
            <v>A3386</v>
          </cell>
          <cell r="B380" t="str">
            <v>Emily Brydges Willyams Memorial Houses</v>
          </cell>
          <cell r="C380" t="str">
            <v>No</v>
          </cell>
          <cell r="D380">
            <v>0</v>
          </cell>
          <cell r="E380">
            <v>0</v>
          </cell>
          <cell r="F380">
            <v>0</v>
          </cell>
          <cell r="G380">
            <v>0</v>
          </cell>
          <cell r="H380">
            <v>0</v>
          </cell>
          <cell r="I380">
            <v>0</v>
          </cell>
        </row>
        <row r="381">
          <cell r="A381" t="str">
            <v>A3388</v>
          </cell>
          <cell r="B381" t="str">
            <v>William Holmes Almshouses</v>
          </cell>
          <cell r="C381" t="str">
            <v>No</v>
          </cell>
          <cell r="D381">
            <v>0</v>
          </cell>
          <cell r="E381">
            <v>0</v>
          </cell>
          <cell r="F381">
            <v>0</v>
          </cell>
          <cell r="G381">
            <v>0</v>
          </cell>
          <cell r="H381">
            <v>0</v>
          </cell>
          <cell r="I381">
            <v>0</v>
          </cell>
        </row>
        <row r="382">
          <cell r="A382" t="str">
            <v>A3390</v>
          </cell>
          <cell r="B382" t="str">
            <v>Allonby Almshouses</v>
          </cell>
          <cell r="C382" t="str">
            <v>No</v>
          </cell>
          <cell r="D382">
            <v>0</v>
          </cell>
          <cell r="E382">
            <v>0</v>
          </cell>
          <cell r="F382">
            <v>0</v>
          </cell>
          <cell r="G382">
            <v>0</v>
          </cell>
          <cell r="H382">
            <v>0</v>
          </cell>
          <cell r="I382">
            <v>0</v>
          </cell>
        </row>
        <row r="383">
          <cell r="A383" t="str">
            <v>A3418</v>
          </cell>
          <cell r="B383" t="str">
            <v>The Sir Oswald Stoll Foundation</v>
          </cell>
          <cell r="C383" t="str">
            <v>No</v>
          </cell>
          <cell r="D383">
            <v>0</v>
          </cell>
          <cell r="E383">
            <v>0</v>
          </cell>
          <cell r="F383">
            <v>0</v>
          </cell>
          <cell r="G383">
            <v>0</v>
          </cell>
          <cell r="H383">
            <v>0</v>
          </cell>
          <cell r="I383">
            <v>0</v>
          </cell>
        </row>
        <row r="384">
          <cell r="A384" t="str">
            <v>A3448</v>
          </cell>
          <cell r="B384" t="str">
            <v>Benenden Almshouse Charities</v>
          </cell>
          <cell r="C384" t="str">
            <v>No</v>
          </cell>
          <cell r="D384">
            <v>0</v>
          </cell>
          <cell r="E384">
            <v>0</v>
          </cell>
          <cell r="F384">
            <v>0</v>
          </cell>
          <cell r="G384">
            <v>0</v>
          </cell>
          <cell r="H384">
            <v>0</v>
          </cell>
          <cell r="I384">
            <v>0</v>
          </cell>
        </row>
        <row r="385">
          <cell r="A385" t="str">
            <v>A3456</v>
          </cell>
          <cell r="B385" t="str">
            <v>St Joseph's Almshouses</v>
          </cell>
          <cell r="C385" t="str">
            <v>No</v>
          </cell>
          <cell r="D385">
            <v>0</v>
          </cell>
          <cell r="E385">
            <v>0</v>
          </cell>
          <cell r="F385">
            <v>0</v>
          </cell>
          <cell r="G385">
            <v>0</v>
          </cell>
          <cell r="H385">
            <v>0</v>
          </cell>
          <cell r="I385">
            <v>0</v>
          </cell>
        </row>
        <row r="386">
          <cell r="A386" t="str">
            <v>A3457</v>
          </cell>
          <cell r="B386" t="str">
            <v>John Higgs Almshouses</v>
          </cell>
          <cell r="C386" t="str">
            <v>No</v>
          </cell>
          <cell r="D386">
            <v>0</v>
          </cell>
          <cell r="E386">
            <v>0</v>
          </cell>
          <cell r="F386">
            <v>0</v>
          </cell>
          <cell r="G386">
            <v>0</v>
          </cell>
          <cell r="H386">
            <v>0</v>
          </cell>
          <cell r="I386">
            <v>0</v>
          </cell>
        </row>
        <row r="387">
          <cell r="A387" t="str">
            <v>A3467</v>
          </cell>
          <cell r="B387" t="str">
            <v>Whitehead Almshouses</v>
          </cell>
          <cell r="C387" t="str">
            <v>No</v>
          </cell>
          <cell r="D387">
            <v>0</v>
          </cell>
          <cell r="E387">
            <v>0</v>
          </cell>
          <cell r="F387">
            <v>0</v>
          </cell>
          <cell r="G387">
            <v>0</v>
          </cell>
          <cell r="H387">
            <v>0</v>
          </cell>
          <cell r="I387">
            <v>0</v>
          </cell>
        </row>
        <row r="388">
          <cell r="A388" t="str">
            <v>A3476</v>
          </cell>
          <cell r="B388" t="str">
            <v>The Coventry Charity</v>
          </cell>
          <cell r="C388" t="str">
            <v>No</v>
          </cell>
          <cell r="D388">
            <v>0</v>
          </cell>
          <cell r="E388">
            <v>0</v>
          </cell>
          <cell r="F388">
            <v>0</v>
          </cell>
          <cell r="G388">
            <v>0</v>
          </cell>
          <cell r="H388">
            <v>0</v>
          </cell>
          <cell r="I388">
            <v>0</v>
          </cell>
        </row>
        <row r="389">
          <cell r="A389" t="str">
            <v>A3486</v>
          </cell>
          <cell r="B389" t="str">
            <v>The Fishermen's Hospital</v>
          </cell>
          <cell r="C389" t="str">
            <v>No</v>
          </cell>
          <cell r="D389">
            <v>0</v>
          </cell>
          <cell r="E389">
            <v>0</v>
          </cell>
          <cell r="F389">
            <v>0</v>
          </cell>
          <cell r="G389">
            <v>0</v>
          </cell>
          <cell r="H389">
            <v>0</v>
          </cell>
          <cell r="I389">
            <v>0</v>
          </cell>
        </row>
        <row r="390">
          <cell r="A390" t="str">
            <v>A3494</v>
          </cell>
          <cell r="B390" t="str">
            <v>Sherburn House Charity</v>
          </cell>
          <cell r="C390" t="str">
            <v>No</v>
          </cell>
          <cell r="D390">
            <v>0</v>
          </cell>
          <cell r="E390">
            <v>0</v>
          </cell>
          <cell r="F390">
            <v>0</v>
          </cell>
          <cell r="G390">
            <v>0</v>
          </cell>
          <cell r="H390">
            <v>0</v>
          </cell>
          <cell r="I390">
            <v>0</v>
          </cell>
        </row>
        <row r="391">
          <cell r="A391" t="str">
            <v>A3527</v>
          </cell>
          <cell r="B391" t="str">
            <v>Wollaston and Pauncefort Almshouse Charity</v>
          </cell>
          <cell r="C391" t="str">
            <v>No</v>
          </cell>
          <cell r="D391">
            <v>0</v>
          </cell>
          <cell r="E391">
            <v>0</v>
          </cell>
          <cell r="F391">
            <v>0</v>
          </cell>
          <cell r="G391">
            <v>0</v>
          </cell>
          <cell r="H391">
            <v>0</v>
          </cell>
          <cell r="I391">
            <v>0</v>
          </cell>
        </row>
        <row r="392">
          <cell r="A392" t="str">
            <v>A3536</v>
          </cell>
          <cell r="B392" t="str">
            <v>Ford Street and Maynard Almshouse Charity</v>
          </cell>
          <cell r="C392" t="str">
            <v>No</v>
          </cell>
          <cell r="D392">
            <v>0</v>
          </cell>
          <cell r="E392">
            <v>0</v>
          </cell>
          <cell r="F392">
            <v>0</v>
          </cell>
          <cell r="G392">
            <v>0</v>
          </cell>
          <cell r="H392">
            <v>0</v>
          </cell>
          <cell r="I392">
            <v>0</v>
          </cell>
        </row>
        <row r="393">
          <cell r="A393" t="str">
            <v>A3538</v>
          </cell>
          <cell r="B393" t="str">
            <v>Earle's Retreat</v>
          </cell>
          <cell r="C393" t="str">
            <v>No</v>
          </cell>
          <cell r="D393">
            <v>0</v>
          </cell>
          <cell r="E393">
            <v>0</v>
          </cell>
          <cell r="F393">
            <v>0</v>
          </cell>
          <cell r="G393">
            <v>0</v>
          </cell>
          <cell r="H393">
            <v>0</v>
          </cell>
          <cell r="I393">
            <v>0</v>
          </cell>
        </row>
        <row r="394">
          <cell r="A394" t="str">
            <v>A3552</v>
          </cell>
          <cell r="B394" t="str">
            <v>Rowland Hill and Vaughan Almshouse Charity</v>
          </cell>
          <cell r="C394" t="str">
            <v>No</v>
          </cell>
          <cell r="D394">
            <v>0</v>
          </cell>
          <cell r="E394">
            <v>0</v>
          </cell>
          <cell r="F394">
            <v>0</v>
          </cell>
          <cell r="G394">
            <v>0</v>
          </cell>
          <cell r="H394">
            <v>0</v>
          </cell>
          <cell r="I394">
            <v>0</v>
          </cell>
        </row>
        <row r="395">
          <cell r="A395" t="str">
            <v>A3564</v>
          </cell>
          <cell r="B395" t="str">
            <v>The Hospital of the Holy Trinity Aylesford</v>
          </cell>
          <cell r="C395" t="str">
            <v>No</v>
          </cell>
          <cell r="D395">
            <v>0</v>
          </cell>
          <cell r="E395">
            <v>0</v>
          </cell>
          <cell r="F395">
            <v>0</v>
          </cell>
          <cell r="G395">
            <v>0</v>
          </cell>
          <cell r="H395">
            <v>0</v>
          </cell>
          <cell r="I395">
            <v>0</v>
          </cell>
        </row>
        <row r="396">
          <cell r="A396" t="str">
            <v>A3567</v>
          </cell>
          <cell r="B396" t="str">
            <v>Lady Lumley's Almshouses</v>
          </cell>
          <cell r="C396" t="str">
            <v>No</v>
          </cell>
          <cell r="D396">
            <v>0</v>
          </cell>
          <cell r="E396">
            <v>0</v>
          </cell>
          <cell r="F396">
            <v>0</v>
          </cell>
          <cell r="G396">
            <v>0</v>
          </cell>
          <cell r="H396">
            <v>0</v>
          </cell>
          <cell r="I396">
            <v>0</v>
          </cell>
        </row>
        <row r="397">
          <cell r="A397" t="str">
            <v>A3583</v>
          </cell>
          <cell r="B397" t="str">
            <v>Grantham's Almshouses</v>
          </cell>
          <cell r="C397" t="str">
            <v>No</v>
          </cell>
          <cell r="D397">
            <v>0</v>
          </cell>
          <cell r="E397">
            <v>0</v>
          </cell>
          <cell r="F397">
            <v>0</v>
          </cell>
          <cell r="G397">
            <v>0</v>
          </cell>
          <cell r="H397">
            <v>0</v>
          </cell>
          <cell r="I397">
            <v>0</v>
          </cell>
        </row>
        <row r="398">
          <cell r="A398" t="str">
            <v>A3590</v>
          </cell>
          <cell r="B398" t="str">
            <v>The Robert Salter Charity</v>
          </cell>
          <cell r="C398" t="str">
            <v>No</v>
          </cell>
          <cell r="D398">
            <v>0</v>
          </cell>
          <cell r="E398">
            <v>0</v>
          </cell>
          <cell r="F398">
            <v>0</v>
          </cell>
          <cell r="G398">
            <v>0</v>
          </cell>
          <cell r="H398">
            <v>0</v>
          </cell>
          <cell r="I398">
            <v>0</v>
          </cell>
        </row>
        <row r="399">
          <cell r="A399" t="str">
            <v>A3603</v>
          </cell>
          <cell r="B399" t="str">
            <v>The Society of Merchant Venturers' Almshouse Chty</v>
          </cell>
          <cell r="C399" t="str">
            <v>No</v>
          </cell>
          <cell r="D399">
            <v>0</v>
          </cell>
          <cell r="E399">
            <v>0</v>
          </cell>
          <cell r="F399">
            <v>0</v>
          </cell>
          <cell r="G399">
            <v>0</v>
          </cell>
          <cell r="H399">
            <v>0</v>
          </cell>
          <cell r="I399">
            <v>0</v>
          </cell>
        </row>
        <row r="400">
          <cell r="A400" t="str">
            <v>A3612</v>
          </cell>
          <cell r="B400" t="str">
            <v>The Drapers' Almshouse Charity</v>
          </cell>
          <cell r="C400" t="str">
            <v>No</v>
          </cell>
          <cell r="D400">
            <v>0</v>
          </cell>
          <cell r="E400">
            <v>0</v>
          </cell>
          <cell r="F400">
            <v>0</v>
          </cell>
          <cell r="G400">
            <v>0</v>
          </cell>
          <cell r="H400">
            <v>0</v>
          </cell>
          <cell r="I400">
            <v>0</v>
          </cell>
        </row>
        <row r="401">
          <cell r="A401" t="str">
            <v>A3623</v>
          </cell>
          <cell r="B401" t="str">
            <v>Butterfield Homes (Wilsden)</v>
          </cell>
          <cell r="C401" t="str">
            <v>No</v>
          </cell>
          <cell r="D401">
            <v>0</v>
          </cell>
          <cell r="E401">
            <v>0</v>
          </cell>
          <cell r="F401">
            <v>0</v>
          </cell>
          <cell r="G401">
            <v>0</v>
          </cell>
          <cell r="H401">
            <v>0</v>
          </cell>
          <cell r="I401">
            <v>0</v>
          </cell>
        </row>
        <row r="402">
          <cell r="A402" t="str">
            <v>A3646</v>
          </cell>
          <cell r="B402" t="str">
            <v>Bartholomew Thomas Almshouses</v>
          </cell>
          <cell r="C402" t="str">
            <v>No</v>
          </cell>
          <cell r="D402">
            <v>0</v>
          </cell>
          <cell r="E402">
            <v>0</v>
          </cell>
          <cell r="F402">
            <v>0</v>
          </cell>
          <cell r="G402">
            <v>0</v>
          </cell>
          <cell r="H402">
            <v>0</v>
          </cell>
          <cell r="I402">
            <v>0</v>
          </cell>
        </row>
        <row r="403">
          <cell r="A403" t="str">
            <v>A3647</v>
          </cell>
          <cell r="B403" t="str">
            <v>Cooke's Almshouse Charity</v>
          </cell>
          <cell r="C403" t="str">
            <v>No</v>
          </cell>
          <cell r="D403">
            <v>0</v>
          </cell>
          <cell r="E403">
            <v>0</v>
          </cell>
          <cell r="F403">
            <v>0</v>
          </cell>
          <cell r="G403">
            <v>0</v>
          </cell>
          <cell r="H403">
            <v>0</v>
          </cell>
          <cell r="I403">
            <v>0</v>
          </cell>
        </row>
        <row r="404">
          <cell r="A404" t="str">
            <v>A3648</v>
          </cell>
          <cell r="B404" t="str">
            <v>Peace Cottages Charity</v>
          </cell>
          <cell r="C404" t="str">
            <v>No</v>
          </cell>
          <cell r="D404">
            <v>0</v>
          </cell>
          <cell r="E404">
            <v>0</v>
          </cell>
          <cell r="F404">
            <v>0</v>
          </cell>
          <cell r="G404">
            <v>0</v>
          </cell>
          <cell r="H404">
            <v>0</v>
          </cell>
          <cell r="I404">
            <v>0</v>
          </cell>
        </row>
        <row r="405">
          <cell r="A405" t="str">
            <v>A3666</v>
          </cell>
          <cell r="B405" t="str">
            <v>The Shen Place Almshouses</v>
          </cell>
          <cell r="C405" t="str">
            <v>No</v>
          </cell>
          <cell r="D405">
            <v>0</v>
          </cell>
          <cell r="E405">
            <v>0</v>
          </cell>
          <cell r="F405">
            <v>0</v>
          </cell>
          <cell r="G405">
            <v>0</v>
          </cell>
          <cell r="H405">
            <v>0</v>
          </cell>
          <cell r="I405">
            <v>0</v>
          </cell>
        </row>
        <row r="406">
          <cell r="A406" t="str">
            <v>A3667</v>
          </cell>
          <cell r="B406" t="str">
            <v>The Teetotal Homes</v>
          </cell>
          <cell r="C406" t="str">
            <v>Yes</v>
          </cell>
          <cell r="D406" t="str">
            <v>No</v>
          </cell>
          <cell r="E406">
            <v>0</v>
          </cell>
          <cell r="F406">
            <v>0</v>
          </cell>
          <cell r="G406" t="str">
            <v>L4277</v>
          </cell>
          <cell r="H406" t="str">
            <v>Longhurst Group Limited</v>
          </cell>
          <cell r="I406">
            <v>0</v>
          </cell>
        </row>
        <row r="407">
          <cell r="A407" t="str">
            <v>A3681</v>
          </cell>
          <cell r="B407" t="str">
            <v>Charity Of Elizabeth Wadsworth</v>
          </cell>
          <cell r="C407" t="str">
            <v>No</v>
          </cell>
          <cell r="D407">
            <v>0</v>
          </cell>
          <cell r="E407">
            <v>0</v>
          </cell>
          <cell r="F407">
            <v>0</v>
          </cell>
          <cell r="G407">
            <v>0</v>
          </cell>
          <cell r="H407">
            <v>0</v>
          </cell>
          <cell r="I407">
            <v>0</v>
          </cell>
        </row>
        <row r="408">
          <cell r="A408" t="str">
            <v>A3697</v>
          </cell>
          <cell r="B408" t="str">
            <v>Margaret Colquhoun Chavasse Almshouses</v>
          </cell>
          <cell r="C408" t="str">
            <v>No</v>
          </cell>
          <cell r="D408">
            <v>0</v>
          </cell>
          <cell r="E408">
            <v>0</v>
          </cell>
          <cell r="F408">
            <v>0</v>
          </cell>
          <cell r="G408">
            <v>0</v>
          </cell>
          <cell r="H408">
            <v>0</v>
          </cell>
          <cell r="I408">
            <v>0</v>
          </cell>
        </row>
        <row r="409">
          <cell r="A409" t="str">
            <v>A3706</v>
          </cell>
          <cell r="B409" t="str">
            <v>The Cinque Cottages</v>
          </cell>
          <cell r="C409" t="str">
            <v>No</v>
          </cell>
          <cell r="D409">
            <v>0</v>
          </cell>
          <cell r="E409">
            <v>0</v>
          </cell>
          <cell r="F409">
            <v>0</v>
          </cell>
          <cell r="G409">
            <v>0</v>
          </cell>
          <cell r="H409">
            <v>0</v>
          </cell>
          <cell r="I409">
            <v>0</v>
          </cell>
        </row>
        <row r="410">
          <cell r="A410" t="str">
            <v>A3714</v>
          </cell>
          <cell r="B410" t="str">
            <v>Almshouse Charity of Elizabeth Smith</v>
          </cell>
          <cell r="C410" t="str">
            <v>Yes</v>
          </cell>
          <cell r="D410" t="str">
            <v>No</v>
          </cell>
          <cell r="E410">
            <v>0</v>
          </cell>
          <cell r="F410">
            <v>0</v>
          </cell>
          <cell r="G410" t="str">
            <v>L0071</v>
          </cell>
          <cell r="H410" t="str">
            <v>Hanover Housing Association</v>
          </cell>
          <cell r="I410">
            <v>0</v>
          </cell>
        </row>
        <row r="411">
          <cell r="A411" t="str">
            <v>A3721</v>
          </cell>
          <cell r="B411" t="str">
            <v>Tyne Mariners' Benevolent Institution</v>
          </cell>
          <cell r="C411" t="str">
            <v>No</v>
          </cell>
          <cell r="D411">
            <v>0</v>
          </cell>
          <cell r="E411">
            <v>0</v>
          </cell>
          <cell r="F411">
            <v>0</v>
          </cell>
          <cell r="G411">
            <v>0</v>
          </cell>
          <cell r="H411">
            <v>0</v>
          </cell>
          <cell r="I411">
            <v>0</v>
          </cell>
        </row>
        <row r="412">
          <cell r="A412" t="str">
            <v>A3722</v>
          </cell>
          <cell r="B412" t="str">
            <v>Stewart's and Budgen's Almshouses</v>
          </cell>
          <cell r="C412" t="str">
            <v>No</v>
          </cell>
          <cell r="D412">
            <v>0</v>
          </cell>
          <cell r="E412">
            <v>0</v>
          </cell>
          <cell r="F412">
            <v>0</v>
          </cell>
          <cell r="G412">
            <v>0</v>
          </cell>
          <cell r="H412">
            <v>0</v>
          </cell>
          <cell r="I412">
            <v>0</v>
          </cell>
        </row>
        <row r="413">
          <cell r="A413" t="str">
            <v>A3748</v>
          </cell>
          <cell r="B413" t="str">
            <v>The Poynton-with-Worth Almshouse Charity</v>
          </cell>
          <cell r="C413" t="str">
            <v>No</v>
          </cell>
          <cell r="D413">
            <v>0</v>
          </cell>
          <cell r="E413">
            <v>0</v>
          </cell>
          <cell r="F413">
            <v>0</v>
          </cell>
          <cell r="G413">
            <v>0</v>
          </cell>
          <cell r="H413">
            <v>0</v>
          </cell>
          <cell r="I413">
            <v>0</v>
          </cell>
        </row>
        <row r="414">
          <cell r="A414" t="str">
            <v>A3751</v>
          </cell>
          <cell r="B414" t="str">
            <v>Charity of Emma Rice &amp; W.E.J. Knight</v>
          </cell>
          <cell r="C414" t="str">
            <v>No</v>
          </cell>
          <cell r="D414">
            <v>0</v>
          </cell>
          <cell r="E414">
            <v>0</v>
          </cell>
          <cell r="F414">
            <v>0</v>
          </cell>
          <cell r="G414">
            <v>0</v>
          </cell>
          <cell r="H414">
            <v>0</v>
          </cell>
          <cell r="I414">
            <v>0</v>
          </cell>
        </row>
        <row r="415">
          <cell r="A415" t="str">
            <v>A3759</v>
          </cell>
          <cell r="B415" t="str">
            <v>The Annie Sutton Memorial Houses</v>
          </cell>
          <cell r="C415" t="str">
            <v>No</v>
          </cell>
          <cell r="D415">
            <v>0</v>
          </cell>
          <cell r="E415">
            <v>0</v>
          </cell>
          <cell r="F415">
            <v>0</v>
          </cell>
          <cell r="G415">
            <v>0</v>
          </cell>
          <cell r="H415">
            <v>0</v>
          </cell>
          <cell r="I415">
            <v>0</v>
          </cell>
        </row>
        <row r="416">
          <cell r="A416" t="str">
            <v>A3761</v>
          </cell>
          <cell r="B416" t="str">
            <v>Charities of James Farmer for Almshouses &amp; Poor</v>
          </cell>
          <cell r="C416" t="str">
            <v>No</v>
          </cell>
          <cell r="D416">
            <v>0</v>
          </cell>
          <cell r="E416">
            <v>0</v>
          </cell>
          <cell r="F416">
            <v>0</v>
          </cell>
          <cell r="G416">
            <v>0</v>
          </cell>
          <cell r="H416">
            <v>0</v>
          </cell>
          <cell r="I416">
            <v>0</v>
          </cell>
        </row>
        <row r="417">
          <cell r="A417" t="str">
            <v>A3768</v>
          </cell>
          <cell r="B417" t="str">
            <v>Brandon Aged Persons Homes</v>
          </cell>
          <cell r="C417" t="str">
            <v>No</v>
          </cell>
          <cell r="D417">
            <v>0</v>
          </cell>
          <cell r="E417">
            <v>0</v>
          </cell>
          <cell r="F417">
            <v>0</v>
          </cell>
          <cell r="G417">
            <v>0</v>
          </cell>
          <cell r="H417">
            <v>0</v>
          </cell>
          <cell r="I417">
            <v>0</v>
          </cell>
        </row>
        <row r="418">
          <cell r="A418" t="str">
            <v>A3783</v>
          </cell>
          <cell r="B418" t="str">
            <v>Cooper and Adkinson Almshouse Charity</v>
          </cell>
          <cell r="C418" t="str">
            <v>No</v>
          </cell>
          <cell r="D418">
            <v>0</v>
          </cell>
          <cell r="E418">
            <v>0</v>
          </cell>
          <cell r="F418">
            <v>0</v>
          </cell>
          <cell r="G418">
            <v>0</v>
          </cell>
          <cell r="H418">
            <v>0</v>
          </cell>
          <cell r="I418">
            <v>0</v>
          </cell>
        </row>
        <row r="419">
          <cell r="A419" t="str">
            <v>A3821</v>
          </cell>
          <cell r="B419" t="str">
            <v>The Bradfield Feoffees Charity</v>
          </cell>
          <cell r="C419" t="str">
            <v>No</v>
          </cell>
          <cell r="D419">
            <v>0</v>
          </cell>
          <cell r="E419">
            <v>0</v>
          </cell>
          <cell r="F419">
            <v>0</v>
          </cell>
          <cell r="G419">
            <v>0</v>
          </cell>
          <cell r="H419">
            <v>0</v>
          </cell>
          <cell r="I419">
            <v>0</v>
          </cell>
        </row>
        <row r="420">
          <cell r="A420" t="str">
            <v>A3822</v>
          </cell>
          <cell r="B420" t="str">
            <v>Marsden Memorial Homes</v>
          </cell>
          <cell r="C420" t="str">
            <v>No</v>
          </cell>
          <cell r="D420">
            <v>0</v>
          </cell>
          <cell r="E420">
            <v>0</v>
          </cell>
          <cell r="F420">
            <v>0</v>
          </cell>
          <cell r="G420">
            <v>0</v>
          </cell>
          <cell r="H420">
            <v>0</v>
          </cell>
          <cell r="I420">
            <v>0</v>
          </cell>
        </row>
        <row r="421">
          <cell r="A421" t="str">
            <v>A3825</v>
          </cell>
          <cell r="B421" t="str">
            <v>Butterfield Homes (Cottingley)</v>
          </cell>
          <cell r="C421" t="str">
            <v>No</v>
          </cell>
          <cell r="D421">
            <v>0</v>
          </cell>
          <cell r="E421">
            <v>0</v>
          </cell>
          <cell r="F421">
            <v>0</v>
          </cell>
          <cell r="G421">
            <v>0</v>
          </cell>
          <cell r="H421">
            <v>0</v>
          </cell>
          <cell r="I421">
            <v>0</v>
          </cell>
        </row>
        <row r="422">
          <cell r="A422" t="str">
            <v>A3838</v>
          </cell>
          <cell r="B422" t="str">
            <v>Emily Bentley Homes</v>
          </cell>
          <cell r="C422" t="str">
            <v>No</v>
          </cell>
          <cell r="D422">
            <v>0</v>
          </cell>
          <cell r="E422">
            <v>0</v>
          </cell>
          <cell r="F422">
            <v>0</v>
          </cell>
          <cell r="G422">
            <v>0</v>
          </cell>
          <cell r="H422">
            <v>0</v>
          </cell>
          <cell r="I422">
            <v>0</v>
          </cell>
        </row>
        <row r="423">
          <cell r="A423" t="str">
            <v>A3909</v>
          </cell>
          <cell r="B423" t="str">
            <v>Mary Hatch Almshses with Diamond Jubilee Cottages</v>
          </cell>
          <cell r="C423" t="str">
            <v>No</v>
          </cell>
          <cell r="D423">
            <v>0</v>
          </cell>
          <cell r="E423">
            <v>0</v>
          </cell>
          <cell r="F423">
            <v>0</v>
          </cell>
          <cell r="G423">
            <v>0</v>
          </cell>
          <cell r="H423">
            <v>0</v>
          </cell>
          <cell r="I423">
            <v>0</v>
          </cell>
        </row>
        <row r="424">
          <cell r="A424" t="str">
            <v>A3910</v>
          </cell>
          <cell r="B424" t="str">
            <v>Aston Almshouse Charity</v>
          </cell>
          <cell r="C424" t="str">
            <v>No</v>
          </cell>
          <cell r="D424">
            <v>0</v>
          </cell>
          <cell r="E424">
            <v>0</v>
          </cell>
          <cell r="F424">
            <v>0</v>
          </cell>
          <cell r="G424">
            <v>0</v>
          </cell>
          <cell r="H424">
            <v>0</v>
          </cell>
          <cell r="I424">
            <v>0</v>
          </cell>
        </row>
        <row r="425">
          <cell r="A425" t="str">
            <v>A3911</v>
          </cell>
          <cell r="B425" t="str">
            <v>Stanley &amp; Brocklehurst Almshouses</v>
          </cell>
          <cell r="C425" t="str">
            <v>No</v>
          </cell>
          <cell r="D425">
            <v>0</v>
          </cell>
          <cell r="E425">
            <v>0</v>
          </cell>
          <cell r="F425">
            <v>0</v>
          </cell>
          <cell r="G425">
            <v>0</v>
          </cell>
          <cell r="H425">
            <v>0</v>
          </cell>
          <cell r="I425">
            <v>0</v>
          </cell>
        </row>
        <row r="426">
          <cell r="A426" t="str">
            <v>A3937</v>
          </cell>
          <cell r="B426" t="str">
            <v>The John Henry Keene Memorial Homes</v>
          </cell>
          <cell r="C426" t="str">
            <v>No</v>
          </cell>
          <cell r="D426">
            <v>0</v>
          </cell>
          <cell r="E426">
            <v>0</v>
          </cell>
          <cell r="F426">
            <v>0</v>
          </cell>
          <cell r="G426">
            <v>0</v>
          </cell>
          <cell r="H426">
            <v>0</v>
          </cell>
          <cell r="I426">
            <v>0</v>
          </cell>
        </row>
        <row r="427">
          <cell r="A427" t="str">
            <v>A3946</v>
          </cell>
          <cell r="B427" t="str">
            <v>Henry Gilder Drake Almshouse Charity</v>
          </cell>
          <cell r="C427" t="str">
            <v>No</v>
          </cell>
          <cell r="D427">
            <v>0</v>
          </cell>
          <cell r="E427">
            <v>0</v>
          </cell>
          <cell r="F427">
            <v>0</v>
          </cell>
          <cell r="G427">
            <v>0</v>
          </cell>
          <cell r="H427">
            <v>0</v>
          </cell>
          <cell r="I427">
            <v>0</v>
          </cell>
        </row>
        <row r="428">
          <cell r="A428" t="str">
            <v>A3969</v>
          </cell>
          <cell r="B428" t="str">
            <v>Henry Pinnock &amp; Victoria &amp; Albert Memorial Charity</v>
          </cell>
          <cell r="C428" t="str">
            <v>No</v>
          </cell>
          <cell r="D428">
            <v>0</v>
          </cell>
          <cell r="E428">
            <v>0</v>
          </cell>
          <cell r="F428">
            <v>0</v>
          </cell>
          <cell r="G428">
            <v>0</v>
          </cell>
          <cell r="H428">
            <v>0</v>
          </cell>
          <cell r="I428">
            <v>0</v>
          </cell>
        </row>
        <row r="429">
          <cell r="A429" t="str">
            <v>A3970</v>
          </cell>
          <cell r="B429" t="str">
            <v>John Pease Cottages</v>
          </cell>
          <cell r="C429" t="str">
            <v>No</v>
          </cell>
          <cell r="D429">
            <v>0</v>
          </cell>
          <cell r="E429">
            <v>0</v>
          </cell>
          <cell r="F429">
            <v>0</v>
          </cell>
          <cell r="G429">
            <v>0</v>
          </cell>
          <cell r="H429">
            <v>0</v>
          </cell>
          <cell r="I429">
            <v>0</v>
          </cell>
        </row>
        <row r="430">
          <cell r="A430" t="str">
            <v>A3989</v>
          </cell>
          <cell r="B430" t="str">
            <v>Fence Trust</v>
          </cell>
          <cell r="C430" t="str">
            <v>No</v>
          </cell>
          <cell r="D430">
            <v>0</v>
          </cell>
          <cell r="E430">
            <v>0</v>
          </cell>
          <cell r="F430">
            <v>0</v>
          </cell>
          <cell r="G430">
            <v>0</v>
          </cell>
          <cell r="H430">
            <v>0</v>
          </cell>
          <cell r="I430">
            <v>0</v>
          </cell>
        </row>
        <row r="431">
          <cell r="A431" t="str">
            <v>A3990</v>
          </cell>
          <cell r="B431" t="str">
            <v>Charles Edward Sugden Almshouses</v>
          </cell>
          <cell r="C431" t="str">
            <v>No</v>
          </cell>
          <cell r="D431">
            <v>0</v>
          </cell>
          <cell r="E431">
            <v>0</v>
          </cell>
          <cell r="F431">
            <v>0</v>
          </cell>
          <cell r="G431">
            <v>0</v>
          </cell>
          <cell r="H431">
            <v>0</v>
          </cell>
          <cell r="I431">
            <v>0</v>
          </cell>
        </row>
        <row r="432">
          <cell r="A432" t="str">
            <v>A3996</v>
          </cell>
          <cell r="B432" t="str">
            <v>The Harcourt Almshouse Charities</v>
          </cell>
          <cell r="C432" t="str">
            <v>No</v>
          </cell>
          <cell r="D432">
            <v>0</v>
          </cell>
          <cell r="E432">
            <v>0</v>
          </cell>
          <cell r="F432">
            <v>0</v>
          </cell>
          <cell r="G432">
            <v>0</v>
          </cell>
          <cell r="H432">
            <v>0</v>
          </cell>
          <cell r="I432">
            <v>0</v>
          </cell>
        </row>
        <row r="433">
          <cell r="A433" t="str">
            <v>A3997</v>
          </cell>
          <cell r="B433" t="str">
            <v>The Margaret Jane Ashley Almshouse Charity</v>
          </cell>
          <cell r="C433" t="str">
            <v>Yes</v>
          </cell>
          <cell r="D433" t="str">
            <v>No</v>
          </cell>
          <cell r="E433">
            <v>0</v>
          </cell>
          <cell r="F433">
            <v>0</v>
          </cell>
          <cell r="G433" t="str">
            <v>L0071</v>
          </cell>
          <cell r="H433" t="str">
            <v>Hanover Housing Association</v>
          </cell>
          <cell r="I433">
            <v>0</v>
          </cell>
        </row>
        <row r="434">
          <cell r="A434" t="str">
            <v>A4001</v>
          </cell>
          <cell r="B434" t="str">
            <v>The Honywood and Douglas Charity</v>
          </cell>
          <cell r="C434" t="str">
            <v>No</v>
          </cell>
          <cell r="D434">
            <v>0</v>
          </cell>
          <cell r="E434">
            <v>0</v>
          </cell>
          <cell r="F434">
            <v>0</v>
          </cell>
          <cell r="G434">
            <v>0</v>
          </cell>
          <cell r="H434">
            <v>0</v>
          </cell>
          <cell r="I434">
            <v>0</v>
          </cell>
        </row>
        <row r="435">
          <cell r="A435" t="str">
            <v>A4006</v>
          </cell>
          <cell r="B435" t="str">
            <v>Browne &amp; Wingrave Almshouse Charities</v>
          </cell>
          <cell r="C435" t="str">
            <v>No</v>
          </cell>
          <cell r="D435">
            <v>0</v>
          </cell>
          <cell r="E435">
            <v>0</v>
          </cell>
          <cell r="F435">
            <v>0</v>
          </cell>
          <cell r="G435">
            <v>0</v>
          </cell>
          <cell r="H435">
            <v>0</v>
          </cell>
          <cell r="I435">
            <v>0</v>
          </cell>
        </row>
        <row r="436">
          <cell r="A436" t="str">
            <v>A4012</v>
          </cell>
          <cell r="B436" t="str">
            <v>The Charity of Hannah Clarke for Almshouses</v>
          </cell>
          <cell r="C436" t="str">
            <v>No</v>
          </cell>
          <cell r="D436">
            <v>0</v>
          </cell>
          <cell r="E436">
            <v>0</v>
          </cell>
          <cell r="F436">
            <v>0</v>
          </cell>
          <cell r="G436">
            <v>0</v>
          </cell>
          <cell r="H436">
            <v>0</v>
          </cell>
          <cell r="I436">
            <v>0</v>
          </cell>
        </row>
        <row r="437">
          <cell r="A437" t="str">
            <v>A4020</v>
          </cell>
          <cell r="B437" t="str">
            <v>The Pickering and Ferens Homes</v>
          </cell>
          <cell r="C437" t="str">
            <v>No</v>
          </cell>
          <cell r="D437">
            <v>0</v>
          </cell>
          <cell r="E437">
            <v>0</v>
          </cell>
          <cell r="F437">
            <v>0</v>
          </cell>
          <cell r="G437">
            <v>0</v>
          </cell>
          <cell r="H437">
            <v>0</v>
          </cell>
          <cell r="I437">
            <v>0</v>
          </cell>
        </row>
        <row r="438">
          <cell r="A438" t="str">
            <v>A4021</v>
          </cell>
          <cell r="B438" t="str">
            <v>Peter Birtwistle Trust</v>
          </cell>
          <cell r="C438" t="str">
            <v>No</v>
          </cell>
          <cell r="D438">
            <v>0</v>
          </cell>
          <cell r="E438">
            <v>0</v>
          </cell>
          <cell r="F438">
            <v>0</v>
          </cell>
          <cell r="G438">
            <v>0</v>
          </cell>
          <cell r="H438">
            <v>0</v>
          </cell>
          <cell r="I438">
            <v>0</v>
          </cell>
        </row>
        <row r="439">
          <cell r="A439" t="str">
            <v>A4022</v>
          </cell>
          <cell r="B439" t="str">
            <v>Trinity Hospital at Clun</v>
          </cell>
          <cell r="C439" t="str">
            <v>No</v>
          </cell>
          <cell r="D439">
            <v>0</v>
          </cell>
          <cell r="E439">
            <v>0</v>
          </cell>
          <cell r="F439">
            <v>0</v>
          </cell>
          <cell r="G439">
            <v>0</v>
          </cell>
          <cell r="H439">
            <v>0</v>
          </cell>
          <cell r="I439">
            <v>0</v>
          </cell>
        </row>
        <row r="440">
          <cell r="A440" t="str">
            <v>A4024</v>
          </cell>
          <cell r="B440" t="str">
            <v>Stephen Hutchen's Charity Trust</v>
          </cell>
          <cell r="C440" t="str">
            <v>No</v>
          </cell>
          <cell r="D440">
            <v>0</v>
          </cell>
          <cell r="E440">
            <v>0</v>
          </cell>
          <cell r="F440">
            <v>0</v>
          </cell>
          <cell r="G440">
            <v>0</v>
          </cell>
          <cell r="H440">
            <v>0</v>
          </cell>
          <cell r="I440">
            <v>0</v>
          </cell>
        </row>
        <row r="441">
          <cell r="A441" t="str">
            <v>A4028</v>
          </cell>
          <cell r="B441" t="str">
            <v>The Birch, Samson &amp; Littleton United Charities</v>
          </cell>
          <cell r="C441" t="str">
            <v>No</v>
          </cell>
          <cell r="D441">
            <v>0</v>
          </cell>
          <cell r="E441">
            <v>0</v>
          </cell>
          <cell r="F441">
            <v>0</v>
          </cell>
          <cell r="G441">
            <v>0</v>
          </cell>
          <cell r="H441">
            <v>0</v>
          </cell>
          <cell r="I441">
            <v>0</v>
          </cell>
        </row>
        <row r="442">
          <cell r="A442" t="str">
            <v>A4029</v>
          </cell>
          <cell r="B442" t="str">
            <v>Whitby Merchant Seamen's Hospital Houses</v>
          </cell>
          <cell r="C442" t="str">
            <v>No</v>
          </cell>
          <cell r="D442">
            <v>0</v>
          </cell>
          <cell r="E442">
            <v>0</v>
          </cell>
          <cell r="F442">
            <v>0</v>
          </cell>
          <cell r="G442">
            <v>0</v>
          </cell>
          <cell r="H442">
            <v>0</v>
          </cell>
          <cell r="I442">
            <v>0</v>
          </cell>
        </row>
        <row r="443">
          <cell r="A443" t="str">
            <v>A4036</v>
          </cell>
          <cell r="B443" t="str">
            <v>Freemen`s Almshouses</v>
          </cell>
          <cell r="C443" t="str">
            <v>No</v>
          </cell>
          <cell r="D443">
            <v>0</v>
          </cell>
          <cell r="E443">
            <v>0</v>
          </cell>
          <cell r="F443">
            <v>0</v>
          </cell>
          <cell r="G443">
            <v>0</v>
          </cell>
          <cell r="H443">
            <v>0</v>
          </cell>
          <cell r="I443">
            <v>0</v>
          </cell>
        </row>
        <row r="444">
          <cell r="A444" t="str">
            <v>A4037</v>
          </cell>
          <cell r="B444" t="str">
            <v>The Flood Charity</v>
          </cell>
          <cell r="C444" t="str">
            <v>Yes</v>
          </cell>
          <cell r="D444" t="str">
            <v>No</v>
          </cell>
          <cell r="E444">
            <v>0</v>
          </cell>
          <cell r="F444">
            <v>0</v>
          </cell>
          <cell r="G444" t="str">
            <v>L0071</v>
          </cell>
          <cell r="H444" t="str">
            <v>Hanover Housing Association</v>
          </cell>
          <cell r="I444">
            <v>0</v>
          </cell>
        </row>
        <row r="445">
          <cell r="A445" t="str">
            <v>A4038</v>
          </cell>
          <cell r="B445" t="str">
            <v>Bocking United Charities</v>
          </cell>
          <cell r="C445" t="str">
            <v>No</v>
          </cell>
          <cell r="D445">
            <v>0</v>
          </cell>
          <cell r="E445">
            <v>0</v>
          </cell>
          <cell r="F445">
            <v>0</v>
          </cell>
          <cell r="G445">
            <v>0</v>
          </cell>
          <cell r="H445">
            <v>0</v>
          </cell>
          <cell r="I445">
            <v>0</v>
          </cell>
        </row>
        <row r="446">
          <cell r="A446" t="str">
            <v>A4039</v>
          </cell>
          <cell r="B446" t="str">
            <v>Mary Hannah Almshouses</v>
          </cell>
          <cell r="C446" t="str">
            <v>No</v>
          </cell>
          <cell r="D446">
            <v>0</v>
          </cell>
          <cell r="E446">
            <v>0</v>
          </cell>
          <cell r="F446">
            <v>0</v>
          </cell>
          <cell r="G446">
            <v>0</v>
          </cell>
          <cell r="H446">
            <v>0</v>
          </cell>
          <cell r="I446">
            <v>0</v>
          </cell>
        </row>
        <row r="447">
          <cell r="A447" t="str">
            <v>A4055</v>
          </cell>
          <cell r="B447" t="str">
            <v>City of Wells Almshouses</v>
          </cell>
          <cell r="C447" t="str">
            <v>No</v>
          </cell>
          <cell r="D447">
            <v>0</v>
          </cell>
          <cell r="E447">
            <v>0</v>
          </cell>
          <cell r="F447">
            <v>0</v>
          </cell>
          <cell r="G447">
            <v>0</v>
          </cell>
          <cell r="H447">
            <v>0</v>
          </cell>
          <cell r="I447">
            <v>0</v>
          </cell>
        </row>
        <row r="448">
          <cell r="A448" t="str">
            <v>A4057</v>
          </cell>
          <cell r="B448" t="str">
            <v>Charity of Marjorie Hurst</v>
          </cell>
          <cell r="C448" t="str">
            <v>No</v>
          </cell>
          <cell r="D448">
            <v>0</v>
          </cell>
          <cell r="E448">
            <v>0</v>
          </cell>
          <cell r="F448">
            <v>0</v>
          </cell>
          <cell r="G448">
            <v>0</v>
          </cell>
          <cell r="H448">
            <v>0</v>
          </cell>
          <cell r="I448">
            <v>0</v>
          </cell>
        </row>
        <row r="449">
          <cell r="A449" t="str">
            <v>A4063</v>
          </cell>
          <cell r="B449" t="str">
            <v>Henry Boys Almshouses</v>
          </cell>
          <cell r="C449" t="str">
            <v>No</v>
          </cell>
          <cell r="D449">
            <v>0</v>
          </cell>
          <cell r="E449">
            <v>0</v>
          </cell>
          <cell r="F449">
            <v>0</v>
          </cell>
          <cell r="G449">
            <v>0</v>
          </cell>
          <cell r="H449">
            <v>0</v>
          </cell>
          <cell r="I449">
            <v>0</v>
          </cell>
        </row>
        <row r="450">
          <cell r="A450" t="str">
            <v>A4071</v>
          </cell>
          <cell r="B450" t="str">
            <v>The Frances Darlington Charity</v>
          </cell>
          <cell r="C450" t="str">
            <v>No</v>
          </cell>
          <cell r="D450">
            <v>0</v>
          </cell>
          <cell r="E450">
            <v>0</v>
          </cell>
          <cell r="F450">
            <v>0</v>
          </cell>
          <cell r="G450">
            <v>0</v>
          </cell>
          <cell r="H450">
            <v>0</v>
          </cell>
          <cell r="I450">
            <v>0</v>
          </cell>
        </row>
        <row r="451">
          <cell r="A451" t="str">
            <v>A4080</v>
          </cell>
          <cell r="B451" t="str">
            <v>George Newton Housing Trust</v>
          </cell>
          <cell r="C451" t="str">
            <v>No</v>
          </cell>
          <cell r="D451">
            <v>0</v>
          </cell>
          <cell r="E451">
            <v>0</v>
          </cell>
          <cell r="F451">
            <v>0</v>
          </cell>
          <cell r="G451">
            <v>0</v>
          </cell>
          <cell r="H451">
            <v>0</v>
          </cell>
          <cell r="I451">
            <v>0</v>
          </cell>
        </row>
        <row r="452">
          <cell r="A452" t="str">
            <v>A4089</v>
          </cell>
          <cell r="B452" t="str">
            <v>St Mary Magdalen's Hospital</v>
          </cell>
          <cell r="C452" t="str">
            <v>No</v>
          </cell>
          <cell r="D452">
            <v>0</v>
          </cell>
          <cell r="E452">
            <v>0</v>
          </cell>
          <cell r="F452">
            <v>0</v>
          </cell>
          <cell r="G452">
            <v>0</v>
          </cell>
          <cell r="H452">
            <v>0</v>
          </cell>
          <cell r="I452">
            <v>0</v>
          </cell>
        </row>
        <row r="453">
          <cell r="A453" t="str">
            <v>A4136</v>
          </cell>
          <cell r="B453" t="str">
            <v>Resthaven Almshouses</v>
          </cell>
          <cell r="C453" t="str">
            <v>No</v>
          </cell>
          <cell r="D453">
            <v>0</v>
          </cell>
          <cell r="E453">
            <v>0</v>
          </cell>
          <cell r="F453">
            <v>0</v>
          </cell>
          <cell r="G453">
            <v>0</v>
          </cell>
          <cell r="H453">
            <v>0</v>
          </cell>
          <cell r="I453">
            <v>0</v>
          </cell>
        </row>
        <row r="454">
          <cell r="A454" t="str">
            <v>A4153</v>
          </cell>
          <cell r="B454" t="str">
            <v>Cooke Almshouse Charity</v>
          </cell>
          <cell r="C454" t="str">
            <v>No</v>
          </cell>
          <cell r="D454">
            <v>0</v>
          </cell>
          <cell r="E454">
            <v>0</v>
          </cell>
          <cell r="F454">
            <v>0</v>
          </cell>
          <cell r="G454">
            <v>0</v>
          </cell>
          <cell r="H454">
            <v>0</v>
          </cell>
          <cell r="I454">
            <v>0</v>
          </cell>
        </row>
        <row r="455">
          <cell r="A455" t="str">
            <v>A4157</v>
          </cell>
          <cell r="B455" t="str">
            <v>Dunk's Almshouse Charity</v>
          </cell>
          <cell r="C455" t="str">
            <v>No</v>
          </cell>
          <cell r="D455">
            <v>0</v>
          </cell>
          <cell r="E455">
            <v>0</v>
          </cell>
          <cell r="F455">
            <v>0</v>
          </cell>
          <cell r="G455">
            <v>0</v>
          </cell>
          <cell r="H455">
            <v>0</v>
          </cell>
          <cell r="I455">
            <v>0</v>
          </cell>
        </row>
        <row r="456">
          <cell r="A456" t="str">
            <v>A4183</v>
          </cell>
          <cell r="B456" t="str">
            <v>The Molyneux Almshouses</v>
          </cell>
          <cell r="C456" t="str">
            <v>No</v>
          </cell>
          <cell r="D456">
            <v>0</v>
          </cell>
          <cell r="E456">
            <v>0</v>
          </cell>
          <cell r="F456">
            <v>0</v>
          </cell>
          <cell r="G456">
            <v>0</v>
          </cell>
          <cell r="H456">
            <v>0</v>
          </cell>
          <cell r="I456">
            <v>0</v>
          </cell>
        </row>
        <row r="457">
          <cell r="A457" t="str">
            <v>A4196</v>
          </cell>
          <cell r="B457" t="str">
            <v>Blyth Cottages</v>
          </cell>
          <cell r="C457" t="str">
            <v>Yes</v>
          </cell>
          <cell r="D457" t="str">
            <v>No</v>
          </cell>
          <cell r="E457">
            <v>0</v>
          </cell>
          <cell r="F457">
            <v>0</v>
          </cell>
          <cell r="G457">
            <v>4817</v>
          </cell>
          <cell r="H457" t="str">
            <v>Nottingham Community Housing Association Limited</v>
          </cell>
          <cell r="I457">
            <v>0</v>
          </cell>
        </row>
        <row r="458">
          <cell r="A458" t="str">
            <v>A4256</v>
          </cell>
          <cell r="B458" t="str">
            <v>Bristol and Anchor Almshouse Charity</v>
          </cell>
          <cell r="C458" t="str">
            <v>No</v>
          </cell>
          <cell r="D458">
            <v>0</v>
          </cell>
          <cell r="E458">
            <v>0</v>
          </cell>
          <cell r="F458">
            <v>0</v>
          </cell>
          <cell r="G458">
            <v>0</v>
          </cell>
          <cell r="H458">
            <v>0</v>
          </cell>
          <cell r="I458">
            <v>0</v>
          </cell>
        </row>
        <row r="459">
          <cell r="A459" t="str">
            <v>A4257</v>
          </cell>
          <cell r="B459" t="str">
            <v>Boorman's Almshouses</v>
          </cell>
          <cell r="C459" t="str">
            <v>No</v>
          </cell>
          <cell r="D459">
            <v>0</v>
          </cell>
          <cell r="E459">
            <v>0</v>
          </cell>
          <cell r="F459">
            <v>0</v>
          </cell>
          <cell r="G459">
            <v>0</v>
          </cell>
          <cell r="H459">
            <v>0</v>
          </cell>
          <cell r="I459">
            <v>0</v>
          </cell>
        </row>
        <row r="460">
          <cell r="A460" t="str">
            <v>A4271</v>
          </cell>
          <cell r="B460" t="str">
            <v>Day's &amp; Atkinson's Almshouse Charity</v>
          </cell>
          <cell r="C460" t="str">
            <v>No</v>
          </cell>
          <cell r="D460">
            <v>0</v>
          </cell>
          <cell r="E460">
            <v>0</v>
          </cell>
          <cell r="F460">
            <v>0</v>
          </cell>
          <cell r="G460">
            <v>0</v>
          </cell>
          <cell r="H460">
            <v>0</v>
          </cell>
          <cell r="I460">
            <v>0</v>
          </cell>
        </row>
        <row r="461">
          <cell r="A461" t="str">
            <v>A4272</v>
          </cell>
          <cell r="B461" t="str">
            <v>Sunset Home Almshouses</v>
          </cell>
          <cell r="C461" t="str">
            <v>No</v>
          </cell>
          <cell r="D461">
            <v>0</v>
          </cell>
          <cell r="E461">
            <v>0</v>
          </cell>
          <cell r="F461">
            <v>0</v>
          </cell>
          <cell r="G461">
            <v>0</v>
          </cell>
          <cell r="H461">
            <v>0</v>
          </cell>
          <cell r="I461">
            <v>0</v>
          </cell>
        </row>
        <row r="462">
          <cell r="A462" t="str">
            <v>A4273</v>
          </cell>
          <cell r="B462" t="str">
            <v>Plymouth Charity Trust</v>
          </cell>
          <cell r="C462" t="str">
            <v>No</v>
          </cell>
          <cell r="D462">
            <v>0</v>
          </cell>
          <cell r="E462">
            <v>0</v>
          </cell>
          <cell r="F462">
            <v>0</v>
          </cell>
          <cell r="G462">
            <v>0</v>
          </cell>
          <cell r="H462">
            <v>0</v>
          </cell>
          <cell r="I462">
            <v>0</v>
          </cell>
        </row>
        <row r="463">
          <cell r="A463" t="str">
            <v>A4298</v>
          </cell>
          <cell r="B463" t="str">
            <v>Sir William Turner's Hospital</v>
          </cell>
          <cell r="C463" t="str">
            <v>No</v>
          </cell>
          <cell r="D463">
            <v>0</v>
          </cell>
          <cell r="E463">
            <v>0</v>
          </cell>
          <cell r="F463">
            <v>0</v>
          </cell>
          <cell r="G463">
            <v>0</v>
          </cell>
          <cell r="H463">
            <v>0</v>
          </cell>
          <cell r="I463">
            <v>0</v>
          </cell>
        </row>
        <row r="464">
          <cell r="A464" t="str">
            <v>A4330</v>
          </cell>
          <cell r="B464" t="str">
            <v xml:space="preserve">Woborns Almshouse </v>
          </cell>
          <cell r="C464" t="str">
            <v>No</v>
          </cell>
          <cell r="D464">
            <v>0</v>
          </cell>
          <cell r="E464">
            <v>0</v>
          </cell>
          <cell r="F464">
            <v>0</v>
          </cell>
          <cell r="G464">
            <v>0</v>
          </cell>
          <cell r="H464">
            <v>0</v>
          </cell>
          <cell r="I464">
            <v>0</v>
          </cell>
        </row>
        <row r="465">
          <cell r="A465" t="str">
            <v>A4354</v>
          </cell>
          <cell r="B465" t="str">
            <v>Harefield Parochial Charities</v>
          </cell>
          <cell r="C465" t="str">
            <v>No</v>
          </cell>
          <cell r="D465">
            <v>0</v>
          </cell>
          <cell r="E465">
            <v>0</v>
          </cell>
          <cell r="F465">
            <v>0</v>
          </cell>
          <cell r="G465">
            <v>0</v>
          </cell>
          <cell r="H465">
            <v>0</v>
          </cell>
          <cell r="I465">
            <v>0</v>
          </cell>
        </row>
        <row r="466">
          <cell r="A466" t="str">
            <v>A4407</v>
          </cell>
          <cell r="B466" t="str">
            <v>The Jane Maddock Homes</v>
          </cell>
          <cell r="C466" t="str">
            <v>No</v>
          </cell>
          <cell r="D466">
            <v>0</v>
          </cell>
          <cell r="E466">
            <v>0</v>
          </cell>
          <cell r="F466">
            <v>0</v>
          </cell>
          <cell r="G466">
            <v>0</v>
          </cell>
          <cell r="H466">
            <v>0</v>
          </cell>
          <cell r="I466">
            <v>0</v>
          </cell>
        </row>
        <row r="467">
          <cell r="A467" t="str">
            <v>A4410</v>
          </cell>
          <cell r="B467" t="str">
            <v>Harrison Housing</v>
          </cell>
          <cell r="C467" t="str">
            <v>No</v>
          </cell>
          <cell r="D467">
            <v>0</v>
          </cell>
          <cell r="E467">
            <v>0</v>
          </cell>
          <cell r="F467">
            <v>0</v>
          </cell>
          <cell r="G467">
            <v>0</v>
          </cell>
          <cell r="H467">
            <v>0</v>
          </cell>
          <cell r="I467">
            <v>0</v>
          </cell>
        </row>
        <row r="468">
          <cell r="A468" t="str">
            <v>A4417</v>
          </cell>
          <cell r="B468" t="str">
            <v>Thornton Cottage Homes</v>
          </cell>
          <cell r="C468" t="str">
            <v>No</v>
          </cell>
          <cell r="D468">
            <v>0</v>
          </cell>
          <cell r="E468">
            <v>0</v>
          </cell>
          <cell r="F468">
            <v>0</v>
          </cell>
          <cell r="G468">
            <v>0</v>
          </cell>
          <cell r="H468">
            <v>0</v>
          </cell>
          <cell r="I468">
            <v>0</v>
          </cell>
        </row>
        <row r="469">
          <cell r="A469" t="str">
            <v>A4430</v>
          </cell>
          <cell r="B469" t="str">
            <v>Charity of Mrs Catherine Walker</v>
          </cell>
          <cell r="C469" t="str">
            <v>No</v>
          </cell>
          <cell r="D469">
            <v>0</v>
          </cell>
          <cell r="E469">
            <v>0</v>
          </cell>
          <cell r="F469">
            <v>0</v>
          </cell>
          <cell r="G469">
            <v>0</v>
          </cell>
          <cell r="H469">
            <v>0</v>
          </cell>
          <cell r="I469">
            <v>0</v>
          </cell>
        </row>
        <row r="470">
          <cell r="A470" t="str">
            <v>C0447</v>
          </cell>
          <cell r="B470" t="str">
            <v>Fairhazel Co-operative Limited</v>
          </cell>
          <cell r="C470" t="str">
            <v>No</v>
          </cell>
          <cell r="D470">
            <v>0</v>
          </cell>
          <cell r="E470">
            <v>0</v>
          </cell>
          <cell r="F470">
            <v>0</v>
          </cell>
          <cell r="G470">
            <v>0</v>
          </cell>
          <cell r="H470">
            <v>0</v>
          </cell>
          <cell r="I470">
            <v>0</v>
          </cell>
        </row>
        <row r="471">
          <cell r="A471" t="str">
            <v>C0508</v>
          </cell>
          <cell r="B471" t="str">
            <v>Lodge Lane East Co-operative Housing Limited</v>
          </cell>
          <cell r="C471" t="str">
            <v>No</v>
          </cell>
          <cell r="D471">
            <v>0</v>
          </cell>
          <cell r="E471">
            <v>0</v>
          </cell>
          <cell r="F471">
            <v>0</v>
          </cell>
          <cell r="G471">
            <v>0</v>
          </cell>
          <cell r="H471">
            <v>0</v>
          </cell>
          <cell r="I471">
            <v>0</v>
          </cell>
        </row>
        <row r="472">
          <cell r="A472" t="str">
            <v>C0580</v>
          </cell>
          <cell r="B472" t="str">
            <v>Cornfield Housing Society Limited</v>
          </cell>
          <cell r="C472" t="str">
            <v>No</v>
          </cell>
          <cell r="D472">
            <v>0</v>
          </cell>
          <cell r="E472">
            <v>0</v>
          </cell>
          <cell r="F472">
            <v>0</v>
          </cell>
          <cell r="G472">
            <v>0</v>
          </cell>
          <cell r="H472">
            <v>0</v>
          </cell>
          <cell r="I472">
            <v>0</v>
          </cell>
        </row>
        <row r="473">
          <cell r="A473" t="str">
            <v>C1686</v>
          </cell>
          <cell r="B473" t="str">
            <v>Ladybur Housing Co-operative Limited</v>
          </cell>
          <cell r="C473" t="str">
            <v>No</v>
          </cell>
          <cell r="D473">
            <v>0</v>
          </cell>
          <cell r="E473">
            <v>0</v>
          </cell>
          <cell r="F473">
            <v>0</v>
          </cell>
          <cell r="G473">
            <v>0</v>
          </cell>
          <cell r="H473">
            <v>0</v>
          </cell>
          <cell r="I473">
            <v>0</v>
          </cell>
        </row>
        <row r="474">
          <cell r="A474" t="str">
            <v>C1810</v>
          </cell>
          <cell r="B474" t="str">
            <v>Belgrave Neighbourhood Co-op Housing Association Limited</v>
          </cell>
          <cell r="C474" t="str">
            <v>No</v>
          </cell>
          <cell r="D474">
            <v>0</v>
          </cell>
          <cell r="E474">
            <v>0</v>
          </cell>
          <cell r="F474">
            <v>0</v>
          </cell>
          <cell r="G474">
            <v>0</v>
          </cell>
          <cell r="H474">
            <v>0</v>
          </cell>
          <cell r="I474">
            <v>0</v>
          </cell>
        </row>
        <row r="475">
          <cell r="A475" t="str">
            <v>C1853</v>
          </cell>
          <cell r="B475" t="str">
            <v>Bournville Works Housing Society Limited</v>
          </cell>
          <cell r="C475" t="str">
            <v>Yes</v>
          </cell>
          <cell r="D475" t="str">
            <v>No</v>
          </cell>
          <cell r="E475">
            <v>0</v>
          </cell>
          <cell r="F475">
            <v>0</v>
          </cell>
          <cell r="G475" t="str">
            <v>L0702</v>
          </cell>
          <cell r="H475" t="str">
            <v>Bournville Village Trust</v>
          </cell>
          <cell r="I475">
            <v>0</v>
          </cell>
        </row>
        <row r="476">
          <cell r="A476" t="str">
            <v>C1981</v>
          </cell>
          <cell r="B476" t="str">
            <v>Canning Housing Co-operative Limited</v>
          </cell>
          <cell r="C476" t="str">
            <v>No</v>
          </cell>
          <cell r="D476">
            <v>0</v>
          </cell>
          <cell r="E476">
            <v>0</v>
          </cell>
          <cell r="F476">
            <v>0</v>
          </cell>
          <cell r="G476">
            <v>0</v>
          </cell>
          <cell r="H476">
            <v>0</v>
          </cell>
          <cell r="I476">
            <v>0</v>
          </cell>
        </row>
        <row r="477">
          <cell r="A477" t="str">
            <v>C2046</v>
          </cell>
          <cell r="B477" t="str">
            <v>Orts Road Housing Co-operative Limited</v>
          </cell>
          <cell r="C477" t="str">
            <v>No</v>
          </cell>
          <cell r="D477">
            <v>0</v>
          </cell>
          <cell r="E477">
            <v>0</v>
          </cell>
          <cell r="F477">
            <v>0</v>
          </cell>
          <cell r="G477">
            <v>0</v>
          </cell>
          <cell r="H477">
            <v>0</v>
          </cell>
          <cell r="I477">
            <v>0</v>
          </cell>
        </row>
        <row r="478">
          <cell r="A478" t="str">
            <v>C2157</v>
          </cell>
          <cell r="B478" t="str">
            <v>Quadrant-Brownswood Tenant Co-operative Limited</v>
          </cell>
          <cell r="C478" t="str">
            <v>No</v>
          </cell>
          <cell r="D478">
            <v>0</v>
          </cell>
          <cell r="E478">
            <v>0</v>
          </cell>
          <cell r="F478">
            <v>0</v>
          </cell>
          <cell r="G478">
            <v>0</v>
          </cell>
          <cell r="H478">
            <v>0</v>
          </cell>
          <cell r="I478">
            <v>0</v>
          </cell>
        </row>
        <row r="479">
          <cell r="A479" t="str">
            <v>C2181</v>
          </cell>
          <cell r="B479" t="str">
            <v>Tally-Ho Housing Co-operative Limited</v>
          </cell>
          <cell r="C479" t="str">
            <v>No</v>
          </cell>
          <cell r="D479">
            <v>0</v>
          </cell>
          <cell r="E479">
            <v>0</v>
          </cell>
          <cell r="F479">
            <v>0</v>
          </cell>
          <cell r="G479">
            <v>0</v>
          </cell>
          <cell r="H479">
            <v>0</v>
          </cell>
          <cell r="I479">
            <v>0</v>
          </cell>
        </row>
        <row r="480">
          <cell r="A480" t="str">
            <v>C2198</v>
          </cell>
          <cell r="B480" t="str">
            <v>Battersea Tenants Co-operative Limited</v>
          </cell>
          <cell r="C480" t="str">
            <v>No</v>
          </cell>
          <cell r="D480">
            <v>0</v>
          </cell>
          <cell r="E480">
            <v>0</v>
          </cell>
          <cell r="F480">
            <v>0</v>
          </cell>
          <cell r="G480">
            <v>0</v>
          </cell>
          <cell r="H480">
            <v>0</v>
          </cell>
          <cell r="I480">
            <v>0</v>
          </cell>
        </row>
        <row r="481">
          <cell r="A481" t="str">
            <v>C2206</v>
          </cell>
          <cell r="B481" t="str">
            <v>Holmwood Tenants Co-operative Limited</v>
          </cell>
          <cell r="C481" t="str">
            <v>No</v>
          </cell>
          <cell r="D481">
            <v>0</v>
          </cell>
          <cell r="E481">
            <v>0</v>
          </cell>
          <cell r="F481">
            <v>0</v>
          </cell>
          <cell r="G481">
            <v>0</v>
          </cell>
          <cell r="H481">
            <v>0</v>
          </cell>
          <cell r="I481">
            <v>0</v>
          </cell>
        </row>
        <row r="482">
          <cell r="A482" t="str">
            <v>C2300</v>
          </cell>
          <cell r="B482" t="str">
            <v>Deptford Housing Co-operative Limited</v>
          </cell>
          <cell r="C482" t="str">
            <v>No</v>
          </cell>
          <cell r="D482">
            <v>0</v>
          </cell>
          <cell r="E482">
            <v>0</v>
          </cell>
          <cell r="F482">
            <v>0</v>
          </cell>
          <cell r="G482">
            <v>0</v>
          </cell>
          <cell r="H482">
            <v>0</v>
          </cell>
          <cell r="I482">
            <v>0</v>
          </cell>
        </row>
        <row r="483">
          <cell r="A483" t="str">
            <v>C2303</v>
          </cell>
          <cell r="B483" t="str">
            <v>Argyle Street Housing Co-operative Limited</v>
          </cell>
          <cell r="C483" t="str">
            <v>No</v>
          </cell>
          <cell r="D483">
            <v>0</v>
          </cell>
          <cell r="E483">
            <v>0</v>
          </cell>
          <cell r="F483">
            <v>0</v>
          </cell>
          <cell r="G483">
            <v>0</v>
          </cell>
          <cell r="H483">
            <v>0</v>
          </cell>
          <cell r="I483">
            <v>0</v>
          </cell>
        </row>
        <row r="484">
          <cell r="A484" t="str">
            <v>C2304</v>
          </cell>
          <cell r="B484" t="str">
            <v>The Hatch Row Housing Co-operative Limited</v>
          </cell>
          <cell r="C484" t="str">
            <v>No</v>
          </cell>
          <cell r="D484">
            <v>0</v>
          </cell>
          <cell r="E484">
            <v>0</v>
          </cell>
          <cell r="F484">
            <v>0</v>
          </cell>
          <cell r="G484">
            <v>0</v>
          </cell>
          <cell r="H484">
            <v>0</v>
          </cell>
          <cell r="I484">
            <v>0</v>
          </cell>
        </row>
        <row r="485">
          <cell r="A485" t="str">
            <v>C2313</v>
          </cell>
          <cell r="B485" t="str">
            <v>Lewisham Family Co-operative Association Limited</v>
          </cell>
          <cell r="C485" t="str">
            <v>No</v>
          </cell>
          <cell r="D485">
            <v>0</v>
          </cell>
          <cell r="E485">
            <v>0</v>
          </cell>
          <cell r="F485">
            <v>0</v>
          </cell>
          <cell r="G485">
            <v>0</v>
          </cell>
          <cell r="H485">
            <v>0</v>
          </cell>
          <cell r="I485">
            <v>0</v>
          </cell>
        </row>
        <row r="486">
          <cell r="A486" t="str">
            <v>C2318</v>
          </cell>
          <cell r="B486" t="str">
            <v>Seymour Housing Co-operative Limited</v>
          </cell>
          <cell r="C486" t="str">
            <v>No</v>
          </cell>
          <cell r="D486">
            <v>0</v>
          </cell>
          <cell r="E486">
            <v>0</v>
          </cell>
          <cell r="F486">
            <v>0</v>
          </cell>
          <cell r="G486">
            <v>0</v>
          </cell>
          <cell r="H486">
            <v>0</v>
          </cell>
          <cell r="I486">
            <v>0</v>
          </cell>
        </row>
        <row r="487">
          <cell r="A487" t="str">
            <v>C2390</v>
          </cell>
          <cell r="B487" t="str">
            <v>Heathview Tenants' Co-operative Limited</v>
          </cell>
          <cell r="C487" t="str">
            <v>No</v>
          </cell>
          <cell r="D487">
            <v>0</v>
          </cell>
          <cell r="E487">
            <v>0</v>
          </cell>
          <cell r="F487">
            <v>0</v>
          </cell>
          <cell r="G487">
            <v>0</v>
          </cell>
          <cell r="H487">
            <v>0</v>
          </cell>
          <cell r="I487">
            <v>0</v>
          </cell>
        </row>
        <row r="488">
          <cell r="A488" t="str">
            <v>C2412</v>
          </cell>
          <cell r="B488" t="str">
            <v>Pearman Street Co-operative Limited</v>
          </cell>
          <cell r="C488" t="str">
            <v>No</v>
          </cell>
          <cell r="D488">
            <v>0</v>
          </cell>
          <cell r="E488">
            <v>0</v>
          </cell>
          <cell r="F488">
            <v>0</v>
          </cell>
          <cell r="G488">
            <v>0</v>
          </cell>
          <cell r="H488">
            <v>0</v>
          </cell>
          <cell r="I488">
            <v>0</v>
          </cell>
        </row>
        <row r="489">
          <cell r="A489" t="str">
            <v>C2416</v>
          </cell>
          <cell r="B489" t="str">
            <v>Lark Lane Housing Co-operative Limited</v>
          </cell>
          <cell r="C489" t="str">
            <v>No</v>
          </cell>
          <cell r="D489">
            <v>0</v>
          </cell>
          <cell r="E489">
            <v>0</v>
          </cell>
          <cell r="F489">
            <v>0</v>
          </cell>
          <cell r="G489">
            <v>0</v>
          </cell>
          <cell r="H489">
            <v>0</v>
          </cell>
          <cell r="I489">
            <v>0</v>
          </cell>
        </row>
        <row r="490">
          <cell r="A490" t="str">
            <v>C2417</v>
          </cell>
          <cell r="B490" t="str">
            <v>Corn and Yates Streets Housing Co-operative Ltd</v>
          </cell>
          <cell r="C490" t="str">
            <v>No</v>
          </cell>
          <cell r="D490">
            <v>0</v>
          </cell>
          <cell r="E490">
            <v>0</v>
          </cell>
          <cell r="F490">
            <v>0</v>
          </cell>
          <cell r="G490">
            <v>0</v>
          </cell>
          <cell r="H490">
            <v>0</v>
          </cell>
          <cell r="I490">
            <v>0</v>
          </cell>
        </row>
        <row r="491">
          <cell r="A491" t="str">
            <v>C2418</v>
          </cell>
          <cell r="B491" t="str">
            <v>West Hampstead Housing Co-operative Limited</v>
          </cell>
          <cell r="C491" t="str">
            <v>No</v>
          </cell>
          <cell r="D491">
            <v>0</v>
          </cell>
          <cell r="E491">
            <v>0</v>
          </cell>
          <cell r="F491">
            <v>0</v>
          </cell>
          <cell r="G491">
            <v>0</v>
          </cell>
          <cell r="H491">
            <v>0</v>
          </cell>
          <cell r="I491">
            <v>0</v>
          </cell>
        </row>
        <row r="492">
          <cell r="A492" t="str">
            <v>C2421</v>
          </cell>
          <cell r="B492" t="str">
            <v>The Princes Park Housing Co-operative Limited</v>
          </cell>
          <cell r="C492" t="str">
            <v>No</v>
          </cell>
          <cell r="D492">
            <v>0</v>
          </cell>
          <cell r="E492">
            <v>0</v>
          </cell>
          <cell r="F492">
            <v>0</v>
          </cell>
          <cell r="G492">
            <v>0</v>
          </cell>
          <cell r="H492">
            <v>0</v>
          </cell>
          <cell r="I492">
            <v>0</v>
          </cell>
        </row>
        <row r="493">
          <cell r="A493" t="str">
            <v>C2422</v>
          </cell>
          <cell r="B493" t="str">
            <v>Holyland Housing Co-Operative Limited</v>
          </cell>
          <cell r="C493" t="str">
            <v>No</v>
          </cell>
          <cell r="D493">
            <v>0</v>
          </cell>
          <cell r="E493">
            <v>0</v>
          </cell>
          <cell r="F493">
            <v>0</v>
          </cell>
          <cell r="G493">
            <v>0</v>
          </cell>
          <cell r="H493">
            <v>0</v>
          </cell>
          <cell r="I493">
            <v>0</v>
          </cell>
        </row>
        <row r="494">
          <cell r="A494" t="str">
            <v>C2430</v>
          </cell>
          <cell r="B494" t="str">
            <v>Brockley Tenants Co-operative Limited</v>
          </cell>
          <cell r="C494" t="str">
            <v>No</v>
          </cell>
          <cell r="D494">
            <v>0</v>
          </cell>
          <cell r="E494">
            <v>0</v>
          </cell>
          <cell r="F494">
            <v>0</v>
          </cell>
          <cell r="G494">
            <v>0</v>
          </cell>
          <cell r="H494">
            <v>0</v>
          </cell>
          <cell r="I494">
            <v>0</v>
          </cell>
        </row>
        <row r="495">
          <cell r="A495" t="str">
            <v>C2436</v>
          </cell>
          <cell r="B495" t="str">
            <v>Stroud Green Housing Co-operative Limited</v>
          </cell>
          <cell r="C495" t="str">
            <v>No</v>
          </cell>
          <cell r="D495">
            <v>0</v>
          </cell>
          <cell r="E495">
            <v>0</v>
          </cell>
          <cell r="F495">
            <v>0</v>
          </cell>
          <cell r="G495">
            <v>0</v>
          </cell>
          <cell r="H495">
            <v>0</v>
          </cell>
          <cell r="I495">
            <v>0</v>
          </cell>
        </row>
        <row r="496">
          <cell r="A496" t="str">
            <v>C2437</v>
          </cell>
          <cell r="B496" t="str">
            <v>Balsall Heath Housing Co-operative Limited</v>
          </cell>
          <cell r="C496" t="str">
            <v>No</v>
          </cell>
          <cell r="D496">
            <v>0</v>
          </cell>
          <cell r="E496">
            <v>0</v>
          </cell>
          <cell r="F496">
            <v>0</v>
          </cell>
          <cell r="G496">
            <v>0</v>
          </cell>
          <cell r="H496">
            <v>0</v>
          </cell>
          <cell r="I496">
            <v>0</v>
          </cell>
        </row>
        <row r="497">
          <cell r="A497" t="str">
            <v>C2438</v>
          </cell>
          <cell r="B497" t="str">
            <v>Alt Housing Co-operative Limited</v>
          </cell>
          <cell r="C497" t="str">
            <v>No</v>
          </cell>
          <cell r="D497">
            <v>0</v>
          </cell>
          <cell r="E497">
            <v>0</v>
          </cell>
          <cell r="F497">
            <v>0</v>
          </cell>
          <cell r="G497">
            <v>0</v>
          </cell>
          <cell r="H497">
            <v>0</v>
          </cell>
          <cell r="I497">
            <v>0</v>
          </cell>
        </row>
        <row r="498">
          <cell r="A498" t="str">
            <v>C2457</v>
          </cell>
          <cell r="B498" t="str">
            <v>Commonplace Housing Co-operative Limited</v>
          </cell>
          <cell r="C498" t="str">
            <v>No</v>
          </cell>
          <cell r="D498">
            <v>0</v>
          </cell>
          <cell r="E498">
            <v>0</v>
          </cell>
          <cell r="F498">
            <v>0</v>
          </cell>
          <cell r="G498">
            <v>0</v>
          </cell>
          <cell r="H498">
            <v>0</v>
          </cell>
          <cell r="I498">
            <v>0</v>
          </cell>
        </row>
        <row r="499">
          <cell r="A499" t="str">
            <v>C2462</v>
          </cell>
          <cell r="B499" t="str">
            <v>Maynard Co-operative Housing Association Limited</v>
          </cell>
          <cell r="C499" t="str">
            <v>No</v>
          </cell>
          <cell r="D499">
            <v>0</v>
          </cell>
          <cell r="E499">
            <v>0</v>
          </cell>
          <cell r="F499">
            <v>0</v>
          </cell>
          <cell r="G499">
            <v>0</v>
          </cell>
          <cell r="H499">
            <v>0</v>
          </cell>
          <cell r="I499">
            <v>0</v>
          </cell>
        </row>
        <row r="500">
          <cell r="A500" t="str">
            <v>C2513</v>
          </cell>
          <cell r="B500" t="str">
            <v>The Mile End Housing Co-operative Limited</v>
          </cell>
          <cell r="C500" t="str">
            <v>No</v>
          </cell>
          <cell r="D500">
            <v>0</v>
          </cell>
          <cell r="E500">
            <v>0</v>
          </cell>
          <cell r="F500">
            <v>0</v>
          </cell>
          <cell r="G500">
            <v>0</v>
          </cell>
          <cell r="H500">
            <v>0</v>
          </cell>
          <cell r="I500">
            <v>0</v>
          </cell>
        </row>
        <row r="501">
          <cell r="A501" t="str">
            <v>C2531</v>
          </cell>
          <cell r="B501" t="str">
            <v>St Andrew Housing Co-operative Limited</v>
          </cell>
          <cell r="C501" t="str">
            <v>No</v>
          </cell>
          <cell r="D501">
            <v>0</v>
          </cell>
          <cell r="E501">
            <v>0</v>
          </cell>
          <cell r="F501">
            <v>0</v>
          </cell>
          <cell r="G501">
            <v>0</v>
          </cell>
          <cell r="H501">
            <v>0</v>
          </cell>
          <cell r="I501">
            <v>0</v>
          </cell>
        </row>
        <row r="502">
          <cell r="A502" t="str">
            <v>C2532</v>
          </cell>
          <cell r="B502" t="str">
            <v>Victoria Tenants Co-operative Limited</v>
          </cell>
          <cell r="C502" t="str">
            <v>No</v>
          </cell>
          <cell r="D502">
            <v>0</v>
          </cell>
          <cell r="E502">
            <v>0</v>
          </cell>
          <cell r="F502">
            <v>0</v>
          </cell>
          <cell r="G502">
            <v>0</v>
          </cell>
          <cell r="H502">
            <v>0</v>
          </cell>
          <cell r="I502">
            <v>0</v>
          </cell>
        </row>
        <row r="503">
          <cell r="A503" t="str">
            <v>C2533</v>
          </cell>
          <cell r="B503" t="str">
            <v>Small Heath Park Housing Co-operative Limited</v>
          </cell>
          <cell r="C503" t="str">
            <v>No</v>
          </cell>
          <cell r="D503">
            <v>0</v>
          </cell>
          <cell r="E503">
            <v>0</v>
          </cell>
          <cell r="F503">
            <v>0</v>
          </cell>
          <cell r="G503">
            <v>0</v>
          </cell>
          <cell r="H503">
            <v>0</v>
          </cell>
          <cell r="I503">
            <v>0</v>
          </cell>
        </row>
        <row r="504">
          <cell r="A504" t="str">
            <v>C2548</v>
          </cell>
          <cell r="B504" t="str">
            <v>New Swift Housing Co-operative Limited</v>
          </cell>
          <cell r="C504" t="str">
            <v>No</v>
          </cell>
          <cell r="D504">
            <v>0</v>
          </cell>
          <cell r="E504">
            <v>0</v>
          </cell>
          <cell r="F504">
            <v>0</v>
          </cell>
          <cell r="G504">
            <v>0</v>
          </cell>
          <cell r="H504">
            <v>0</v>
          </cell>
          <cell r="I504">
            <v>0</v>
          </cell>
        </row>
        <row r="505">
          <cell r="A505" t="str">
            <v>C2576</v>
          </cell>
          <cell r="B505" t="str">
            <v>Brixton Housing Co-operative Limited</v>
          </cell>
          <cell r="C505" t="str">
            <v>No</v>
          </cell>
          <cell r="D505">
            <v>0</v>
          </cell>
          <cell r="E505">
            <v>0</v>
          </cell>
          <cell r="F505">
            <v>0</v>
          </cell>
          <cell r="G505">
            <v>0</v>
          </cell>
          <cell r="H505">
            <v>0</v>
          </cell>
          <cell r="I505">
            <v>0</v>
          </cell>
        </row>
        <row r="506">
          <cell r="A506" t="str">
            <v>C2577</v>
          </cell>
          <cell r="B506" t="str">
            <v>The Anerley Housing Co-operative Limited</v>
          </cell>
          <cell r="C506" t="str">
            <v>No</v>
          </cell>
          <cell r="D506">
            <v>0</v>
          </cell>
          <cell r="E506">
            <v>0</v>
          </cell>
          <cell r="F506">
            <v>0</v>
          </cell>
          <cell r="G506">
            <v>0</v>
          </cell>
          <cell r="H506">
            <v>0</v>
          </cell>
          <cell r="I506">
            <v>0</v>
          </cell>
        </row>
        <row r="507">
          <cell r="A507" t="str">
            <v>C2579</v>
          </cell>
          <cell r="B507" t="str">
            <v>Islington Community Housing Co-operative Limited</v>
          </cell>
          <cell r="C507" t="str">
            <v>No</v>
          </cell>
          <cell r="D507">
            <v>0</v>
          </cell>
          <cell r="E507">
            <v>0</v>
          </cell>
          <cell r="F507">
            <v>0</v>
          </cell>
          <cell r="G507">
            <v>0</v>
          </cell>
          <cell r="H507">
            <v>0</v>
          </cell>
          <cell r="I507">
            <v>0</v>
          </cell>
        </row>
        <row r="508">
          <cell r="A508" t="str">
            <v>C2581</v>
          </cell>
          <cell r="B508" t="str">
            <v>Southward Housing Co-operative Limited</v>
          </cell>
          <cell r="C508" t="str">
            <v>No</v>
          </cell>
          <cell r="D508">
            <v>0</v>
          </cell>
          <cell r="E508">
            <v>0</v>
          </cell>
          <cell r="F508">
            <v>0</v>
          </cell>
          <cell r="G508">
            <v>0</v>
          </cell>
          <cell r="H508">
            <v>0</v>
          </cell>
          <cell r="I508">
            <v>0</v>
          </cell>
        </row>
        <row r="509">
          <cell r="A509" t="str">
            <v>C2585</v>
          </cell>
          <cell r="B509" t="str">
            <v>Triangle Housing Co-operative Limited</v>
          </cell>
          <cell r="C509" t="str">
            <v>No</v>
          </cell>
          <cell r="D509">
            <v>0</v>
          </cell>
          <cell r="E509">
            <v>0</v>
          </cell>
          <cell r="F509">
            <v>0</v>
          </cell>
          <cell r="G509">
            <v>0</v>
          </cell>
          <cell r="H509">
            <v>0</v>
          </cell>
          <cell r="I509">
            <v>0</v>
          </cell>
        </row>
        <row r="510">
          <cell r="A510" t="str">
            <v>C2586</v>
          </cell>
          <cell r="B510" t="str">
            <v>Hunslet Housing Co-operative Limited</v>
          </cell>
          <cell r="C510" t="str">
            <v>No</v>
          </cell>
          <cell r="D510">
            <v>0</v>
          </cell>
          <cell r="E510">
            <v>0</v>
          </cell>
          <cell r="F510">
            <v>0</v>
          </cell>
          <cell r="G510">
            <v>0</v>
          </cell>
          <cell r="H510">
            <v>0</v>
          </cell>
          <cell r="I510">
            <v>0</v>
          </cell>
        </row>
        <row r="511">
          <cell r="A511" t="str">
            <v>C2593</v>
          </cell>
          <cell r="B511" t="str">
            <v>Waverley (Eighth) Co-operative Housing Association Limited</v>
          </cell>
          <cell r="C511" t="str">
            <v>No</v>
          </cell>
          <cell r="D511">
            <v>0</v>
          </cell>
          <cell r="E511">
            <v>0</v>
          </cell>
          <cell r="F511">
            <v>0</v>
          </cell>
          <cell r="G511">
            <v>0</v>
          </cell>
          <cell r="H511">
            <v>0</v>
          </cell>
          <cell r="I511">
            <v>0</v>
          </cell>
        </row>
        <row r="512">
          <cell r="A512" t="str">
            <v>C2612</v>
          </cell>
          <cell r="B512" t="str">
            <v>South Mildmay Tenants Co-operative Limited</v>
          </cell>
          <cell r="C512" t="str">
            <v>No</v>
          </cell>
          <cell r="D512">
            <v>0</v>
          </cell>
          <cell r="E512">
            <v>0</v>
          </cell>
          <cell r="F512">
            <v>0</v>
          </cell>
          <cell r="G512">
            <v>0</v>
          </cell>
          <cell r="H512">
            <v>0</v>
          </cell>
          <cell r="I512">
            <v>0</v>
          </cell>
        </row>
        <row r="513">
          <cell r="A513" t="str">
            <v>C2613</v>
          </cell>
          <cell r="B513" t="str">
            <v>Tooting Bec Housing Co-operative Limited</v>
          </cell>
          <cell r="C513" t="str">
            <v>No</v>
          </cell>
          <cell r="D513">
            <v>0</v>
          </cell>
          <cell r="E513">
            <v>0</v>
          </cell>
          <cell r="F513">
            <v>0</v>
          </cell>
          <cell r="G513">
            <v>0</v>
          </cell>
          <cell r="H513">
            <v>0</v>
          </cell>
          <cell r="I513">
            <v>0</v>
          </cell>
        </row>
        <row r="514">
          <cell r="A514" t="str">
            <v>C2614</v>
          </cell>
          <cell r="B514" t="str">
            <v>Two Piers Housing Co-operative Limited</v>
          </cell>
          <cell r="C514" t="str">
            <v>No</v>
          </cell>
          <cell r="D514">
            <v>0</v>
          </cell>
          <cell r="E514">
            <v>0</v>
          </cell>
          <cell r="F514">
            <v>0</v>
          </cell>
          <cell r="G514">
            <v>0</v>
          </cell>
          <cell r="H514">
            <v>0</v>
          </cell>
          <cell r="I514">
            <v>0</v>
          </cell>
        </row>
        <row r="515">
          <cell r="A515" t="str">
            <v>C2682</v>
          </cell>
          <cell r="B515" t="str">
            <v>Green Dragon Lane Housing Co-operative Limited</v>
          </cell>
          <cell r="C515" t="str">
            <v>No</v>
          </cell>
          <cell r="D515">
            <v>0</v>
          </cell>
          <cell r="E515">
            <v>0</v>
          </cell>
          <cell r="F515">
            <v>0</v>
          </cell>
          <cell r="G515">
            <v>0</v>
          </cell>
          <cell r="H515">
            <v>0</v>
          </cell>
          <cell r="I515">
            <v>0</v>
          </cell>
        </row>
        <row r="516">
          <cell r="A516" t="str">
            <v>C2683</v>
          </cell>
          <cell r="B516" t="str">
            <v>Grand Union Housing Co-operative Limited</v>
          </cell>
          <cell r="C516" t="str">
            <v>No</v>
          </cell>
          <cell r="D516">
            <v>0</v>
          </cell>
          <cell r="E516">
            <v>0</v>
          </cell>
          <cell r="F516">
            <v>0</v>
          </cell>
          <cell r="G516">
            <v>0</v>
          </cell>
          <cell r="H516">
            <v>0</v>
          </cell>
          <cell r="I516">
            <v>0</v>
          </cell>
        </row>
        <row r="517">
          <cell r="A517" t="str">
            <v>C2692</v>
          </cell>
          <cell r="B517" t="str">
            <v>Weller Streets Housing Co-operative Limited</v>
          </cell>
          <cell r="C517" t="str">
            <v>No</v>
          </cell>
          <cell r="D517">
            <v>0</v>
          </cell>
          <cell r="E517">
            <v>0</v>
          </cell>
          <cell r="F517">
            <v>0</v>
          </cell>
          <cell r="G517">
            <v>0</v>
          </cell>
          <cell r="H517">
            <v>0</v>
          </cell>
          <cell r="I517">
            <v>0</v>
          </cell>
        </row>
        <row r="518">
          <cell r="A518" t="str">
            <v>C2693</v>
          </cell>
          <cell r="B518" t="str">
            <v>Richmond Co-operative Housing Association Limited</v>
          </cell>
          <cell r="C518" t="str">
            <v>No</v>
          </cell>
          <cell r="D518">
            <v>0</v>
          </cell>
          <cell r="E518">
            <v>0</v>
          </cell>
          <cell r="F518">
            <v>0</v>
          </cell>
          <cell r="G518">
            <v>0</v>
          </cell>
          <cell r="H518">
            <v>0</v>
          </cell>
          <cell r="I518">
            <v>0</v>
          </cell>
        </row>
        <row r="519">
          <cell r="A519" t="str">
            <v>C2694</v>
          </cell>
          <cell r="B519" t="str">
            <v>Kilburn Housing Co-operative Limited</v>
          </cell>
          <cell r="C519" t="str">
            <v>No</v>
          </cell>
          <cell r="D519">
            <v>0</v>
          </cell>
          <cell r="E519">
            <v>0</v>
          </cell>
          <cell r="F519">
            <v>0</v>
          </cell>
          <cell r="G519">
            <v>0</v>
          </cell>
          <cell r="H519">
            <v>0</v>
          </cell>
          <cell r="I519">
            <v>0</v>
          </cell>
        </row>
        <row r="520">
          <cell r="A520" t="str">
            <v>C2695</v>
          </cell>
          <cell r="B520" t="str">
            <v>Cyron Housing Co-operative Limited</v>
          </cell>
          <cell r="C520" t="str">
            <v>No</v>
          </cell>
          <cell r="D520">
            <v>0</v>
          </cell>
          <cell r="E520">
            <v>0</v>
          </cell>
          <cell r="F520">
            <v>0</v>
          </cell>
          <cell r="G520">
            <v>0</v>
          </cell>
          <cell r="H520">
            <v>0</v>
          </cell>
          <cell r="I520">
            <v>0</v>
          </cell>
        </row>
        <row r="521">
          <cell r="A521" t="str">
            <v>C2696</v>
          </cell>
          <cell r="B521" t="str">
            <v>W14 Housing Co-operative Limited</v>
          </cell>
          <cell r="C521" t="str">
            <v>No</v>
          </cell>
          <cell r="D521">
            <v>0</v>
          </cell>
          <cell r="E521">
            <v>0</v>
          </cell>
          <cell r="F521">
            <v>0</v>
          </cell>
          <cell r="G521">
            <v>0</v>
          </cell>
          <cell r="H521">
            <v>0</v>
          </cell>
          <cell r="I521">
            <v>0</v>
          </cell>
        </row>
        <row r="522">
          <cell r="A522" t="str">
            <v>C2730</v>
          </cell>
          <cell r="B522" t="str">
            <v>Glenkerry Co-operative Housing Association Limited</v>
          </cell>
          <cell r="C522" t="str">
            <v>No</v>
          </cell>
          <cell r="D522">
            <v>0</v>
          </cell>
          <cell r="E522">
            <v>0</v>
          </cell>
          <cell r="F522">
            <v>0</v>
          </cell>
          <cell r="G522">
            <v>0</v>
          </cell>
          <cell r="H522">
            <v>0</v>
          </cell>
          <cell r="I522">
            <v>0</v>
          </cell>
        </row>
        <row r="523">
          <cell r="A523" t="str">
            <v>C2731</v>
          </cell>
          <cell r="B523" t="str">
            <v>Starley Housing Co-operative Limited</v>
          </cell>
          <cell r="C523" t="str">
            <v>No</v>
          </cell>
          <cell r="D523">
            <v>0</v>
          </cell>
          <cell r="E523">
            <v>0</v>
          </cell>
          <cell r="F523">
            <v>0</v>
          </cell>
          <cell r="G523">
            <v>0</v>
          </cell>
          <cell r="H523">
            <v>0</v>
          </cell>
          <cell r="I523">
            <v>0</v>
          </cell>
        </row>
        <row r="524">
          <cell r="A524" t="str">
            <v>C2744</v>
          </cell>
          <cell r="B524" t="str">
            <v>Hackney Housing Co-operative Limited</v>
          </cell>
          <cell r="C524" t="str">
            <v>No</v>
          </cell>
          <cell r="D524">
            <v>0</v>
          </cell>
          <cell r="E524">
            <v>0</v>
          </cell>
          <cell r="F524">
            <v>0</v>
          </cell>
          <cell r="G524">
            <v>0</v>
          </cell>
          <cell r="H524">
            <v>0</v>
          </cell>
          <cell r="I524">
            <v>0</v>
          </cell>
        </row>
        <row r="525">
          <cell r="A525" t="str">
            <v>C2745</v>
          </cell>
          <cell r="B525" t="str">
            <v>Edward Henry House Co-operative Limited</v>
          </cell>
          <cell r="C525" t="str">
            <v>No</v>
          </cell>
          <cell r="D525">
            <v>0</v>
          </cell>
          <cell r="E525">
            <v>0</v>
          </cell>
          <cell r="F525">
            <v>0</v>
          </cell>
          <cell r="G525">
            <v>0</v>
          </cell>
          <cell r="H525">
            <v>0</v>
          </cell>
          <cell r="I525">
            <v>0</v>
          </cell>
        </row>
        <row r="526">
          <cell r="A526" t="str">
            <v>C2747</v>
          </cell>
          <cell r="B526" t="str">
            <v>Falconar Street Housing Co-operative Limited</v>
          </cell>
          <cell r="C526" t="str">
            <v>No</v>
          </cell>
          <cell r="D526">
            <v>0</v>
          </cell>
          <cell r="E526">
            <v>0</v>
          </cell>
          <cell r="F526">
            <v>0</v>
          </cell>
          <cell r="G526">
            <v>0</v>
          </cell>
          <cell r="H526">
            <v>0</v>
          </cell>
          <cell r="I526">
            <v>0</v>
          </cell>
        </row>
        <row r="527">
          <cell r="A527" t="str">
            <v>C2749</v>
          </cell>
          <cell r="B527" t="str">
            <v>Water Tower Housing Co-operative Limited</v>
          </cell>
          <cell r="C527" t="str">
            <v>No</v>
          </cell>
          <cell r="D527">
            <v>0</v>
          </cell>
          <cell r="E527">
            <v>0</v>
          </cell>
          <cell r="F527">
            <v>0</v>
          </cell>
          <cell r="G527">
            <v>0</v>
          </cell>
          <cell r="H527">
            <v>0</v>
          </cell>
          <cell r="I527">
            <v>0</v>
          </cell>
        </row>
        <row r="528">
          <cell r="A528" t="str">
            <v>C2772</v>
          </cell>
          <cell r="B528" t="str">
            <v>Wisden Housing Co-operative Limited</v>
          </cell>
          <cell r="C528" t="str">
            <v>No</v>
          </cell>
          <cell r="D528">
            <v>0</v>
          </cell>
          <cell r="E528">
            <v>0</v>
          </cell>
          <cell r="F528">
            <v>0</v>
          </cell>
          <cell r="G528">
            <v>0</v>
          </cell>
          <cell r="H528">
            <v>0</v>
          </cell>
          <cell r="I528">
            <v>0</v>
          </cell>
        </row>
        <row r="529">
          <cell r="A529" t="str">
            <v>C2787</v>
          </cell>
          <cell r="B529" t="str">
            <v>Cossington Housing Co-operative Limited</v>
          </cell>
          <cell r="C529" t="str">
            <v>No</v>
          </cell>
          <cell r="D529">
            <v>0</v>
          </cell>
          <cell r="E529">
            <v>0</v>
          </cell>
          <cell r="F529">
            <v>0</v>
          </cell>
          <cell r="G529">
            <v>0</v>
          </cell>
          <cell r="H529">
            <v>0</v>
          </cell>
          <cell r="I529">
            <v>0</v>
          </cell>
        </row>
        <row r="530">
          <cell r="A530" t="str">
            <v>C2788</v>
          </cell>
          <cell r="B530" t="str">
            <v>Bonham and Strathleven Tenants Co-operative Ltd</v>
          </cell>
          <cell r="C530" t="str">
            <v>No</v>
          </cell>
          <cell r="D530">
            <v>0</v>
          </cell>
          <cell r="E530">
            <v>0</v>
          </cell>
          <cell r="F530">
            <v>0</v>
          </cell>
          <cell r="G530">
            <v>0</v>
          </cell>
          <cell r="H530">
            <v>0</v>
          </cell>
          <cell r="I530">
            <v>0</v>
          </cell>
        </row>
        <row r="531">
          <cell r="A531" t="str">
            <v>C2824</v>
          </cell>
          <cell r="B531" t="str">
            <v>Shahjalal Housing Co-operative Limited</v>
          </cell>
          <cell r="C531" t="str">
            <v>No</v>
          </cell>
          <cell r="D531">
            <v>0</v>
          </cell>
          <cell r="E531">
            <v>0</v>
          </cell>
          <cell r="F531">
            <v>0</v>
          </cell>
          <cell r="G531">
            <v>0</v>
          </cell>
          <cell r="H531">
            <v>0</v>
          </cell>
          <cell r="I531">
            <v>0</v>
          </cell>
        </row>
        <row r="532">
          <cell r="A532" t="str">
            <v>C2849</v>
          </cell>
          <cell r="B532" t="str">
            <v>Liverpool Gingerbread Housing Co-operative Limited</v>
          </cell>
          <cell r="C532" t="str">
            <v>No</v>
          </cell>
          <cell r="D532">
            <v>0</v>
          </cell>
          <cell r="E532">
            <v>0</v>
          </cell>
          <cell r="F532">
            <v>0</v>
          </cell>
          <cell r="G532">
            <v>0</v>
          </cell>
          <cell r="H532">
            <v>0</v>
          </cell>
          <cell r="I532">
            <v>0</v>
          </cell>
        </row>
        <row r="533">
          <cell r="A533" t="str">
            <v>C2873</v>
          </cell>
          <cell r="B533" t="str">
            <v>Belgrave Street Housing Co-operative Limited</v>
          </cell>
          <cell r="C533" t="str">
            <v>No</v>
          </cell>
          <cell r="D533">
            <v>0</v>
          </cell>
          <cell r="E533">
            <v>0</v>
          </cell>
          <cell r="F533">
            <v>0</v>
          </cell>
          <cell r="G533">
            <v>0</v>
          </cell>
          <cell r="H533">
            <v>0</v>
          </cell>
          <cell r="I533">
            <v>0</v>
          </cell>
        </row>
        <row r="534">
          <cell r="A534" t="str">
            <v>C2938</v>
          </cell>
          <cell r="B534" t="str">
            <v>Peel Street Housing Co-operative Limited</v>
          </cell>
          <cell r="C534" t="str">
            <v>No</v>
          </cell>
          <cell r="D534">
            <v>0</v>
          </cell>
          <cell r="E534">
            <v>0</v>
          </cell>
          <cell r="F534">
            <v>0</v>
          </cell>
          <cell r="G534">
            <v>0</v>
          </cell>
          <cell r="H534">
            <v>0</v>
          </cell>
          <cell r="I534">
            <v>0</v>
          </cell>
        </row>
        <row r="535">
          <cell r="A535" t="str">
            <v>C2949</v>
          </cell>
          <cell r="B535" t="str">
            <v>Finsbury Park Housing Co-operative Limited</v>
          </cell>
          <cell r="C535" t="str">
            <v>No</v>
          </cell>
          <cell r="D535">
            <v>0</v>
          </cell>
          <cell r="E535">
            <v>0</v>
          </cell>
          <cell r="F535">
            <v>0</v>
          </cell>
          <cell r="G535">
            <v>0</v>
          </cell>
          <cell r="H535">
            <v>0</v>
          </cell>
          <cell r="I535">
            <v>0</v>
          </cell>
        </row>
        <row r="536">
          <cell r="A536" t="str">
            <v>C2968</v>
          </cell>
          <cell r="B536" t="str">
            <v>West End Housing Co-operative Limited</v>
          </cell>
          <cell r="C536" t="str">
            <v>No</v>
          </cell>
          <cell r="D536">
            <v>0</v>
          </cell>
          <cell r="E536">
            <v>0</v>
          </cell>
          <cell r="F536">
            <v>0</v>
          </cell>
          <cell r="G536">
            <v>0</v>
          </cell>
          <cell r="H536">
            <v>0</v>
          </cell>
          <cell r="I536">
            <v>0</v>
          </cell>
        </row>
        <row r="537">
          <cell r="A537" t="str">
            <v>C2975</v>
          </cell>
          <cell r="B537" t="str">
            <v>The Lodge Co-operative Housing Association Limited</v>
          </cell>
          <cell r="C537" t="str">
            <v>No</v>
          </cell>
          <cell r="D537">
            <v>0</v>
          </cell>
          <cell r="E537">
            <v>0</v>
          </cell>
          <cell r="F537">
            <v>0</v>
          </cell>
          <cell r="G537">
            <v>0</v>
          </cell>
          <cell r="H537">
            <v>0</v>
          </cell>
          <cell r="I537">
            <v>0</v>
          </cell>
        </row>
        <row r="538">
          <cell r="A538" t="str">
            <v>C2976</v>
          </cell>
          <cell r="B538" t="str">
            <v>Hesketh Street Housing Co-operative Limited</v>
          </cell>
          <cell r="C538" t="str">
            <v>No</v>
          </cell>
          <cell r="D538">
            <v>0</v>
          </cell>
          <cell r="E538">
            <v>0</v>
          </cell>
          <cell r="F538">
            <v>0</v>
          </cell>
          <cell r="G538">
            <v>0</v>
          </cell>
          <cell r="H538">
            <v>0</v>
          </cell>
          <cell r="I538">
            <v>0</v>
          </cell>
        </row>
        <row r="539">
          <cell r="A539" t="str">
            <v>C2977</v>
          </cell>
          <cell r="B539" t="str">
            <v>Ross Walk Housing Co-operative Limited</v>
          </cell>
          <cell r="C539" t="str">
            <v>No</v>
          </cell>
          <cell r="D539">
            <v>0</v>
          </cell>
          <cell r="E539">
            <v>0</v>
          </cell>
          <cell r="F539">
            <v>0</v>
          </cell>
          <cell r="G539">
            <v>0</v>
          </cell>
          <cell r="H539">
            <v>0</v>
          </cell>
          <cell r="I539">
            <v>0</v>
          </cell>
        </row>
        <row r="540">
          <cell r="A540" t="str">
            <v>C3001</v>
          </cell>
          <cell r="B540" t="str">
            <v>Tangram Housing Co-operative Limited</v>
          </cell>
          <cell r="C540" t="str">
            <v>No</v>
          </cell>
          <cell r="D540">
            <v>0</v>
          </cell>
          <cell r="E540">
            <v>0</v>
          </cell>
          <cell r="F540">
            <v>0</v>
          </cell>
          <cell r="G540">
            <v>0</v>
          </cell>
          <cell r="H540">
            <v>0</v>
          </cell>
          <cell r="I540">
            <v>0</v>
          </cell>
        </row>
        <row r="541">
          <cell r="A541" t="str">
            <v>C3022</v>
          </cell>
          <cell r="B541" t="str">
            <v>Spitalfields Housing Association Limited</v>
          </cell>
          <cell r="C541" t="str">
            <v>No</v>
          </cell>
          <cell r="D541">
            <v>0</v>
          </cell>
          <cell r="E541">
            <v>0</v>
          </cell>
          <cell r="F541">
            <v>0</v>
          </cell>
          <cell r="G541">
            <v>0</v>
          </cell>
          <cell r="H541">
            <v>0</v>
          </cell>
          <cell r="I541">
            <v>0</v>
          </cell>
        </row>
        <row r="542">
          <cell r="A542" t="str">
            <v>C3023</v>
          </cell>
          <cell r="B542" t="str">
            <v>Everbrook Housing Co-operative Limited</v>
          </cell>
          <cell r="C542" t="str">
            <v>No</v>
          </cell>
          <cell r="D542">
            <v>0</v>
          </cell>
          <cell r="E542">
            <v>0</v>
          </cell>
          <cell r="F542">
            <v>0</v>
          </cell>
          <cell r="G542">
            <v>0</v>
          </cell>
          <cell r="H542">
            <v>0</v>
          </cell>
          <cell r="I542">
            <v>0</v>
          </cell>
        </row>
        <row r="543">
          <cell r="A543" t="str">
            <v>C3024</v>
          </cell>
          <cell r="B543" t="str">
            <v>North Camden Housing Co-operative Limited</v>
          </cell>
          <cell r="C543" t="str">
            <v>No</v>
          </cell>
          <cell r="D543">
            <v>0</v>
          </cell>
          <cell r="E543">
            <v>0</v>
          </cell>
          <cell r="F543">
            <v>0</v>
          </cell>
          <cell r="G543">
            <v>0</v>
          </cell>
          <cell r="H543">
            <v>0</v>
          </cell>
          <cell r="I543">
            <v>0</v>
          </cell>
        </row>
        <row r="544">
          <cell r="A544" t="str">
            <v>C3026</v>
          </cell>
          <cell r="B544" t="str">
            <v>Newleaf Housing Co-operative Limited</v>
          </cell>
          <cell r="C544" t="str">
            <v>No</v>
          </cell>
          <cell r="D544">
            <v>0</v>
          </cell>
          <cell r="E544">
            <v>0</v>
          </cell>
          <cell r="F544">
            <v>0</v>
          </cell>
          <cell r="G544">
            <v>0</v>
          </cell>
          <cell r="H544">
            <v>0</v>
          </cell>
          <cell r="I544">
            <v>0</v>
          </cell>
        </row>
        <row r="545">
          <cell r="A545" t="str">
            <v>C3027</v>
          </cell>
          <cell r="B545" t="str">
            <v>Somewhere Co-operative Housing Association Limited</v>
          </cell>
          <cell r="C545" t="str">
            <v>No</v>
          </cell>
          <cell r="D545">
            <v>0</v>
          </cell>
          <cell r="E545">
            <v>0</v>
          </cell>
          <cell r="F545">
            <v>0</v>
          </cell>
          <cell r="G545">
            <v>0</v>
          </cell>
          <cell r="H545">
            <v>0</v>
          </cell>
          <cell r="I545">
            <v>0</v>
          </cell>
        </row>
        <row r="546">
          <cell r="A546" t="str">
            <v>C3041</v>
          </cell>
          <cell r="B546" t="str">
            <v>Clissold Housing Co-operative Limited</v>
          </cell>
          <cell r="C546" t="str">
            <v>No</v>
          </cell>
          <cell r="D546">
            <v>0</v>
          </cell>
          <cell r="E546">
            <v>0</v>
          </cell>
          <cell r="F546">
            <v>0</v>
          </cell>
          <cell r="G546">
            <v>0</v>
          </cell>
          <cell r="H546">
            <v>0</v>
          </cell>
          <cell r="I546">
            <v>0</v>
          </cell>
        </row>
        <row r="547">
          <cell r="A547" t="str">
            <v>C3043</v>
          </cell>
          <cell r="B547" t="str">
            <v>Richmond Avenue Housing Co-operative Limited</v>
          </cell>
          <cell r="C547" t="str">
            <v>No</v>
          </cell>
          <cell r="D547">
            <v>0</v>
          </cell>
          <cell r="E547">
            <v>0</v>
          </cell>
          <cell r="F547">
            <v>0</v>
          </cell>
          <cell r="G547">
            <v>0</v>
          </cell>
          <cell r="H547">
            <v>0</v>
          </cell>
          <cell r="I547">
            <v>0</v>
          </cell>
        </row>
        <row r="548">
          <cell r="A548" t="str">
            <v>C3044</v>
          </cell>
          <cell r="B548" t="str">
            <v>Hour Glass Housing Co-operative Limited</v>
          </cell>
          <cell r="C548" t="str">
            <v>No</v>
          </cell>
          <cell r="D548">
            <v>0</v>
          </cell>
          <cell r="E548">
            <v>0</v>
          </cell>
          <cell r="F548">
            <v>0</v>
          </cell>
          <cell r="G548">
            <v>0</v>
          </cell>
          <cell r="H548">
            <v>0</v>
          </cell>
          <cell r="I548">
            <v>0</v>
          </cell>
        </row>
        <row r="549">
          <cell r="A549" t="str">
            <v>C3069</v>
          </cell>
          <cell r="B549" t="str">
            <v>Wearmouth Housing Co-operative Limited</v>
          </cell>
          <cell r="C549" t="str">
            <v>No</v>
          </cell>
          <cell r="D549">
            <v>0</v>
          </cell>
          <cell r="E549">
            <v>0</v>
          </cell>
          <cell r="F549">
            <v>0</v>
          </cell>
          <cell r="G549">
            <v>0</v>
          </cell>
          <cell r="H549">
            <v>0</v>
          </cell>
          <cell r="I549">
            <v>0</v>
          </cell>
        </row>
        <row r="550">
          <cell r="A550" t="str">
            <v>C3097</v>
          </cell>
          <cell r="B550" t="str">
            <v>Seagull Housing Co-operative Limited</v>
          </cell>
          <cell r="C550" t="str">
            <v>No</v>
          </cell>
          <cell r="D550">
            <v>0</v>
          </cell>
          <cell r="E550">
            <v>0</v>
          </cell>
          <cell r="F550">
            <v>0</v>
          </cell>
          <cell r="G550">
            <v>0</v>
          </cell>
          <cell r="H550">
            <v>0</v>
          </cell>
          <cell r="I550">
            <v>0</v>
          </cell>
        </row>
        <row r="551">
          <cell r="A551" t="str">
            <v>C3115</v>
          </cell>
          <cell r="B551" t="str">
            <v>Arneway Housing Co-operative Limited</v>
          </cell>
          <cell r="C551" t="str">
            <v>No</v>
          </cell>
          <cell r="D551">
            <v>0</v>
          </cell>
          <cell r="E551">
            <v>0</v>
          </cell>
          <cell r="F551">
            <v>0</v>
          </cell>
          <cell r="G551">
            <v>0</v>
          </cell>
          <cell r="H551">
            <v>0</v>
          </cell>
          <cell r="I551">
            <v>0</v>
          </cell>
        </row>
        <row r="552">
          <cell r="A552" t="str">
            <v>C3125</v>
          </cell>
          <cell r="B552" t="str">
            <v>Craymill Housing Co-operative Limited</v>
          </cell>
          <cell r="C552" t="str">
            <v>No</v>
          </cell>
          <cell r="D552">
            <v>0</v>
          </cell>
          <cell r="E552">
            <v>0</v>
          </cell>
          <cell r="F552">
            <v>0</v>
          </cell>
          <cell r="G552">
            <v>0</v>
          </cell>
          <cell r="H552">
            <v>0</v>
          </cell>
          <cell r="I552">
            <v>0</v>
          </cell>
        </row>
        <row r="553">
          <cell r="A553" t="str">
            <v>C3126</v>
          </cell>
          <cell r="B553" t="str">
            <v>Whitworth Housing Co-operative Limited</v>
          </cell>
          <cell r="C553" t="str">
            <v>No</v>
          </cell>
          <cell r="D553">
            <v>0</v>
          </cell>
          <cell r="E553">
            <v>0</v>
          </cell>
          <cell r="F553">
            <v>0</v>
          </cell>
          <cell r="G553">
            <v>0</v>
          </cell>
          <cell r="H553">
            <v>0</v>
          </cell>
          <cell r="I553">
            <v>0</v>
          </cell>
        </row>
        <row r="554">
          <cell r="A554" t="str">
            <v>C3127</v>
          </cell>
          <cell r="B554" t="str">
            <v>Birchfield House Co-operative Limited</v>
          </cell>
          <cell r="C554" t="str">
            <v>No</v>
          </cell>
          <cell r="D554">
            <v>0</v>
          </cell>
          <cell r="E554">
            <v>0</v>
          </cell>
          <cell r="F554">
            <v>0</v>
          </cell>
          <cell r="G554">
            <v>0</v>
          </cell>
          <cell r="H554">
            <v>0</v>
          </cell>
          <cell r="I554">
            <v>0</v>
          </cell>
        </row>
        <row r="555">
          <cell r="A555" t="str">
            <v>C3128</v>
          </cell>
          <cell r="B555" t="str">
            <v>Paradise Housing Co-operative Limited</v>
          </cell>
          <cell r="C555" t="str">
            <v>No</v>
          </cell>
          <cell r="D555">
            <v>0</v>
          </cell>
          <cell r="E555">
            <v>0</v>
          </cell>
          <cell r="F555">
            <v>0</v>
          </cell>
          <cell r="G555">
            <v>0</v>
          </cell>
          <cell r="H555">
            <v>0</v>
          </cell>
          <cell r="I555">
            <v>0</v>
          </cell>
        </row>
        <row r="556">
          <cell r="A556" t="str">
            <v>C3129</v>
          </cell>
          <cell r="B556" t="str">
            <v>Elles Housing Co-operative Limited</v>
          </cell>
          <cell r="C556" t="str">
            <v>No</v>
          </cell>
          <cell r="D556">
            <v>0</v>
          </cell>
          <cell r="E556">
            <v>0</v>
          </cell>
          <cell r="F556">
            <v>0</v>
          </cell>
          <cell r="G556">
            <v>0</v>
          </cell>
          <cell r="H556">
            <v>0</v>
          </cell>
          <cell r="I556">
            <v>0</v>
          </cell>
        </row>
        <row r="557">
          <cell r="A557" t="str">
            <v>C3157</v>
          </cell>
          <cell r="B557" t="str">
            <v>Summerhill Housing Co-operative (Newcastle) Ltd</v>
          </cell>
          <cell r="C557" t="str">
            <v>No</v>
          </cell>
          <cell r="D557">
            <v>0</v>
          </cell>
          <cell r="E557">
            <v>0</v>
          </cell>
          <cell r="F557">
            <v>0</v>
          </cell>
          <cell r="G557">
            <v>0</v>
          </cell>
          <cell r="H557">
            <v>0</v>
          </cell>
          <cell r="I557">
            <v>0</v>
          </cell>
        </row>
        <row r="558">
          <cell r="A558" t="str">
            <v>C3172</v>
          </cell>
          <cell r="B558" t="str">
            <v>Prince Albert Gardens Housing Co-operative Limited</v>
          </cell>
          <cell r="C558" t="str">
            <v>No</v>
          </cell>
          <cell r="D558">
            <v>0</v>
          </cell>
          <cell r="E558">
            <v>0</v>
          </cell>
          <cell r="F558">
            <v>0</v>
          </cell>
          <cell r="G558">
            <v>0</v>
          </cell>
          <cell r="H558">
            <v>0</v>
          </cell>
          <cell r="I558">
            <v>0</v>
          </cell>
        </row>
        <row r="559">
          <cell r="A559" t="str">
            <v>C3174</v>
          </cell>
          <cell r="B559" t="str">
            <v>Sydenham Housing Co-operative Limited</v>
          </cell>
          <cell r="C559" t="str">
            <v>No</v>
          </cell>
          <cell r="D559">
            <v>0</v>
          </cell>
          <cell r="E559">
            <v>0</v>
          </cell>
          <cell r="F559">
            <v>0</v>
          </cell>
          <cell r="G559">
            <v>0</v>
          </cell>
          <cell r="H559">
            <v>0</v>
          </cell>
          <cell r="I559">
            <v>0</v>
          </cell>
        </row>
        <row r="560">
          <cell r="A560" t="str">
            <v>C3178</v>
          </cell>
          <cell r="B560" t="str">
            <v>South Road Housing Co-operative Limited</v>
          </cell>
          <cell r="C560" t="str">
            <v>No</v>
          </cell>
          <cell r="D560">
            <v>0</v>
          </cell>
          <cell r="E560">
            <v>0</v>
          </cell>
          <cell r="F560">
            <v>0</v>
          </cell>
          <cell r="G560">
            <v>0</v>
          </cell>
          <cell r="H560">
            <v>0</v>
          </cell>
          <cell r="I560">
            <v>0</v>
          </cell>
        </row>
        <row r="561">
          <cell r="A561" t="str">
            <v>C3185</v>
          </cell>
          <cell r="B561" t="str">
            <v>Brandrams Housing Co-operative Limited</v>
          </cell>
          <cell r="C561" t="str">
            <v>No</v>
          </cell>
          <cell r="D561">
            <v>0</v>
          </cell>
          <cell r="E561">
            <v>0</v>
          </cell>
          <cell r="F561">
            <v>0</v>
          </cell>
          <cell r="G561">
            <v>0</v>
          </cell>
          <cell r="H561">
            <v>0</v>
          </cell>
          <cell r="I561">
            <v>0</v>
          </cell>
        </row>
        <row r="562">
          <cell r="A562" t="str">
            <v>C3186</v>
          </cell>
          <cell r="B562" t="str">
            <v>Alpha Housing Co-operative Limited</v>
          </cell>
          <cell r="C562" t="str">
            <v>No</v>
          </cell>
          <cell r="D562">
            <v>0</v>
          </cell>
          <cell r="E562">
            <v>0</v>
          </cell>
          <cell r="F562">
            <v>0</v>
          </cell>
          <cell r="G562">
            <v>0</v>
          </cell>
          <cell r="H562">
            <v>0</v>
          </cell>
          <cell r="I562">
            <v>0</v>
          </cell>
        </row>
        <row r="563">
          <cell r="A563" t="str">
            <v>C3226</v>
          </cell>
          <cell r="B563" t="str">
            <v>Dingle Residents Co-operative Limited</v>
          </cell>
          <cell r="C563" t="str">
            <v>No</v>
          </cell>
          <cell r="D563">
            <v>0</v>
          </cell>
          <cell r="E563">
            <v>0</v>
          </cell>
          <cell r="F563">
            <v>0</v>
          </cell>
          <cell r="G563">
            <v>0</v>
          </cell>
          <cell r="H563">
            <v>0</v>
          </cell>
          <cell r="I563">
            <v>0</v>
          </cell>
        </row>
        <row r="564">
          <cell r="A564" t="str">
            <v>C3227</v>
          </cell>
          <cell r="B564" t="str">
            <v>Grafton Crescent Housing Co-operative Limited</v>
          </cell>
          <cell r="C564" t="str">
            <v>No</v>
          </cell>
          <cell r="D564">
            <v>0</v>
          </cell>
          <cell r="E564">
            <v>0</v>
          </cell>
          <cell r="F564">
            <v>0</v>
          </cell>
          <cell r="G564">
            <v>0</v>
          </cell>
          <cell r="H564">
            <v>0</v>
          </cell>
          <cell r="I564">
            <v>0</v>
          </cell>
        </row>
        <row r="565">
          <cell r="A565" t="str">
            <v>C3236</v>
          </cell>
          <cell r="B565" t="str">
            <v>Shearwood Housing Co-operative Limited</v>
          </cell>
          <cell r="C565" t="str">
            <v>No</v>
          </cell>
          <cell r="D565">
            <v>0</v>
          </cell>
          <cell r="E565">
            <v>0</v>
          </cell>
          <cell r="F565">
            <v>0</v>
          </cell>
          <cell r="G565">
            <v>0</v>
          </cell>
          <cell r="H565">
            <v>0</v>
          </cell>
          <cell r="I565">
            <v>0</v>
          </cell>
        </row>
        <row r="566">
          <cell r="A566" t="str">
            <v>C3272</v>
          </cell>
          <cell r="B566" t="str">
            <v>Longlife Housing Co-operative Limited</v>
          </cell>
          <cell r="C566" t="str">
            <v>No</v>
          </cell>
          <cell r="D566">
            <v>0</v>
          </cell>
          <cell r="E566">
            <v>0</v>
          </cell>
          <cell r="F566">
            <v>0</v>
          </cell>
          <cell r="G566">
            <v>0</v>
          </cell>
          <cell r="H566">
            <v>0</v>
          </cell>
          <cell r="I566">
            <v>0</v>
          </cell>
        </row>
        <row r="567">
          <cell r="A567" t="str">
            <v>C3275</v>
          </cell>
          <cell r="B567" t="str">
            <v>South Camden Housing Co-operative Limited</v>
          </cell>
          <cell r="C567" t="str">
            <v>No</v>
          </cell>
          <cell r="D567">
            <v>0</v>
          </cell>
          <cell r="E567">
            <v>0</v>
          </cell>
          <cell r="F567">
            <v>0</v>
          </cell>
          <cell r="G567">
            <v>0</v>
          </cell>
          <cell r="H567">
            <v>0</v>
          </cell>
          <cell r="I567">
            <v>0</v>
          </cell>
        </row>
        <row r="568">
          <cell r="A568" t="str">
            <v>C3277</v>
          </cell>
          <cell r="B568" t="str">
            <v>Oxfield Housing Co-operative Association Limited</v>
          </cell>
          <cell r="C568" t="str">
            <v>No</v>
          </cell>
          <cell r="D568">
            <v>0</v>
          </cell>
          <cell r="E568">
            <v>0</v>
          </cell>
          <cell r="F568">
            <v>0</v>
          </cell>
          <cell r="G568">
            <v>0</v>
          </cell>
          <cell r="H568">
            <v>0</v>
          </cell>
          <cell r="I568">
            <v>0</v>
          </cell>
        </row>
        <row r="569">
          <cell r="A569" t="str">
            <v>C3285</v>
          </cell>
          <cell r="B569" t="str">
            <v>Milldale Housing Co-operative Limited</v>
          </cell>
          <cell r="C569" t="str">
            <v>No</v>
          </cell>
          <cell r="D569">
            <v>0</v>
          </cell>
          <cell r="E569">
            <v>0</v>
          </cell>
          <cell r="F569">
            <v>0</v>
          </cell>
          <cell r="G569">
            <v>0</v>
          </cell>
          <cell r="H569">
            <v>0</v>
          </cell>
          <cell r="I569">
            <v>0</v>
          </cell>
        </row>
        <row r="570">
          <cell r="A570" t="str">
            <v>C3298</v>
          </cell>
          <cell r="B570" t="str">
            <v>Holt Road Area Housing Co-operative Limited</v>
          </cell>
          <cell r="C570" t="str">
            <v>No</v>
          </cell>
          <cell r="D570">
            <v>0</v>
          </cell>
          <cell r="E570">
            <v>0</v>
          </cell>
          <cell r="F570">
            <v>0</v>
          </cell>
          <cell r="G570">
            <v>0</v>
          </cell>
          <cell r="H570">
            <v>0</v>
          </cell>
          <cell r="I570">
            <v>0</v>
          </cell>
        </row>
        <row r="571">
          <cell r="A571" t="str">
            <v>C3299</v>
          </cell>
          <cell r="B571" t="str">
            <v>Ath-Gray Housing Co-operative Limited</v>
          </cell>
          <cell r="C571" t="str">
            <v>No</v>
          </cell>
          <cell r="D571">
            <v>0</v>
          </cell>
          <cell r="E571">
            <v>0</v>
          </cell>
          <cell r="F571">
            <v>0</v>
          </cell>
          <cell r="G571">
            <v>0</v>
          </cell>
          <cell r="H571">
            <v>0</v>
          </cell>
          <cell r="I571">
            <v>0</v>
          </cell>
        </row>
        <row r="572">
          <cell r="A572" t="str">
            <v>C3300</v>
          </cell>
          <cell r="B572" t="str">
            <v>Darent Housing Co-operative Limited</v>
          </cell>
          <cell r="C572" t="str">
            <v>No</v>
          </cell>
          <cell r="D572">
            <v>0</v>
          </cell>
          <cell r="E572">
            <v>0</v>
          </cell>
          <cell r="F572">
            <v>0</v>
          </cell>
          <cell r="G572">
            <v>0</v>
          </cell>
          <cell r="H572">
            <v>0</v>
          </cell>
          <cell r="I572">
            <v>0</v>
          </cell>
        </row>
        <row r="573">
          <cell r="A573" t="str">
            <v>C3302</v>
          </cell>
          <cell r="B573" t="str">
            <v>Southern Crescent Co-operative Limited</v>
          </cell>
          <cell r="C573" t="str">
            <v>No</v>
          </cell>
          <cell r="D573">
            <v>0</v>
          </cell>
          <cell r="E573">
            <v>0</v>
          </cell>
          <cell r="F573">
            <v>0</v>
          </cell>
          <cell r="G573">
            <v>0</v>
          </cell>
          <cell r="H573">
            <v>0</v>
          </cell>
          <cell r="I573">
            <v>0</v>
          </cell>
        </row>
        <row r="574">
          <cell r="A574" t="str">
            <v>C3335</v>
          </cell>
          <cell r="B574" t="str">
            <v>Cross Lances Housing Co-operative Limited</v>
          </cell>
          <cell r="C574" t="str">
            <v>No</v>
          </cell>
          <cell r="D574">
            <v>0</v>
          </cell>
          <cell r="E574">
            <v>0</v>
          </cell>
          <cell r="F574">
            <v>0</v>
          </cell>
          <cell r="G574">
            <v>0</v>
          </cell>
          <cell r="H574">
            <v>0</v>
          </cell>
          <cell r="I574">
            <v>0</v>
          </cell>
        </row>
        <row r="575">
          <cell r="A575" t="str">
            <v>C3337</v>
          </cell>
          <cell r="B575" t="str">
            <v>Weybank Housing Co-operative Limited</v>
          </cell>
          <cell r="C575" t="str">
            <v>No</v>
          </cell>
          <cell r="D575">
            <v>0</v>
          </cell>
          <cell r="E575">
            <v>0</v>
          </cell>
          <cell r="F575">
            <v>0</v>
          </cell>
          <cell r="G575">
            <v>0</v>
          </cell>
          <cell r="H575">
            <v>0</v>
          </cell>
          <cell r="I575">
            <v>0</v>
          </cell>
        </row>
        <row r="576">
          <cell r="A576" t="str">
            <v>C3338</v>
          </cell>
          <cell r="B576" t="str">
            <v>Portobello Housing Co-operative Limited</v>
          </cell>
          <cell r="C576" t="str">
            <v>No</v>
          </cell>
          <cell r="D576">
            <v>0</v>
          </cell>
          <cell r="E576">
            <v>0</v>
          </cell>
          <cell r="F576">
            <v>0</v>
          </cell>
          <cell r="G576">
            <v>0</v>
          </cell>
          <cell r="H576">
            <v>0</v>
          </cell>
          <cell r="I576">
            <v>0</v>
          </cell>
        </row>
        <row r="577">
          <cell r="A577" t="str">
            <v>C3339</v>
          </cell>
          <cell r="B577" t="str">
            <v>Barnwood Housing Co-operative Limited</v>
          </cell>
          <cell r="C577" t="str">
            <v>No</v>
          </cell>
          <cell r="D577">
            <v>0</v>
          </cell>
          <cell r="E577">
            <v>0</v>
          </cell>
          <cell r="F577">
            <v>0</v>
          </cell>
          <cell r="G577">
            <v>0</v>
          </cell>
          <cell r="H577">
            <v>0</v>
          </cell>
          <cell r="I577">
            <v>0</v>
          </cell>
        </row>
        <row r="578">
          <cell r="A578" t="str">
            <v>C3347</v>
          </cell>
          <cell r="B578" t="str">
            <v>Kirkdale Housing Co-operative Limited</v>
          </cell>
          <cell r="C578" t="str">
            <v>No</v>
          </cell>
          <cell r="D578">
            <v>0</v>
          </cell>
          <cell r="E578">
            <v>0</v>
          </cell>
          <cell r="F578">
            <v>0</v>
          </cell>
          <cell r="G578">
            <v>0</v>
          </cell>
          <cell r="H578">
            <v>0</v>
          </cell>
          <cell r="I578">
            <v>0</v>
          </cell>
        </row>
        <row r="579">
          <cell r="A579" t="str">
            <v>C3348</v>
          </cell>
          <cell r="B579" t="str">
            <v>Sunderland Riverside Housing Co-operative Limited</v>
          </cell>
          <cell r="C579" t="str">
            <v>No</v>
          </cell>
          <cell r="D579">
            <v>0</v>
          </cell>
          <cell r="E579">
            <v>0</v>
          </cell>
          <cell r="F579">
            <v>0</v>
          </cell>
          <cell r="G579">
            <v>0</v>
          </cell>
          <cell r="H579">
            <v>0</v>
          </cell>
          <cell r="I579">
            <v>0</v>
          </cell>
        </row>
        <row r="580">
          <cell r="A580" t="str">
            <v>C3376</v>
          </cell>
          <cell r="B580" t="str">
            <v>Zah Housing Co-operative Limited</v>
          </cell>
          <cell r="C580" t="str">
            <v>No</v>
          </cell>
          <cell r="D580">
            <v>0</v>
          </cell>
          <cell r="E580">
            <v>0</v>
          </cell>
          <cell r="F580">
            <v>0</v>
          </cell>
          <cell r="G580">
            <v>0</v>
          </cell>
          <cell r="H580">
            <v>0</v>
          </cell>
          <cell r="I580">
            <v>0</v>
          </cell>
        </row>
        <row r="581">
          <cell r="A581" t="str">
            <v>C3378</v>
          </cell>
          <cell r="B581" t="str">
            <v>Giffard Park Housing Co-operative Limited</v>
          </cell>
          <cell r="C581" t="str">
            <v>No</v>
          </cell>
          <cell r="D581">
            <v>0</v>
          </cell>
          <cell r="E581">
            <v>0</v>
          </cell>
          <cell r="F581">
            <v>0</v>
          </cell>
          <cell r="G581">
            <v>0</v>
          </cell>
          <cell r="H581">
            <v>0</v>
          </cell>
          <cell r="I581">
            <v>0</v>
          </cell>
        </row>
        <row r="582">
          <cell r="A582" t="str">
            <v>C3379</v>
          </cell>
          <cell r="B582" t="str">
            <v>Arundel Buildings Housing Co-operative Limited</v>
          </cell>
          <cell r="C582" t="str">
            <v>No</v>
          </cell>
          <cell r="D582">
            <v>0</v>
          </cell>
          <cell r="E582">
            <v>0</v>
          </cell>
          <cell r="F582">
            <v>0</v>
          </cell>
          <cell r="G582">
            <v>0</v>
          </cell>
          <cell r="H582">
            <v>0</v>
          </cell>
          <cell r="I582">
            <v>0</v>
          </cell>
        </row>
        <row r="583">
          <cell r="A583" t="str">
            <v>C3394</v>
          </cell>
          <cell r="B583" t="str">
            <v>Willesden Green Housing Co-operative Limited</v>
          </cell>
          <cell r="C583" t="str">
            <v>No</v>
          </cell>
          <cell r="D583">
            <v>0</v>
          </cell>
          <cell r="E583">
            <v>0</v>
          </cell>
          <cell r="F583">
            <v>0</v>
          </cell>
          <cell r="G583">
            <v>0</v>
          </cell>
          <cell r="H583">
            <v>0</v>
          </cell>
          <cell r="I583">
            <v>0</v>
          </cell>
        </row>
        <row r="584">
          <cell r="A584" t="str">
            <v>C3396</v>
          </cell>
          <cell r="B584" t="str">
            <v>Mill Street Co-op Ltd</v>
          </cell>
          <cell r="C584" t="str">
            <v>No</v>
          </cell>
          <cell r="D584">
            <v>0</v>
          </cell>
          <cell r="E584">
            <v>0</v>
          </cell>
          <cell r="F584">
            <v>0</v>
          </cell>
          <cell r="G584">
            <v>0</v>
          </cell>
          <cell r="H584">
            <v>0</v>
          </cell>
          <cell r="I584">
            <v>0</v>
          </cell>
        </row>
        <row r="585">
          <cell r="A585" t="str">
            <v>C3409</v>
          </cell>
          <cell r="B585" t="str">
            <v>New Venture Housing Co-operative Limited</v>
          </cell>
          <cell r="C585" t="str">
            <v>No</v>
          </cell>
          <cell r="D585">
            <v>0</v>
          </cell>
          <cell r="E585">
            <v>0</v>
          </cell>
          <cell r="F585">
            <v>0</v>
          </cell>
          <cell r="G585">
            <v>0</v>
          </cell>
          <cell r="H585">
            <v>0</v>
          </cell>
          <cell r="I585">
            <v>0</v>
          </cell>
        </row>
        <row r="586">
          <cell r="A586" t="str">
            <v>C3411</v>
          </cell>
          <cell r="B586" t="str">
            <v>Shorefields Co-operative Limited</v>
          </cell>
          <cell r="C586" t="str">
            <v>No</v>
          </cell>
          <cell r="D586">
            <v>0</v>
          </cell>
          <cell r="E586">
            <v>0</v>
          </cell>
          <cell r="F586">
            <v>0</v>
          </cell>
          <cell r="G586">
            <v>0</v>
          </cell>
          <cell r="H586">
            <v>0</v>
          </cell>
          <cell r="I586">
            <v>0</v>
          </cell>
        </row>
        <row r="587">
          <cell r="A587" t="str">
            <v>C3441</v>
          </cell>
          <cell r="B587" t="str">
            <v>Lindsey Housing Co-operative Limited</v>
          </cell>
          <cell r="C587" t="str">
            <v>No</v>
          </cell>
          <cell r="D587">
            <v>0</v>
          </cell>
          <cell r="E587">
            <v>0</v>
          </cell>
          <cell r="F587">
            <v>0</v>
          </cell>
          <cell r="G587">
            <v>0</v>
          </cell>
          <cell r="H587">
            <v>0</v>
          </cell>
          <cell r="I587">
            <v>0</v>
          </cell>
        </row>
        <row r="588">
          <cell r="A588" t="str">
            <v>C3446</v>
          </cell>
          <cell r="B588" t="str">
            <v>Bordesley Green Housing Co-operative Limited</v>
          </cell>
          <cell r="C588" t="str">
            <v>No</v>
          </cell>
          <cell r="D588">
            <v>0</v>
          </cell>
          <cell r="E588">
            <v>0</v>
          </cell>
          <cell r="F588">
            <v>0</v>
          </cell>
          <cell r="G588">
            <v>0</v>
          </cell>
          <cell r="H588">
            <v>0</v>
          </cell>
          <cell r="I588">
            <v>0</v>
          </cell>
        </row>
        <row r="589">
          <cell r="A589" t="str">
            <v>C3454</v>
          </cell>
          <cell r="B589" t="str">
            <v>Hirst Housing Co-operative Limited</v>
          </cell>
          <cell r="C589" t="str">
            <v>No</v>
          </cell>
          <cell r="D589">
            <v>0</v>
          </cell>
          <cell r="E589">
            <v>0</v>
          </cell>
          <cell r="F589">
            <v>0</v>
          </cell>
          <cell r="G589">
            <v>0</v>
          </cell>
          <cell r="H589">
            <v>0</v>
          </cell>
          <cell r="I589">
            <v>0</v>
          </cell>
        </row>
        <row r="590">
          <cell r="A590" t="str">
            <v>C3455</v>
          </cell>
          <cell r="B590" t="str">
            <v>Abeona Housing Co-operative Limited</v>
          </cell>
          <cell r="C590" t="str">
            <v>No</v>
          </cell>
          <cell r="D590">
            <v>0</v>
          </cell>
          <cell r="E590">
            <v>0</v>
          </cell>
          <cell r="F590">
            <v>0</v>
          </cell>
          <cell r="G590">
            <v>0</v>
          </cell>
          <cell r="H590">
            <v>0</v>
          </cell>
          <cell r="I590">
            <v>0</v>
          </cell>
        </row>
        <row r="591">
          <cell r="A591" t="str">
            <v>C3472</v>
          </cell>
          <cell r="B591" t="str">
            <v>Sensible Housing Co-operative Limited</v>
          </cell>
          <cell r="C591" t="str">
            <v>No</v>
          </cell>
          <cell r="D591">
            <v>0</v>
          </cell>
          <cell r="E591">
            <v>0</v>
          </cell>
          <cell r="F591">
            <v>0</v>
          </cell>
          <cell r="G591">
            <v>0</v>
          </cell>
          <cell r="H591">
            <v>0</v>
          </cell>
          <cell r="I591">
            <v>0</v>
          </cell>
        </row>
        <row r="592">
          <cell r="A592" t="str">
            <v>C3489</v>
          </cell>
          <cell r="B592" t="str">
            <v>20-20 Housing Co-operative Limited</v>
          </cell>
          <cell r="C592" t="str">
            <v>No</v>
          </cell>
          <cell r="D592">
            <v>0</v>
          </cell>
          <cell r="E592">
            <v>0</v>
          </cell>
          <cell r="F592">
            <v>0</v>
          </cell>
          <cell r="G592">
            <v>0</v>
          </cell>
          <cell r="H592">
            <v>0</v>
          </cell>
          <cell r="I592">
            <v>0</v>
          </cell>
        </row>
        <row r="593">
          <cell r="A593" t="str">
            <v>C3497</v>
          </cell>
          <cell r="B593" t="str">
            <v>Chippenham Housing Co-operative Limited</v>
          </cell>
          <cell r="C593" t="str">
            <v>No</v>
          </cell>
          <cell r="D593">
            <v>0</v>
          </cell>
          <cell r="E593">
            <v>0</v>
          </cell>
          <cell r="F593">
            <v>0</v>
          </cell>
          <cell r="G593">
            <v>0</v>
          </cell>
          <cell r="H593">
            <v>0</v>
          </cell>
          <cell r="I593">
            <v>0</v>
          </cell>
        </row>
        <row r="594">
          <cell r="A594" t="str">
            <v>C3499</v>
          </cell>
          <cell r="B594" t="str">
            <v>Vine Housing Co-operative Limited</v>
          </cell>
          <cell r="C594" t="str">
            <v>No</v>
          </cell>
          <cell r="D594">
            <v>0</v>
          </cell>
          <cell r="E594">
            <v>0</v>
          </cell>
          <cell r="F594">
            <v>0</v>
          </cell>
          <cell r="G594">
            <v>0</v>
          </cell>
          <cell r="H594">
            <v>0</v>
          </cell>
          <cell r="I594">
            <v>0</v>
          </cell>
        </row>
        <row r="595">
          <cell r="A595" t="str">
            <v>C3509</v>
          </cell>
          <cell r="B595" t="str">
            <v>Woodside Housing Co-operative Limited</v>
          </cell>
          <cell r="C595" t="str">
            <v>No</v>
          </cell>
          <cell r="D595">
            <v>0</v>
          </cell>
          <cell r="E595">
            <v>0</v>
          </cell>
          <cell r="F595">
            <v>0</v>
          </cell>
          <cell r="G595">
            <v>0</v>
          </cell>
          <cell r="H595">
            <v>0</v>
          </cell>
          <cell r="I595">
            <v>0</v>
          </cell>
        </row>
        <row r="596">
          <cell r="A596" t="str">
            <v>C3516</v>
          </cell>
          <cell r="B596" t="str">
            <v>Thornholme Housing Co-operative Limited</v>
          </cell>
          <cell r="C596" t="str">
            <v>No</v>
          </cell>
          <cell r="D596">
            <v>0</v>
          </cell>
          <cell r="E596">
            <v>0</v>
          </cell>
          <cell r="F596">
            <v>0</v>
          </cell>
          <cell r="G596">
            <v>0</v>
          </cell>
          <cell r="H596">
            <v>0</v>
          </cell>
          <cell r="I596">
            <v>0</v>
          </cell>
        </row>
        <row r="597">
          <cell r="A597" t="str">
            <v>C3517</v>
          </cell>
          <cell r="B597" t="str">
            <v>Notting Dale Housing Co-operative Limited</v>
          </cell>
          <cell r="C597" t="str">
            <v>No</v>
          </cell>
          <cell r="D597">
            <v>0</v>
          </cell>
          <cell r="E597">
            <v>0</v>
          </cell>
          <cell r="F597">
            <v>0</v>
          </cell>
          <cell r="G597">
            <v>0</v>
          </cell>
          <cell r="H597">
            <v>0</v>
          </cell>
          <cell r="I597">
            <v>0</v>
          </cell>
        </row>
        <row r="598">
          <cell r="A598" t="str">
            <v>C3518</v>
          </cell>
          <cell r="B598" t="str">
            <v>Senacre Housing Co-operative Limited</v>
          </cell>
          <cell r="C598" t="str">
            <v>No</v>
          </cell>
          <cell r="D598">
            <v>0</v>
          </cell>
          <cell r="E598">
            <v>0</v>
          </cell>
          <cell r="F598">
            <v>0</v>
          </cell>
          <cell r="G598">
            <v>0</v>
          </cell>
          <cell r="H598">
            <v>0</v>
          </cell>
          <cell r="I598">
            <v>0</v>
          </cell>
        </row>
        <row r="599">
          <cell r="A599" t="str">
            <v>C3531</v>
          </cell>
          <cell r="B599" t="str">
            <v>The Huyton Community Co-op for the Elderly Ltd</v>
          </cell>
          <cell r="C599" t="str">
            <v>No</v>
          </cell>
          <cell r="D599">
            <v>0</v>
          </cell>
          <cell r="E599">
            <v>0</v>
          </cell>
          <cell r="F599">
            <v>0</v>
          </cell>
          <cell r="G599">
            <v>0</v>
          </cell>
          <cell r="H599">
            <v>0</v>
          </cell>
          <cell r="I599">
            <v>0</v>
          </cell>
        </row>
        <row r="600">
          <cell r="A600" t="str">
            <v>C3554</v>
          </cell>
          <cell r="B600" t="str">
            <v>Convent Co-operative Limited</v>
          </cell>
          <cell r="C600" t="str">
            <v>Yes</v>
          </cell>
          <cell r="D600" t="str">
            <v>No</v>
          </cell>
          <cell r="E600">
            <v>0</v>
          </cell>
          <cell r="F600">
            <v>0</v>
          </cell>
          <cell r="G600">
            <v>0</v>
          </cell>
          <cell r="H600">
            <v>0</v>
          </cell>
          <cell r="I600" t="str">
            <v>wandsworth council</v>
          </cell>
        </row>
        <row r="601">
          <cell r="A601" t="str">
            <v>C3555</v>
          </cell>
          <cell r="B601" t="str">
            <v>Southsea Self Help Housing Limited</v>
          </cell>
          <cell r="C601" t="str">
            <v>No</v>
          </cell>
          <cell r="D601">
            <v>0</v>
          </cell>
          <cell r="E601">
            <v>0</v>
          </cell>
          <cell r="F601">
            <v>0</v>
          </cell>
          <cell r="G601">
            <v>0</v>
          </cell>
          <cell r="H601">
            <v>0</v>
          </cell>
          <cell r="I601">
            <v>0</v>
          </cell>
        </row>
        <row r="602">
          <cell r="A602" t="str">
            <v>C3556</v>
          </cell>
          <cell r="B602" t="str">
            <v>Phoenix Community Housing Co-operative Limited</v>
          </cell>
          <cell r="C602" t="str">
            <v>No</v>
          </cell>
          <cell r="D602">
            <v>0</v>
          </cell>
          <cell r="E602">
            <v>0</v>
          </cell>
          <cell r="F602">
            <v>0</v>
          </cell>
          <cell r="G602">
            <v>0</v>
          </cell>
          <cell r="H602">
            <v>0</v>
          </cell>
          <cell r="I602">
            <v>0</v>
          </cell>
        </row>
        <row r="603">
          <cell r="A603" t="str">
            <v>C3557</v>
          </cell>
          <cell r="B603" t="str">
            <v>May Day Permanent Housing Co-operative Limited</v>
          </cell>
          <cell r="C603" t="str">
            <v>No</v>
          </cell>
          <cell r="D603">
            <v>0</v>
          </cell>
          <cell r="E603">
            <v>0</v>
          </cell>
          <cell r="F603">
            <v>0</v>
          </cell>
          <cell r="G603">
            <v>0</v>
          </cell>
          <cell r="H603">
            <v>0</v>
          </cell>
          <cell r="I603">
            <v>0</v>
          </cell>
        </row>
        <row r="604">
          <cell r="A604" t="str">
            <v>C3572</v>
          </cell>
          <cell r="B604" t="str">
            <v>Southdene Housing Co-operative Limited</v>
          </cell>
          <cell r="C604" t="str">
            <v>No</v>
          </cell>
          <cell r="D604">
            <v>0</v>
          </cell>
          <cell r="E604">
            <v>0</v>
          </cell>
          <cell r="F604">
            <v>0</v>
          </cell>
          <cell r="G604">
            <v>0</v>
          </cell>
          <cell r="H604">
            <v>0</v>
          </cell>
          <cell r="I604">
            <v>0</v>
          </cell>
        </row>
        <row r="605">
          <cell r="A605" t="str">
            <v>C3573</v>
          </cell>
          <cell r="B605" t="str">
            <v>Knowsley Residents Housing Co-operative Limited</v>
          </cell>
          <cell r="C605" t="str">
            <v>No</v>
          </cell>
          <cell r="D605">
            <v>0</v>
          </cell>
          <cell r="E605">
            <v>0</v>
          </cell>
          <cell r="F605">
            <v>0</v>
          </cell>
          <cell r="G605">
            <v>0</v>
          </cell>
          <cell r="H605">
            <v>0</v>
          </cell>
          <cell r="I605">
            <v>0</v>
          </cell>
        </row>
        <row r="606">
          <cell r="A606" t="str">
            <v>C3574</v>
          </cell>
          <cell r="B606" t="str">
            <v>New Longsight Housing Co-operative Limited</v>
          </cell>
          <cell r="C606" t="str">
            <v>No</v>
          </cell>
          <cell r="D606">
            <v>0</v>
          </cell>
          <cell r="E606">
            <v>0</v>
          </cell>
          <cell r="F606">
            <v>0</v>
          </cell>
          <cell r="G606">
            <v>0</v>
          </cell>
          <cell r="H606">
            <v>0</v>
          </cell>
          <cell r="I606">
            <v>0</v>
          </cell>
        </row>
        <row r="607">
          <cell r="A607" t="str">
            <v>C3607</v>
          </cell>
          <cell r="B607" t="str">
            <v>Paddock Housing Co-operative Limited</v>
          </cell>
          <cell r="C607" t="str">
            <v>No</v>
          </cell>
          <cell r="D607">
            <v>0</v>
          </cell>
          <cell r="E607">
            <v>0</v>
          </cell>
          <cell r="F607">
            <v>0</v>
          </cell>
          <cell r="G607">
            <v>0</v>
          </cell>
          <cell r="H607">
            <v>0</v>
          </cell>
          <cell r="I607">
            <v>0</v>
          </cell>
        </row>
        <row r="608">
          <cell r="A608" t="str">
            <v>C3608</v>
          </cell>
          <cell r="B608" t="str">
            <v>Cherryfield Co-operative Limited</v>
          </cell>
          <cell r="C608" t="str">
            <v>No</v>
          </cell>
          <cell r="D608">
            <v>0</v>
          </cell>
          <cell r="E608">
            <v>0</v>
          </cell>
          <cell r="F608">
            <v>0</v>
          </cell>
          <cell r="G608">
            <v>0</v>
          </cell>
          <cell r="H608">
            <v>0</v>
          </cell>
          <cell r="I608">
            <v>0</v>
          </cell>
        </row>
        <row r="609">
          <cell r="A609" t="str">
            <v>C3609</v>
          </cell>
          <cell r="B609" t="str">
            <v>Eldonian Community Based Housing Association Ltd</v>
          </cell>
          <cell r="C609" t="str">
            <v>No</v>
          </cell>
          <cell r="D609">
            <v>0</v>
          </cell>
          <cell r="E609">
            <v>0</v>
          </cell>
          <cell r="F609">
            <v>0</v>
          </cell>
          <cell r="G609">
            <v>0</v>
          </cell>
          <cell r="H609">
            <v>0</v>
          </cell>
          <cell r="I609">
            <v>0</v>
          </cell>
        </row>
        <row r="610">
          <cell r="A610" t="str">
            <v>C3627</v>
          </cell>
          <cell r="B610" t="str">
            <v>Moat Farm Housing Co-operative Limited</v>
          </cell>
          <cell r="C610" t="str">
            <v>No</v>
          </cell>
          <cell r="D610">
            <v>0</v>
          </cell>
          <cell r="E610">
            <v>0</v>
          </cell>
          <cell r="F610">
            <v>0</v>
          </cell>
          <cell r="G610">
            <v>0</v>
          </cell>
          <cell r="H610">
            <v>0</v>
          </cell>
          <cell r="I610">
            <v>0</v>
          </cell>
        </row>
        <row r="611">
          <cell r="A611" t="str">
            <v>C3628</v>
          </cell>
          <cell r="B611" t="str">
            <v>New Moves Housing Co-operative Limited</v>
          </cell>
          <cell r="C611" t="str">
            <v>No</v>
          </cell>
          <cell r="D611">
            <v>0</v>
          </cell>
          <cell r="E611">
            <v>0</v>
          </cell>
          <cell r="F611">
            <v>0</v>
          </cell>
          <cell r="G611">
            <v>0</v>
          </cell>
          <cell r="H611">
            <v>0</v>
          </cell>
          <cell r="I611">
            <v>0</v>
          </cell>
        </row>
        <row r="612">
          <cell r="A612" t="str">
            <v>C3635</v>
          </cell>
          <cell r="B612" t="str">
            <v>Mulberry Housing Co-operative Limited</v>
          </cell>
          <cell r="C612" t="str">
            <v>No</v>
          </cell>
          <cell r="D612">
            <v>0</v>
          </cell>
          <cell r="E612">
            <v>0</v>
          </cell>
          <cell r="F612">
            <v>0</v>
          </cell>
          <cell r="G612">
            <v>0</v>
          </cell>
          <cell r="H612">
            <v>0</v>
          </cell>
          <cell r="I612">
            <v>0</v>
          </cell>
        </row>
        <row r="613">
          <cell r="A613" t="str">
            <v>C3636</v>
          </cell>
          <cell r="B613" t="str">
            <v>Park Hill Housing Co-operative Limited</v>
          </cell>
          <cell r="C613" t="str">
            <v>No</v>
          </cell>
          <cell r="D613">
            <v>0</v>
          </cell>
          <cell r="E613">
            <v>0</v>
          </cell>
          <cell r="F613">
            <v>0</v>
          </cell>
          <cell r="G613">
            <v>0</v>
          </cell>
          <cell r="H613">
            <v>0</v>
          </cell>
          <cell r="I613">
            <v>0</v>
          </cell>
        </row>
        <row r="614">
          <cell r="A614" t="str">
            <v>C3637</v>
          </cell>
          <cell r="B614" t="str">
            <v>Miller Walk Housing Co-operative Limited</v>
          </cell>
          <cell r="C614" t="str">
            <v>No</v>
          </cell>
          <cell r="D614">
            <v>0</v>
          </cell>
          <cell r="E614">
            <v>0</v>
          </cell>
          <cell r="F614">
            <v>0</v>
          </cell>
          <cell r="G614">
            <v>0</v>
          </cell>
          <cell r="H614">
            <v>0</v>
          </cell>
          <cell r="I614">
            <v>0</v>
          </cell>
        </row>
        <row r="615">
          <cell r="A615" t="str">
            <v>C3638</v>
          </cell>
          <cell r="B615" t="str">
            <v>Brighton Buildings Housing Co-operative Limited</v>
          </cell>
          <cell r="C615" t="str">
            <v>No</v>
          </cell>
          <cell r="D615">
            <v>0</v>
          </cell>
          <cell r="E615">
            <v>0</v>
          </cell>
          <cell r="F615">
            <v>0</v>
          </cell>
          <cell r="G615">
            <v>0</v>
          </cell>
          <cell r="H615">
            <v>0</v>
          </cell>
          <cell r="I615">
            <v>0</v>
          </cell>
        </row>
        <row r="616">
          <cell r="A616" t="str">
            <v>C3641</v>
          </cell>
          <cell r="B616" t="str">
            <v>The New Cut Housing Co-operative Limited</v>
          </cell>
          <cell r="C616" t="str">
            <v>No</v>
          </cell>
          <cell r="D616">
            <v>0</v>
          </cell>
          <cell r="E616">
            <v>0</v>
          </cell>
          <cell r="F616">
            <v>0</v>
          </cell>
          <cell r="G616">
            <v>0</v>
          </cell>
          <cell r="H616">
            <v>0</v>
          </cell>
          <cell r="I616">
            <v>0</v>
          </cell>
        </row>
        <row r="617">
          <cell r="A617" t="str">
            <v>C3650</v>
          </cell>
          <cell r="B617" t="str">
            <v>Pan African Refugee Housing Co-operative Limited</v>
          </cell>
          <cell r="C617" t="str">
            <v>No</v>
          </cell>
          <cell r="D617">
            <v>0</v>
          </cell>
          <cell r="E617">
            <v>0</v>
          </cell>
          <cell r="F617">
            <v>0</v>
          </cell>
          <cell r="G617">
            <v>0</v>
          </cell>
          <cell r="H617">
            <v>0</v>
          </cell>
          <cell r="I617">
            <v>0</v>
          </cell>
        </row>
        <row r="618">
          <cell r="A618" t="str">
            <v>C3674</v>
          </cell>
          <cell r="B618" t="str">
            <v>Leytonstone Housing Co-operative Limited</v>
          </cell>
          <cell r="C618" t="str">
            <v>No</v>
          </cell>
          <cell r="D618">
            <v>0</v>
          </cell>
          <cell r="E618">
            <v>0</v>
          </cell>
          <cell r="F618">
            <v>0</v>
          </cell>
          <cell r="G618">
            <v>0</v>
          </cell>
          <cell r="H618">
            <v>0</v>
          </cell>
          <cell r="I618">
            <v>0</v>
          </cell>
        </row>
        <row r="619">
          <cell r="A619" t="str">
            <v>C3675</v>
          </cell>
          <cell r="B619" t="str">
            <v>Co-op Homes (South) Limited</v>
          </cell>
          <cell r="C619" t="str">
            <v>Yes</v>
          </cell>
          <cell r="D619" t="str">
            <v>No</v>
          </cell>
          <cell r="E619">
            <v>0</v>
          </cell>
          <cell r="F619">
            <v>0</v>
          </cell>
          <cell r="G619" t="str">
            <v>L4279</v>
          </cell>
          <cell r="H619" t="str">
            <v>Richmond Housing Partnership Limited</v>
          </cell>
          <cell r="I619">
            <v>0</v>
          </cell>
        </row>
        <row r="620">
          <cell r="A620" t="str">
            <v>C3686</v>
          </cell>
          <cell r="B620" t="str">
            <v>Redwood Housing Co-operative Limited</v>
          </cell>
          <cell r="C620" t="str">
            <v>No</v>
          </cell>
          <cell r="D620">
            <v>0</v>
          </cell>
          <cell r="E620">
            <v>0</v>
          </cell>
          <cell r="F620">
            <v>0</v>
          </cell>
          <cell r="G620">
            <v>0</v>
          </cell>
          <cell r="H620">
            <v>0</v>
          </cell>
          <cell r="I620">
            <v>0</v>
          </cell>
        </row>
        <row r="621">
          <cell r="A621" t="str">
            <v>C3690</v>
          </cell>
          <cell r="B621" t="str">
            <v>Lammerton Housing Co-operative Limited</v>
          </cell>
          <cell r="C621" t="str">
            <v>No</v>
          </cell>
          <cell r="D621">
            <v>0</v>
          </cell>
          <cell r="E621">
            <v>0</v>
          </cell>
          <cell r="F621">
            <v>0</v>
          </cell>
          <cell r="G621">
            <v>0</v>
          </cell>
          <cell r="H621">
            <v>0</v>
          </cell>
          <cell r="I621">
            <v>0</v>
          </cell>
        </row>
        <row r="622">
          <cell r="A622" t="str">
            <v>C3691</v>
          </cell>
          <cell r="B622" t="str">
            <v>Dennetts Housing Co-operative Limited</v>
          </cell>
          <cell r="C622" t="str">
            <v>No</v>
          </cell>
          <cell r="D622">
            <v>0</v>
          </cell>
          <cell r="E622">
            <v>0</v>
          </cell>
          <cell r="F622">
            <v>0</v>
          </cell>
          <cell r="G622">
            <v>0</v>
          </cell>
          <cell r="H622">
            <v>0</v>
          </cell>
          <cell r="I622">
            <v>0</v>
          </cell>
        </row>
        <row r="623">
          <cell r="A623" t="str">
            <v>C3693</v>
          </cell>
          <cell r="B623" t="str">
            <v>Rusland Road Housing Co-operative Limited</v>
          </cell>
          <cell r="C623" t="str">
            <v>No</v>
          </cell>
          <cell r="D623">
            <v>0</v>
          </cell>
          <cell r="E623">
            <v>0</v>
          </cell>
          <cell r="F623">
            <v>0</v>
          </cell>
          <cell r="G623">
            <v>0</v>
          </cell>
          <cell r="H623">
            <v>0</v>
          </cell>
          <cell r="I623">
            <v>0</v>
          </cell>
        </row>
        <row r="624">
          <cell r="A624" t="str">
            <v>C3695</v>
          </cell>
          <cell r="B624" t="str">
            <v>Springwood Housing Co-operative Limited</v>
          </cell>
          <cell r="C624" t="str">
            <v>No</v>
          </cell>
          <cell r="D624">
            <v>0</v>
          </cell>
          <cell r="E624">
            <v>0</v>
          </cell>
          <cell r="F624">
            <v>0</v>
          </cell>
          <cell r="G624">
            <v>0</v>
          </cell>
          <cell r="H624">
            <v>0</v>
          </cell>
          <cell r="I624">
            <v>0</v>
          </cell>
        </row>
        <row r="625">
          <cell r="A625" t="str">
            <v>C3701</v>
          </cell>
          <cell r="B625" t="str">
            <v>Winsor Housing Co-operative Limited</v>
          </cell>
          <cell r="C625" t="str">
            <v>No</v>
          </cell>
          <cell r="D625">
            <v>0</v>
          </cell>
          <cell r="E625">
            <v>0</v>
          </cell>
          <cell r="F625">
            <v>0</v>
          </cell>
          <cell r="G625">
            <v>0</v>
          </cell>
          <cell r="H625">
            <v>0</v>
          </cell>
          <cell r="I625">
            <v>0</v>
          </cell>
        </row>
        <row r="626">
          <cell r="A626" t="str">
            <v>C3718</v>
          </cell>
          <cell r="B626" t="str">
            <v>Brownlow Hill Housing Co-operative Limited</v>
          </cell>
          <cell r="C626" t="str">
            <v>No</v>
          </cell>
          <cell r="D626">
            <v>0</v>
          </cell>
          <cell r="E626">
            <v>0</v>
          </cell>
          <cell r="F626">
            <v>0</v>
          </cell>
          <cell r="G626">
            <v>0</v>
          </cell>
          <cell r="H626">
            <v>0</v>
          </cell>
          <cell r="I626">
            <v>0</v>
          </cell>
        </row>
        <row r="627">
          <cell r="A627" t="str">
            <v>C3719</v>
          </cell>
          <cell r="B627" t="str">
            <v>Albion Housing Co-operative Limited</v>
          </cell>
          <cell r="C627" t="str">
            <v>No</v>
          </cell>
          <cell r="D627">
            <v>0</v>
          </cell>
          <cell r="E627">
            <v>0</v>
          </cell>
          <cell r="F627">
            <v>0</v>
          </cell>
          <cell r="G627">
            <v>0</v>
          </cell>
          <cell r="H627">
            <v>0</v>
          </cell>
          <cell r="I627">
            <v>0</v>
          </cell>
        </row>
        <row r="628">
          <cell r="A628" t="str">
            <v>C3723</v>
          </cell>
          <cell r="B628" t="str">
            <v>Westvale Housing Co-operative Limited</v>
          </cell>
          <cell r="C628" t="str">
            <v>No</v>
          </cell>
          <cell r="D628">
            <v>0</v>
          </cell>
          <cell r="E628">
            <v>0</v>
          </cell>
          <cell r="F628">
            <v>0</v>
          </cell>
          <cell r="G628">
            <v>0</v>
          </cell>
          <cell r="H628">
            <v>0</v>
          </cell>
          <cell r="I628">
            <v>0</v>
          </cell>
        </row>
        <row r="629">
          <cell r="A629" t="str">
            <v>C3724</v>
          </cell>
          <cell r="B629" t="str">
            <v>Hamlet Village Housing Co-operative Limited</v>
          </cell>
          <cell r="C629" t="str">
            <v>No</v>
          </cell>
          <cell r="D629">
            <v>0</v>
          </cell>
          <cell r="E629">
            <v>0</v>
          </cell>
          <cell r="F629">
            <v>0</v>
          </cell>
          <cell r="G629">
            <v>0</v>
          </cell>
          <cell r="H629">
            <v>0</v>
          </cell>
          <cell r="I629">
            <v>0</v>
          </cell>
        </row>
        <row r="630">
          <cell r="A630" t="str">
            <v>C3725</v>
          </cell>
          <cell r="B630" t="str">
            <v>Watermans Housing Co-operative Limited</v>
          </cell>
          <cell r="C630" t="str">
            <v>No</v>
          </cell>
          <cell r="D630">
            <v>0</v>
          </cell>
          <cell r="E630">
            <v>0</v>
          </cell>
          <cell r="F630">
            <v>0</v>
          </cell>
          <cell r="G630">
            <v>0</v>
          </cell>
          <cell r="H630">
            <v>0</v>
          </cell>
          <cell r="I630">
            <v>0</v>
          </cell>
        </row>
        <row r="631">
          <cell r="A631" t="str">
            <v>C3726</v>
          </cell>
          <cell r="B631" t="str">
            <v>Old Isleworth Housing Co-operative Limited</v>
          </cell>
          <cell r="C631" t="str">
            <v>No</v>
          </cell>
          <cell r="D631">
            <v>0</v>
          </cell>
          <cell r="E631">
            <v>0</v>
          </cell>
          <cell r="F631">
            <v>0</v>
          </cell>
          <cell r="G631">
            <v>0</v>
          </cell>
          <cell r="H631">
            <v>0</v>
          </cell>
          <cell r="I631">
            <v>0</v>
          </cell>
        </row>
        <row r="632">
          <cell r="A632" t="str">
            <v>C3729</v>
          </cell>
          <cell r="B632" t="str">
            <v>Coin Street Secondary Housing Co-operative Limited</v>
          </cell>
          <cell r="C632" t="str">
            <v>No</v>
          </cell>
          <cell r="D632">
            <v>0</v>
          </cell>
          <cell r="E632">
            <v>0</v>
          </cell>
          <cell r="F632">
            <v>0</v>
          </cell>
          <cell r="G632">
            <v>0</v>
          </cell>
          <cell r="H632">
            <v>0</v>
          </cell>
          <cell r="I632">
            <v>0</v>
          </cell>
        </row>
        <row r="633">
          <cell r="A633" t="str">
            <v>C3738</v>
          </cell>
          <cell r="B633" t="str">
            <v>Swan Lane Housing Co-operative Limited</v>
          </cell>
          <cell r="C633" t="str">
            <v>No</v>
          </cell>
          <cell r="D633">
            <v>0</v>
          </cell>
          <cell r="E633">
            <v>0</v>
          </cell>
          <cell r="F633">
            <v>0</v>
          </cell>
          <cell r="G633">
            <v>0</v>
          </cell>
          <cell r="H633">
            <v>0</v>
          </cell>
          <cell r="I633">
            <v>0</v>
          </cell>
        </row>
        <row r="634">
          <cell r="A634" t="str">
            <v>C3739</v>
          </cell>
          <cell r="B634" t="str">
            <v>Perryview Housing Co-operative Limited</v>
          </cell>
          <cell r="C634" t="str">
            <v>No</v>
          </cell>
          <cell r="D634">
            <v>0</v>
          </cell>
          <cell r="E634">
            <v>0</v>
          </cell>
          <cell r="F634">
            <v>0</v>
          </cell>
          <cell r="G634">
            <v>0</v>
          </cell>
          <cell r="H634">
            <v>0</v>
          </cell>
          <cell r="I634">
            <v>0</v>
          </cell>
        </row>
        <row r="635">
          <cell r="A635" t="str">
            <v>C3745</v>
          </cell>
          <cell r="B635" t="str">
            <v>Bomarsund Housing Co-operative Limited</v>
          </cell>
          <cell r="C635" t="str">
            <v>No</v>
          </cell>
          <cell r="D635">
            <v>0</v>
          </cell>
          <cell r="E635">
            <v>0</v>
          </cell>
          <cell r="F635">
            <v>0</v>
          </cell>
          <cell r="G635">
            <v>0</v>
          </cell>
          <cell r="H635">
            <v>0</v>
          </cell>
          <cell r="I635">
            <v>0</v>
          </cell>
        </row>
        <row r="636">
          <cell r="A636" t="str">
            <v>C3755</v>
          </cell>
          <cell r="B636" t="str">
            <v>Imani Housing Co-operative Limited</v>
          </cell>
          <cell r="C636" t="str">
            <v>No</v>
          </cell>
          <cell r="D636">
            <v>0</v>
          </cell>
          <cell r="E636">
            <v>0</v>
          </cell>
          <cell r="F636">
            <v>0</v>
          </cell>
          <cell r="G636">
            <v>0</v>
          </cell>
          <cell r="H636">
            <v>0</v>
          </cell>
          <cell r="I636">
            <v>0</v>
          </cell>
        </row>
        <row r="637">
          <cell r="A637" t="str">
            <v>C3756</v>
          </cell>
          <cell r="B637" t="str">
            <v>Co-op Schemes For The Elderly Ltd</v>
          </cell>
          <cell r="C637" t="str">
            <v>No</v>
          </cell>
          <cell r="D637">
            <v>0</v>
          </cell>
          <cell r="E637">
            <v>0</v>
          </cell>
          <cell r="F637">
            <v>0</v>
          </cell>
          <cell r="G637">
            <v>0</v>
          </cell>
          <cell r="H637">
            <v>0</v>
          </cell>
          <cell r="I637">
            <v>0</v>
          </cell>
        </row>
        <row r="638">
          <cell r="A638" t="str">
            <v>C3769</v>
          </cell>
          <cell r="B638" t="str">
            <v>Home from Home Housing Association Limited</v>
          </cell>
          <cell r="C638" t="str">
            <v>No</v>
          </cell>
          <cell r="D638">
            <v>0</v>
          </cell>
          <cell r="E638">
            <v>0</v>
          </cell>
          <cell r="F638">
            <v>0</v>
          </cell>
          <cell r="G638">
            <v>0</v>
          </cell>
          <cell r="H638">
            <v>0</v>
          </cell>
          <cell r="I638">
            <v>0</v>
          </cell>
        </row>
        <row r="639">
          <cell r="A639" t="str">
            <v>C3770</v>
          </cell>
          <cell r="B639" t="str">
            <v>Isis Housing Co-operative Limited</v>
          </cell>
          <cell r="C639" t="str">
            <v>No</v>
          </cell>
          <cell r="D639">
            <v>0</v>
          </cell>
          <cell r="E639">
            <v>0</v>
          </cell>
          <cell r="F639">
            <v>0</v>
          </cell>
          <cell r="G639">
            <v>0</v>
          </cell>
          <cell r="H639">
            <v>0</v>
          </cell>
          <cell r="I639">
            <v>0</v>
          </cell>
        </row>
        <row r="640">
          <cell r="A640" t="str">
            <v>C3771</v>
          </cell>
          <cell r="B640" t="str">
            <v>Red House Farm Housing Co-operative Limited</v>
          </cell>
          <cell r="C640" t="str">
            <v>No</v>
          </cell>
          <cell r="D640">
            <v>0</v>
          </cell>
          <cell r="E640">
            <v>0</v>
          </cell>
          <cell r="F640">
            <v>0</v>
          </cell>
          <cell r="G640">
            <v>0</v>
          </cell>
          <cell r="H640">
            <v>0</v>
          </cell>
          <cell r="I640">
            <v>0</v>
          </cell>
        </row>
        <row r="641">
          <cell r="A641" t="str">
            <v>C3772</v>
          </cell>
          <cell r="B641" t="str">
            <v>Hamwic Housing Co-operative Limited</v>
          </cell>
          <cell r="C641" t="str">
            <v>No</v>
          </cell>
          <cell r="D641">
            <v>0</v>
          </cell>
          <cell r="E641">
            <v>0</v>
          </cell>
          <cell r="F641">
            <v>0</v>
          </cell>
          <cell r="G641">
            <v>0</v>
          </cell>
          <cell r="H641">
            <v>0</v>
          </cell>
          <cell r="I641">
            <v>0</v>
          </cell>
        </row>
        <row r="642">
          <cell r="A642" t="str">
            <v>C3777</v>
          </cell>
          <cell r="B642" t="str">
            <v>Langrove Community Housing Co-operative Limited</v>
          </cell>
          <cell r="C642" t="str">
            <v>No</v>
          </cell>
          <cell r="D642">
            <v>0</v>
          </cell>
          <cell r="E642">
            <v>0</v>
          </cell>
          <cell r="F642">
            <v>0</v>
          </cell>
          <cell r="G642">
            <v>0</v>
          </cell>
          <cell r="H642">
            <v>0</v>
          </cell>
          <cell r="I642">
            <v>0</v>
          </cell>
        </row>
        <row r="643">
          <cell r="A643" t="str">
            <v>C3789</v>
          </cell>
          <cell r="B643" t="str">
            <v>Wellington Housing Co-operative Limited</v>
          </cell>
          <cell r="C643" t="str">
            <v>No</v>
          </cell>
          <cell r="D643">
            <v>0</v>
          </cell>
          <cell r="E643">
            <v>0</v>
          </cell>
          <cell r="F643">
            <v>0</v>
          </cell>
          <cell r="G643">
            <v>0</v>
          </cell>
          <cell r="H643">
            <v>0</v>
          </cell>
          <cell r="I643">
            <v>0</v>
          </cell>
        </row>
        <row r="644">
          <cell r="A644" t="str">
            <v>C3843</v>
          </cell>
          <cell r="B644" t="str">
            <v>Ash-Shahada Housing Association Limited</v>
          </cell>
          <cell r="C644" t="str">
            <v>No</v>
          </cell>
          <cell r="D644">
            <v>0</v>
          </cell>
          <cell r="E644">
            <v>0</v>
          </cell>
          <cell r="F644">
            <v>0</v>
          </cell>
          <cell r="G644">
            <v>0</v>
          </cell>
          <cell r="H644">
            <v>0</v>
          </cell>
          <cell r="I644">
            <v>0</v>
          </cell>
        </row>
        <row r="645">
          <cell r="A645" t="str">
            <v>C3856</v>
          </cell>
          <cell r="B645" t="str">
            <v>Cathedral Mansions Housing Co-operative Limited</v>
          </cell>
          <cell r="C645" t="str">
            <v>No</v>
          </cell>
          <cell r="D645">
            <v>0</v>
          </cell>
          <cell r="E645">
            <v>0</v>
          </cell>
          <cell r="F645">
            <v>0</v>
          </cell>
          <cell r="G645">
            <v>0</v>
          </cell>
          <cell r="H645">
            <v>0</v>
          </cell>
          <cell r="I645">
            <v>0</v>
          </cell>
        </row>
        <row r="646">
          <cell r="A646" t="str">
            <v>C3890</v>
          </cell>
          <cell r="B646" t="str">
            <v>Dawley Housing Co-operative Limited</v>
          </cell>
          <cell r="C646" t="str">
            <v>No</v>
          </cell>
          <cell r="D646">
            <v>0</v>
          </cell>
          <cell r="E646">
            <v>0</v>
          </cell>
          <cell r="F646">
            <v>0</v>
          </cell>
          <cell r="G646">
            <v>0</v>
          </cell>
          <cell r="H646">
            <v>0</v>
          </cell>
          <cell r="I646">
            <v>0</v>
          </cell>
        </row>
        <row r="647">
          <cell r="A647" t="str">
            <v>C3891</v>
          </cell>
          <cell r="B647" t="str">
            <v>Homes for Change Limited</v>
          </cell>
          <cell r="C647" t="str">
            <v>No</v>
          </cell>
          <cell r="D647">
            <v>0</v>
          </cell>
          <cell r="E647">
            <v>0</v>
          </cell>
          <cell r="F647">
            <v>0</v>
          </cell>
          <cell r="G647">
            <v>0</v>
          </cell>
          <cell r="H647">
            <v>0</v>
          </cell>
          <cell r="I647">
            <v>0</v>
          </cell>
        </row>
        <row r="648">
          <cell r="A648" t="str">
            <v>C3906</v>
          </cell>
          <cell r="B648" t="str">
            <v>Gemini Housing Co-operative Limited</v>
          </cell>
          <cell r="C648" t="str">
            <v>No</v>
          </cell>
          <cell r="D648">
            <v>0</v>
          </cell>
          <cell r="E648">
            <v>0</v>
          </cell>
          <cell r="F648">
            <v>0</v>
          </cell>
          <cell r="G648">
            <v>0</v>
          </cell>
          <cell r="H648">
            <v>0</v>
          </cell>
          <cell r="I648">
            <v>0</v>
          </cell>
        </row>
        <row r="649">
          <cell r="A649" t="str">
            <v>C3963</v>
          </cell>
          <cell r="B649" t="str">
            <v>Hazel Housing Co-operative Limited</v>
          </cell>
          <cell r="C649" t="str">
            <v>No</v>
          </cell>
          <cell r="D649">
            <v>0</v>
          </cell>
          <cell r="E649">
            <v>0</v>
          </cell>
          <cell r="F649">
            <v>0</v>
          </cell>
          <cell r="G649">
            <v>0</v>
          </cell>
          <cell r="H649">
            <v>0</v>
          </cell>
          <cell r="I649">
            <v>0</v>
          </cell>
        </row>
        <row r="650">
          <cell r="A650" t="str">
            <v>C3964</v>
          </cell>
          <cell r="B650" t="str">
            <v>Townshend Close Housing Co-operative Limited</v>
          </cell>
          <cell r="C650" t="str">
            <v>No</v>
          </cell>
          <cell r="D650">
            <v>0</v>
          </cell>
          <cell r="E650">
            <v>0</v>
          </cell>
          <cell r="F650">
            <v>0</v>
          </cell>
          <cell r="G650">
            <v>0</v>
          </cell>
          <cell r="H650">
            <v>0</v>
          </cell>
          <cell r="I650">
            <v>0</v>
          </cell>
        </row>
        <row r="651">
          <cell r="A651" t="str">
            <v>C3991</v>
          </cell>
          <cell r="B651" t="str">
            <v>Franklyn Housing Co-operative Limited</v>
          </cell>
          <cell r="C651" t="str">
            <v>No</v>
          </cell>
          <cell r="D651">
            <v>0</v>
          </cell>
          <cell r="E651">
            <v>0</v>
          </cell>
          <cell r="F651">
            <v>0</v>
          </cell>
          <cell r="G651">
            <v>0</v>
          </cell>
          <cell r="H651">
            <v>0</v>
          </cell>
          <cell r="I651">
            <v>0</v>
          </cell>
        </row>
        <row r="652">
          <cell r="A652" t="str">
            <v>C3992</v>
          </cell>
          <cell r="B652" t="str">
            <v>Old Farm Park Housing Co-operative Limited</v>
          </cell>
          <cell r="C652" t="str">
            <v>No</v>
          </cell>
          <cell r="D652">
            <v>0</v>
          </cell>
          <cell r="E652">
            <v>0</v>
          </cell>
          <cell r="F652">
            <v>0</v>
          </cell>
          <cell r="G652">
            <v>0</v>
          </cell>
          <cell r="H652">
            <v>0</v>
          </cell>
          <cell r="I652">
            <v>0</v>
          </cell>
        </row>
        <row r="653">
          <cell r="A653" t="str">
            <v>C3993</v>
          </cell>
          <cell r="B653" t="str">
            <v>Bedfont Stoney Wall Housing Co-operative Limited</v>
          </cell>
          <cell r="C653" t="str">
            <v>No</v>
          </cell>
          <cell r="D653">
            <v>0</v>
          </cell>
          <cell r="E653">
            <v>0</v>
          </cell>
          <cell r="F653">
            <v>0</v>
          </cell>
          <cell r="G653">
            <v>0</v>
          </cell>
          <cell r="H653">
            <v>0</v>
          </cell>
          <cell r="I653">
            <v>0</v>
          </cell>
        </row>
        <row r="654">
          <cell r="A654" t="str">
            <v>C4013</v>
          </cell>
          <cell r="B654" t="str">
            <v>Shenley Church End Housing Co-operative Limited</v>
          </cell>
          <cell r="C654" t="str">
            <v>No</v>
          </cell>
          <cell r="D654">
            <v>0</v>
          </cell>
          <cell r="E654">
            <v>0</v>
          </cell>
          <cell r="F654">
            <v>0</v>
          </cell>
          <cell r="G654">
            <v>0</v>
          </cell>
          <cell r="H654">
            <v>0</v>
          </cell>
          <cell r="I654">
            <v>0</v>
          </cell>
        </row>
        <row r="655">
          <cell r="A655" t="str">
            <v>C4015</v>
          </cell>
          <cell r="B655" t="str">
            <v>Warwick Housing Co-operative Limited</v>
          </cell>
          <cell r="C655" t="str">
            <v>No</v>
          </cell>
          <cell r="D655">
            <v>0</v>
          </cell>
          <cell r="E655">
            <v>0</v>
          </cell>
          <cell r="F655">
            <v>0</v>
          </cell>
          <cell r="G655">
            <v>0</v>
          </cell>
          <cell r="H655">
            <v>0</v>
          </cell>
          <cell r="I655">
            <v>0</v>
          </cell>
        </row>
        <row r="656">
          <cell r="A656" t="str">
            <v>C4042</v>
          </cell>
          <cell r="B656" t="str">
            <v>Oast Wood Housing Co-operative Limited</v>
          </cell>
          <cell r="C656" t="str">
            <v>No</v>
          </cell>
          <cell r="D656">
            <v>0</v>
          </cell>
          <cell r="E656">
            <v>0</v>
          </cell>
          <cell r="F656">
            <v>0</v>
          </cell>
          <cell r="G656">
            <v>0</v>
          </cell>
          <cell r="H656">
            <v>0</v>
          </cell>
          <cell r="I656">
            <v>0</v>
          </cell>
        </row>
        <row r="657">
          <cell r="A657" t="str">
            <v>C4044</v>
          </cell>
          <cell r="B657" t="str">
            <v>Palm Housing Co-operative Limited</v>
          </cell>
          <cell r="C657" t="str">
            <v>No</v>
          </cell>
          <cell r="D657">
            <v>0</v>
          </cell>
          <cell r="E657">
            <v>0</v>
          </cell>
          <cell r="F657">
            <v>0</v>
          </cell>
          <cell r="G657">
            <v>0</v>
          </cell>
          <cell r="H657">
            <v>0</v>
          </cell>
          <cell r="I657">
            <v>0</v>
          </cell>
        </row>
        <row r="658">
          <cell r="A658" t="str">
            <v>C4054</v>
          </cell>
          <cell r="B658" t="str">
            <v>St George`s Church Housing Co-operative Limited</v>
          </cell>
          <cell r="C658" t="str">
            <v>No</v>
          </cell>
          <cell r="D658">
            <v>0</v>
          </cell>
          <cell r="E658">
            <v>0</v>
          </cell>
          <cell r="F658">
            <v>0</v>
          </cell>
          <cell r="G658">
            <v>0</v>
          </cell>
          <cell r="H658">
            <v>0</v>
          </cell>
          <cell r="I658">
            <v>0</v>
          </cell>
        </row>
        <row r="659">
          <cell r="A659" t="str">
            <v>C4100</v>
          </cell>
          <cell r="B659" t="str">
            <v>Delce Manor Housing Co-operative Limited</v>
          </cell>
          <cell r="C659" t="str">
            <v>No</v>
          </cell>
          <cell r="D659">
            <v>0</v>
          </cell>
          <cell r="E659">
            <v>0</v>
          </cell>
          <cell r="F659">
            <v>0</v>
          </cell>
          <cell r="G659">
            <v>0</v>
          </cell>
          <cell r="H659">
            <v>0</v>
          </cell>
          <cell r="I659">
            <v>0</v>
          </cell>
        </row>
        <row r="660">
          <cell r="A660" t="str">
            <v>C4101</v>
          </cell>
          <cell r="B660" t="str">
            <v>Oakapple Housing Co-operative Limited</v>
          </cell>
          <cell r="C660" t="str">
            <v>No</v>
          </cell>
          <cell r="D660">
            <v>0</v>
          </cell>
          <cell r="E660">
            <v>0</v>
          </cell>
          <cell r="F660">
            <v>0</v>
          </cell>
          <cell r="G660">
            <v>0</v>
          </cell>
          <cell r="H660">
            <v>0</v>
          </cell>
          <cell r="I660">
            <v>0</v>
          </cell>
        </row>
        <row r="661">
          <cell r="A661" t="str">
            <v>C4102</v>
          </cell>
          <cell r="B661" t="str">
            <v>Pine Tree Housing Co-operative Limited</v>
          </cell>
          <cell r="C661" t="str">
            <v>No</v>
          </cell>
          <cell r="D661">
            <v>0</v>
          </cell>
          <cell r="E661">
            <v>0</v>
          </cell>
          <cell r="F661">
            <v>0</v>
          </cell>
          <cell r="G661">
            <v>0</v>
          </cell>
          <cell r="H661">
            <v>0</v>
          </cell>
          <cell r="I661">
            <v>0</v>
          </cell>
        </row>
        <row r="662">
          <cell r="A662" t="str">
            <v>C4103</v>
          </cell>
          <cell r="B662" t="str">
            <v>Shorncliffe Housing Co-operative Limited</v>
          </cell>
          <cell r="C662" t="str">
            <v>No</v>
          </cell>
          <cell r="D662">
            <v>0</v>
          </cell>
          <cell r="E662">
            <v>0</v>
          </cell>
          <cell r="F662">
            <v>0</v>
          </cell>
          <cell r="G662">
            <v>0</v>
          </cell>
          <cell r="H662">
            <v>0</v>
          </cell>
          <cell r="I662">
            <v>0</v>
          </cell>
        </row>
        <row r="663">
          <cell r="A663" t="str">
            <v>C4108</v>
          </cell>
          <cell r="B663" t="str">
            <v>Allnutt Mill Housing Co-operative Limited</v>
          </cell>
          <cell r="C663" t="str">
            <v>No</v>
          </cell>
          <cell r="D663">
            <v>0</v>
          </cell>
          <cell r="E663">
            <v>0</v>
          </cell>
          <cell r="F663">
            <v>0</v>
          </cell>
          <cell r="G663">
            <v>0</v>
          </cell>
          <cell r="H663">
            <v>0</v>
          </cell>
          <cell r="I663">
            <v>0</v>
          </cell>
        </row>
        <row r="664">
          <cell r="A664" t="str">
            <v>C4110</v>
          </cell>
          <cell r="B664" t="str">
            <v>Blenheim Housing Co-operative Limited</v>
          </cell>
          <cell r="C664" t="str">
            <v>No</v>
          </cell>
          <cell r="D664">
            <v>0</v>
          </cell>
          <cell r="E664">
            <v>0</v>
          </cell>
          <cell r="F664">
            <v>0</v>
          </cell>
          <cell r="G664">
            <v>0</v>
          </cell>
          <cell r="H664">
            <v>0</v>
          </cell>
          <cell r="I664">
            <v>0</v>
          </cell>
        </row>
        <row r="665">
          <cell r="A665" t="str">
            <v>C4111</v>
          </cell>
          <cell r="B665" t="str">
            <v>Cheriton Housing Co-operative Limited</v>
          </cell>
          <cell r="C665" t="str">
            <v>No</v>
          </cell>
          <cell r="D665">
            <v>0</v>
          </cell>
          <cell r="E665">
            <v>0</v>
          </cell>
          <cell r="F665">
            <v>0</v>
          </cell>
          <cell r="G665">
            <v>0</v>
          </cell>
          <cell r="H665">
            <v>0</v>
          </cell>
          <cell r="I665">
            <v>0</v>
          </cell>
        </row>
        <row r="666">
          <cell r="A666" t="str">
            <v>C4112</v>
          </cell>
          <cell r="B666" t="str">
            <v>Lynsted Housing Co-operative Limited</v>
          </cell>
          <cell r="C666" t="str">
            <v>No</v>
          </cell>
          <cell r="D666">
            <v>0</v>
          </cell>
          <cell r="E666">
            <v>0</v>
          </cell>
          <cell r="F666">
            <v>0</v>
          </cell>
          <cell r="G666">
            <v>0</v>
          </cell>
          <cell r="H666">
            <v>0</v>
          </cell>
          <cell r="I666">
            <v>0</v>
          </cell>
        </row>
        <row r="667">
          <cell r="A667" t="str">
            <v>C4113</v>
          </cell>
          <cell r="B667" t="str">
            <v>Minster Housing Co-operative Limited</v>
          </cell>
          <cell r="C667" t="str">
            <v>No</v>
          </cell>
          <cell r="D667">
            <v>0</v>
          </cell>
          <cell r="E667">
            <v>0</v>
          </cell>
          <cell r="F667">
            <v>0</v>
          </cell>
          <cell r="G667">
            <v>0</v>
          </cell>
          <cell r="H667">
            <v>0</v>
          </cell>
          <cell r="I667">
            <v>0</v>
          </cell>
        </row>
        <row r="668">
          <cell r="A668" t="str">
            <v>C4133</v>
          </cell>
          <cell r="B668" t="str">
            <v>Ashford Pavilion Housing Co-operative Limited</v>
          </cell>
          <cell r="C668" t="str">
            <v>No</v>
          </cell>
          <cell r="D668">
            <v>0</v>
          </cell>
          <cell r="E668">
            <v>0</v>
          </cell>
          <cell r="F668">
            <v>0</v>
          </cell>
          <cell r="G668">
            <v>0</v>
          </cell>
          <cell r="H668">
            <v>0</v>
          </cell>
          <cell r="I668">
            <v>0</v>
          </cell>
        </row>
        <row r="669">
          <cell r="A669" t="str">
            <v>C4135</v>
          </cell>
          <cell r="B669" t="str">
            <v>Golden Hill Housing Co-operative Limited</v>
          </cell>
          <cell r="C669" t="str">
            <v>No</v>
          </cell>
          <cell r="D669">
            <v>0</v>
          </cell>
          <cell r="E669">
            <v>0</v>
          </cell>
          <cell r="F669">
            <v>0</v>
          </cell>
          <cell r="G669">
            <v>0</v>
          </cell>
          <cell r="H669">
            <v>0</v>
          </cell>
          <cell r="I669">
            <v>0</v>
          </cell>
        </row>
        <row r="670">
          <cell r="A670" t="str">
            <v>C4180</v>
          </cell>
          <cell r="B670" t="str">
            <v>Westree Road Housing Co-operative Limited</v>
          </cell>
          <cell r="C670" t="str">
            <v>No</v>
          </cell>
          <cell r="D670">
            <v>0</v>
          </cell>
          <cell r="E670">
            <v>0</v>
          </cell>
          <cell r="F670">
            <v>0</v>
          </cell>
          <cell r="G670">
            <v>0</v>
          </cell>
          <cell r="H670">
            <v>0</v>
          </cell>
          <cell r="I670">
            <v>0</v>
          </cell>
        </row>
        <row r="671">
          <cell r="A671" t="str">
            <v>C4225</v>
          </cell>
          <cell r="B671" t="str">
            <v>Wilfrid East London Housing Co-operative Limited</v>
          </cell>
          <cell r="C671" t="str">
            <v>No</v>
          </cell>
          <cell r="D671">
            <v>0</v>
          </cell>
          <cell r="E671">
            <v>0</v>
          </cell>
          <cell r="F671">
            <v>0</v>
          </cell>
          <cell r="G671">
            <v>0</v>
          </cell>
          <cell r="H671">
            <v>0</v>
          </cell>
          <cell r="I671">
            <v>0</v>
          </cell>
        </row>
        <row r="672">
          <cell r="A672" t="str">
            <v>C4321</v>
          </cell>
          <cell r="B672" t="str">
            <v>Iroko Housing Co-operative Limited</v>
          </cell>
          <cell r="C672" t="str">
            <v>No</v>
          </cell>
          <cell r="D672">
            <v>0</v>
          </cell>
          <cell r="E672">
            <v>0</v>
          </cell>
          <cell r="F672">
            <v>0</v>
          </cell>
          <cell r="G672">
            <v>0</v>
          </cell>
          <cell r="H672">
            <v>0</v>
          </cell>
          <cell r="I672">
            <v>0</v>
          </cell>
        </row>
        <row r="673">
          <cell r="A673" t="str">
            <v>C4378</v>
          </cell>
          <cell r="B673" t="str">
            <v>Redditch Co-operative 2000 Limited</v>
          </cell>
          <cell r="C673" t="str">
            <v>No</v>
          </cell>
          <cell r="D673">
            <v>0</v>
          </cell>
          <cell r="E673">
            <v>0</v>
          </cell>
          <cell r="F673">
            <v>0</v>
          </cell>
          <cell r="G673">
            <v>0</v>
          </cell>
          <cell r="H673">
            <v>0</v>
          </cell>
          <cell r="I673">
            <v>0</v>
          </cell>
        </row>
        <row r="674">
          <cell r="A674" t="str">
            <v>C4379</v>
          </cell>
          <cell r="B674" t="str">
            <v>Breedon Housing Co-operative Limited</v>
          </cell>
          <cell r="C674" t="str">
            <v>No</v>
          </cell>
          <cell r="D674">
            <v>0</v>
          </cell>
          <cell r="E674">
            <v>0</v>
          </cell>
          <cell r="F674">
            <v>0</v>
          </cell>
          <cell r="G674">
            <v>0</v>
          </cell>
          <cell r="H674">
            <v>0</v>
          </cell>
          <cell r="I674">
            <v>0</v>
          </cell>
        </row>
        <row r="675">
          <cell r="A675" t="str">
            <v>C4380</v>
          </cell>
          <cell r="B675" t="str">
            <v>Pioneer Co-operative Housing (Redditch) Limited</v>
          </cell>
          <cell r="C675" t="str">
            <v>No</v>
          </cell>
          <cell r="D675">
            <v>0</v>
          </cell>
          <cell r="E675">
            <v>0</v>
          </cell>
          <cell r="F675">
            <v>0</v>
          </cell>
          <cell r="G675">
            <v>0</v>
          </cell>
          <cell r="H675">
            <v>0</v>
          </cell>
          <cell r="I675">
            <v>0</v>
          </cell>
        </row>
        <row r="676">
          <cell r="A676" t="str">
            <v>C4381</v>
          </cell>
          <cell r="B676" t="str">
            <v>Riverside Housing Co-operative (Redditch) Limited</v>
          </cell>
          <cell r="C676" t="str">
            <v>No</v>
          </cell>
          <cell r="D676">
            <v>0</v>
          </cell>
          <cell r="E676">
            <v>0</v>
          </cell>
          <cell r="F676">
            <v>0</v>
          </cell>
          <cell r="G676">
            <v>0</v>
          </cell>
          <cell r="H676">
            <v>0</v>
          </cell>
          <cell r="I676">
            <v>0</v>
          </cell>
        </row>
        <row r="677">
          <cell r="A677" t="str">
            <v>C4382</v>
          </cell>
          <cell r="B677" t="str">
            <v>The Winyates Co-operative Limited</v>
          </cell>
          <cell r="C677" t="str">
            <v>No</v>
          </cell>
          <cell r="D677">
            <v>0</v>
          </cell>
          <cell r="E677">
            <v>0</v>
          </cell>
          <cell r="F677">
            <v>0</v>
          </cell>
          <cell r="G677">
            <v>0</v>
          </cell>
          <cell r="H677">
            <v>0</v>
          </cell>
          <cell r="I677">
            <v>0</v>
          </cell>
        </row>
        <row r="678">
          <cell r="A678" t="str">
            <v>H0001</v>
          </cell>
          <cell r="B678" t="str">
            <v>The Abbeyfield Burnham and Highbridge Society Ltd</v>
          </cell>
          <cell r="C678" t="str">
            <v>No</v>
          </cell>
          <cell r="D678">
            <v>0</v>
          </cell>
          <cell r="E678">
            <v>0</v>
          </cell>
          <cell r="F678">
            <v>0</v>
          </cell>
          <cell r="G678">
            <v>0</v>
          </cell>
          <cell r="H678">
            <v>0</v>
          </cell>
          <cell r="I678">
            <v>0</v>
          </cell>
        </row>
        <row r="679">
          <cell r="A679" t="str">
            <v>H0007</v>
          </cell>
          <cell r="B679" t="str">
            <v>Polish Citizens Committee Housing Association Ltd</v>
          </cell>
          <cell r="C679" t="str">
            <v>No</v>
          </cell>
          <cell r="D679">
            <v>0</v>
          </cell>
          <cell r="E679">
            <v>0</v>
          </cell>
          <cell r="F679">
            <v>0</v>
          </cell>
          <cell r="G679">
            <v>0</v>
          </cell>
          <cell r="H679">
            <v>0</v>
          </cell>
          <cell r="I679">
            <v>0</v>
          </cell>
        </row>
        <row r="680">
          <cell r="A680" t="str">
            <v>H0008</v>
          </cell>
          <cell r="B680" t="str">
            <v>Abbeyfield Chester Society Limited</v>
          </cell>
          <cell r="C680" t="str">
            <v>No</v>
          </cell>
          <cell r="D680">
            <v>0</v>
          </cell>
          <cell r="E680">
            <v>0</v>
          </cell>
          <cell r="F680">
            <v>0</v>
          </cell>
          <cell r="G680">
            <v>0</v>
          </cell>
          <cell r="H680">
            <v>0</v>
          </cell>
          <cell r="I680">
            <v>0</v>
          </cell>
        </row>
        <row r="681">
          <cell r="A681" t="str">
            <v>H0062</v>
          </cell>
          <cell r="B681" t="str">
            <v>The Abbeyfield (Maidenhead) Society Limited</v>
          </cell>
          <cell r="C681" t="str">
            <v>No</v>
          </cell>
          <cell r="D681">
            <v>0</v>
          </cell>
          <cell r="E681">
            <v>0</v>
          </cell>
          <cell r="F681">
            <v>0</v>
          </cell>
          <cell r="G681">
            <v>0</v>
          </cell>
          <cell r="H681">
            <v>0</v>
          </cell>
          <cell r="I681">
            <v>0</v>
          </cell>
        </row>
        <row r="682">
          <cell r="A682" t="str">
            <v>H0068</v>
          </cell>
          <cell r="B682" t="str">
            <v>The Abbeyfield (Weymouth) Society Limited</v>
          </cell>
          <cell r="C682" t="str">
            <v>No</v>
          </cell>
          <cell r="D682">
            <v>0</v>
          </cell>
          <cell r="E682">
            <v>0</v>
          </cell>
          <cell r="F682">
            <v>0</v>
          </cell>
          <cell r="G682">
            <v>0</v>
          </cell>
          <cell r="H682">
            <v>0</v>
          </cell>
          <cell r="I682">
            <v>0</v>
          </cell>
        </row>
        <row r="683">
          <cell r="A683" t="str">
            <v>H0112</v>
          </cell>
          <cell r="B683" t="str">
            <v>The Abbeyfield (Southport) Society Limited</v>
          </cell>
          <cell r="C683" t="str">
            <v>No</v>
          </cell>
          <cell r="D683">
            <v>0</v>
          </cell>
          <cell r="E683">
            <v>0</v>
          </cell>
          <cell r="F683">
            <v>0</v>
          </cell>
          <cell r="G683">
            <v>0</v>
          </cell>
          <cell r="H683">
            <v>0</v>
          </cell>
          <cell r="I683">
            <v>0</v>
          </cell>
        </row>
        <row r="684">
          <cell r="A684" t="str">
            <v>H0129</v>
          </cell>
          <cell r="B684" t="str">
            <v>The Abbeyfield Dulwich Society Limited</v>
          </cell>
          <cell r="C684" t="str">
            <v>No</v>
          </cell>
          <cell r="D684">
            <v>0</v>
          </cell>
          <cell r="E684">
            <v>0</v>
          </cell>
          <cell r="F684">
            <v>0</v>
          </cell>
          <cell r="G684">
            <v>0</v>
          </cell>
          <cell r="H684">
            <v>0</v>
          </cell>
          <cell r="I684">
            <v>0</v>
          </cell>
        </row>
        <row r="685">
          <cell r="A685" t="str">
            <v>H0134</v>
          </cell>
          <cell r="B685" t="str">
            <v>Shropshire Association for Sheltered Housing Limited</v>
          </cell>
          <cell r="C685" t="str">
            <v>No</v>
          </cell>
          <cell r="D685">
            <v>0</v>
          </cell>
          <cell r="E685">
            <v>0</v>
          </cell>
          <cell r="F685">
            <v>0</v>
          </cell>
          <cell r="G685">
            <v>0</v>
          </cell>
          <cell r="H685">
            <v>0</v>
          </cell>
          <cell r="I685">
            <v>0</v>
          </cell>
        </row>
        <row r="686">
          <cell r="A686" t="str">
            <v>H0187</v>
          </cell>
          <cell r="B686" t="str">
            <v>The Abbeyfield Bedford Society Limited</v>
          </cell>
          <cell r="C686" t="str">
            <v>No</v>
          </cell>
          <cell r="D686">
            <v>0</v>
          </cell>
          <cell r="E686">
            <v>0</v>
          </cell>
          <cell r="F686">
            <v>0</v>
          </cell>
          <cell r="G686">
            <v>0</v>
          </cell>
          <cell r="H686">
            <v>0</v>
          </cell>
          <cell r="I686">
            <v>0</v>
          </cell>
        </row>
        <row r="687">
          <cell r="A687" t="str">
            <v>H0213</v>
          </cell>
          <cell r="B687" t="str">
            <v>The Abbeyfield Abbots Langley Society Limited</v>
          </cell>
          <cell r="C687" t="str">
            <v>No</v>
          </cell>
          <cell r="D687">
            <v>0</v>
          </cell>
          <cell r="E687">
            <v>0</v>
          </cell>
          <cell r="F687">
            <v>0</v>
          </cell>
          <cell r="G687">
            <v>0</v>
          </cell>
          <cell r="H687">
            <v>0</v>
          </cell>
          <cell r="I687">
            <v>0</v>
          </cell>
        </row>
        <row r="688">
          <cell r="A688" t="str">
            <v>H0220</v>
          </cell>
          <cell r="B688" t="str">
            <v>The Abbeyfield Beckenham Society Limited</v>
          </cell>
          <cell r="C688" t="str">
            <v>No</v>
          </cell>
          <cell r="D688">
            <v>0</v>
          </cell>
          <cell r="E688">
            <v>0</v>
          </cell>
          <cell r="F688">
            <v>0</v>
          </cell>
          <cell r="G688">
            <v>0</v>
          </cell>
          <cell r="H688">
            <v>0</v>
          </cell>
          <cell r="I688">
            <v>0</v>
          </cell>
        </row>
        <row r="689">
          <cell r="A689" t="str">
            <v>H0227</v>
          </cell>
          <cell r="B689" t="str">
            <v>The Abbeyfield Bradford Society Limited</v>
          </cell>
          <cell r="C689" t="str">
            <v>No</v>
          </cell>
          <cell r="D689">
            <v>0</v>
          </cell>
          <cell r="E689">
            <v>0</v>
          </cell>
          <cell r="F689">
            <v>0</v>
          </cell>
          <cell r="G689">
            <v>0</v>
          </cell>
          <cell r="H689">
            <v>0</v>
          </cell>
          <cell r="I689">
            <v>0</v>
          </cell>
        </row>
        <row r="690">
          <cell r="A690" t="str">
            <v>H0228</v>
          </cell>
          <cell r="B690" t="str">
            <v>The Abbeyfield (Darlington) Society Limited</v>
          </cell>
          <cell r="C690" t="str">
            <v>No</v>
          </cell>
          <cell r="D690">
            <v>0</v>
          </cell>
          <cell r="E690">
            <v>0</v>
          </cell>
          <cell r="F690">
            <v>0</v>
          </cell>
          <cell r="G690">
            <v>0</v>
          </cell>
          <cell r="H690">
            <v>0</v>
          </cell>
          <cell r="I690">
            <v>0</v>
          </cell>
        </row>
        <row r="691">
          <cell r="A691" t="str">
            <v>H0229</v>
          </cell>
          <cell r="B691" t="str">
            <v>The Abbeyfield (Ripon and District) Society Ltd</v>
          </cell>
          <cell r="C691" t="str">
            <v>No</v>
          </cell>
          <cell r="D691">
            <v>0</v>
          </cell>
          <cell r="E691">
            <v>0</v>
          </cell>
          <cell r="F691">
            <v>0</v>
          </cell>
          <cell r="G691">
            <v>0</v>
          </cell>
          <cell r="H691">
            <v>0</v>
          </cell>
          <cell r="I691">
            <v>0</v>
          </cell>
        </row>
        <row r="692">
          <cell r="A692" t="str">
            <v>H0299</v>
          </cell>
          <cell r="B692" t="str">
            <v>Sidcot Friends Housing Society Limited</v>
          </cell>
          <cell r="C692" t="str">
            <v>No</v>
          </cell>
          <cell r="D692">
            <v>0</v>
          </cell>
          <cell r="E692">
            <v>0</v>
          </cell>
          <cell r="F692">
            <v>0</v>
          </cell>
          <cell r="G692">
            <v>0</v>
          </cell>
          <cell r="H692">
            <v>0</v>
          </cell>
          <cell r="I692">
            <v>0</v>
          </cell>
        </row>
        <row r="693">
          <cell r="A693" t="str">
            <v>H0301</v>
          </cell>
          <cell r="B693" t="str">
            <v>The Abbeyfield Fareham Society Limited</v>
          </cell>
          <cell r="C693" t="str">
            <v>No</v>
          </cell>
          <cell r="D693">
            <v>0</v>
          </cell>
          <cell r="E693">
            <v>0</v>
          </cell>
          <cell r="F693">
            <v>0</v>
          </cell>
          <cell r="G693">
            <v>0</v>
          </cell>
          <cell r="H693">
            <v>0</v>
          </cell>
          <cell r="I693">
            <v>0</v>
          </cell>
        </row>
        <row r="694">
          <cell r="A694" t="str">
            <v>H0312</v>
          </cell>
          <cell r="B694" t="str">
            <v>Hyelm</v>
          </cell>
          <cell r="C694" t="str">
            <v>No</v>
          </cell>
          <cell r="D694">
            <v>0</v>
          </cell>
          <cell r="E694">
            <v>0</v>
          </cell>
          <cell r="F694">
            <v>0</v>
          </cell>
          <cell r="G694">
            <v>0</v>
          </cell>
          <cell r="H694">
            <v>0</v>
          </cell>
          <cell r="I694">
            <v>0</v>
          </cell>
        </row>
        <row r="695">
          <cell r="A695" t="str">
            <v>H0315</v>
          </cell>
          <cell r="B695" t="str">
            <v>Abbeyfield Bristol and Keynsham Society</v>
          </cell>
          <cell r="C695" t="str">
            <v>No</v>
          </cell>
          <cell r="D695">
            <v>0</v>
          </cell>
          <cell r="E695">
            <v>0</v>
          </cell>
          <cell r="F695">
            <v>0</v>
          </cell>
          <cell r="G695">
            <v>0</v>
          </cell>
          <cell r="H695">
            <v>0</v>
          </cell>
          <cell r="I695">
            <v>0</v>
          </cell>
        </row>
        <row r="696">
          <cell r="A696" t="str">
            <v>H0335</v>
          </cell>
          <cell r="B696" t="str">
            <v>The Abbeyfield Sidmouth Society Limited</v>
          </cell>
          <cell r="C696" t="str">
            <v>No</v>
          </cell>
          <cell r="D696">
            <v>0</v>
          </cell>
          <cell r="E696">
            <v>0</v>
          </cell>
          <cell r="F696">
            <v>0</v>
          </cell>
          <cell r="G696">
            <v>0</v>
          </cell>
          <cell r="H696">
            <v>0</v>
          </cell>
          <cell r="I696">
            <v>0</v>
          </cell>
        </row>
        <row r="697">
          <cell r="A697" t="str">
            <v>H0340</v>
          </cell>
          <cell r="B697" t="str">
            <v>Abbeyfield Braintree, Bocking and Felsted Society Limited</v>
          </cell>
          <cell r="C697" t="str">
            <v>No</v>
          </cell>
          <cell r="D697">
            <v>0</v>
          </cell>
          <cell r="E697">
            <v>0</v>
          </cell>
          <cell r="F697">
            <v>0</v>
          </cell>
          <cell r="G697">
            <v>0</v>
          </cell>
          <cell r="H697">
            <v>0</v>
          </cell>
          <cell r="I697">
            <v>0</v>
          </cell>
        </row>
        <row r="698">
          <cell r="A698" t="str">
            <v>H0342</v>
          </cell>
          <cell r="B698" t="str">
            <v>The Abbeyfield Bishops Stortford Society Limited</v>
          </cell>
          <cell r="C698" t="str">
            <v>No</v>
          </cell>
          <cell r="D698">
            <v>0</v>
          </cell>
          <cell r="E698">
            <v>0</v>
          </cell>
          <cell r="F698">
            <v>0</v>
          </cell>
          <cell r="G698">
            <v>0</v>
          </cell>
          <cell r="H698">
            <v>0</v>
          </cell>
          <cell r="I698">
            <v>0</v>
          </cell>
        </row>
        <row r="699">
          <cell r="A699" t="str">
            <v>H0357</v>
          </cell>
          <cell r="B699" t="str">
            <v>Allandale Care Group Limited</v>
          </cell>
          <cell r="C699" t="str">
            <v>No</v>
          </cell>
          <cell r="D699">
            <v>0</v>
          </cell>
          <cell r="E699">
            <v>0</v>
          </cell>
          <cell r="F699">
            <v>0</v>
          </cell>
          <cell r="G699">
            <v>0</v>
          </cell>
          <cell r="H699">
            <v>0</v>
          </cell>
          <cell r="I699">
            <v>0</v>
          </cell>
        </row>
        <row r="700">
          <cell r="A700" t="str">
            <v>H0374</v>
          </cell>
          <cell r="B700" t="str">
            <v>The Abbeyfield Solent Society Limited</v>
          </cell>
          <cell r="C700" t="str">
            <v>No</v>
          </cell>
          <cell r="D700">
            <v>0</v>
          </cell>
          <cell r="E700">
            <v>0</v>
          </cell>
          <cell r="F700">
            <v>0</v>
          </cell>
          <cell r="G700">
            <v>0</v>
          </cell>
          <cell r="H700">
            <v>0</v>
          </cell>
          <cell r="I700">
            <v>0</v>
          </cell>
        </row>
        <row r="701">
          <cell r="A701" t="str">
            <v>H0375</v>
          </cell>
          <cell r="B701" t="str">
            <v>Abbeyfield South Downs Limited</v>
          </cell>
          <cell r="C701" t="str">
            <v>No</v>
          </cell>
          <cell r="D701">
            <v>0</v>
          </cell>
          <cell r="E701">
            <v>0</v>
          </cell>
          <cell r="F701">
            <v>0</v>
          </cell>
          <cell r="G701">
            <v>0</v>
          </cell>
          <cell r="H701">
            <v>0</v>
          </cell>
          <cell r="I701">
            <v>0</v>
          </cell>
        </row>
        <row r="702">
          <cell r="A702" t="str">
            <v>H0399</v>
          </cell>
          <cell r="B702" t="str">
            <v>Cherchefelle Housing Association Limited</v>
          </cell>
          <cell r="C702" t="str">
            <v>No</v>
          </cell>
          <cell r="D702">
            <v>0</v>
          </cell>
          <cell r="E702">
            <v>0</v>
          </cell>
          <cell r="F702">
            <v>0</v>
          </cell>
          <cell r="G702">
            <v>0</v>
          </cell>
          <cell r="H702">
            <v>0</v>
          </cell>
          <cell r="I702">
            <v>0</v>
          </cell>
        </row>
        <row r="703">
          <cell r="A703" t="str">
            <v>H0481</v>
          </cell>
          <cell r="B703" t="str">
            <v>The Abbeyfield Barrow-in- Furness Society Limited</v>
          </cell>
          <cell r="C703" t="str">
            <v>No</v>
          </cell>
          <cell r="D703">
            <v>0</v>
          </cell>
          <cell r="E703">
            <v>0</v>
          </cell>
          <cell r="F703">
            <v>0</v>
          </cell>
          <cell r="G703">
            <v>0</v>
          </cell>
          <cell r="H703">
            <v>0</v>
          </cell>
          <cell r="I703">
            <v>0</v>
          </cell>
        </row>
        <row r="704">
          <cell r="A704" t="str">
            <v>H0548</v>
          </cell>
          <cell r="B704" t="str">
            <v>The Abbeyfield Uxbridge Society Limited</v>
          </cell>
          <cell r="C704" t="str">
            <v>No</v>
          </cell>
          <cell r="D704">
            <v>0</v>
          </cell>
          <cell r="E704">
            <v>0</v>
          </cell>
          <cell r="F704">
            <v>0</v>
          </cell>
          <cell r="G704">
            <v>0</v>
          </cell>
          <cell r="H704">
            <v>0</v>
          </cell>
          <cell r="I704">
            <v>0</v>
          </cell>
        </row>
        <row r="705">
          <cell r="A705" t="str">
            <v>H0552</v>
          </cell>
          <cell r="B705" t="str">
            <v>The Abbeyfield Basildon Society Limited</v>
          </cell>
          <cell r="C705" t="str">
            <v>No</v>
          </cell>
          <cell r="D705">
            <v>0</v>
          </cell>
          <cell r="E705">
            <v>0</v>
          </cell>
          <cell r="F705">
            <v>0</v>
          </cell>
          <cell r="G705">
            <v>0</v>
          </cell>
          <cell r="H705">
            <v>0</v>
          </cell>
          <cell r="I705">
            <v>0</v>
          </cell>
        </row>
        <row r="706">
          <cell r="A706" t="str">
            <v>H0553</v>
          </cell>
          <cell r="B706" t="str">
            <v>The Abbeyfield Great Missenden &amp; District Society</v>
          </cell>
          <cell r="C706" t="str">
            <v>No</v>
          </cell>
          <cell r="D706">
            <v>0</v>
          </cell>
          <cell r="E706">
            <v>0</v>
          </cell>
          <cell r="F706">
            <v>0</v>
          </cell>
          <cell r="G706">
            <v>0</v>
          </cell>
          <cell r="H706">
            <v>0</v>
          </cell>
          <cell r="I706">
            <v>0</v>
          </cell>
        </row>
        <row r="707">
          <cell r="A707" t="str">
            <v>H0559</v>
          </cell>
          <cell r="B707" t="str">
            <v>The Abbeyfield Tiverton Society Limited</v>
          </cell>
          <cell r="C707" t="str">
            <v>No</v>
          </cell>
          <cell r="D707">
            <v>0</v>
          </cell>
          <cell r="E707">
            <v>0</v>
          </cell>
          <cell r="F707">
            <v>0</v>
          </cell>
          <cell r="G707">
            <v>0</v>
          </cell>
          <cell r="H707">
            <v>0</v>
          </cell>
          <cell r="I707">
            <v>0</v>
          </cell>
        </row>
        <row r="708">
          <cell r="A708" t="str">
            <v>H0560</v>
          </cell>
          <cell r="B708" t="str">
            <v>The Abbeyfield Newcastle-upon-Tyne Society Ltd</v>
          </cell>
          <cell r="C708" t="str">
            <v>No</v>
          </cell>
          <cell r="D708">
            <v>0</v>
          </cell>
          <cell r="E708">
            <v>0</v>
          </cell>
          <cell r="F708">
            <v>0</v>
          </cell>
          <cell r="G708">
            <v>0</v>
          </cell>
          <cell r="H708">
            <v>0</v>
          </cell>
          <cell r="I708">
            <v>0</v>
          </cell>
        </row>
        <row r="709">
          <cell r="A709" t="str">
            <v>H0595</v>
          </cell>
          <cell r="B709" t="str">
            <v>The Abbeyfield Loughborough Society Limited</v>
          </cell>
          <cell r="C709" t="str">
            <v>No</v>
          </cell>
          <cell r="D709">
            <v>0</v>
          </cell>
          <cell r="E709">
            <v>0</v>
          </cell>
          <cell r="F709">
            <v>0</v>
          </cell>
          <cell r="G709">
            <v>0</v>
          </cell>
          <cell r="H709">
            <v>0</v>
          </cell>
          <cell r="I709">
            <v>0</v>
          </cell>
        </row>
        <row r="710">
          <cell r="A710" t="str">
            <v>H0614</v>
          </cell>
          <cell r="B710" t="str">
            <v>The Abbeyfield Groombridge Society Limited</v>
          </cell>
          <cell r="C710" t="str">
            <v>No</v>
          </cell>
          <cell r="D710">
            <v>0</v>
          </cell>
          <cell r="E710">
            <v>0</v>
          </cell>
          <cell r="F710">
            <v>0</v>
          </cell>
          <cell r="G710">
            <v>0</v>
          </cell>
          <cell r="H710">
            <v>0</v>
          </cell>
          <cell r="I710">
            <v>0</v>
          </cell>
        </row>
        <row r="711">
          <cell r="A711" t="str">
            <v>H0619</v>
          </cell>
          <cell r="B711" t="str">
            <v>The Abbeyfield Sanderstead Society Limited</v>
          </cell>
          <cell r="C711" t="str">
            <v>No</v>
          </cell>
          <cell r="D711">
            <v>0</v>
          </cell>
          <cell r="E711">
            <v>0</v>
          </cell>
          <cell r="F711">
            <v>0</v>
          </cell>
          <cell r="G711">
            <v>0</v>
          </cell>
          <cell r="H711">
            <v>0</v>
          </cell>
          <cell r="I711">
            <v>0</v>
          </cell>
        </row>
        <row r="712">
          <cell r="A712" t="str">
            <v>H0670</v>
          </cell>
          <cell r="B712" t="str">
            <v>Red Devon Housing Limited</v>
          </cell>
          <cell r="C712" t="str">
            <v>No</v>
          </cell>
          <cell r="D712">
            <v>0</v>
          </cell>
          <cell r="E712">
            <v>0</v>
          </cell>
          <cell r="F712">
            <v>0</v>
          </cell>
          <cell r="G712">
            <v>0</v>
          </cell>
          <cell r="H712">
            <v>0</v>
          </cell>
          <cell r="I712">
            <v>0</v>
          </cell>
        </row>
        <row r="713">
          <cell r="A713" t="str">
            <v>H0705</v>
          </cell>
          <cell r="B713" t="str">
            <v>Harrogate Neighbours Housing Association Limited</v>
          </cell>
          <cell r="C713" t="str">
            <v>No</v>
          </cell>
          <cell r="D713">
            <v>0</v>
          </cell>
          <cell r="E713">
            <v>0</v>
          </cell>
          <cell r="F713">
            <v>0</v>
          </cell>
          <cell r="G713">
            <v>0</v>
          </cell>
          <cell r="H713">
            <v>0</v>
          </cell>
          <cell r="I713">
            <v>0</v>
          </cell>
        </row>
        <row r="714">
          <cell r="A714" t="str">
            <v>H0833</v>
          </cell>
          <cell r="B714" t="str">
            <v>The Abbeyfield Southend Society Limited</v>
          </cell>
          <cell r="C714" t="str">
            <v>No</v>
          </cell>
          <cell r="D714">
            <v>0</v>
          </cell>
          <cell r="E714">
            <v>0</v>
          </cell>
          <cell r="F714">
            <v>0</v>
          </cell>
          <cell r="G714">
            <v>0</v>
          </cell>
          <cell r="H714">
            <v>0</v>
          </cell>
          <cell r="I714">
            <v>0</v>
          </cell>
        </row>
        <row r="715">
          <cell r="A715" t="str">
            <v>H0895</v>
          </cell>
          <cell r="B715" t="str">
            <v>Larcombe Housing Association Limited</v>
          </cell>
          <cell r="C715" t="str">
            <v>No</v>
          </cell>
          <cell r="D715">
            <v>0</v>
          </cell>
          <cell r="E715">
            <v>0</v>
          </cell>
          <cell r="F715">
            <v>0</v>
          </cell>
          <cell r="G715">
            <v>0</v>
          </cell>
          <cell r="H715">
            <v>0</v>
          </cell>
          <cell r="I715">
            <v>0</v>
          </cell>
        </row>
        <row r="716">
          <cell r="A716" t="str">
            <v>H0924</v>
          </cell>
          <cell r="B716" t="str">
            <v>New Outlook Housing Association Limited</v>
          </cell>
          <cell r="C716" t="str">
            <v>No</v>
          </cell>
          <cell r="D716">
            <v>0</v>
          </cell>
          <cell r="E716">
            <v>0</v>
          </cell>
          <cell r="F716">
            <v>0</v>
          </cell>
          <cell r="G716">
            <v>0</v>
          </cell>
          <cell r="H716">
            <v>0</v>
          </cell>
          <cell r="I716">
            <v>0</v>
          </cell>
        </row>
        <row r="717">
          <cell r="A717" t="str">
            <v>H0995</v>
          </cell>
          <cell r="B717" t="str">
            <v>Hornsey (North London) YMCA Housing Society Ltd</v>
          </cell>
          <cell r="C717" t="str">
            <v>No</v>
          </cell>
          <cell r="D717">
            <v>0</v>
          </cell>
          <cell r="E717">
            <v>0</v>
          </cell>
          <cell r="F717">
            <v>0</v>
          </cell>
          <cell r="G717">
            <v>0</v>
          </cell>
          <cell r="H717">
            <v>0</v>
          </cell>
          <cell r="I717">
            <v>0</v>
          </cell>
        </row>
        <row r="718">
          <cell r="A718" t="str">
            <v>H1046</v>
          </cell>
          <cell r="B718" t="str">
            <v>The Abbeyfield Society</v>
          </cell>
          <cell r="C718" t="str">
            <v>No</v>
          </cell>
          <cell r="D718">
            <v>0</v>
          </cell>
          <cell r="E718">
            <v>0</v>
          </cell>
          <cell r="F718">
            <v>0</v>
          </cell>
          <cell r="G718">
            <v>0</v>
          </cell>
          <cell r="H718">
            <v>0</v>
          </cell>
          <cell r="I718">
            <v>0</v>
          </cell>
        </row>
        <row r="719">
          <cell r="A719" t="str">
            <v>H1167</v>
          </cell>
          <cell r="B719" t="str">
            <v>The Abbeyfield (Berkhamsted &amp; Hemel Hempstead) Society Limited</v>
          </cell>
          <cell r="C719" t="str">
            <v>No</v>
          </cell>
          <cell r="D719">
            <v>0</v>
          </cell>
          <cell r="E719">
            <v>0</v>
          </cell>
          <cell r="F719">
            <v>0</v>
          </cell>
          <cell r="G719">
            <v>0</v>
          </cell>
          <cell r="H719">
            <v>0</v>
          </cell>
          <cell r="I719">
            <v>0</v>
          </cell>
        </row>
        <row r="720">
          <cell r="A720" t="str">
            <v>H1185</v>
          </cell>
          <cell r="B720" t="str">
            <v>Abbeyfield Southern Oaks</v>
          </cell>
          <cell r="C720" t="str">
            <v>No</v>
          </cell>
          <cell r="D720">
            <v>0</v>
          </cell>
          <cell r="E720">
            <v>0</v>
          </cell>
          <cell r="F720">
            <v>0</v>
          </cell>
          <cell r="G720">
            <v>0</v>
          </cell>
          <cell r="H720">
            <v>0</v>
          </cell>
          <cell r="I720">
            <v>0</v>
          </cell>
        </row>
        <row r="721">
          <cell r="A721" t="str">
            <v>H1269</v>
          </cell>
          <cell r="B721" t="str">
            <v xml:space="preserve">Camden Jewish Society </v>
          </cell>
          <cell r="C721" t="str">
            <v>No</v>
          </cell>
          <cell r="D721">
            <v>0</v>
          </cell>
          <cell r="E721">
            <v>0</v>
          </cell>
          <cell r="F721">
            <v>0</v>
          </cell>
          <cell r="G721">
            <v>0</v>
          </cell>
          <cell r="H721">
            <v>0</v>
          </cell>
          <cell r="I721">
            <v>0</v>
          </cell>
        </row>
        <row r="722">
          <cell r="A722" t="str">
            <v>H1287</v>
          </cell>
          <cell r="B722" t="str">
            <v>The Abbeyfield Scarborough Society Limited</v>
          </cell>
          <cell r="C722" t="str">
            <v>No</v>
          </cell>
          <cell r="D722">
            <v>0</v>
          </cell>
          <cell r="E722">
            <v>0</v>
          </cell>
          <cell r="F722">
            <v>0</v>
          </cell>
          <cell r="G722">
            <v>0</v>
          </cell>
          <cell r="H722">
            <v>0</v>
          </cell>
          <cell r="I722">
            <v>0</v>
          </cell>
        </row>
        <row r="723">
          <cell r="A723" t="str">
            <v>H1313</v>
          </cell>
          <cell r="B723" t="str">
            <v>Sapphire Independent Housing Limited</v>
          </cell>
          <cell r="C723" t="str">
            <v>No</v>
          </cell>
          <cell r="D723">
            <v>0</v>
          </cell>
          <cell r="E723">
            <v>0</v>
          </cell>
          <cell r="F723">
            <v>0</v>
          </cell>
          <cell r="G723">
            <v>0</v>
          </cell>
          <cell r="H723">
            <v>0</v>
          </cell>
          <cell r="I723">
            <v>0</v>
          </cell>
        </row>
        <row r="724">
          <cell r="A724" t="str">
            <v>H1335</v>
          </cell>
          <cell r="B724" t="str">
            <v>The Abbeyfield Buckland Monachorum Society Limited</v>
          </cell>
          <cell r="C724" t="str">
            <v>No</v>
          </cell>
          <cell r="D724">
            <v>0</v>
          </cell>
          <cell r="E724">
            <v>0</v>
          </cell>
          <cell r="F724">
            <v>0</v>
          </cell>
          <cell r="G724">
            <v>0</v>
          </cell>
          <cell r="H724">
            <v>0</v>
          </cell>
          <cell r="I724">
            <v>0</v>
          </cell>
        </row>
        <row r="725">
          <cell r="A725" t="str">
            <v>H1362</v>
          </cell>
          <cell r="B725" t="str">
            <v>The Abbeyfield Canvey Island Society Limited</v>
          </cell>
          <cell r="C725" t="str">
            <v>No</v>
          </cell>
          <cell r="D725">
            <v>0</v>
          </cell>
          <cell r="E725">
            <v>0</v>
          </cell>
          <cell r="F725">
            <v>0</v>
          </cell>
          <cell r="G725">
            <v>0</v>
          </cell>
          <cell r="H725">
            <v>0</v>
          </cell>
          <cell r="I725">
            <v>0</v>
          </cell>
        </row>
        <row r="726">
          <cell r="A726" t="str">
            <v>H1395</v>
          </cell>
          <cell r="B726" t="str">
            <v>Woodlands Quaker Home for Elderly People</v>
          </cell>
          <cell r="C726" t="str">
            <v>No</v>
          </cell>
          <cell r="D726">
            <v>0</v>
          </cell>
          <cell r="E726">
            <v>0</v>
          </cell>
          <cell r="F726">
            <v>0</v>
          </cell>
          <cell r="G726">
            <v>0</v>
          </cell>
          <cell r="H726">
            <v>0</v>
          </cell>
          <cell r="I726">
            <v>0</v>
          </cell>
        </row>
        <row r="727">
          <cell r="A727" t="str">
            <v>H1416</v>
          </cell>
          <cell r="B727" t="str">
            <v>The St Michael's Housing Trust</v>
          </cell>
          <cell r="C727" t="str">
            <v>Yes</v>
          </cell>
          <cell r="D727" t="str">
            <v>No</v>
          </cell>
          <cell r="E727">
            <v>0</v>
          </cell>
          <cell r="F727">
            <v>0</v>
          </cell>
          <cell r="G727" t="str">
            <v>L4552</v>
          </cell>
          <cell r="H727" t="str">
            <v>The Riverside Group Limited</v>
          </cell>
          <cell r="I727">
            <v>0</v>
          </cell>
        </row>
        <row r="728">
          <cell r="A728" t="str">
            <v>H1470</v>
          </cell>
          <cell r="B728" t="str">
            <v>The Abbeyfield Chalfonts Society Limited</v>
          </cell>
          <cell r="C728" t="str">
            <v>No</v>
          </cell>
          <cell r="D728">
            <v>0</v>
          </cell>
          <cell r="E728">
            <v>0</v>
          </cell>
          <cell r="F728">
            <v>0</v>
          </cell>
          <cell r="G728">
            <v>0</v>
          </cell>
          <cell r="H728">
            <v>0</v>
          </cell>
          <cell r="I728">
            <v>0</v>
          </cell>
        </row>
        <row r="729">
          <cell r="A729" t="str">
            <v>H1471</v>
          </cell>
          <cell r="B729" t="str">
            <v>The Abbeyfield (Norwich) Society Limited</v>
          </cell>
          <cell r="C729" t="str">
            <v>No</v>
          </cell>
          <cell r="D729">
            <v>0</v>
          </cell>
          <cell r="E729">
            <v>0</v>
          </cell>
          <cell r="F729">
            <v>0</v>
          </cell>
          <cell r="G729">
            <v>0</v>
          </cell>
          <cell r="H729">
            <v>0</v>
          </cell>
          <cell r="I729">
            <v>0</v>
          </cell>
        </row>
        <row r="730">
          <cell r="A730" t="str">
            <v>H1528</v>
          </cell>
          <cell r="B730" t="str">
            <v>Central and Cecil Housing Trust</v>
          </cell>
          <cell r="C730" t="str">
            <v>Yes</v>
          </cell>
          <cell r="D730" t="str">
            <v>No</v>
          </cell>
          <cell r="E730">
            <v>0</v>
          </cell>
          <cell r="F730">
            <v>0</v>
          </cell>
          <cell r="G730">
            <v>0</v>
          </cell>
          <cell r="H730">
            <v>0</v>
          </cell>
          <cell r="I730" t="str">
            <v>Central &amp; Cecil Housing Trust</v>
          </cell>
        </row>
        <row r="731">
          <cell r="A731" t="str">
            <v>H1598</v>
          </cell>
          <cell r="B731" t="str">
            <v>The Abbeyfield Gerrards Cross Society Limited</v>
          </cell>
          <cell r="C731" t="str">
            <v>No</v>
          </cell>
          <cell r="D731">
            <v>0</v>
          </cell>
          <cell r="E731">
            <v>0</v>
          </cell>
          <cell r="F731">
            <v>0</v>
          </cell>
          <cell r="G731">
            <v>0</v>
          </cell>
          <cell r="H731">
            <v>0</v>
          </cell>
          <cell r="I731">
            <v>0</v>
          </cell>
        </row>
        <row r="732">
          <cell r="A732" t="str">
            <v>H1607</v>
          </cell>
          <cell r="B732" t="str">
            <v>The Abbeyfield Billericay Society Limited</v>
          </cell>
          <cell r="C732" t="str">
            <v>No</v>
          </cell>
          <cell r="D732">
            <v>0</v>
          </cell>
          <cell r="E732">
            <v>0</v>
          </cell>
          <cell r="F732">
            <v>0</v>
          </cell>
          <cell r="G732">
            <v>0</v>
          </cell>
          <cell r="H732">
            <v>0</v>
          </cell>
          <cell r="I732">
            <v>0</v>
          </cell>
        </row>
        <row r="733">
          <cell r="A733" t="str">
            <v>H1653</v>
          </cell>
          <cell r="B733" t="str">
            <v>Portman House</v>
          </cell>
          <cell r="C733" t="str">
            <v>No</v>
          </cell>
          <cell r="D733">
            <v>0</v>
          </cell>
          <cell r="E733">
            <v>0</v>
          </cell>
          <cell r="F733">
            <v>0</v>
          </cell>
          <cell r="G733">
            <v>0</v>
          </cell>
          <cell r="H733">
            <v>0</v>
          </cell>
          <cell r="I733">
            <v>0</v>
          </cell>
        </row>
        <row r="734">
          <cell r="A734" t="str">
            <v>H1696</v>
          </cell>
          <cell r="B734" t="str">
            <v>Brighton Housing Trust</v>
          </cell>
          <cell r="C734" t="str">
            <v>No</v>
          </cell>
          <cell r="D734">
            <v>0</v>
          </cell>
          <cell r="E734">
            <v>0</v>
          </cell>
          <cell r="F734">
            <v>0</v>
          </cell>
          <cell r="G734">
            <v>0</v>
          </cell>
          <cell r="H734">
            <v>0</v>
          </cell>
          <cell r="I734">
            <v>0</v>
          </cell>
        </row>
        <row r="735">
          <cell r="A735" t="str">
            <v>H1720</v>
          </cell>
          <cell r="B735" t="str">
            <v>City Of Liverpool YMCA (Incorporated)</v>
          </cell>
          <cell r="C735" t="str">
            <v>No</v>
          </cell>
          <cell r="D735">
            <v>0</v>
          </cell>
          <cell r="E735">
            <v>0</v>
          </cell>
          <cell r="F735">
            <v>0</v>
          </cell>
          <cell r="G735">
            <v>0</v>
          </cell>
          <cell r="H735">
            <v>0</v>
          </cell>
          <cell r="I735">
            <v>0</v>
          </cell>
        </row>
        <row r="736">
          <cell r="A736" t="str">
            <v>H1869</v>
          </cell>
          <cell r="B736" t="str">
            <v>Centrepoint</v>
          </cell>
          <cell r="C736" t="str">
            <v>Yes</v>
          </cell>
          <cell r="D736" t="str">
            <v>Yes</v>
          </cell>
          <cell r="E736">
            <v>0</v>
          </cell>
          <cell r="F736">
            <v>4</v>
          </cell>
          <cell r="G736">
            <v>0</v>
          </cell>
          <cell r="H736">
            <v>0</v>
          </cell>
          <cell r="I736">
            <v>0</v>
          </cell>
        </row>
        <row r="737">
          <cell r="A737" t="str">
            <v>H1972</v>
          </cell>
          <cell r="B737" t="str">
            <v>Locking Deanery Housing Society Limited</v>
          </cell>
          <cell r="C737" t="str">
            <v>No</v>
          </cell>
          <cell r="D737">
            <v>0</v>
          </cell>
          <cell r="E737">
            <v>0</v>
          </cell>
          <cell r="F737">
            <v>0</v>
          </cell>
          <cell r="G737">
            <v>0</v>
          </cell>
          <cell r="H737">
            <v>0</v>
          </cell>
          <cell r="I737">
            <v>0</v>
          </cell>
        </row>
        <row r="738">
          <cell r="A738" t="str">
            <v>H2025</v>
          </cell>
          <cell r="B738" t="str">
            <v>The Richmond Fellowship</v>
          </cell>
          <cell r="C738" t="str">
            <v>Yes</v>
          </cell>
          <cell r="D738" t="str">
            <v>Yes</v>
          </cell>
          <cell r="E738">
            <v>1</v>
          </cell>
          <cell r="F738">
            <v>4</v>
          </cell>
          <cell r="G738">
            <v>0</v>
          </cell>
          <cell r="H738">
            <v>0</v>
          </cell>
          <cell r="I738">
            <v>0</v>
          </cell>
        </row>
        <row r="739">
          <cell r="A739" t="str">
            <v>H2030</v>
          </cell>
          <cell r="B739" t="str">
            <v>Nacro Community Enterprises Limited</v>
          </cell>
          <cell r="C739" t="str">
            <v>No</v>
          </cell>
          <cell r="D739">
            <v>0</v>
          </cell>
          <cell r="E739">
            <v>0</v>
          </cell>
          <cell r="F739">
            <v>0</v>
          </cell>
          <cell r="G739">
            <v>0</v>
          </cell>
          <cell r="H739">
            <v>0</v>
          </cell>
          <cell r="I739">
            <v>0</v>
          </cell>
        </row>
        <row r="740">
          <cell r="A740" t="str">
            <v>H2055</v>
          </cell>
          <cell r="B740" t="str">
            <v>The Abbeyfield York Society Limited</v>
          </cell>
          <cell r="C740" t="str">
            <v>No</v>
          </cell>
          <cell r="D740">
            <v>0</v>
          </cell>
          <cell r="E740">
            <v>0</v>
          </cell>
          <cell r="F740">
            <v>0</v>
          </cell>
          <cell r="G740">
            <v>0</v>
          </cell>
          <cell r="H740">
            <v>0</v>
          </cell>
          <cell r="I740">
            <v>0</v>
          </cell>
        </row>
        <row r="741">
          <cell r="A741" t="str">
            <v>H2085</v>
          </cell>
          <cell r="B741" t="str">
            <v>The Abbeyfield Shanklin Society Limited</v>
          </cell>
          <cell r="C741" t="str">
            <v>Yes</v>
          </cell>
          <cell r="D741" t="str">
            <v>No</v>
          </cell>
          <cell r="E741">
            <v>0</v>
          </cell>
          <cell r="F741">
            <v>0</v>
          </cell>
          <cell r="G741">
            <v>0</v>
          </cell>
          <cell r="H741">
            <v>0</v>
          </cell>
          <cell r="I741" t="str">
            <v>The Abbeyfield Scoiety, St Albans</v>
          </cell>
        </row>
        <row r="742">
          <cell r="A742" t="str">
            <v>H2109</v>
          </cell>
          <cell r="B742" t="str">
            <v>The Abbeyfield Gloucestershire Society Limited</v>
          </cell>
          <cell r="C742" t="str">
            <v>No</v>
          </cell>
          <cell r="D742">
            <v>0</v>
          </cell>
          <cell r="E742">
            <v>0</v>
          </cell>
          <cell r="F742">
            <v>0</v>
          </cell>
          <cell r="G742">
            <v>0</v>
          </cell>
          <cell r="H742">
            <v>0</v>
          </cell>
          <cell r="I742">
            <v>0</v>
          </cell>
        </row>
        <row r="743">
          <cell r="A743" t="str">
            <v>H2118</v>
          </cell>
          <cell r="B743" t="str">
            <v>Nonsuch Abbeyfield</v>
          </cell>
          <cell r="C743" t="str">
            <v>Yes</v>
          </cell>
          <cell r="D743" t="str">
            <v>No</v>
          </cell>
          <cell r="E743">
            <v>0</v>
          </cell>
          <cell r="F743">
            <v>0</v>
          </cell>
          <cell r="G743">
            <v>0</v>
          </cell>
          <cell r="H743">
            <v>0</v>
          </cell>
          <cell r="I743" t="str">
            <v>ABBEYFIELD</v>
          </cell>
        </row>
        <row r="744">
          <cell r="A744" t="str">
            <v>H2136</v>
          </cell>
          <cell r="B744" t="str">
            <v>Abbeyfield Wessex Society Limited</v>
          </cell>
          <cell r="C744" t="str">
            <v>No</v>
          </cell>
          <cell r="D744">
            <v>0</v>
          </cell>
          <cell r="E744">
            <v>0</v>
          </cell>
          <cell r="F744">
            <v>0</v>
          </cell>
          <cell r="G744">
            <v>0</v>
          </cell>
          <cell r="H744">
            <v>0</v>
          </cell>
          <cell r="I744">
            <v>0</v>
          </cell>
        </row>
        <row r="745">
          <cell r="A745" t="str">
            <v>H2145</v>
          </cell>
          <cell r="B745" t="str">
            <v>The Abbeyfield Bognor Regis Society Limited</v>
          </cell>
          <cell r="C745" t="str">
            <v>No</v>
          </cell>
          <cell r="D745">
            <v>0</v>
          </cell>
          <cell r="E745">
            <v>0</v>
          </cell>
          <cell r="F745">
            <v>0</v>
          </cell>
          <cell r="G745">
            <v>0</v>
          </cell>
          <cell r="H745">
            <v>0</v>
          </cell>
          <cell r="I745">
            <v>0</v>
          </cell>
        </row>
        <row r="746">
          <cell r="A746" t="str">
            <v>H2168</v>
          </cell>
          <cell r="B746" t="str">
            <v>North Eastern YWCA Trustees Limited</v>
          </cell>
          <cell r="C746" t="str">
            <v>No</v>
          </cell>
          <cell r="D746">
            <v>0</v>
          </cell>
          <cell r="E746">
            <v>0</v>
          </cell>
          <cell r="F746">
            <v>0</v>
          </cell>
          <cell r="G746">
            <v>0</v>
          </cell>
          <cell r="H746">
            <v>0</v>
          </cell>
          <cell r="I746">
            <v>0</v>
          </cell>
        </row>
        <row r="747">
          <cell r="A747" t="str">
            <v>H2228</v>
          </cell>
          <cell r="B747" t="str">
            <v>The Abbeyfield (Chelsea &amp; Fulham) Society Limited</v>
          </cell>
          <cell r="C747" t="str">
            <v>No</v>
          </cell>
          <cell r="D747">
            <v>0</v>
          </cell>
          <cell r="E747">
            <v>0</v>
          </cell>
          <cell r="F747">
            <v>0</v>
          </cell>
          <cell r="G747">
            <v>0</v>
          </cell>
          <cell r="H747">
            <v>0</v>
          </cell>
          <cell r="I747">
            <v>0</v>
          </cell>
        </row>
        <row r="748">
          <cell r="A748" t="str">
            <v>H2257</v>
          </cell>
          <cell r="B748" t="str">
            <v>The Abbeyfield Crowborough Society Limited</v>
          </cell>
          <cell r="C748" t="str">
            <v>No</v>
          </cell>
          <cell r="D748">
            <v>0</v>
          </cell>
          <cell r="E748">
            <v>0</v>
          </cell>
          <cell r="F748">
            <v>0</v>
          </cell>
          <cell r="G748">
            <v>0</v>
          </cell>
          <cell r="H748">
            <v>0</v>
          </cell>
          <cell r="I748">
            <v>0</v>
          </cell>
        </row>
        <row r="749">
          <cell r="A749" t="str">
            <v>H2295</v>
          </cell>
          <cell r="B749" t="str">
            <v>The Abbeyfield Saltash Society Limited</v>
          </cell>
          <cell r="C749" t="str">
            <v>No</v>
          </cell>
          <cell r="D749">
            <v>0</v>
          </cell>
          <cell r="E749">
            <v>0</v>
          </cell>
          <cell r="F749">
            <v>0</v>
          </cell>
          <cell r="G749">
            <v>0</v>
          </cell>
          <cell r="H749">
            <v>0</v>
          </cell>
          <cell r="I749">
            <v>0</v>
          </cell>
        </row>
        <row r="750">
          <cell r="A750" t="str">
            <v>H2321</v>
          </cell>
          <cell r="B750" t="str">
            <v>The Abbeyfield Blackmore Vale Society Limited</v>
          </cell>
          <cell r="C750" t="str">
            <v>No</v>
          </cell>
          <cell r="D750">
            <v>0</v>
          </cell>
          <cell r="E750">
            <v>0</v>
          </cell>
          <cell r="F750">
            <v>0</v>
          </cell>
          <cell r="G750">
            <v>0</v>
          </cell>
          <cell r="H750">
            <v>0</v>
          </cell>
          <cell r="I750">
            <v>0</v>
          </cell>
        </row>
        <row r="751">
          <cell r="A751" t="str">
            <v>H2328</v>
          </cell>
          <cell r="B751" t="str">
            <v>Abbeyfield Bromley Society</v>
          </cell>
          <cell r="C751" t="str">
            <v>No</v>
          </cell>
          <cell r="D751">
            <v>0</v>
          </cell>
          <cell r="E751">
            <v>0</v>
          </cell>
          <cell r="F751">
            <v>0</v>
          </cell>
          <cell r="G751">
            <v>0</v>
          </cell>
          <cell r="H751">
            <v>0</v>
          </cell>
          <cell r="I751">
            <v>0</v>
          </cell>
        </row>
        <row r="752">
          <cell r="A752" t="str">
            <v>H2362</v>
          </cell>
          <cell r="B752" t="str">
            <v>The Abbeyfield Kent Society</v>
          </cell>
          <cell r="C752" t="str">
            <v>No</v>
          </cell>
          <cell r="D752">
            <v>0</v>
          </cell>
          <cell r="E752">
            <v>0</v>
          </cell>
          <cell r="F752">
            <v>0</v>
          </cell>
          <cell r="G752">
            <v>0</v>
          </cell>
          <cell r="H752">
            <v>0</v>
          </cell>
          <cell r="I752">
            <v>0</v>
          </cell>
        </row>
        <row r="753">
          <cell r="A753" t="str">
            <v>H2374</v>
          </cell>
          <cell r="B753" t="str">
            <v>The Abbeyfield Berwick Society Limited</v>
          </cell>
          <cell r="C753" t="str">
            <v>No</v>
          </cell>
          <cell r="D753">
            <v>0</v>
          </cell>
          <cell r="E753">
            <v>0</v>
          </cell>
          <cell r="F753">
            <v>0</v>
          </cell>
          <cell r="G753">
            <v>0</v>
          </cell>
          <cell r="H753">
            <v>0</v>
          </cell>
          <cell r="I753">
            <v>0</v>
          </cell>
        </row>
        <row r="754">
          <cell r="A754" t="str">
            <v>H2381</v>
          </cell>
          <cell r="B754" t="str">
            <v>Leicester YMCA</v>
          </cell>
          <cell r="C754" t="str">
            <v>No</v>
          </cell>
          <cell r="D754">
            <v>0</v>
          </cell>
          <cell r="E754">
            <v>0</v>
          </cell>
          <cell r="F754">
            <v>0</v>
          </cell>
          <cell r="G754">
            <v>0</v>
          </cell>
          <cell r="H754">
            <v>0</v>
          </cell>
          <cell r="I754">
            <v>0</v>
          </cell>
        </row>
        <row r="755">
          <cell r="A755" t="str">
            <v>H2452</v>
          </cell>
          <cell r="B755" t="str">
            <v>Surrey Community Development Trust</v>
          </cell>
          <cell r="C755" t="str">
            <v>No</v>
          </cell>
          <cell r="D755">
            <v>0</v>
          </cell>
          <cell r="E755">
            <v>0</v>
          </cell>
          <cell r="F755">
            <v>0</v>
          </cell>
          <cell r="G755">
            <v>0</v>
          </cell>
          <cell r="H755">
            <v>0</v>
          </cell>
          <cell r="I755">
            <v>0</v>
          </cell>
        </row>
        <row r="756">
          <cell r="A756" t="str">
            <v>H2463</v>
          </cell>
          <cell r="B756" t="str">
            <v>The Abbeyfield Ilkley Society Limited</v>
          </cell>
          <cell r="C756" t="str">
            <v>Yes</v>
          </cell>
          <cell r="D756" t="str">
            <v>Yes</v>
          </cell>
          <cell r="E756">
            <v>0</v>
          </cell>
          <cell r="F756">
            <v>4</v>
          </cell>
          <cell r="G756">
            <v>0</v>
          </cell>
          <cell r="H756">
            <v>0</v>
          </cell>
          <cell r="I756">
            <v>0</v>
          </cell>
        </row>
        <row r="757">
          <cell r="A757" t="str">
            <v>H2473</v>
          </cell>
          <cell r="B757" t="str">
            <v>The Abbeyfield (Wells) Society Limited</v>
          </cell>
          <cell r="C757" t="str">
            <v>No</v>
          </cell>
          <cell r="D757">
            <v>0</v>
          </cell>
          <cell r="E757">
            <v>0</v>
          </cell>
          <cell r="F757">
            <v>0</v>
          </cell>
          <cell r="G757">
            <v>0</v>
          </cell>
          <cell r="H757">
            <v>0</v>
          </cell>
          <cell r="I757">
            <v>0</v>
          </cell>
        </row>
        <row r="758">
          <cell r="A758" t="str">
            <v>H2475</v>
          </cell>
          <cell r="B758" t="str">
            <v>The Abbeyfield Bury Society Limited</v>
          </cell>
          <cell r="C758" t="str">
            <v>No</v>
          </cell>
          <cell r="D758">
            <v>0</v>
          </cell>
          <cell r="E758">
            <v>0</v>
          </cell>
          <cell r="F758">
            <v>0</v>
          </cell>
          <cell r="G758">
            <v>0</v>
          </cell>
          <cell r="H758">
            <v>0</v>
          </cell>
          <cell r="I758">
            <v>0</v>
          </cell>
        </row>
        <row r="759">
          <cell r="A759" t="str">
            <v>H2509</v>
          </cell>
          <cell r="B759" t="str">
            <v>Turning Point</v>
          </cell>
          <cell r="C759" t="str">
            <v>Yes</v>
          </cell>
          <cell r="D759" t="str">
            <v>Yes</v>
          </cell>
          <cell r="E759">
            <v>0</v>
          </cell>
          <cell r="F759">
            <v>3</v>
          </cell>
          <cell r="G759">
            <v>0</v>
          </cell>
          <cell r="H759">
            <v>0</v>
          </cell>
          <cell r="I759">
            <v>0</v>
          </cell>
        </row>
        <row r="760">
          <cell r="A760" t="str">
            <v>H2510</v>
          </cell>
          <cell r="B760" t="str">
            <v>2 Care</v>
          </cell>
          <cell r="C760" t="str">
            <v>Yes</v>
          </cell>
          <cell r="D760" t="str">
            <v>No</v>
          </cell>
          <cell r="E760">
            <v>0</v>
          </cell>
          <cell r="F760">
            <v>0</v>
          </cell>
          <cell r="G760" t="str">
            <v>H2025</v>
          </cell>
          <cell r="H760" t="str">
            <v>The Richmond Fellowship</v>
          </cell>
          <cell r="I760">
            <v>0</v>
          </cell>
        </row>
        <row r="761">
          <cell r="A761" t="str">
            <v>H2563</v>
          </cell>
          <cell r="B761" t="str">
            <v>The Abbeyfield Liskeard Society Limited</v>
          </cell>
          <cell r="C761" t="str">
            <v>No</v>
          </cell>
          <cell r="D761">
            <v>0</v>
          </cell>
          <cell r="E761">
            <v>0</v>
          </cell>
          <cell r="F761">
            <v>0</v>
          </cell>
          <cell r="G761">
            <v>0</v>
          </cell>
          <cell r="H761">
            <v>0</v>
          </cell>
          <cell r="I761">
            <v>0</v>
          </cell>
        </row>
        <row r="762">
          <cell r="A762" t="str">
            <v>H2676</v>
          </cell>
          <cell r="B762" t="str">
            <v>Lincolnshire Y.M.C.A. Ltd</v>
          </cell>
          <cell r="C762" t="str">
            <v>No</v>
          </cell>
          <cell r="D762">
            <v>0</v>
          </cell>
          <cell r="E762">
            <v>0</v>
          </cell>
          <cell r="F762">
            <v>0</v>
          </cell>
          <cell r="G762">
            <v>0</v>
          </cell>
          <cell r="H762">
            <v>0</v>
          </cell>
          <cell r="I762">
            <v>0</v>
          </cell>
        </row>
        <row r="763">
          <cell r="A763" t="str">
            <v>H2698</v>
          </cell>
          <cell r="B763" t="str">
            <v>The Abbeyfield (Lyme Regis &amp; District) Society Ltd</v>
          </cell>
          <cell r="C763" t="str">
            <v>No</v>
          </cell>
          <cell r="D763">
            <v>0</v>
          </cell>
          <cell r="E763">
            <v>0</v>
          </cell>
          <cell r="F763">
            <v>0</v>
          </cell>
          <cell r="G763">
            <v>0</v>
          </cell>
          <cell r="H763">
            <v>0</v>
          </cell>
          <cell r="I763">
            <v>0</v>
          </cell>
        </row>
        <row r="764">
          <cell r="A764" t="str">
            <v>H2715</v>
          </cell>
          <cell r="B764" t="str">
            <v>The Abbeyfield Burnley Society Limited</v>
          </cell>
          <cell r="C764" t="str">
            <v>No</v>
          </cell>
          <cell r="D764">
            <v>0</v>
          </cell>
          <cell r="E764">
            <v>0</v>
          </cell>
          <cell r="F764">
            <v>0</v>
          </cell>
          <cell r="G764">
            <v>0</v>
          </cell>
          <cell r="H764">
            <v>0</v>
          </cell>
          <cell r="I764">
            <v>0</v>
          </cell>
        </row>
        <row r="765">
          <cell r="A765" t="str">
            <v>H2739</v>
          </cell>
          <cell r="B765" t="str">
            <v>Portsmouth Churches Housing Association Limited</v>
          </cell>
          <cell r="C765" t="str">
            <v>No</v>
          </cell>
          <cell r="D765">
            <v>0</v>
          </cell>
          <cell r="E765">
            <v>0</v>
          </cell>
          <cell r="F765">
            <v>0</v>
          </cell>
          <cell r="G765">
            <v>0</v>
          </cell>
          <cell r="H765">
            <v>0</v>
          </cell>
          <cell r="I765">
            <v>0</v>
          </cell>
        </row>
        <row r="766">
          <cell r="A766" t="str">
            <v>H2755</v>
          </cell>
          <cell r="B766" t="str">
            <v>The Abbeyfield Tavistock Society Limited</v>
          </cell>
          <cell r="C766" t="str">
            <v>No</v>
          </cell>
          <cell r="D766">
            <v>0</v>
          </cell>
          <cell r="E766">
            <v>0</v>
          </cell>
          <cell r="F766">
            <v>0</v>
          </cell>
          <cell r="G766">
            <v>0</v>
          </cell>
          <cell r="H766">
            <v>0</v>
          </cell>
          <cell r="I766">
            <v>0</v>
          </cell>
        </row>
        <row r="767">
          <cell r="A767" t="str">
            <v>H2776</v>
          </cell>
          <cell r="B767" t="str">
            <v>The Abbeyfield (Colyton) Society Limited</v>
          </cell>
          <cell r="C767" t="str">
            <v>No</v>
          </cell>
          <cell r="D767">
            <v>0</v>
          </cell>
          <cell r="E767">
            <v>0</v>
          </cell>
          <cell r="F767">
            <v>0</v>
          </cell>
          <cell r="G767">
            <v>0</v>
          </cell>
          <cell r="H767">
            <v>0</v>
          </cell>
          <cell r="I767">
            <v>0</v>
          </cell>
        </row>
        <row r="768">
          <cell r="A768" t="str">
            <v>H2791</v>
          </cell>
          <cell r="B768" t="str">
            <v>The Abbeyfield Sodbury Vale Society Limited</v>
          </cell>
          <cell r="C768" t="str">
            <v>No</v>
          </cell>
          <cell r="D768">
            <v>0</v>
          </cell>
          <cell r="E768">
            <v>0</v>
          </cell>
          <cell r="F768">
            <v>0</v>
          </cell>
          <cell r="G768">
            <v>0</v>
          </cell>
          <cell r="H768">
            <v>0</v>
          </cell>
          <cell r="I768">
            <v>0</v>
          </cell>
        </row>
        <row r="769">
          <cell r="A769" t="str">
            <v>H2813</v>
          </cell>
          <cell r="B769" t="str">
            <v>The Abbeyfield Guildford Society Limited</v>
          </cell>
          <cell r="C769" t="str">
            <v>No</v>
          </cell>
          <cell r="D769">
            <v>0</v>
          </cell>
          <cell r="E769">
            <v>0</v>
          </cell>
          <cell r="F769">
            <v>0</v>
          </cell>
          <cell r="G769">
            <v>0</v>
          </cell>
          <cell r="H769">
            <v>0</v>
          </cell>
          <cell r="I769">
            <v>0</v>
          </cell>
        </row>
        <row r="770">
          <cell r="A770" t="str">
            <v>H2814</v>
          </cell>
          <cell r="B770" t="str">
            <v>The Abbeyfield (Nailsworth &amp; District) Society Ltd</v>
          </cell>
          <cell r="C770" t="str">
            <v>No</v>
          </cell>
          <cell r="D770">
            <v>0</v>
          </cell>
          <cell r="E770">
            <v>0</v>
          </cell>
          <cell r="F770">
            <v>0</v>
          </cell>
          <cell r="G770">
            <v>0</v>
          </cell>
          <cell r="H770">
            <v>0</v>
          </cell>
          <cell r="I770">
            <v>0</v>
          </cell>
        </row>
        <row r="771">
          <cell r="A771" t="str">
            <v>H2851</v>
          </cell>
          <cell r="B771" t="str">
            <v>The Abbeyfield (Oxford) Society Limited</v>
          </cell>
          <cell r="C771" t="str">
            <v>No</v>
          </cell>
          <cell r="D771">
            <v>0</v>
          </cell>
          <cell r="E771">
            <v>0</v>
          </cell>
          <cell r="F771">
            <v>0</v>
          </cell>
          <cell r="G771">
            <v>0</v>
          </cell>
          <cell r="H771">
            <v>0</v>
          </cell>
          <cell r="I771">
            <v>0</v>
          </cell>
        </row>
        <row r="772">
          <cell r="A772" t="str">
            <v>H2854</v>
          </cell>
          <cell r="B772" t="str">
            <v>The Abbeyfield Hoylake and West Kirby Society Ltd</v>
          </cell>
          <cell r="C772" t="str">
            <v>No</v>
          </cell>
          <cell r="D772">
            <v>0</v>
          </cell>
          <cell r="E772">
            <v>0</v>
          </cell>
          <cell r="F772">
            <v>0</v>
          </cell>
          <cell r="G772">
            <v>0</v>
          </cell>
          <cell r="H772">
            <v>0</v>
          </cell>
          <cell r="I772">
            <v>0</v>
          </cell>
        </row>
        <row r="773">
          <cell r="A773" t="str">
            <v>H2905</v>
          </cell>
          <cell r="B773" t="str">
            <v>The Abbeyfield Deptford Society Limited</v>
          </cell>
          <cell r="C773" t="str">
            <v>No</v>
          </cell>
          <cell r="D773">
            <v>0</v>
          </cell>
          <cell r="E773">
            <v>0</v>
          </cell>
          <cell r="F773">
            <v>0</v>
          </cell>
          <cell r="G773">
            <v>0</v>
          </cell>
          <cell r="H773">
            <v>0</v>
          </cell>
          <cell r="I773">
            <v>0</v>
          </cell>
        </row>
        <row r="774">
          <cell r="A774" t="str">
            <v>H2907</v>
          </cell>
          <cell r="B774" t="str">
            <v>The Abbeyfield Worcester Society Limited</v>
          </cell>
          <cell r="C774" t="str">
            <v>No</v>
          </cell>
          <cell r="D774">
            <v>0</v>
          </cell>
          <cell r="E774">
            <v>0</v>
          </cell>
          <cell r="F774">
            <v>0</v>
          </cell>
          <cell r="G774">
            <v>0</v>
          </cell>
          <cell r="H774">
            <v>0</v>
          </cell>
          <cell r="I774">
            <v>0</v>
          </cell>
        </row>
        <row r="775">
          <cell r="A775" t="str">
            <v>H2934</v>
          </cell>
          <cell r="B775" t="str">
            <v>The Abbeyfield Pirbright and District Society Ltd</v>
          </cell>
          <cell r="C775" t="str">
            <v>No</v>
          </cell>
          <cell r="D775">
            <v>0</v>
          </cell>
          <cell r="E775">
            <v>0</v>
          </cell>
          <cell r="F775">
            <v>0</v>
          </cell>
          <cell r="G775">
            <v>0</v>
          </cell>
          <cell r="H775">
            <v>0</v>
          </cell>
          <cell r="I775">
            <v>0</v>
          </cell>
        </row>
        <row r="776">
          <cell r="A776" t="str">
            <v>H2960</v>
          </cell>
          <cell r="B776" t="str">
            <v>The Abbeyfield Bradford-on-Avon Society Limited</v>
          </cell>
          <cell r="C776" t="str">
            <v>No</v>
          </cell>
          <cell r="D776">
            <v>0</v>
          </cell>
          <cell r="E776">
            <v>0</v>
          </cell>
          <cell r="F776">
            <v>0</v>
          </cell>
          <cell r="G776">
            <v>0</v>
          </cell>
          <cell r="H776">
            <v>0</v>
          </cell>
          <cell r="I776">
            <v>0</v>
          </cell>
        </row>
        <row r="777">
          <cell r="A777" t="str">
            <v>H2961</v>
          </cell>
          <cell r="B777" t="str">
            <v>The Abbeyfield Holsworthy Society Limited</v>
          </cell>
          <cell r="C777" t="str">
            <v>No</v>
          </cell>
          <cell r="D777">
            <v>0</v>
          </cell>
          <cell r="E777">
            <v>0</v>
          </cell>
          <cell r="F777">
            <v>0</v>
          </cell>
          <cell r="G777">
            <v>0</v>
          </cell>
          <cell r="H777">
            <v>0</v>
          </cell>
          <cell r="I777">
            <v>0</v>
          </cell>
        </row>
        <row r="778">
          <cell r="A778" t="str">
            <v>H2980</v>
          </cell>
          <cell r="B778" t="str">
            <v>The Abbeyfield Reading Society Limited</v>
          </cell>
          <cell r="C778" t="str">
            <v>No</v>
          </cell>
          <cell r="D778">
            <v>0</v>
          </cell>
          <cell r="E778">
            <v>0</v>
          </cell>
          <cell r="F778">
            <v>0</v>
          </cell>
          <cell r="G778">
            <v>0</v>
          </cell>
          <cell r="H778">
            <v>0</v>
          </cell>
          <cell r="I778">
            <v>0</v>
          </cell>
        </row>
        <row r="779">
          <cell r="A779" t="str">
            <v>H3018</v>
          </cell>
          <cell r="B779" t="str">
            <v>The Abbeyfield Blackcombe Society Limited</v>
          </cell>
          <cell r="C779" t="str">
            <v>No</v>
          </cell>
          <cell r="D779">
            <v>0</v>
          </cell>
          <cell r="E779">
            <v>0</v>
          </cell>
          <cell r="F779">
            <v>0</v>
          </cell>
          <cell r="G779">
            <v>0</v>
          </cell>
          <cell r="H779">
            <v>0</v>
          </cell>
          <cell r="I779">
            <v>0</v>
          </cell>
        </row>
        <row r="780">
          <cell r="A780" t="str">
            <v>H3021</v>
          </cell>
          <cell r="B780" t="str">
            <v>St Martin of Tours Housing Association Limited</v>
          </cell>
          <cell r="C780" t="str">
            <v>No</v>
          </cell>
          <cell r="D780">
            <v>0</v>
          </cell>
          <cell r="E780">
            <v>0</v>
          </cell>
          <cell r="F780">
            <v>0</v>
          </cell>
          <cell r="G780">
            <v>0</v>
          </cell>
          <cell r="H780">
            <v>0</v>
          </cell>
          <cell r="I780">
            <v>0</v>
          </cell>
        </row>
        <row r="781">
          <cell r="A781" t="str">
            <v>H3148</v>
          </cell>
          <cell r="B781" t="str">
            <v>The Abbeyfield Deben Extra Care Society Limited</v>
          </cell>
          <cell r="C781" t="str">
            <v>No</v>
          </cell>
          <cell r="D781">
            <v>0</v>
          </cell>
          <cell r="E781">
            <v>0</v>
          </cell>
          <cell r="F781">
            <v>0</v>
          </cell>
          <cell r="G781">
            <v>0</v>
          </cell>
          <cell r="H781">
            <v>0</v>
          </cell>
          <cell r="I781">
            <v>0</v>
          </cell>
        </row>
        <row r="782">
          <cell r="A782" t="str">
            <v>H3158</v>
          </cell>
          <cell r="B782" t="str">
            <v>St Annes Community Services</v>
          </cell>
          <cell r="C782" t="str">
            <v>No</v>
          </cell>
          <cell r="D782">
            <v>0</v>
          </cell>
          <cell r="E782">
            <v>0</v>
          </cell>
          <cell r="F782">
            <v>0</v>
          </cell>
          <cell r="G782">
            <v>0</v>
          </cell>
          <cell r="H782">
            <v>0</v>
          </cell>
          <cell r="I782">
            <v>0</v>
          </cell>
        </row>
        <row r="783">
          <cell r="A783" t="str">
            <v>H3162</v>
          </cell>
          <cell r="B783" t="str">
            <v>The Abbeyfield Ferring Society Limited</v>
          </cell>
          <cell r="C783" t="str">
            <v>No</v>
          </cell>
          <cell r="D783">
            <v>0</v>
          </cell>
          <cell r="E783">
            <v>0</v>
          </cell>
          <cell r="F783">
            <v>0</v>
          </cell>
          <cell r="G783">
            <v>0</v>
          </cell>
          <cell r="H783">
            <v>0</v>
          </cell>
          <cell r="I783">
            <v>0</v>
          </cell>
        </row>
        <row r="784">
          <cell r="A784" t="str">
            <v>H3182</v>
          </cell>
          <cell r="B784" t="str">
            <v>Rayner House and Yew Trees Limited</v>
          </cell>
          <cell r="C784" t="str">
            <v>No</v>
          </cell>
          <cell r="D784">
            <v>0</v>
          </cell>
          <cell r="E784">
            <v>0</v>
          </cell>
          <cell r="F784">
            <v>0</v>
          </cell>
          <cell r="G784">
            <v>0</v>
          </cell>
          <cell r="H784">
            <v>0</v>
          </cell>
          <cell r="I784">
            <v>0</v>
          </cell>
        </row>
        <row r="785">
          <cell r="A785" t="str">
            <v>H3230</v>
          </cell>
          <cell r="B785" t="str">
            <v>The Abbeyfield Porlock Society Limited</v>
          </cell>
          <cell r="C785" t="str">
            <v>No</v>
          </cell>
          <cell r="D785">
            <v>0</v>
          </cell>
          <cell r="E785">
            <v>0</v>
          </cell>
          <cell r="F785">
            <v>0</v>
          </cell>
          <cell r="G785">
            <v>0</v>
          </cell>
          <cell r="H785">
            <v>0</v>
          </cell>
          <cell r="I785">
            <v>0</v>
          </cell>
        </row>
        <row r="786">
          <cell r="A786" t="str">
            <v>H3283</v>
          </cell>
          <cell r="B786" t="str">
            <v>The Abbeyfield South Molton Society Limited</v>
          </cell>
          <cell r="C786" t="str">
            <v>No</v>
          </cell>
          <cell r="D786">
            <v>0</v>
          </cell>
          <cell r="E786">
            <v>0</v>
          </cell>
          <cell r="F786">
            <v>0</v>
          </cell>
          <cell r="G786">
            <v>0</v>
          </cell>
          <cell r="H786">
            <v>0</v>
          </cell>
          <cell r="I786">
            <v>0</v>
          </cell>
        </row>
        <row r="787">
          <cell r="A787" t="str">
            <v>H3286</v>
          </cell>
          <cell r="B787" t="str">
            <v>Nottinghamshire YMCA</v>
          </cell>
          <cell r="C787" t="str">
            <v>No</v>
          </cell>
          <cell r="D787">
            <v>0</v>
          </cell>
          <cell r="E787">
            <v>0</v>
          </cell>
          <cell r="F787">
            <v>0</v>
          </cell>
          <cell r="G787">
            <v>0</v>
          </cell>
          <cell r="H787">
            <v>0</v>
          </cell>
          <cell r="I787">
            <v>0</v>
          </cell>
        </row>
        <row r="788">
          <cell r="A788" t="str">
            <v>H3294</v>
          </cell>
          <cell r="B788" t="str">
            <v>The Abbeyfield Wey Valley Society Limited</v>
          </cell>
          <cell r="C788" t="str">
            <v>No</v>
          </cell>
          <cell r="D788">
            <v>0</v>
          </cell>
          <cell r="E788">
            <v>0</v>
          </cell>
          <cell r="F788">
            <v>0</v>
          </cell>
          <cell r="G788">
            <v>0</v>
          </cell>
          <cell r="H788">
            <v>0</v>
          </cell>
          <cell r="I788">
            <v>0</v>
          </cell>
        </row>
        <row r="789">
          <cell r="A789" t="str">
            <v>H3295</v>
          </cell>
          <cell r="B789" t="str">
            <v>The Abbeyfield Lancaster Society Limited</v>
          </cell>
          <cell r="C789" t="str">
            <v>No</v>
          </cell>
          <cell r="D789">
            <v>0</v>
          </cell>
          <cell r="E789">
            <v>0</v>
          </cell>
          <cell r="F789">
            <v>0</v>
          </cell>
          <cell r="G789">
            <v>0</v>
          </cell>
          <cell r="H789">
            <v>0</v>
          </cell>
          <cell r="I789">
            <v>0</v>
          </cell>
        </row>
        <row r="790">
          <cell r="A790" t="str">
            <v>H3361</v>
          </cell>
          <cell r="B790" t="str">
            <v>The Abbeyfield Cirencester Society Limited</v>
          </cell>
          <cell r="C790" t="str">
            <v>No</v>
          </cell>
          <cell r="D790">
            <v>0</v>
          </cell>
          <cell r="E790">
            <v>0</v>
          </cell>
          <cell r="F790">
            <v>0</v>
          </cell>
          <cell r="G790">
            <v>0</v>
          </cell>
          <cell r="H790">
            <v>0</v>
          </cell>
          <cell r="I790">
            <v>0</v>
          </cell>
        </row>
        <row r="791">
          <cell r="A791" t="str">
            <v>H3370</v>
          </cell>
          <cell r="B791" t="str">
            <v>The Abbeyfield North Downs Society Limited</v>
          </cell>
          <cell r="C791" t="str">
            <v>No</v>
          </cell>
          <cell r="D791">
            <v>0</v>
          </cell>
          <cell r="E791">
            <v>0</v>
          </cell>
          <cell r="F791">
            <v>0</v>
          </cell>
          <cell r="G791">
            <v>0</v>
          </cell>
          <cell r="H791">
            <v>0</v>
          </cell>
          <cell r="I791">
            <v>0</v>
          </cell>
        </row>
        <row r="792">
          <cell r="A792" t="str">
            <v>H3383</v>
          </cell>
          <cell r="B792" t="str">
            <v>The Abbeyfield South West Society Limited</v>
          </cell>
          <cell r="C792" t="str">
            <v>Yes</v>
          </cell>
          <cell r="D792" t="str">
            <v>No</v>
          </cell>
          <cell r="E792">
            <v>0</v>
          </cell>
          <cell r="F792">
            <v>0</v>
          </cell>
          <cell r="G792">
            <v>0</v>
          </cell>
          <cell r="H792">
            <v>0</v>
          </cell>
          <cell r="I792" t="str">
            <v>THE ABBEYFIELD SOCIETY</v>
          </cell>
        </row>
        <row r="793">
          <cell r="A793" t="str">
            <v>H3403</v>
          </cell>
          <cell r="B793" t="str">
            <v>Abbeyfield North Northumberland Extra Care Society Limited</v>
          </cell>
          <cell r="C793" t="str">
            <v>No</v>
          </cell>
          <cell r="D793">
            <v>0</v>
          </cell>
          <cell r="E793">
            <v>0</v>
          </cell>
          <cell r="F793">
            <v>0</v>
          </cell>
          <cell r="G793">
            <v>0</v>
          </cell>
          <cell r="H793">
            <v>0</v>
          </cell>
          <cell r="I793">
            <v>0</v>
          </cell>
        </row>
        <row r="794">
          <cell r="A794" t="str">
            <v>H3405</v>
          </cell>
          <cell r="B794" t="str">
            <v>The Abbeyfield Winchester Society Limited</v>
          </cell>
          <cell r="C794" t="str">
            <v>No</v>
          </cell>
          <cell r="D794">
            <v>0</v>
          </cell>
          <cell r="E794">
            <v>0</v>
          </cell>
          <cell r="F794">
            <v>0</v>
          </cell>
          <cell r="G794">
            <v>0</v>
          </cell>
          <cell r="H794">
            <v>0</v>
          </cell>
          <cell r="I794">
            <v>0</v>
          </cell>
        </row>
        <row r="795">
          <cell r="A795" t="str">
            <v>H3470</v>
          </cell>
          <cell r="B795" t="str">
            <v>The Abbeyfield Thirsk &amp; Sowerby Society Limited</v>
          </cell>
          <cell r="C795" t="str">
            <v>No</v>
          </cell>
          <cell r="D795">
            <v>0</v>
          </cell>
          <cell r="E795">
            <v>0</v>
          </cell>
          <cell r="F795">
            <v>0</v>
          </cell>
          <cell r="G795">
            <v>0</v>
          </cell>
          <cell r="H795">
            <v>0</v>
          </cell>
          <cell r="I795">
            <v>0</v>
          </cell>
        </row>
        <row r="796">
          <cell r="A796" t="str">
            <v>H3504</v>
          </cell>
          <cell r="B796" t="str">
            <v>The Abbeyfield / SSAFA Hereford Society Limited</v>
          </cell>
          <cell r="C796" t="str">
            <v>No</v>
          </cell>
          <cell r="D796">
            <v>0</v>
          </cell>
          <cell r="E796">
            <v>0</v>
          </cell>
          <cell r="F796">
            <v>0</v>
          </cell>
          <cell r="G796">
            <v>0</v>
          </cell>
          <cell r="H796">
            <v>0</v>
          </cell>
          <cell r="I796">
            <v>0</v>
          </cell>
        </row>
        <row r="797">
          <cell r="A797" t="str">
            <v>H3505</v>
          </cell>
          <cell r="B797" t="str">
            <v>The Abbeyfield Kings Langley Society Limited</v>
          </cell>
          <cell r="C797" t="str">
            <v>Yes</v>
          </cell>
          <cell r="D797" t="str">
            <v>No</v>
          </cell>
          <cell r="E797">
            <v>0</v>
          </cell>
          <cell r="F797">
            <v>0</v>
          </cell>
          <cell r="G797">
            <v>0</v>
          </cell>
          <cell r="H797">
            <v>0</v>
          </cell>
          <cell r="I797" t="str">
            <v>The Abbeyfield Society</v>
          </cell>
        </row>
        <row r="798">
          <cell r="A798" t="str">
            <v>H3569</v>
          </cell>
          <cell r="B798" t="str">
            <v>The Abbeyfield Alresford and District Society Ltd</v>
          </cell>
          <cell r="C798" t="str">
            <v>No</v>
          </cell>
          <cell r="D798">
            <v>0</v>
          </cell>
          <cell r="E798">
            <v>0</v>
          </cell>
          <cell r="F798">
            <v>0</v>
          </cell>
          <cell r="G798">
            <v>0</v>
          </cell>
          <cell r="H798">
            <v>0</v>
          </cell>
          <cell r="I798">
            <v>0</v>
          </cell>
        </row>
        <row r="799">
          <cell r="A799" t="str">
            <v>H3600</v>
          </cell>
          <cell r="B799" t="str">
            <v>The Abbeyfield London Polish Society Limited</v>
          </cell>
          <cell r="C799" t="str">
            <v>No</v>
          </cell>
          <cell r="D799">
            <v>0</v>
          </cell>
          <cell r="E799">
            <v>0</v>
          </cell>
          <cell r="F799">
            <v>0</v>
          </cell>
          <cell r="G799">
            <v>0</v>
          </cell>
          <cell r="H799">
            <v>0</v>
          </cell>
          <cell r="I799">
            <v>0</v>
          </cell>
        </row>
        <row r="800">
          <cell r="A800" t="str">
            <v>H3610</v>
          </cell>
          <cell r="B800" t="str">
            <v>Abbeyfield Hertfordshire Residential Care Society</v>
          </cell>
          <cell r="C800" t="str">
            <v>No</v>
          </cell>
          <cell r="D800">
            <v>0</v>
          </cell>
          <cell r="E800">
            <v>0</v>
          </cell>
          <cell r="F800">
            <v>0</v>
          </cell>
          <cell r="G800">
            <v>0</v>
          </cell>
          <cell r="H800">
            <v>0</v>
          </cell>
          <cell r="I800">
            <v>0</v>
          </cell>
        </row>
        <row r="801">
          <cell r="A801" t="str">
            <v>H3639</v>
          </cell>
          <cell r="B801" t="str">
            <v>Doncaster Young Men's Christian Association</v>
          </cell>
          <cell r="C801" t="str">
            <v>No</v>
          </cell>
          <cell r="D801">
            <v>0</v>
          </cell>
          <cell r="E801">
            <v>0</v>
          </cell>
          <cell r="F801">
            <v>0</v>
          </cell>
          <cell r="G801">
            <v>0</v>
          </cell>
          <cell r="H801">
            <v>0</v>
          </cell>
          <cell r="I801">
            <v>0</v>
          </cell>
        </row>
        <row r="802">
          <cell r="A802" t="str">
            <v>H3658</v>
          </cell>
          <cell r="B802" t="str">
            <v>Chapter 1 Charity Limited</v>
          </cell>
          <cell r="C802" t="str">
            <v>No</v>
          </cell>
          <cell r="D802">
            <v>0</v>
          </cell>
          <cell r="E802">
            <v>0</v>
          </cell>
          <cell r="F802">
            <v>0</v>
          </cell>
          <cell r="G802">
            <v>0</v>
          </cell>
          <cell r="H802">
            <v>0</v>
          </cell>
          <cell r="I802">
            <v>0</v>
          </cell>
        </row>
        <row r="803">
          <cell r="A803" t="str">
            <v>H3680</v>
          </cell>
          <cell r="B803" t="str">
            <v>The Abbeyfield Oxenford Society Limited</v>
          </cell>
          <cell r="C803" t="str">
            <v>No</v>
          </cell>
          <cell r="D803">
            <v>0</v>
          </cell>
          <cell r="E803">
            <v>0</v>
          </cell>
          <cell r="F803">
            <v>0</v>
          </cell>
          <cell r="G803">
            <v>0</v>
          </cell>
          <cell r="H803">
            <v>0</v>
          </cell>
          <cell r="I803">
            <v>0</v>
          </cell>
        </row>
        <row r="804">
          <cell r="A804" t="str">
            <v>H3720</v>
          </cell>
          <cell r="B804" t="str">
            <v>ARP Charitable Services</v>
          </cell>
          <cell r="C804" t="str">
            <v>Yes</v>
          </cell>
          <cell r="D804" t="str">
            <v>No</v>
          </cell>
          <cell r="E804">
            <v>0</v>
          </cell>
          <cell r="F804">
            <v>0</v>
          </cell>
          <cell r="G804" t="str">
            <v>H3795</v>
          </cell>
          <cell r="H804" t="str">
            <v>Phoenix House</v>
          </cell>
          <cell r="I804">
            <v>0</v>
          </cell>
        </row>
        <row r="805">
          <cell r="A805" t="str">
            <v>H3727</v>
          </cell>
          <cell r="B805" t="str">
            <v>The Grange Centre for People with Disabilities</v>
          </cell>
          <cell r="C805" t="str">
            <v>No</v>
          </cell>
          <cell r="D805">
            <v>0</v>
          </cell>
          <cell r="E805">
            <v>0</v>
          </cell>
          <cell r="F805">
            <v>0</v>
          </cell>
          <cell r="G805">
            <v>0</v>
          </cell>
          <cell r="H805">
            <v>0</v>
          </cell>
          <cell r="I805">
            <v>0</v>
          </cell>
        </row>
        <row r="806">
          <cell r="A806" t="str">
            <v>H3731</v>
          </cell>
          <cell r="B806" t="str">
            <v>The Abbeyfield Rotherhithe Society Limited</v>
          </cell>
          <cell r="C806" t="str">
            <v>No</v>
          </cell>
          <cell r="D806">
            <v>0</v>
          </cell>
          <cell r="E806">
            <v>0</v>
          </cell>
          <cell r="F806">
            <v>0</v>
          </cell>
          <cell r="G806">
            <v>0</v>
          </cell>
          <cell r="H806">
            <v>0</v>
          </cell>
          <cell r="I806">
            <v>0</v>
          </cell>
        </row>
        <row r="807">
          <cell r="A807" t="str">
            <v>H3762</v>
          </cell>
          <cell r="B807" t="str">
            <v>Great Wall Society Limited</v>
          </cell>
          <cell r="C807" t="str">
            <v>No</v>
          </cell>
          <cell r="D807">
            <v>0</v>
          </cell>
          <cell r="E807">
            <v>0</v>
          </cell>
          <cell r="F807">
            <v>0</v>
          </cell>
          <cell r="G807">
            <v>0</v>
          </cell>
          <cell r="H807">
            <v>0</v>
          </cell>
          <cell r="I807">
            <v>0</v>
          </cell>
        </row>
        <row r="808">
          <cell r="A808" t="str">
            <v>H3763</v>
          </cell>
          <cell r="B808" t="str">
            <v>The Abbeyfield Ellesmere Port Society Limited</v>
          </cell>
          <cell r="C808" t="str">
            <v>Yes</v>
          </cell>
          <cell r="D808" t="str">
            <v>No</v>
          </cell>
          <cell r="E808">
            <v>0</v>
          </cell>
          <cell r="F808">
            <v>0</v>
          </cell>
          <cell r="G808">
            <v>0</v>
          </cell>
          <cell r="H808">
            <v>0</v>
          </cell>
          <cell r="I808" t="str">
            <v>Abbeyfield Society Ltd</v>
          </cell>
        </row>
        <row r="809">
          <cell r="A809" t="str">
            <v>H3779</v>
          </cell>
          <cell r="B809" t="str">
            <v>Abbeyfield Northallerton and District Society Ltd</v>
          </cell>
          <cell r="C809" t="str">
            <v>No</v>
          </cell>
          <cell r="D809">
            <v>0</v>
          </cell>
          <cell r="E809">
            <v>0</v>
          </cell>
          <cell r="F809">
            <v>0</v>
          </cell>
          <cell r="G809">
            <v>0</v>
          </cell>
          <cell r="H809">
            <v>0</v>
          </cell>
          <cell r="I809">
            <v>0</v>
          </cell>
        </row>
        <row r="810">
          <cell r="A810" t="str">
            <v>H3780</v>
          </cell>
          <cell r="B810" t="str">
            <v>The Abbeyfield Prestbury and District Society Ltd</v>
          </cell>
          <cell r="C810" t="str">
            <v>No</v>
          </cell>
          <cell r="D810">
            <v>0</v>
          </cell>
          <cell r="E810">
            <v>0</v>
          </cell>
          <cell r="F810">
            <v>0</v>
          </cell>
          <cell r="G810">
            <v>0</v>
          </cell>
          <cell r="H810">
            <v>0</v>
          </cell>
          <cell r="I810">
            <v>0</v>
          </cell>
        </row>
        <row r="811">
          <cell r="A811" t="str">
            <v>H3795</v>
          </cell>
          <cell r="B811" t="str">
            <v>Phoenix House</v>
          </cell>
          <cell r="C811" t="str">
            <v>Yes</v>
          </cell>
          <cell r="D811" t="str">
            <v>Yes</v>
          </cell>
          <cell r="E811">
            <v>1</v>
          </cell>
          <cell r="F811">
            <v>0</v>
          </cell>
          <cell r="G811">
            <v>0</v>
          </cell>
          <cell r="H811">
            <v>0</v>
          </cell>
          <cell r="I811">
            <v>0</v>
          </cell>
        </row>
        <row r="812">
          <cell r="A812" t="str">
            <v>H3835</v>
          </cell>
          <cell r="B812" t="str">
            <v>Brighton YMCA</v>
          </cell>
          <cell r="C812" t="str">
            <v>No</v>
          </cell>
          <cell r="D812">
            <v>0</v>
          </cell>
          <cell r="E812">
            <v>0</v>
          </cell>
          <cell r="F812">
            <v>0</v>
          </cell>
          <cell r="G812">
            <v>0</v>
          </cell>
          <cell r="H812">
            <v>0</v>
          </cell>
          <cell r="I812">
            <v>0</v>
          </cell>
        </row>
        <row r="813">
          <cell r="A813" t="str">
            <v>H3853</v>
          </cell>
          <cell r="B813" t="str">
            <v>Hibiscus Housing Association Limited</v>
          </cell>
          <cell r="C813" t="str">
            <v>No</v>
          </cell>
          <cell r="D813">
            <v>0</v>
          </cell>
          <cell r="E813">
            <v>0</v>
          </cell>
          <cell r="F813">
            <v>0</v>
          </cell>
          <cell r="G813">
            <v>0</v>
          </cell>
          <cell r="H813">
            <v>0</v>
          </cell>
          <cell r="I813">
            <v>0</v>
          </cell>
        </row>
        <row r="814">
          <cell r="A814" t="str">
            <v>H3860</v>
          </cell>
          <cell r="B814" t="str">
            <v>The Abbeyfield East London Extra Care Society Ltd</v>
          </cell>
          <cell r="C814" t="str">
            <v>No</v>
          </cell>
          <cell r="D814">
            <v>0</v>
          </cell>
          <cell r="E814">
            <v>0</v>
          </cell>
          <cell r="F814">
            <v>0</v>
          </cell>
          <cell r="G814">
            <v>0</v>
          </cell>
          <cell r="H814">
            <v>0</v>
          </cell>
          <cell r="I814">
            <v>0</v>
          </cell>
        </row>
        <row r="815">
          <cell r="A815" t="str">
            <v>H3862</v>
          </cell>
          <cell r="B815" t="str">
            <v>Granby House (Youlgrave and District) Society Ltd</v>
          </cell>
          <cell r="C815" t="str">
            <v>No</v>
          </cell>
          <cell r="D815">
            <v>0</v>
          </cell>
          <cell r="E815">
            <v>0</v>
          </cell>
          <cell r="F815">
            <v>0</v>
          </cell>
          <cell r="G815">
            <v>0</v>
          </cell>
          <cell r="H815">
            <v>0</v>
          </cell>
          <cell r="I815">
            <v>0</v>
          </cell>
        </row>
        <row r="816">
          <cell r="A816" t="str">
            <v>H3868</v>
          </cell>
          <cell r="B816" t="str">
            <v>YMCA Norfolk</v>
          </cell>
          <cell r="C816" t="str">
            <v>No</v>
          </cell>
          <cell r="D816">
            <v>0</v>
          </cell>
          <cell r="E816">
            <v>0</v>
          </cell>
          <cell r="F816">
            <v>0</v>
          </cell>
          <cell r="G816">
            <v>0</v>
          </cell>
          <cell r="H816">
            <v>0</v>
          </cell>
          <cell r="I816">
            <v>0</v>
          </cell>
        </row>
        <row r="817">
          <cell r="A817" t="str">
            <v>H3873</v>
          </cell>
          <cell r="B817" t="str">
            <v>The Abbeyfield Lancashire Extra Care Society Ltd</v>
          </cell>
          <cell r="C817" t="str">
            <v>No</v>
          </cell>
          <cell r="D817">
            <v>0</v>
          </cell>
          <cell r="E817">
            <v>0</v>
          </cell>
          <cell r="F817">
            <v>0</v>
          </cell>
          <cell r="G817">
            <v>0</v>
          </cell>
          <cell r="H817">
            <v>0</v>
          </cell>
          <cell r="I817">
            <v>0</v>
          </cell>
        </row>
        <row r="818">
          <cell r="A818" t="str">
            <v>H3905</v>
          </cell>
          <cell r="B818" t="str">
            <v>City of Exeter YMCA</v>
          </cell>
          <cell r="C818" t="str">
            <v>No</v>
          </cell>
          <cell r="D818">
            <v>0</v>
          </cell>
          <cell r="E818">
            <v>0</v>
          </cell>
          <cell r="F818">
            <v>0</v>
          </cell>
          <cell r="G818">
            <v>0</v>
          </cell>
          <cell r="H818">
            <v>0</v>
          </cell>
          <cell r="I818">
            <v>0</v>
          </cell>
        </row>
        <row r="819">
          <cell r="A819" t="str">
            <v>H3927</v>
          </cell>
          <cell r="B819" t="str">
            <v>Forest Young Men's Christian Association of East London</v>
          </cell>
          <cell r="C819" t="str">
            <v>Yes</v>
          </cell>
          <cell r="D819" t="str">
            <v>Yes</v>
          </cell>
          <cell r="E819">
            <v>0</v>
          </cell>
          <cell r="F819">
            <v>1</v>
          </cell>
          <cell r="G819">
            <v>0</v>
          </cell>
          <cell r="H819">
            <v>0</v>
          </cell>
          <cell r="I819">
            <v>0</v>
          </cell>
        </row>
        <row r="820">
          <cell r="A820" t="str">
            <v>H3938</v>
          </cell>
          <cell r="B820" t="str">
            <v>The Abbeyfield Ribble Valley Society Limited</v>
          </cell>
          <cell r="C820" t="str">
            <v>No</v>
          </cell>
          <cell r="D820">
            <v>0</v>
          </cell>
          <cell r="E820">
            <v>0</v>
          </cell>
          <cell r="F820">
            <v>0</v>
          </cell>
          <cell r="G820">
            <v>0</v>
          </cell>
          <cell r="H820">
            <v>0</v>
          </cell>
          <cell r="I820">
            <v>0</v>
          </cell>
        </row>
        <row r="821">
          <cell r="A821" t="str">
            <v>H3955</v>
          </cell>
          <cell r="B821" t="str">
            <v>The Abbeyfield Furness Extra Care Society Limited</v>
          </cell>
          <cell r="C821" t="str">
            <v>No</v>
          </cell>
          <cell r="D821">
            <v>0</v>
          </cell>
          <cell r="E821">
            <v>0</v>
          </cell>
          <cell r="F821">
            <v>0</v>
          </cell>
          <cell r="G821">
            <v>0</v>
          </cell>
          <cell r="H821">
            <v>0</v>
          </cell>
          <cell r="I821">
            <v>0</v>
          </cell>
        </row>
        <row r="822">
          <cell r="A822" t="str">
            <v>H3994</v>
          </cell>
          <cell r="B822" t="str">
            <v>St Basil's</v>
          </cell>
          <cell r="C822" t="str">
            <v>No</v>
          </cell>
          <cell r="D822">
            <v>0</v>
          </cell>
          <cell r="E822">
            <v>0</v>
          </cell>
          <cell r="F822">
            <v>0</v>
          </cell>
          <cell r="G822">
            <v>0</v>
          </cell>
          <cell r="H822">
            <v>0</v>
          </cell>
          <cell r="I822">
            <v>0</v>
          </cell>
        </row>
        <row r="823">
          <cell r="A823" t="str">
            <v>H4010</v>
          </cell>
          <cell r="B823" t="str">
            <v>The Abbeyfield Widnes Society Limited</v>
          </cell>
          <cell r="C823" t="str">
            <v>No</v>
          </cell>
          <cell r="D823">
            <v>0</v>
          </cell>
          <cell r="E823">
            <v>0</v>
          </cell>
          <cell r="F823">
            <v>0</v>
          </cell>
          <cell r="G823">
            <v>0</v>
          </cell>
          <cell r="H823">
            <v>0</v>
          </cell>
          <cell r="I823">
            <v>0</v>
          </cell>
        </row>
        <row r="824">
          <cell r="A824" t="str">
            <v>H4058</v>
          </cell>
          <cell r="B824" t="str">
            <v>Crewe YMCA</v>
          </cell>
          <cell r="C824" t="str">
            <v>No</v>
          </cell>
          <cell r="D824">
            <v>0</v>
          </cell>
          <cell r="E824">
            <v>0</v>
          </cell>
          <cell r="F824">
            <v>0</v>
          </cell>
          <cell r="G824">
            <v>0</v>
          </cell>
          <cell r="H824">
            <v>0</v>
          </cell>
          <cell r="I824">
            <v>0</v>
          </cell>
        </row>
        <row r="825">
          <cell r="A825" t="str">
            <v>H4085</v>
          </cell>
          <cell r="B825" t="str">
            <v>YMCA Derbyshire</v>
          </cell>
          <cell r="C825" t="str">
            <v>No</v>
          </cell>
          <cell r="D825">
            <v>0</v>
          </cell>
          <cell r="E825">
            <v>0</v>
          </cell>
          <cell r="F825">
            <v>0</v>
          </cell>
          <cell r="G825">
            <v>0</v>
          </cell>
          <cell r="H825">
            <v>0</v>
          </cell>
          <cell r="I825">
            <v>0</v>
          </cell>
        </row>
        <row r="826">
          <cell r="A826" t="str">
            <v>H4099</v>
          </cell>
          <cell r="B826" t="str">
            <v>City YMCA, London</v>
          </cell>
          <cell r="C826" t="str">
            <v>No</v>
          </cell>
          <cell r="D826">
            <v>0</v>
          </cell>
          <cell r="E826">
            <v>0</v>
          </cell>
          <cell r="F826">
            <v>0</v>
          </cell>
          <cell r="G826">
            <v>0</v>
          </cell>
          <cell r="H826">
            <v>0</v>
          </cell>
          <cell r="I826">
            <v>0</v>
          </cell>
        </row>
        <row r="827">
          <cell r="A827" t="str">
            <v>H4115</v>
          </cell>
          <cell r="B827" t="str">
            <v>The Abbeyfield Orwell Extra Care Society Limited</v>
          </cell>
          <cell r="C827" t="str">
            <v>No</v>
          </cell>
          <cell r="D827">
            <v>0</v>
          </cell>
          <cell r="E827">
            <v>0</v>
          </cell>
          <cell r="F827">
            <v>0</v>
          </cell>
          <cell r="G827">
            <v>0</v>
          </cell>
          <cell r="H827">
            <v>0</v>
          </cell>
          <cell r="I827">
            <v>0</v>
          </cell>
        </row>
        <row r="828">
          <cell r="A828" t="str">
            <v>H4128</v>
          </cell>
          <cell r="B828" t="str">
            <v>West London YMCA</v>
          </cell>
          <cell r="C828" t="str">
            <v>No</v>
          </cell>
          <cell r="D828">
            <v>0</v>
          </cell>
          <cell r="E828">
            <v>0</v>
          </cell>
          <cell r="F828">
            <v>0</v>
          </cell>
          <cell r="G828">
            <v>0</v>
          </cell>
          <cell r="H828">
            <v>0</v>
          </cell>
          <cell r="I828">
            <v>0</v>
          </cell>
        </row>
        <row r="829">
          <cell r="A829" t="str">
            <v>H4156</v>
          </cell>
          <cell r="B829" t="str">
            <v>The Abbeyfield Bishop's Castle &amp; District Society Limited</v>
          </cell>
          <cell r="C829" t="str">
            <v>No</v>
          </cell>
          <cell r="D829">
            <v>0</v>
          </cell>
          <cell r="E829">
            <v>0</v>
          </cell>
          <cell r="F829">
            <v>0</v>
          </cell>
          <cell r="G829">
            <v>0</v>
          </cell>
          <cell r="H829">
            <v>0</v>
          </cell>
          <cell r="I829">
            <v>0</v>
          </cell>
        </row>
        <row r="830">
          <cell r="A830" t="str">
            <v>H4179</v>
          </cell>
          <cell r="B830" t="str">
            <v>YMCA Cambridgeshire &amp; Peterborough</v>
          </cell>
          <cell r="C830" t="str">
            <v>No</v>
          </cell>
          <cell r="D830">
            <v>0</v>
          </cell>
          <cell r="E830">
            <v>0</v>
          </cell>
          <cell r="F830">
            <v>0</v>
          </cell>
          <cell r="G830">
            <v>0</v>
          </cell>
          <cell r="H830">
            <v>0</v>
          </cell>
          <cell r="I830">
            <v>0</v>
          </cell>
        </row>
        <row r="831">
          <cell r="A831" t="str">
            <v>H4244</v>
          </cell>
          <cell r="B831" t="str">
            <v>YMCA Suffolk</v>
          </cell>
          <cell r="C831" t="str">
            <v>No</v>
          </cell>
          <cell r="D831">
            <v>0</v>
          </cell>
          <cell r="E831">
            <v>0</v>
          </cell>
          <cell r="F831">
            <v>0</v>
          </cell>
          <cell r="G831">
            <v>0</v>
          </cell>
          <cell r="H831">
            <v>0</v>
          </cell>
          <cell r="I831">
            <v>0</v>
          </cell>
        </row>
        <row r="832">
          <cell r="A832" t="str">
            <v>H4245</v>
          </cell>
          <cell r="B832" t="str">
            <v>Bridgwater YMCA</v>
          </cell>
          <cell r="C832" t="str">
            <v>No</v>
          </cell>
          <cell r="D832">
            <v>0</v>
          </cell>
          <cell r="E832">
            <v>0</v>
          </cell>
          <cell r="F832">
            <v>0</v>
          </cell>
          <cell r="G832">
            <v>0</v>
          </cell>
          <cell r="H832">
            <v>0</v>
          </cell>
          <cell r="I832">
            <v>0</v>
          </cell>
        </row>
        <row r="833">
          <cell r="A833" t="str">
            <v>H4246</v>
          </cell>
          <cell r="B833" t="str">
            <v>Bournemouth Young Men's Christian Association</v>
          </cell>
          <cell r="C833" t="str">
            <v>No</v>
          </cell>
          <cell r="D833">
            <v>0</v>
          </cell>
          <cell r="E833">
            <v>0</v>
          </cell>
          <cell r="F833">
            <v>0</v>
          </cell>
          <cell r="G833">
            <v>0</v>
          </cell>
          <cell r="H833">
            <v>0</v>
          </cell>
          <cell r="I833">
            <v>0</v>
          </cell>
        </row>
        <row r="834">
          <cell r="A834" t="str">
            <v>H4270</v>
          </cell>
          <cell r="B834" t="str">
            <v>Cheltenham Young Men's Christian Association</v>
          </cell>
          <cell r="C834" t="str">
            <v>No</v>
          </cell>
          <cell r="D834">
            <v>0</v>
          </cell>
          <cell r="E834">
            <v>0</v>
          </cell>
          <cell r="F834">
            <v>0</v>
          </cell>
          <cell r="G834">
            <v>0</v>
          </cell>
          <cell r="H834">
            <v>0</v>
          </cell>
          <cell r="I834">
            <v>0</v>
          </cell>
        </row>
        <row r="835">
          <cell r="A835" t="str">
            <v>H4276</v>
          </cell>
          <cell r="B835" t="str">
            <v>St Anne's Hostel</v>
          </cell>
          <cell r="C835" t="str">
            <v>No</v>
          </cell>
          <cell r="D835">
            <v>0</v>
          </cell>
          <cell r="E835">
            <v>0</v>
          </cell>
          <cell r="F835">
            <v>0</v>
          </cell>
          <cell r="G835">
            <v>0</v>
          </cell>
          <cell r="H835">
            <v>0</v>
          </cell>
          <cell r="I835">
            <v>0</v>
          </cell>
        </row>
        <row r="836">
          <cell r="A836" t="str">
            <v>H4315</v>
          </cell>
          <cell r="B836" t="str">
            <v>Brighter Futures Housing Association Limited</v>
          </cell>
          <cell r="C836" t="str">
            <v>No</v>
          </cell>
          <cell r="D836">
            <v>0</v>
          </cell>
          <cell r="E836">
            <v>0</v>
          </cell>
          <cell r="F836">
            <v>0</v>
          </cell>
          <cell r="G836">
            <v>0</v>
          </cell>
          <cell r="H836">
            <v>0</v>
          </cell>
          <cell r="I836">
            <v>0</v>
          </cell>
        </row>
        <row r="837">
          <cell r="A837" t="str">
            <v>H4400</v>
          </cell>
          <cell r="B837" t="str">
            <v>Evolve Housing + Support</v>
          </cell>
          <cell r="C837" t="str">
            <v>Yes</v>
          </cell>
          <cell r="D837" t="str">
            <v>Yes</v>
          </cell>
          <cell r="E837">
            <v>0</v>
          </cell>
          <cell r="F837">
            <v>1</v>
          </cell>
          <cell r="G837">
            <v>0</v>
          </cell>
          <cell r="H837">
            <v>0</v>
          </cell>
          <cell r="I837">
            <v>0</v>
          </cell>
        </row>
        <row r="838">
          <cell r="A838" t="str">
            <v>H4418</v>
          </cell>
          <cell r="B838" t="str">
            <v>One YMCA</v>
          </cell>
          <cell r="C838" t="str">
            <v>Yes</v>
          </cell>
          <cell r="D838" t="str">
            <v>Yes</v>
          </cell>
          <cell r="E838">
            <v>0</v>
          </cell>
          <cell r="F838">
            <v>2</v>
          </cell>
          <cell r="G838">
            <v>0</v>
          </cell>
          <cell r="H838">
            <v>0</v>
          </cell>
          <cell r="I838">
            <v>0</v>
          </cell>
        </row>
        <row r="839">
          <cell r="A839" t="str">
            <v>H4426</v>
          </cell>
          <cell r="B839" t="str">
            <v>Stoke on Trent &amp; North Staffordshire YMCA Foyer</v>
          </cell>
          <cell r="C839" t="str">
            <v>No</v>
          </cell>
          <cell r="D839">
            <v>0</v>
          </cell>
          <cell r="E839">
            <v>0</v>
          </cell>
          <cell r="F839">
            <v>0</v>
          </cell>
          <cell r="G839">
            <v>0</v>
          </cell>
          <cell r="H839">
            <v>0</v>
          </cell>
          <cell r="I839">
            <v>0</v>
          </cell>
        </row>
        <row r="840">
          <cell r="A840" t="str">
            <v>H4433</v>
          </cell>
          <cell r="B840" t="str">
            <v>Coventry &amp; Warwickshire YMCA</v>
          </cell>
          <cell r="C840" t="str">
            <v>No</v>
          </cell>
          <cell r="D840">
            <v>0</v>
          </cell>
          <cell r="E840">
            <v>0</v>
          </cell>
          <cell r="F840">
            <v>0</v>
          </cell>
          <cell r="G840">
            <v>0</v>
          </cell>
          <cell r="H840">
            <v>0</v>
          </cell>
          <cell r="I840">
            <v>0</v>
          </cell>
        </row>
        <row r="841">
          <cell r="A841" t="str">
            <v>L0006</v>
          </cell>
          <cell r="B841" t="str">
            <v>Newlon Housing Trust</v>
          </cell>
          <cell r="C841" t="str">
            <v>Yes</v>
          </cell>
          <cell r="D841" t="str">
            <v>Yes</v>
          </cell>
          <cell r="E841">
            <v>1</v>
          </cell>
          <cell r="F841">
            <v>2</v>
          </cell>
          <cell r="G841">
            <v>0</v>
          </cell>
          <cell r="H841">
            <v>0</v>
          </cell>
          <cell r="I841">
            <v>0</v>
          </cell>
        </row>
        <row r="842">
          <cell r="A842" t="str">
            <v>L0011</v>
          </cell>
          <cell r="B842" t="str">
            <v>Porthove Housing Association Limited</v>
          </cell>
          <cell r="C842" t="str">
            <v>No</v>
          </cell>
          <cell r="D842">
            <v>0</v>
          </cell>
          <cell r="E842">
            <v>0</v>
          </cell>
          <cell r="F842">
            <v>0</v>
          </cell>
          <cell r="G842">
            <v>0</v>
          </cell>
          <cell r="H842">
            <v>0</v>
          </cell>
          <cell r="I842">
            <v>0</v>
          </cell>
        </row>
        <row r="843">
          <cell r="A843" t="str">
            <v>L0014</v>
          </cell>
          <cell r="B843" t="str">
            <v>Peabody Trust</v>
          </cell>
          <cell r="C843" t="str">
            <v>Yes</v>
          </cell>
          <cell r="D843" t="str">
            <v>Yes</v>
          </cell>
          <cell r="E843">
            <v>3</v>
          </cell>
          <cell r="F843">
            <v>7</v>
          </cell>
          <cell r="G843">
            <v>0</v>
          </cell>
          <cell r="H843">
            <v>0</v>
          </cell>
          <cell r="I843">
            <v>0</v>
          </cell>
        </row>
        <row r="844">
          <cell r="A844" t="str">
            <v>L0018</v>
          </cell>
          <cell r="B844" t="str">
            <v>Hastoe Housing Association Limited</v>
          </cell>
          <cell r="C844" t="str">
            <v>Yes</v>
          </cell>
          <cell r="D844" t="str">
            <v>Yes</v>
          </cell>
          <cell r="E844">
            <v>1</v>
          </cell>
          <cell r="F844">
            <v>3</v>
          </cell>
          <cell r="G844">
            <v>0</v>
          </cell>
          <cell r="H844">
            <v>0</v>
          </cell>
          <cell r="I844">
            <v>0</v>
          </cell>
        </row>
        <row r="845">
          <cell r="A845" t="str">
            <v>L0021</v>
          </cell>
          <cell r="B845" t="str">
            <v>Stoke-on-Trent Housing Society Limited</v>
          </cell>
          <cell r="C845" t="str">
            <v>No</v>
          </cell>
          <cell r="D845">
            <v>0</v>
          </cell>
          <cell r="E845">
            <v>0</v>
          </cell>
          <cell r="F845">
            <v>0</v>
          </cell>
          <cell r="G845">
            <v>0</v>
          </cell>
          <cell r="H845">
            <v>0</v>
          </cell>
          <cell r="I845">
            <v>0</v>
          </cell>
        </row>
        <row r="846">
          <cell r="A846" t="str">
            <v>L0026</v>
          </cell>
          <cell r="B846" t="str">
            <v>Broadland Housing Association Limited</v>
          </cell>
          <cell r="C846" t="str">
            <v>Yes</v>
          </cell>
          <cell r="D846" t="str">
            <v>Yes</v>
          </cell>
          <cell r="E846">
            <v>0</v>
          </cell>
          <cell r="F846">
            <v>2</v>
          </cell>
          <cell r="G846">
            <v>0</v>
          </cell>
          <cell r="H846">
            <v>0</v>
          </cell>
          <cell r="I846">
            <v>0</v>
          </cell>
        </row>
        <row r="847">
          <cell r="A847" t="str">
            <v>L0028</v>
          </cell>
          <cell r="B847" t="str">
            <v>Orwell Housing Association Limited</v>
          </cell>
          <cell r="C847" t="str">
            <v>Yes</v>
          </cell>
          <cell r="D847" t="str">
            <v>Yes</v>
          </cell>
          <cell r="E847">
            <v>0</v>
          </cell>
          <cell r="F847">
            <v>1</v>
          </cell>
          <cell r="G847">
            <v>0</v>
          </cell>
          <cell r="H847">
            <v>0</v>
          </cell>
          <cell r="I847">
            <v>0</v>
          </cell>
        </row>
        <row r="848">
          <cell r="A848" t="str">
            <v>L0031</v>
          </cell>
          <cell r="B848" t="str">
            <v>Circle Thirty Three Housing Trust Limited</v>
          </cell>
          <cell r="C848" t="str">
            <v>Yes</v>
          </cell>
          <cell r="D848" t="str">
            <v>No</v>
          </cell>
          <cell r="E848">
            <v>0</v>
          </cell>
          <cell r="F848">
            <v>0</v>
          </cell>
          <cell r="G848" t="str">
            <v>LH4046</v>
          </cell>
          <cell r="H848" t="str">
            <v>Circle Anglia Limited</v>
          </cell>
          <cell r="I848">
            <v>0</v>
          </cell>
        </row>
        <row r="849">
          <cell r="A849" t="str">
            <v>L0035</v>
          </cell>
          <cell r="B849" t="str">
            <v>Notting Hill Housing Trust</v>
          </cell>
          <cell r="C849" t="str">
            <v>Yes</v>
          </cell>
          <cell r="D849" t="str">
            <v>Yes</v>
          </cell>
          <cell r="E849">
            <v>1</v>
          </cell>
          <cell r="F849">
            <v>9</v>
          </cell>
          <cell r="G849">
            <v>0</v>
          </cell>
          <cell r="H849">
            <v>0</v>
          </cell>
          <cell r="I849">
            <v>0</v>
          </cell>
        </row>
        <row r="850">
          <cell r="A850" t="str">
            <v>L0038</v>
          </cell>
          <cell r="B850" t="str">
            <v>Epsom and Ewell Housing Association Limited</v>
          </cell>
          <cell r="C850" t="str">
            <v>No</v>
          </cell>
          <cell r="D850">
            <v>0</v>
          </cell>
          <cell r="E850">
            <v>0</v>
          </cell>
          <cell r="F850">
            <v>0</v>
          </cell>
          <cell r="G850">
            <v>0</v>
          </cell>
          <cell r="H850">
            <v>0</v>
          </cell>
          <cell r="I850">
            <v>0</v>
          </cell>
        </row>
        <row r="851">
          <cell r="A851" t="str">
            <v>L0042</v>
          </cell>
          <cell r="B851" t="str">
            <v>Mount Green Housing Association Limited</v>
          </cell>
          <cell r="C851" t="str">
            <v>No</v>
          </cell>
          <cell r="D851">
            <v>0</v>
          </cell>
          <cell r="E851">
            <v>0</v>
          </cell>
          <cell r="F851">
            <v>0</v>
          </cell>
          <cell r="G851">
            <v>0</v>
          </cell>
          <cell r="H851">
            <v>0</v>
          </cell>
          <cell r="I851">
            <v>0</v>
          </cell>
        </row>
        <row r="852">
          <cell r="A852" t="str">
            <v>L0047</v>
          </cell>
          <cell r="B852" t="str">
            <v>Cedarmore Housing Association Limited</v>
          </cell>
          <cell r="C852" t="str">
            <v>No</v>
          </cell>
          <cell r="D852">
            <v>0</v>
          </cell>
          <cell r="E852">
            <v>0</v>
          </cell>
          <cell r="F852">
            <v>0</v>
          </cell>
          <cell r="G852">
            <v>0</v>
          </cell>
          <cell r="H852">
            <v>0</v>
          </cell>
          <cell r="I852">
            <v>0</v>
          </cell>
        </row>
        <row r="853">
          <cell r="A853" t="str">
            <v>L0053</v>
          </cell>
          <cell r="B853" t="str">
            <v>Wargrave-on-Thames Housing Association Limited</v>
          </cell>
          <cell r="C853" t="str">
            <v>No</v>
          </cell>
          <cell r="D853">
            <v>0</v>
          </cell>
          <cell r="E853">
            <v>0</v>
          </cell>
          <cell r="F853">
            <v>0</v>
          </cell>
          <cell r="G853">
            <v>0</v>
          </cell>
          <cell r="H853">
            <v>0</v>
          </cell>
          <cell r="I853">
            <v>0</v>
          </cell>
        </row>
        <row r="854">
          <cell r="A854" t="str">
            <v>L0055</v>
          </cell>
          <cell r="B854" t="str">
            <v>Housing &amp; Care 21</v>
          </cell>
          <cell r="C854" t="str">
            <v>Yes</v>
          </cell>
          <cell r="D854" t="str">
            <v>Yes</v>
          </cell>
          <cell r="E854">
            <v>0</v>
          </cell>
          <cell r="F854">
            <v>3</v>
          </cell>
          <cell r="G854">
            <v>0</v>
          </cell>
          <cell r="H854">
            <v>0</v>
          </cell>
          <cell r="I854">
            <v>0</v>
          </cell>
        </row>
        <row r="855">
          <cell r="A855" t="str">
            <v>L0057</v>
          </cell>
          <cell r="B855" t="str">
            <v>The Joseph Rowntree Housing Trust</v>
          </cell>
          <cell r="C855" t="str">
            <v>No</v>
          </cell>
          <cell r="D855">
            <v>0</v>
          </cell>
          <cell r="E855">
            <v>0</v>
          </cell>
          <cell r="F855">
            <v>0</v>
          </cell>
          <cell r="G855">
            <v>0</v>
          </cell>
          <cell r="H855">
            <v>0</v>
          </cell>
          <cell r="I855">
            <v>0</v>
          </cell>
        </row>
        <row r="856">
          <cell r="A856" t="str">
            <v>L0061</v>
          </cell>
          <cell r="B856" t="str">
            <v>Irwell Valley Housing Association Limited</v>
          </cell>
          <cell r="C856" t="str">
            <v>Yes</v>
          </cell>
          <cell r="D856" t="str">
            <v>Yes</v>
          </cell>
          <cell r="E856">
            <v>1</v>
          </cell>
          <cell r="F856">
            <v>0</v>
          </cell>
          <cell r="G856">
            <v>0</v>
          </cell>
          <cell r="H856">
            <v>0</v>
          </cell>
          <cell r="I856">
            <v>0</v>
          </cell>
        </row>
        <row r="857">
          <cell r="A857" t="str">
            <v>L0063</v>
          </cell>
          <cell r="B857" t="str">
            <v>Liverpool Jewish Housing Association Limited</v>
          </cell>
          <cell r="C857" t="str">
            <v>No</v>
          </cell>
          <cell r="D857">
            <v>0</v>
          </cell>
          <cell r="E857">
            <v>0</v>
          </cell>
          <cell r="F857">
            <v>0</v>
          </cell>
          <cell r="G857">
            <v>0</v>
          </cell>
          <cell r="H857">
            <v>0</v>
          </cell>
          <cell r="I857">
            <v>0</v>
          </cell>
        </row>
        <row r="858">
          <cell r="A858" t="str">
            <v>L0067</v>
          </cell>
          <cell r="B858" t="str">
            <v>Ockley Housing Association Limited</v>
          </cell>
          <cell r="C858" t="str">
            <v>No</v>
          </cell>
          <cell r="D858">
            <v>0</v>
          </cell>
          <cell r="E858">
            <v>0</v>
          </cell>
          <cell r="F858">
            <v>0</v>
          </cell>
          <cell r="G858">
            <v>0</v>
          </cell>
          <cell r="H858">
            <v>0</v>
          </cell>
          <cell r="I858">
            <v>0</v>
          </cell>
        </row>
        <row r="859">
          <cell r="A859" t="str">
            <v>L0071</v>
          </cell>
          <cell r="B859" t="str">
            <v>Hanover Housing Association</v>
          </cell>
          <cell r="C859" t="str">
            <v>Yes</v>
          </cell>
          <cell r="D859" t="str">
            <v>Yes</v>
          </cell>
          <cell r="E859">
            <v>6</v>
          </cell>
          <cell r="F859">
            <v>2</v>
          </cell>
          <cell r="G859">
            <v>0</v>
          </cell>
          <cell r="H859">
            <v>0</v>
          </cell>
          <cell r="I859">
            <v>0</v>
          </cell>
        </row>
        <row r="860">
          <cell r="A860" t="str">
            <v>L0078</v>
          </cell>
          <cell r="B860" t="str">
            <v>South Yorkshire Housing Association Limited</v>
          </cell>
          <cell r="C860" t="str">
            <v>Yes</v>
          </cell>
          <cell r="D860" t="str">
            <v>Yes</v>
          </cell>
          <cell r="E860">
            <v>1</v>
          </cell>
          <cell r="F860">
            <v>0</v>
          </cell>
          <cell r="G860">
            <v>0</v>
          </cell>
          <cell r="H860">
            <v>0</v>
          </cell>
          <cell r="I860">
            <v>0</v>
          </cell>
        </row>
        <row r="861">
          <cell r="A861" t="str">
            <v>L0087</v>
          </cell>
          <cell r="B861" t="str">
            <v>Forest Housing Association Limited</v>
          </cell>
          <cell r="C861" t="str">
            <v>No</v>
          </cell>
          <cell r="D861">
            <v>0</v>
          </cell>
          <cell r="E861">
            <v>0</v>
          </cell>
          <cell r="F861">
            <v>0</v>
          </cell>
          <cell r="G861">
            <v>0</v>
          </cell>
          <cell r="H861">
            <v>0</v>
          </cell>
          <cell r="I861">
            <v>0</v>
          </cell>
        </row>
        <row r="862">
          <cell r="A862" t="str">
            <v>L0093</v>
          </cell>
          <cell r="B862" t="str">
            <v>Bournemouth Ace Housing Association Ltd</v>
          </cell>
          <cell r="C862" t="str">
            <v>No</v>
          </cell>
          <cell r="D862">
            <v>0</v>
          </cell>
          <cell r="E862">
            <v>0</v>
          </cell>
          <cell r="F862">
            <v>0</v>
          </cell>
          <cell r="G862">
            <v>0</v>
          </cell>
          <cell r="H862">
            <v>0</v>
          </cell>
          <cell r="I862">
            <v>0</v>
          </cell>
        </row>
        <row r="863">
          <cell r="A863" t="str">
            <v>L0104</v>
          </cell>
          <cell r="B863" t="str">
            <v>C of E Soldiers, Sailors &amp; Airmens H.A Ltd</v>
          </cell>
          <cell r="C863" t="str">
            <v>No</v>
          </cell>
          <cell r="D863">
            <v>0</v>
          </cell>
          <cell r="E863">
            <v>0</v>
          </cell>
          <cell r="F863">
            <v>0</v>
          </cell>
          <cell r="G863">
            <v>0</v>
          </cell>
          <cell r="H863">
            <v>0</v>
          </cell>
          <cell r="I863">
            <v>0</v>
          </cell>
        </row>
        <row r="864">
          <cell r="A864" t="str">
            <v>L0119</v>
          </cell>
          <cell r="B864" t="str">
            <v>Polish Retired Persons Housing Association Limited</v>
          </cell>
          <cell r="C864" t="str">
            <v>No</v>
          </cell>
          <cell r="D864">
            <v>0</v>
          </cell>
          <cell r="E864">
            <v>0</v>
          </cell>
          <cell r="F864">
            <v>0</v>
          </cell>
          <cell r="G864">
            <v>0</v>
          </cell>
          <cell r="H864">
            <v>0</v>
          </cell>
          <cell r="I864">
            <v>0</v>
          </cell>
        </row>
        <row r="865">
          <cell r="A865" t="str">
            <v>L0124</v>
          </cell>
          <cell r="B865" t="str">
            <v>Rogate and Terwick Housing Association Limited</v>
          </cell>
          <cell r="C865" t="str">
            <v>No</v>
          </cell>
          <cell r="D865">
            <v>0</v>
          </cell>
          <cell r="E865">
            <v>0</v>
          </cell>
          <cell r="F865">
            <v>0</v>
          </cell>
          <cell r="G865">
            <v>0</v>
          </cell>
          <cell r="H865">
            <v>0</v>
          </cell>
          <cell r="I865">
            <v>0</v>
          </cell>
        </row>
        <row r="866">
          <cell r="A866" t="str">
            <v>L0125</v>
          </cell>
          <cell r="B866" t="str">
            <v>Solon South West Housing Association Limited</v>
          </cell>
          <cell r="C866" t="str">
            <v>No</v>
          </cell>
          <cell r="D866">
            <v>0</v>
          </cell>
          <cell r="E866">
            <v>0</v>
          </cell>
          <cell r="F866">
            <v>0</v>
          </cell>
          <cell r="G866">
            <v>0</v>
          </cell>
          <cell r="H866">
            <v>0</v>
          </cell>
          <cell r="I866">
            <v>0</v>
          </cell>
        </row>
        <row r="867">
          <cell r="A867" t="str">
            <v>L0147</v>
          </cell>
          <cell r="B867" t="str">
            <v>Cornerstone Housing Limited</v>
          </cell>
          <cell r="C867" t="str">
            <v>No</v>
          </cell>
          <cell r="D867">
            <v>0</v>
          </cell>
          <cell r="E867">
            <v>0</v>
          </cell>
          <cell r="F867">
            <v>0</v>
          </cell>
          <cell r="G867">
            <v>0</v>
          </cell>
          <cell r="H867">
            <v>0</v>
          </cell>
          <cell r="I867">
            <v>0</v>
          </cell>
        </row>
        <row r="868">
          <cell r="A868" t="str">
            <v>L0156</v>
          </cell>
          <cell r="B868" t="str">
            <v>Claverdon Benefice Housing Association Limited</v>
          </cell>
          <cell r="C868" t="str">
            <v>No</v>
          </cell>
          <cell r="D868">
            <v>0</v>
          </cell>
          <cell r="E868">
            <v>0</v>
          </cell>
          <cell r="F868">
            <v>0</v>
          </cell>
          <cell r="G868">
            <v>0</v>
          </cell>
          <cell r="H868">
            <v>0</v>
          </cell>
          <cell r="I868">
            <v>0</v>
          </cell>
        </row>
        <row r="869">
          <cell r="A869" t="str">
            <v>L0159</v>
          </cell>
          <cell r="B869" t="str">
            <v>Thames Ditton Homes Limited</v>
          </cell>
          <cell r="C869" t="str">
            <v>No</v>
          </cell>
          <cell r="D869">
            <v>0</v>
          </cell>
          <cell r="E869">
            <v>0</v>
          </cell>
          <cell r="F869">
            <v>0</v>
          </cell>
          <cell r="G869">
            <v>0</v>
          </cell>
          <cell r="H869">
            <v>0</v>
          </cell>
          <cell r="I869">
            <v>0</v>
          </cell>
        </row>
        <row r="870">
          <cell r="A870" t="str">
            <v>L0167</v>
          </cell>
          <cell r="B870" t="str">
            <v>Lowther and District Housing Association Limited</v>
          </cell>
          <cell r="C870" t="str">
            <v>No</v>
          </cell>
          <cell r="D870">
            <v>0</v>
          </cell>
          <cell r="E870">
            <v>0</v>
          </cell>
          <cell r="F870">
            <v>0</v>
          </cell>
          <cell r="G870">
            <v>0</v>
          </cell>
          <cell r="H870">
            <v>0</v>
          </cell>
          <cell r="I870">
            <v>0</v>
          </cell>
        </row>
        <row r="871">
          <cell r="A871" t="str">
            <v>L0173</v>
          </cell>
          <cell r="B871" t="str">
            <v>Stonewater (2) Limited</v>
          </cell>
          <cell r="C871" t="str">
            <v>Yes</v>
          </cell>
          <cell r="D871" t="str">
            <v>No</v>
          </cell>
          <cell r="E871">
            <v>2</v>
          </cell>
          <cell r="F871">
            <v>0</v>
          </cell>
          <cell r="G871" t="str">
            <v>L1556</v>
          </cell>
          <cell r="H871" t="str">
            <v>Stonewater Limited</v>
          </cell>
          <cell r="I871">
            <v>0</v>
          </cell>
        </row>
        <row r="872">
          <cell r="A872" t="str">
            <v>L0244</v>
          </cell>
          <cell r="B872" t="str">
            <v>Petersfield Housing Association Limited</v>
          </cell>
          <cell r="C872" t="str">
            <v>No</v>
          </cell>
          <cell r="D872">
            <v>0</v>
          </cell>
          <cell r="E872">
            <v>0</v>
          </cell>
          <cell r="F872">
            <v>0</v>
          </cell>
          <cell r="G872">
            <v>0</v>
          </cell>
          <cell r="H872">
            <v>0</v>
          </cell>
          <cell r="I872">
            <v>0</v>
          </cell>
        </row>
        <row r="873">
          <cell r="A873" t="str">
            <v>L0247</v>
          </cell>
          <cell r="B873" t="str">
            <v>Sanctuary Housing Association</v>
          </cell>
          <cell r="C873" t="str">
            <v>Yes</v>
          </cell>
          <cell r="D873" t="str">
            <v>Yes</v>
          </cell>
          <cell r="E873">
            <v>4</v>
          </cell>
          <cell r="F873">
            <v>0</v>
          </cell>
          <cell r="G873">
            <v>0</v>
          </cell>
          <cell r="H873">
            <v>0</v>
          </cell>
          <cell r="I873">
            <v>0</v>
          </cell>
        </row>
        <row r="874">
          <cell r="A874" t="str">
            <v>L0249</v>
          </cell>
          <cell r="B874" t="str">
            <v>Arcon Housing Association Limited</v>
          </cell>
          <cell r="C874" t="str">
            <v>Yes</v>
          </cell>
          <cell r="D874" t="str">
            <v>Yes</v>
          </cell>
          <cell r="E874">
            <v>0</v>
          </cell>
          <cell r="F874">
            <v>1</v>
          </cell>
          <cell r="G874">
            <v>0</v>
          </cell>
          <cell r="H874">
            <v>0</v>
          </cell>
          <cell r="I874">
            <v>0</v>
          </cell>
        </row>
        <row r="875">
          <cell r="A875" t="str">
            <v>L0259</v>
          </cell>
          <cell r="B875" t="str">
            <v>Westfield Housing Association Limited</v>
          </cell>
          <cell r="C875" t="str">
            <v>No</v>
          </cell>
          <cell r="D875">
            <v>0</v>
          </cell>
          <cell r="E875">
            <v>0</v>
          </cell>
          <cell r="F875">
            <v>0</v>
          </cell>
          <cell r="G875">
            <v>0</v>
          </cell>
          <cell r="H875">
            <v>0</v>
          </cell>
          <cell r="I875">
            <v>0</v>
          </cell>
        </row>
        <row r="876">
          <cell r="A876" t="str">
            <v>L0262</v>
          </cell>
          <cell r="B876" t="str">
            <v>Mission Housing Association Limited</v>
          </cell>
          <cell r="C876" t="str">
            <v>No</v>
          </cell>
          <cell r="D876">
            <v>0</v>
          </cell>
          <cell r="E876">
            <v>0</v>
          </cell>
          <cell r="F876">
            <v>0</v>
          </cell>
          <cell r="G876">
            <v>0</v>
          </cell>
          <cell r="H876">
            <v>0</v>
          </cell>
          <cell r="I876">
            <v>0</v>
          </cell>
        </row>
        <row r="877">
          <cell r="A877" t="str">
            <v>L0266</v>
          </cell>
          <cell r="B877" t="str">
            <v>The Industrial Dwellings Society (1885) Ltd</v>
          </cell>
          <cell r="C877" t="str">
            <v>No</v>
          </cell>
          <cell r="D877">
            <v>0</v>
          </cell>
          <cell r="E877">
            <v>0</v>
          </cell>
          <cell r="F877">
            <v>0</v>
          </cell>
          <cell r="G877">
            <v>0</v>
          </cell>
          <cell r="H877">
            <v>0</v>
          </cell>
          <cell r="I877">
            <v>0</v>
          </cell>
        </row>
        <row r="878">
          <cell r="A878" t="str">
            <v>L0276</v>
          </cell>
          <cell r="B878" t="str">
            <v>Wokingham Area Housing Society Limited</v>
          </cell>
          <cell r="C878" t="str">
            <v>No</v>
          </cell>
          <cell r="D878">
            <v>0</v>
          </cell>
          <cell r="E878">
            <v>0</v>
          </cell>
          <cell r="F878">
            <v>0</v>
          </cell>
          <cell r="G878">
            <v>0</v>
          </cell>
          <cell r="H878">
            <v>0</v>
          </cell>
          <cell r="I878">
            <v>0</v>
          </cell>
        </row>
        <row r="879">
          <cell r="A879" t="str">
            <v>L0277</v>
          </cell>
          <cell r="B879" t="str">
            <v>Wandle Housing Association Limited</v>
          </cell>
          <cell r="C879" t="str">
            <v>Yes</v>
          </cell>
          <cell r="D879" t="str">
            <v>Yes</v>
          </cell>
          <cell r="E879">
            <v>0</v>
          </cell>
          <cell r="F879">
            <v>3</v>
          </cell>
          <cell r="G879">
            <v>0</v>
          </cell>
          <cell r="H879">
            <v>0</v>
          </cell>
          <cell r="I879">
            <v>0</v>
          </cell>
        </row>
        <row r="880">
          <cell r="A880" t="str">
            <v>L0284</v>
          </cell>
          <cell r="B880" t="str">
            <v>Cotman Housing Association Limited</v>
          </cell>
          <cell r="C880" t="str">
            <v>Yes</v>
          </cell>
          <cell r="D880" t="str">
            <v>No</v>
          </cell>
          <cell r="E880">
            <v>0</v>
          </cell>
          <cell r="F880">
            <v>0</v>
          </cell>
          <cell r="G880" t="str">
            <v>L4236</v>
          </cell>
          <cell r="H880" t="str">
            <v>Places for People Group Limited</v>
          </cell>
          <cell r="I880">
            <v>0</v>
          </cell>
        </row>
        <row r="881">
          <cell r="A881" t="str">
            <v>L0288</v>
          </cell>
          <cell r="B881" t="str">
            <v>Stonewater (3) Limited</v>
          </cell>
          <cell r="C881" t="str">
            <v>Yes</v>
          </cell>
          <cell r="D881" t="str">
            <v>No</v>
          </cell>
          <cell r="E881">
            <v>0</v>
          </cell>
          <cell r="F881">
            <v>0</v>
          </cell>
          <cell r="G881" t="str">
            <v>L0173</v>
          </cell>
          <cell r="H881" t="str">
            <v>Stonewater (2) Limited</v>
          </cell>
          <cell r="I881">
            <v>0</v>
          </cell>
        </row>
        <row r="882">
          <cell r="A882" t="str">
            <v>L0291</v>
          </cell>
          <cell r="B882" t="str">
            <v>Knightstone Housing Association Limited</v>
          </cell>
          <cell r="C882" t="str">
            <v>Yes</v>
          </cell>
          <cell r="D882" t="str">
            <v>No</v>
          </cell>
          <cell r="E882">
            <v>0</v>
          </cell>
          <cell r="F882">
            <v>5</v>
          </cell>
          <cell r="G882" t="str">
            <v>L4436</v>
          </cell>
          <cell r="H882" t="str">
            <v>Knightstone Housing Group Limited</v>
          </cell>
          <cell r="I882">
            <v>0</v>
          </cell>
        </row>
        <row r="883">
          <cell r="A883" t="str">
            <v>L0293</v>
          </cell>
          <cell r="B883" t="str">
            <v>Harewood Housing Society Limited</v>
          </cell>
          <cell r="C883" t="str">
            <v>Yes</v>
          </cell>
          <cell r="D883" t="str">
            <v>No</v>
          </cell>
          <cell r="E883">
            <v>0</v>
          </cell>
          <cell r="F883">
            <v>1</v>
          </cell>
          <cell r="G883" t="str">
            <v>L4464</v>
          </cell>
          <cell r="H883" t="str">
            <v>Together Housing Group Limited</v>
          </cell>
          <cell r="I883">
            <v>0</v>
          </cell>
        </row>
        <row r="884">
          <cell r="A884" t="str">
            <v>L0295</v>
          </cell>
          <cell r="B884" t="str">
            <v>Soroptimist (Poole) Housing Association Ltd</v>
          </cell>
          <cell r="C884" t="str">
            <v>No</v>
          </cell>
          <cell r="D884">
            <v>0</v>
          </cell>
          <cell r="E884">
            <v>0</v>
          </cell>
          <cell r="F884">
            <v>0</v>
          </cell>
          <cell r="G884">
            <v>0</v>
          </cell>
          <cell r="H884">
            <v>0</v>
          </cell>
          <cell r="I884">
            <v>0</v>
          </cell>
        </row>
        <row r="885">
          <cell r="A885" t="str">
            <v>L0302</v>
          </cell>
          <cell r="B885" t="str">
            <v>Bow Housing Society Limited</v>
          </cell>
          <cell r="C885" t="str">
            <v>No</v>
          </cell>
          <cell r="D885">
            <v>0</v>
          </cell>
          <cell r="E885">
            <v>0</v>
          </cell>
          <cell r="F885">
            <v>0</v>
          </cell>
          <cell r="G885">
            <v>0</v>
          </cell>
          <cell r="H885">
            <v>0</v>
          </cell>
          <cell r="I885">
            <v>0</v>
          </cell>
        </row>
        <row r="886">
          <cell r="A886" t="str">
            <v>L0307</v>
          </cell>
          <cell r="B886" t="str">
            <v>Ducane Housing Association Limited</v>
          </cell>
          <cell r="C886" t="str">
            <v>Yes</v>
          </cell>
          <cell r="D886" t="str">
            <v>No</v>
          </cell>
          <cell r="E886">
            <v>0</v>
          </cell>
          <cell r="F886">
            <v>1</v>
          </cell>
          <cell r="G886" t="str">
            <v>L0717</v>
          </cell>
          <cell r="H886" t="str">
            <v>Octavia Housing</v>
          </cell>
          <cell r="I886">
            <v>0</v>
          </cell>
        </row>
        <row r="887">
          <cell r="A887" t="str">
            <v>L0308</v>
          </cell>
          <cell r="B887" t="str">
            <v>Greenwich Housing Society Limited</v>
          </cell>
          <cell r="C887" t="str">
            <v>No</v>
          </cell>
          <cell r="D887">
            <v>0</v>
          </cell>
          <cell r="E887">
            <v>0</v>
          </cell>
          <cell r="F887">
            <v>0</v>
          </cell>
          <cell r="G887">
            <v>0</v>
          </cell>
          <cell r="H887">
            <v>0</v>
          </cell>
          <cell r="I887">
            <v>0</v>
          </cell>
        </row>
        <row r="888">
          <cell r="A888" t="str">
            <v>L0386</v>
          </cell>
          <cell r="B888" t="str">
            <v>Moat Homes Limited</v>
          </cell>
          <cell r="C888" t="str">
            <v>Yes</v>
          </cell>
          <cell r="D888" t="str">
            <v>Yes</v>
          </cell>
          <cell r="E888">
            <v>1</v>
          </cell>
          <cell r="F888">
            <v>3</v>
          </cell>
          <cell r="G888">
            <v>0</v>
          </cell>
          <cell r="H888">
            <v>0</v>
          </cell>
          <cell r="I888">
            <v>0</v>
          </cell>
        </row>
        <row r="889">
          <cell r="A889" t="str">
            <v>L0387</v>
          </cell>
          <cell r="B889" t="str">
            <v>Reigate Quaker Housing Association Limited</v>
          </cell>
          <cell r="C889" t="str">
            <v>No</v>
          </cell>
          <cell r="D889">
            <v>0</v>
          </cell>
          <cell r="E889">
            <v>0</v>
          </cell>
          <cell r="F889">
            <v>0</v>
          </cell>
          <cell r="G889">
            <v>0</v>
          </cell>
          <cell r="H889">
            <v>0</v>
          </cell>
          <cell r="I889">
            <v>0</v>
          </cell>
        </row>
        <row r="890">
          <cell r="A890" t="str">
            <v>L0388</v>
          </cell>
          <cell r="B890" t="str">
            <v>Uckfield &amp; District Housing Association Limited</v>
          </cell>
          <cell r="C890" t="str">
            <v>No</v>
          </cell>
          <cell r="D890">
            <v>0</v>
          </cell>
          <cell r="E890">
            <v>0</v>
          </cell>
          <cell r="F890">
            <v>0</v>
          </cell>
          <cell r="G890">
            <v>0</v>
          </cell>
          <cell r="H890">
            <v>0</v>
          </cell>
          <cell r="I890">
            <v>0</v>
          </cell>
        </row>
        <row r="891">
          <cell r="A891" t="str">
            <v>L0394</v>
          </cell>
          <cell r="B891" t="str">
            <v>Barnet Overseas Students Housing Association Ltd</v>
          </cell>
          <cell r="C891" t="str">
            <v>No</v>
          </cell>
          <cell r="D891">
            <v>0</v>
          </cell>
          <cell r="E891">
            <v>0</v>
          </cell>
          <cell r="F891">
            <v>0</v>
          </cell>
          <cell r="G891">
            <v>0</v>
          </cell>
          <cell r="H891">
            <v>0</v>
          </cell>
          <cell r="I891">
            <v>0</v>
          </cell>
        </row>
        <row r="892">
          <cell r="A892" t="str">
            <v>L0395</v>
          </cell>
          <cell r="B892" t="str">
            <v>Axiom Housing Association Limited</v>
          </cell>
          <cell r="C892" t="str">
            <v>Yes</v>
          </cell>
          <cell r="D892" t="str">
            <v>Yes</v>
          </cell>
          <cell r="E892">
            <v>0</v>
          </cell>
          <cell r="F892">
            <v>2</v>
          </cell>
          <cell r="G892">
            <v>0</v>
          </cell>
          <cell r="H892">
            <v>0</v>
          </cell>
          <cell r="I892">
            <v>0</v>
          </cell>
        </row>
        <row r="893">
          <cell r="A893" t="str">
            <v>L0406</v>
          </cell>
          <cell r="B893" t="str">
            <v>Manchester Unity Housing Association Limited</v>
          </cell>
          <cell r="C893" t="str">
            <v>No</v>
          </cell>
          <cell r="D893">
            <v>0</v>
          </cell>
          <cell r="E893">
            <v>0</v>
          </cell>
          <cell r="F893">
            <v>0</v>
          </cell>
          <cell r="G893">
            <v>0</v>
          </cell>
          <cell r="H893">
            <v>0</v>
          </cell>
          <cell r="I893">
            <v>0</v>
          </cell>
        </row>
        <row r="894">
          <cell r="A894" t="str">
            <v>L0409</v>
          </cell>
          <cell r="B894" t="str">
            <v>Leicester Housing Association Limited</v>
          </cell>
          <cell r="C894" t="str">
            <v>Yes</v>
          </cell>
          <cell r="D894" t="str">
            <v>No</v>
          </cell>
          <cell r="E894">
            <v>0</v>
          </cell>
          <cell r="F894">
            <v>0</v>
          </cell>
          <cell r="G894" t="str">
            <v>L4523</v>
          </cell>
          <cell r="H894" t="str">
            <v>Asra Housing Group Limited</v>
          </cell>
          <cell r="I894">
            <v>0</v>
          </cell>
        </row>
        <row r="895">
          <cell r="A895" t="str">
            <v>L0412</v>
          </cell>
          <cell r="B895" t="str">
            <v>Stanhope Court (Worcester) Housing Association Ltd</v>
          </cell>
          <cell r="C895" t="str">
            <v>No</v>
          </cell>
          <cell r="D895">
            <v>0</v>
          </cell>
          <cell r="E895">
            <v>0</v>
          </cell>
          <cell r="F895">
            <v>0</v>
          </cell>
          <cell r="G895">
            <v>0</v>
          </cell>
          <cell r="H895">
            <v>0</v>
          </cell>
          <cell r="I895">
            <v>0</v>
          </cell>
        </row>
        <row r="896">
          <cell r="A896" t="str">
            <v>L0419</v>
          </cell>
          <cell r="B896" t="str">
            <v>Curo Places (Bristol) Limited</v>
          </cell>
          <cell r="C896" t="str">
            <v>Yes</v>
          </cell>
          <cell r="D896" t="str">
            <v>No</v>
          </cell>
          <cell r="E896">
            <v>0</v>
          </cell>
          <cell r="F896">
            <v>0</v>
          </cell>
          <cell r="G896" t="str">
            <v>LH4336</v>
          </cell>
          <cell r="H896" t="str">
            <v>Curo Group (Albion) Limited</v>
          </cell>
          <cell r="I896">
            <v>0</v>
          </cell>
        </row>
        <row r="897">
          <cell r="A897" t="str">
            <v>L0422</v>
          </cell>
          <cell r="B897" t="str">
            <v>Firbank Housing Society Limited</v>
          </cell>
          <cell r="C897" t="str">
            <v>No</v>
          </cell>
          <cell r="D897">
            <v>0</v>
          </cell>
          <cell r="E897">
            <v>0</v>
          </cell>
          <cell r="F897">
            <v>0</v>
          </cell>
          <cell r="G897">
            <v>0</v>
          </cell>
          <cell r="H897">
            <v>0</v>
          </cell>
          <cell r="I897">
            <v>0</v>
          </cell>
        </row>
        <row r="898">
          <cell r="A898" t="str">
            <v>L0435</v>
          </cell>
          <cell r="B898" t="str">
            <v>De Montfort Housing Society Limited</v>
          </cell>
          <cell r="C898" t="str">
            <v>Yes</v>
          </cell>
          <cell r="D898" t="str">
            <v>No</v>
          </cell>
          <cell r="E898">
            <v>0</v>
          </cell>
          <cell r="F898">
            <v>0</v>
          </cell>
          <cell r="G898" t="str">
            <v>LH4107</v>
          </cell>
          <cell r="H898" t="str">
            <v>Waterloo Housing Group Limited</v>
          </cell>
          <cell r="I898">
            <v>0</v>
          </cell>
        </row>
        <row r="899">
          <cell r="A899" t="str">
            <v>L0438</v>
          </cell>
          <cell r="B899" t="str">
            <v>Lace Housing Limited</v>
          </cell>
          <cell r="C899" t="str">
            <v>No</v>
          </cell>
          <cell r="D899">
            <v>0</v>
          </cell>
          <cell r="E899">
            <v>0</v>
          </cell>
          <cell r="F899">
            <v>0</v>
          </cell>
          <cell r="G899">
            <v>0</v>
          </cell>
          <cell r="H899">
            <v>0</v>
          </cell>
          <cell r="I899">
            <v>0</v>
          </cell>
        </row>
        <row r="900">
          <cell r="A900" t="str">
            <v>L0440</v>
          </cell>
          <cell r="B900" t="str">
            <v>Leeds Jewish Housing Association Limited</v>
          </cell>
          <cell r="C900" t="str">
            <v>No</v>
          </cell>
          <cell r="D900">
            <v>0</v>
          </cell>
          <cell r="E900">
            <v>0</v>
          </cell>
          <cell r="F900">
            <v>0</v>
          </cell>
          <cell r="G900">
            <v>0</v>
          </cell>
          <cell r="H900">
            <v>0</v>
          </cell>
          <cell r="I900">
            <v>0</v>
          </cell>
        </row>
        <row r="901">
          <cell r="A901" t="str">
            <v>L0449</v>
          </cell>
          <cell r="B901" t="str">
            <v>Brighton and Hove Jewish Housing Association Ltd</v>
          </cell>
          <cell r="C901" t="str">
            <v>No</v>
          </cell>
          <cell r="D901">
            <v>0</v>
          </cell>
          <cell r="E901">
            <v>0</v>
          </cell>
          <cell r="F901">
            <v>0</v>
          </cell>
          <cell r="G901">
            <v>0</v>
          </cell>
          <cell r="H901">
            <v>0</v>
          </cell>
          <cell r="I901">
            <v>0</v>
          </cell>
        </row>
        <row r="902">
          <cell r="A902" t="str">
            <v>L0453</v>
          </cell>
          <cell r="B902" t="str">
            <v>Leo Baeck Housing Association Limited</v>
          </cell>
          <cell r="C902" t="str">
            <v>No</v>
          </cell>
          <cell r="D902">
            <v>0</v>
          </cell>
          <cell r="E902">
            <v>0</v>
          </cell>
          <cell r="F902">
            <v>0</v>
          </cell>
          <cell r="G902">
            <v>0</v>
          </cell>
          <cell r="H902">
            <v>0</v>
          </cell>
          <cell r="I902">
            <v>0</v>
          </cell>
        </row>
        <row r="903">
          <cell r="A903" t="str">
            <v>L0457</v>
          </cell>
          <cell r="B903" t="str">
            <v>Islington and Shoreditch Housing Association Ltd</v>
          </cell>
          <cell r="C903" t="str">
            <v>Yes</v>
          </cell>
          <cell r="D903" t="str">
            <v>Yes</v>
          </cell>
          <cell r="E903">
            <v>1</v>
          </cell>
          <cell r="F903">
            <v>1</v>
          </cell>
          <cell r="G903">
            <v>0</v>
          </cell>
          <cell r="H903">
            <v>0</v>
          </cell>
          <cell r="I903">
            <v>0</v>
          </cell>
        </row>
        <row r="904">
          <cell r="A904" t="str">
            <v>L0461</v>
          </cell>
          <cell r="B904" t="str">
            <v>Waltham Forest Housing Association Limited</v>
          </cell>
          <cell r="C904" t="str">
            <v>No</v>
          </cell>
          <cell r="D904">
            <v>0</v>
          </cell>
          <cell r="E904">
            <v>0</v>
          </cell>
          <cell r="F904">
            <v>0</v>
          </cell>
          <cell r="G904">
            <v>0</v>
          </cell>
          <cell r="H904">
            <v>0</v>
          </cell>
          <cell r="I904">
            <v>0</v>
          </cell>
        </row>
        <row r="905">
          <cell r="A905" t="str">
            <v>L0469</v>
          </cell>
          <cell r="B905" t="str">
            <v>Sutton Bonington &amp; Normanton Social Service Association Limited</v>
          </cell>
          <cell r="C905" t="str">
            <v>No</v>
          </cell>
          <cell r="D905">
            <v>0</v>
          </cell>
          <cell r="E905">
            <v>0</v>
          </cell>
          <cell r="F905">
            <v>0</v>
          </cell>
          <cell r="G905">
            <v>0</v>
          </cell>
          <cell r="H905">
            <v>0</v>
          </cell>
          <cell r="I905">
            <v>0</v>
          </cell>
        </row>
        <row r="906">
          <cell r="A906" t="str">
            <v>L0488</v>
          </cell>
          <cell r="B906" t="str">
            <v>Hawkridge Housing Association Limited</v>
          </cell>
          <cell r="C906" t="str">
            <v>No</v>
          </cell>
          <cell r="D906">
            <v>0</v>
          </cell>
          <cell r="E906">
            <v>0</v>
          </cell>
          <cell r="F906">
            <v>0</v>
          </cell>
          <cell r="G906">
            <v>0</v>
          </cell>
          <cell r="H906">
            <v>0</v>
          </cell>
          <cell r="I906">
            <v>0</v>
          </cell>
        </row>
        <row r="907">
          <cell r="A907" t="str">
            <v>L0514</v>
          </cell>
          <cell r="B907" t="str">
            <v>Thames Valley Housing Association Limited</v>
          </cell>
          <cell r="C907" t="str">
            <v>Yes</v>
          </cell>
          <cell r="D907" t="str">
            <v>Yes</v>
          </cell>
          <cell r="E907">
            <v>1</v>
          </cell>
          <cell r="F907">
            <v>7</v>
          </cell>
          <cell r="G907">
            <v>0</v>
          </cell>
          <cell r="H907">
            <v>0</v>
          </cell>
          <cell r="I907">
            <v>0</v>
          </cell>
        </row>
        <row r="908">
          <cell r="A908" t="str">
            <v>L0517</v>
          </cell>
          <cell r="B908" t="str">
            <v>Gateway Housing Association</v>
          </cell>
          <cell r="C908" t="str">
            <v>No</v>
          </cell>
          <cell r="D908">
            <v>0</v>
          </cell>
          <cell r="E908">
            <v>0</v>
          </cell>
          <cell r="F908">
            <v>0</v>
          </cell>
          <cell r="G908">
            <v>0</v>
          </cell>
          <cell r="H908">
            <v>0</v>
          </cell>
          <cell r="I908">
            <v>0</v>
          </cell>
        </row>
        <row r="909">
          <cell r="A909" t="str">
            <v>L0518</v>
          </cell>
          <cell r="B909" t="str">
            <v>Warrington Housing Association Limited</v>
          </cell>
          <cell r="C909" t="str">
            <v>Yes</v>
          </cell>
          <cell r="D909" t="str">
            <v>Yes</v>
          </cell>
          <cell r="E909">
            <v>0</v>
          </cell>
          <cell r="F909">
            <v>2</v>
          </cell>
          <cell r="G909">
            <v>0</v>
          </cell>
          <cell r="H909">
            <v>0</v>
          </cell>
          <cell r="I909">
            <v>0</v>
          </cell>
        </row>
        <row r="910">
          <cell r="A910" t="str">
            <v>L0519</v>
          </cell>
          <cell r="B910" t="str">
            <v>East Boro Housing Trust Limited</v>
          </cell>
          <cell r="C910" t="str">
            <v>No</v>
          </cell>
          <cell r="D910">
            <v>0</v>
          </cell>
          <cell r="E910">
            <v>0</v>
          </cell>
          <cell r="F910">
            <v>0</v>
          </cell>
          <cell r="G910">
            <v>0</v>
          </cell>
          <cell r="H910">
            <v>0</v>
          </cell>
          <cell r="I910">
            <v>0</v>
          </cell>
        </row>
        <row r="911">
          <cell r="A911" t="str">
            <v>L0525</v>
          </cell>
          <cell r="B911" t="str">
            <v>Network Stadium Housing Association Limited</v>
          </cell>
          <cell r="C911" t="str">
            <v>Yes</v>
          </cell>
          <cell r="D911" t="str">
            <v>No</v>
          </cell>
          <cell r="E911">
            <v>0</v>
          </cell>
          <cell r="F911">
            <v>0</v>
          </cell>
          <cell r="G911" t="str">
            <v>L4373</v>
          </cell>
          <cell r="H911" t="str">
            <v>Network Housing Group Limited</v>
          </cell>
          <cell r="I911">
            <v>0</v>
          </cell>
        </row>
        <row r="912">
          <cell r="A912" t="str">
            <v>L0528</v>
          </cell>
          <cell r="B912" t="str">
            <v>Boughey Roddam Housing Association</v>
          </cell>
          <cell r="C912" t="str">
            <v>No</v>
          </cell>
          <cell r="D912">
            <v>0</v>
          </cell>
          <cell r="E912">
            <v>0</v>
          </cell>
          <cell r="F912">
            <v>0</v>
          </cell>
          <cell r="G912">
            <v>0</v>
          </cell>
          <cell r="H912">
            <v>0</v>
          </cell>
          <cell r="I912">
            <v>0</v>
          </cell>
        </row>
        <row r="913">
          <cell r="A913" t="str">
            <v>L0659</v>
          </cell>
          <cell r="B913" t="str">
            <v>Places for People Homes Limited</v>
          </cell>
          <cell r="C913" t="str">
            <v>Yes</v>
          </cell>
          <cell r="D913" t="str">
            <v>No</v>
          </cell>
          <cell r="E913">
            <v>0</v>
          </cell>
          <cell r="F913">
            <v>0</v>
          </cell>
          <cell r="G913" t="str">
            <v>L4236</v>
          </cell>
          <cell r="H913" t="str">
            <v>Places for People Group Limited</v>
          </cell>
          <cell r="I913">
            <v>0</v>
          </cell>
        </row>
        <row r="914">
          <cell r="A914" t="str">
            <v>L0664</v>
          </cell>
          <cell r="B914" t="str">
            <v>Glebe Housing Association Limited</v>
          </cell>
          <cell r="C914" t="str">
            <v>No</v>
          </cell>
          <cell r="D914">
            <v>0</v>
          </cell>
          <cell r="E914">
            <v>0</v>
          </cell>
          <cell r="F914">
            <v>0</v>
          </cell>
          <cell r="G914">
            <v>0</v>
          </cell>
          <cell r="H914">
            <v>0</v>
          </cell>
          <cell r="I914">
            <v>0</v>
          </cell>
        </row>
        <row r="915">
          <cell r="A915" t="str">
            <v>L0668</v>
          </cell>
          <cell r="B915" t="str">
            <v>Welwyn Garden City Housing Association Limited</v>
          </cell>
          <cell r="C915" t="str">
            <v>No</v>
          </cell>
          <cell r="D915">
            <v>0</v>
          </cell>
          <cell r="E915">
            <v>0</v>
          </cell>
          <cell r="F915">
            <v>0</v>
          </cell>
          <cell r="G915">
            <v>0</v>
          </cell>
          <cell r="H915">
            <v>0</v>
          </cell>
          <cell r="I915">
            <v>0</v>
          </cell>
        </row>
        <row r="916">
          <cell r="A916" t="str">
            <v>L0673</v>
          </cell>
          <cell r="B916" t="str">
            <v>Masonic Housing Association</v>
          </cell>
          <cell r="C916" t="str">
            <v>No</v>
          </cell>
          <cell r="D916">
            <v>0</v>
          </cell>
          <cell r="E916">
            <v>0</v>
          </cell>
          <cell r="F916">
            <v>0</v>
          </cell>
          <cell r="G916">
            <v>0</v>
          </cell>
          <cell r="H916">
            <v>0</v>
          </cell>
          <cell r="I916">
            <v>0</v>
          </cell>
        </row>
        <row r="917">
          <cell r="A917" t="str">
            <v>L0686</v>
          </cell>
          <cell r="B917" t="str">
            <v>Portsmouth Rotary Housing Association Limited</v>
          </cell>
          <cell r="C917" t="str">
            <v>No</v>
          </cell>
          <cell r="D917">
            <v>0</v>
          </cell>
          <cell r="E917">
            <v>0</v>
          </cell>
          <cell r="F917">
            <v>0</v>
          </cell>
          <cell r="G917">
            <v>0</v>
          </cell>
          <cell r="H917">
            <v>0</v>
          </cell>
          <cell r="I917">
            <v>0</v>
          </cell>
        </row>
        <row r="918">
          <cell r="A918" t="str">
            <v>L0689</v>
          </cell>
          <cell r="B918" t="str">
            <v>The Swaythling Housing Society Limited</v>
          </cell>
          <cell r="C918" t="str">
            <v>Yes</v>
          </cell>
          <cell r="D918" t="str">
            <v>No</v>
          </cell>
          <cell r="E918">
            <v>0</v>
          </cell>
          <cell r="F918">
            <v>0</v>
          </cell>
          <cell r="G918" t="str">
            <v>L4172</v>
          </cell>
          <cell r="H918" t="str">
            <v>Radian Group Limited</v>
          </cell>
          <cell r="I918">
            <v>0</v>
          </cell>
        </row>
        <row r="919">
          <cell r="A919" t="str">
            <v>L0690</v>
          </cell>
          <cell r="B919" t="str">
            <v>Brighton Lions Housing Society Limited</v>
          </cell>
          <cell r="C919" t="str">
            <v>No</v>
          </cell>
          <cell r="D919">
            <v>0</v>
          </cell>
          <cell r="E919">
            <v>0</v>
          </cell>
          <cell r="F919">
            <v>0</v>
          </cell>
          <cell r="G919">
            <v>0</v>
          </cell>
          <cell r="H919">
            <v>0</v>
          </cell>
          <cell r="I919">
            <v>0</v>
          </cell>
        </row>
        <row r="920">
          <cell r="A920" t="str">
            <v>L0691</v>
          </cell>
          <cell r="B920" t="str">
            <v>Oxted, Limpsfield &amp; District Housing Association Limited</v>
          </cell>
          <cell r="C920" t="str">
            <v>No</v>
          </cell>
          <cell r="D920">
            <v>0</v>
          </cell>
          <cell r="E920">
            <v>0</v>
          </cell>
          <cell r="F920">
            <v>0</v>
          </cell>
          <cell r="G920">
            <v>0</v>
          </cell>
          <cell r="H920">
            <v>0</v>
          </cell>
          <cell r="I920">
            <v>0</v>
          </cell>
        </row>
        <row r="921">
          <cell r="A921" t="str">
            <v>L0695</v>
          </cell>
          <cell r="B921" t="str">
            <v>Providence Row Housing Association</v>
          </cell>
          <cell r="C921" t="str">
            <v>Yes</v>
          </cell>
          <cell r="D921" t="str">
            <v>Yes</v>
          </cell>
          <cell r="E921">
            <v>0</v>
          </cell>
          <cell r="F921">
            <v>1</v>
          </cell>
          <cell r="G921">
            <v>0</v>
          </cell>
          <cell r="H921">
            <v>0</v>
          </cell>
          <cell r="I921">
            <v>0</v>
          </cell>
        </row>
        <row r="922">
          <cell r="A922" t="str">
            <v>L0699</v>
          </cell>
          <cell r="B922" t="str">
            <v>Catalyst Housing Limited</v>
          </cell>
          <cell r="C922" t="str">
            <v>Yes</v>
          </cell>
          <cell r="D922" t="str">
            <v>Yes</v>
          </cell>
          <cell r="E922">
            <v>0</v>
          </cell>
          <cell r="F922">
            <v>8</v>
          </cell>
          <cell r="G922">
            <v>0</v>
          </cell>
          <cell r="H922">
            <v>0</v>
          </cell>
          <cell r="I922">
            <v>0</v>
          </cell>
        </row>
        <row r="923">
          <cell r="A923" t="str">
            <v>L0702</v>
          </cell>
          <cell r="B923" t="str">
            <v>Bournville Village Trust</v>
          </cell>
          <cell r="C923" t="str">
            <v>Yes</v>
          </cell>
          <cell r="D923" t="str">
            <v>Yes</v>
          </cell>
          <cell r="E923">
            <v>1</v>
          </cell>
          <cell r="F923">
            <v>2</v>
          </cell>
          <cell r="G923">
            <v>0</v>
          </cell>
          <cell r="H923">
            <v>0</v>
          </cell>
          <cell r="I923">
            <v>0</v>
          </cell>
        </row>
        <row r="924">
          <cell r="A924" t="str">
            <v>L0715</v>
          </cell>
          <cell r="B924" t="str">
            <v>Derwent Housing Association Limited</v>
          </cell>
          <cell r="C924" t="str">
            <v>Yes</v>
          </cell>
          <cell r="D924" t="str">
            <v>Yes</v>
          </cell>
          <cell r="E924">
            <v>1</v>
          </cell>
          <cell r="F924">
            <v>4</v>
          </cell>
          <cell r="G924">
            <v>0</v>
          </cell>
          <cell r="H924">
            <v>0</v>
          </cell>
          <cell r="I924">
            <v>0</v>
          </cell>
        </row>
        <row r="925">
          <cell r="A925" t="str">
            <v>L0717</v>
          </cell>
          <cell r="B925" t="str">
            <v>Octavia Housing</v>
          </cell>
          <cell r="C925" t="str">
            <v>Yes</v>
          </cell>
          <cell r="D925" t="str">
            <v>Yes</v>
          </cell>
          <cell r="E925">
            <v>1</v>
          </cell>
          <cell r="F925">
            <v>4</v>
          </cell>
          <cell r="G925">
            <v>0</v>
          </cell>
          <cell r="H925">
            <v>0</v>
          </cell>
          <cell r="I925">
            <v>0</v>
          </cell>
        </row>
        <row r="926">
          <cell r="A926" t="str">
            <v>L0718</v>
          </cell>
          <cell r="B926" t="str">
            <v>Hundred Houses Society Limited</v>
          </cell>
          <cell r="C926" t="str">
            <v>Yes</v>
          </cell>
          <cell r="D926" t="str">
            <v>Yes</v>
          </cell>
          <cell r="E926">
            <v>0</v>
          </cell>
          <cell r="F926">
            <v>1</v>
          </cell>
          <cell r="G926">
            <v>0</v>
          </cell>
          <cell r="H926">
            <v>0</v>
          </cell>
          <cell r="I926">
            <v>0</v>
          </cell>
        </row>
        <row r="927">
          <cell r="A927" t="str">
            <v>L0719</v>
          </cell>
          <cell r="B927" t="str">
            <v>Hornsey Housing Trust Limited</v>
          </cell>
          <cell r="C927" t="str">
            <v>No</v>
          </cell>
          <cell r="D927">
            <v>0</v>
          </cell>
          <cell r="E927">
            <v>0</v>
          </cell>
          <cell r="F927">
            <v>0</v>
          </cell>
          <cell r="G927">
            <v>0</v>
          </cell>
          <cell r="H927">
            <v>0</v>
          </cell>
          <cell r="I927">
            <v>0</v>
          </cell>
        </row>
        <row r="928">
          <cell r="A928" t="str">
            <v>L0721</v>
          </cell>
          <cell r="B928" t="str">
            <v>Sutton Housing Society Limited</v>
          </cell>
          <cell r="C928" t="str">
            <v>No</v>
          </cell>
          <cell r="D928">
            <v>0</v>
          </cell>
          <cell r="E928">
            <v>0</v>
          </cell>
          <cell r="F928">
            <v>0</v>
          </cell>
          <cell r="G928">
            <v>0</v>
          </cell>
          <cell r="H928">
            <v>0</v>
          </cell>
          <cell r="I928">
            <v>0</v>
          </cell>
        </row>
        <row r="929">
          <cell r="A929" t="str">
            <v>L0726</v>
          </cell>
          <cell r="B929" t="str">
            <v>Metropolitan Housing Trust Limited</v>
          </cell>
          <cell r="C929" t="str">
            <v>Yes</v>
          </cell>
          <cell r="D929" t="str">
            <v>Yes</v>
          </cell>
          <cell r="E929">
            <v>1</v>
          </cell>
          <cell r="F929">
            <v>6</v>
          </cell>
          <cell r="G929">
            <v>0</v>
          </cell>
          <cell r="H929">
            <v>0</v>
          </cell>
          <cell r="I929">
            <v>0</v>
          </cell>
        </row>
        <row r="930">
          <cell r="A930" t="str">
            <v>L0848</v>
          </cell>
          <cell r="B930" t="str">
            <v>Wirral Methodist Housing Association Limited</v>
          </cell>
          <cell r="C930" t="str">
            <v>No</v>
          </cell>
          <cell r="D930">
            <v>0</v>
          </cell>
          <cell r="E930">
            <v>0</v>
          </cell>
          <cell r="F930">
            <v>0</v>
          </cell>
          <cell r="G930">
            <v>0</v>
          </cell>
          <cell r="H930">
            <v>0</v>
          </cell>
          <cell r="I930">
            <v>0</v>
          </cell>
        </row>
        <row r="931">
          <cell r="A931" t="str">
            <v>L0849</v>
          </cell>
          <cell r="B931" t="str">
            <v>Sherborne Close Housing Society Limited</v>
          </cell>
          <cell r="C931" t="str">
            <v>No</v>
          </cell>
          <cell r="D931">
            <v>0</v>
          </cell>
          <cell r="E931">
            <v>0</v>
          </cell>
          <cell r="F931">
            <v>0</v>
          </cell>
          <cell r="G931">
            <v>0</v>
          </cell>
          <cell r="H931">
            <v>0</v>
          </cell>
          <cell r="I931">
            <v>0</v>
          </cell>
        </row>
        <row r="932">
          <cell r="A932" t="str">
            <v>L0851</v>
          </cell>
          <cell r="B932" t="str">
            <v>Dyers Company Housing Association Limited</v>
          </cell>
          <cell r="C932" t="str">
            <v>No</v>
          </cell>
          <cell r="D932">
            <v>0</v>
          </cell>
          <cell r="E932">
            <v>0</v>
          </cell>
          <cell r="F932">
            <v>0</v>
          </cell>
          <cell r="G932">
            <v>0</v>
          </cell>
          <cell r="H932">
            <v>0</v>
          </cell>
          <cell r="I932">
            <v>0</v>
          </cell>
        </row>
        <row r="933">
          <cell r="A933" t="str">
            <v>L0862</v>
          </cell>
          <cell r="B933" t="str">
            <v>Cheviot Housing Association Limited</v>
          </cell>
          <cell r="C933" t="str">
            <v>Yes</v>
          </cell>
          <cell r="D933" t="str">
            <v>No</v>
          </cell>
          <cell r="E933">
            <v>0</v>
          </cell>
          <cell r="F933">
            <v>0</v>
          </cell>
          <cell r="G933" t="str">
            <v>L4512</v>
          </cell>
          <cell r="H933" t="str">
            <v>Bernicia Group Limited</v>
          </cell>
          <cell r="I933">
            <v>0</v>
          </cell>
        </row>
        <row r="934">
          <cell r="A934" t="str">
            <v>L0871</v>
          </cell>
          <cell r="B934" t="str">
            <v>Origin Housing Limited</v>
          </cell>
          <cell r="C934" t="str">
            <v>Yes</v>
          </cell>
          <cell r="D934" t="str">
            <v>Yes</v>
          </cell>
          <cell r="E934">
            <v>1</v>
          </cell>
          <cell r="F934">
            <v>0</v>
          </cell>
          <cell r="G934">
            <v>0</v>
          </cell>
          <cell r="H934">
            <v>0</v>
          </cell>
          <cell r="I934">
            <v>0</v>
          </cell>
        </row>
        <row r="935">
          <cell r="A935" t="str">
            <v>L0875</v>
          </cell>
          <cell r="B935" t="str">
            <v>St Vincent's Housing Association Limited</v>
          </cell>
          <cell r="C935" t="str">
            <v>Yes</v>
          </cell>
          <cell r="D935" t="str">
            <v>Yes</v>
          </cell>
          <cell r="E935">
            <v>0</v>
          </cell>
          <cell r="F935">
            <v>2</v>
          </cell>
          <cell r="G935">
            <v>0</v>
          </cell>
          <cell r="H935">
            <v>0</v>
          </cell>
          <cell r="I935">
            <v>0</v>
          </cell>
        </row>
        <row r="936">
          <cell r="A936" t="str">
            <v>L0877</v>
          </cell>
          <cell r="B936" t="str">
            <v>Redwing Living Limited</v>
          </cell>
          <cell r="C936" t="str">
            <v>Yes</v>
          </cell>
          <cell r="D936" t="str">
            <v>No</v>
          </cell>
          <cell r="E936">
            <v>0</v>
          </cell>
          <cell r="F936">
            <v>2</v>
          </cell>
          <cell r="G936">
            <v>4653</v>
          </cell>
          <cell r="H936" t="str">
            <v>Regenda Limited</v>
          </cell>
          <cell r="I936">
            <v>0</v>
          </cell>
        </row>
        <row r="937">
          <cell r="A937" t="str">
            <v>L0883</v>
          </cell>
          <cell r="B937" t="str">
            <v>Caldmore Area Housing Association Limited</v>
          </cell>
          <cell r="C937" t="str">
            <v>Yes</v>
          </cell>
          <cell r="D937" t="str">
            <v>No</v>
          </cell>
          <cell r="E937">
            <v>0</v>
          </cell>
          <cell r="F937">
            <v>0</v>
          </cell>
          <cell r="G937" t="str">
            <v>LH3902</v>
          </cell>
          <cell r="H937" t="str">
            <v>Accord Housing Association Limited</v>
          </cell>
          <cell r="I937">
            <v>0</v>
          </cell>
        </row>
        <row r="938">
          <cell r="A938" t="str">
            <v>L0889</v>
          </cell>
          <cell r="B938" t="str">
            <v>The Cambridgeshire Cottage Housing Society Limited</v>
          </cell>
          <cell r="C938" t="str">
            <v>No</v>
          </cell>
          <cell r="D938">
            <v>0</v>
          </cell>
          <cell r="E938">
            <v>0</v>
          </cell>
          <cell r="F938">
            <v>0</v>
          </cell>
          <cell r="G938">
            <v>0</v>
          </cell>
          <cell r="H938">
            <v>0</v>
          </cell>
          <cell r="I938">
            <v>0</v>
          </cell>
        </row>
        <row r="939">
          <cell r="A939" t="str">
            <v>L0891</v>
          </cell>
          <cell r="B939" t="str">
            <v>Kingston upon Thames Churches Housing Association Limited</v>
          </cell>
          <cell r="C939" t="str">
            <v>No</v>
          </cell>
          <cell r="D939">
            <v>0</v>
          </cell>
          <cell r="E939">
            <v>0</v>
          </cell>
          <cell r="F939">
            <v>0</v>
          </cell>
          <cell r="G939">
            <v>0</v>
          </cell>
          <cell r="H939">
            <v>0</v>
          </cell>
          <cell r="I939">
            <v>0</v>
          </cell>
        </row>
        <row r="940">
          <cell r="A940" t="str">
            <v>L0892</v>
          </cell>
          <cell r="B940" t="str">
            <v>Rickmansworth Churches Housing Association Limited</v>
          </cell>
          <cell r="C940" t="str">
            <v>No</v>
          </cell>
          <cell r="D940">
            <v>0</v>
          </cell>
          <cell r="E940">
            <v>0</v>
          </cell>
          <cell r="F940">
            <v>0</v>
          </cell>
          <cell r="G940">
            <v>0</v>
          </cell>
          <cell r="H940">
            <v>0</v>
          </cell>
          <cell r="I940">
            <v>0</v>
          </cell>
        </row>
        <row r="941">
          <cell r="A941" t="str">
            <v>L0893</v>
          </cell>
          <cell r="B941" t="str">
            <v>Oxford Citizens Housing Association Limited</v>
          </cell>
          <cell r="C941" t="str">
            <v>Yes</v>
          </cell>
          <cell r="D941" t="str">
            <v>No</v>
          </cell>
          <cell r="E941">
            <v>0</v>
          </cell>
          <cell r="F941">
            <v>0</v>
          </cell>
          <cell r="G941" t="str">
            <v>L4515</v>
          </cell>
          <cell r="H941" t="str">
            <v>GreenSquare Group Limited</v>
          </cell>
          <cell r="I941">
            <v>0</v>
          </cell>
        </row>
        <row r="942">
          <cell r="A942" t="str">
            <v>L0908</v>
          </cell>
          <cell r="B942" t="str">
            <v>Puttenham &amp; Wanborough Housing Society Limited</v>
          </cell>
          <cell r="C942" t="str">
            <v>No</v>
          </cell>
          <cell r="D942">
            <v>0</v>
          </cell>
          <cell r="E942">
            <v>0</v>
          </cell>
          <cell r="F942">
            <v>0</v>
          </cell>
          <cell r="G942">
            <v>0</v>
          </cell>
          <cell r="H942">
            <v>0</v>
          </cell>
          <cell r="I942">
            <v>0</v>
          </cell>
        </row>
        <row r="943">
          <cell r="A943" t="str">
            <v>L0913</v>
          </cell>
          <cell r="B943" t="str">
            <v>Becket Trust Housing Association Limited</v>
          </cell>
          <cell r="C943" t="str">
            <v>No</v>
          </cell>
          <cell r="D943">
            <v>0</v>
          </cell>
          <cell r="E943">
            <v>0</v>
          </cell>
          <cell r="F943">
            <v>0</v>
          </cell>
          <cell r="G943">
            <v>0</v>
          </cell>
          <cell r="H943">
            <v>0</v>
          </cell>
          <cell r="I943">
            <v>0</v>
          </cell>
        </row>
        <row r="944">
          <cell r="A944" t="str">
            <v>L0916</v>
          </cell>
          <cell r="B944" t="str">
            <v>Agamemnon Housing Association Limited</v>
          </cell>
          <cell r="C944" t="str">
            <v>No</v>
          </cell>
          <cell r="D944">
            <v>0</v>
          </cell>
          <cell r="E944">
            <v>0</v>
          </cell>
          <cell r="F944">
            <v>0</v>
          </cell>
          <cell r="G944">
            <v>0</v>
          </cell>
          <cell r="H944">
            <v>0</v>
          </cell>
          <cell r="I944">
            <v>0</v>
          </cell>
        </row>
        <row r="945">
          <cell r="A945" t="str">
            <v>L0917</v>
          </cell>
          <cell r="B945" t="str">
            <v>Impact Housing Association Limited</v>
          </cell>
          <cell r="C945" t="str">
            <v>No</v>
          </cell>
          <cell r="D945">
            <v>0</v>
          </cell>
          <cell r="E945">
            <v>0</v>
          </cell>
          <cell r="F945">
            <v>0</v>
          </cell>
          <cell r="G945">
            <v>0</v>
          </cell>
          <cell r="H945">
            <v>0</v>
          </cell>
          <cell r="I945">
            <v>0</v>
          </cell>
        </row>
        <row r="946">
          <cell r="A946" t="str">
            <v>L0918</v>
          </cell>
          <cell r="B946" t="str">
            <v>Egerton Housing Association Limited</v>
          </cell>
          <cell r="C946" t="str">
            <v>No</v>
          </cell>
          <cell r="D946">
            <v>0</v>
          </cell>
          <cell r="E946">
            <v>0</v>
          </cell>
          <cell r="F946">
            <v>0</v>
          </cell>
          <cell r="G946">
            <v>0</v>
          </cell>
          <cell r="H946">
            <v>0</v>
          </cell>
          <cell r="I946">
            <v>0</v>
          </cell>
        </row>
        <row r="947">
          <cell r="A947" t="str">
            <v>L0923</v>
          </cell>
          <cell r="B947" t="str">
            <v>Harrow Churches Housing Association</v>
          </cell>
          <cell r="C947" t="str">
            <v>No</v>
          </cell>
          <cell r="D947">
            <v>0</v>
          </cell>
          <cell r="E947">
            <v>0</v>
          </cell>
          <cell r="F947">
            <v>0</v>
          </cell>
          <cell r="G947">
            <v>0</v>
          </cell>
          <cell r="H947">
            <v>0</v>
          </cell>
          <cell r="I947">
            <v>0</v>
          </cell>
        </row>
        <row r="948">
          <cell r="A948" t="str">
            <v>L0927</v>
          </cell>
          <cell r="B948" t="str">
            <v>Lambeth &amp; Southwark Housing Association Limited</v>
          </cell>
          <cell r="C948" t="str">
            <v>No</v>
          </cell>
          <cell r="D948">
            <v>0</v>
          </cell>
          <cell r="E948">
            <v>0</v>
          </cell>
          <cell r="F948">
            <v>0</v>
          </cell>
          <cell r="G948">
            <v>0</v>
          </cell>
          <cell r="H948">
            <v>0</v>
          </cell>
          <cell r="I948">
            <v>0</v>
          </cell>
        </row>
        <row r="949">
          <cell r="A949" t="str">
            <v>L0938</v>
          </cell>
          <cell r="B949" t="str">
            <v>Hatton Housing Trust Limited</v>
          </cell>
          <cell r="C949" t="str">
            <v>No</v>
          </cell>
          <cell r="D949">
            <v>0</v>
          </cell>
          <cell r="E949">
            <v>0</v>
          </cell>
          <cell r="F949">
            <v>0</v>
          </cell>
          <cell r="G949">
            <v>0</v>
          </cell>
          <cell r="H949">
            <v>0</v>
          </cell>
          <cell r="I949">
            <v>0</v>
          </cell>
        </row>
        <row r="950">
          <cell r="A950" t="str">
            <v>L0942</v>
          </cell>
          <cell r="B950" t="str">
            <v>Mercian Housing Association Limited</v>
          </cell>
          <cell r="C950" t="str">
            <v>Yes</v>
          </cell>
          <cell r="D950" t="str">
            <v>No</v>
          </cell>
          <cell r="E950">
            <v>0</v>
          </cell>
          <cell r="F950">
            <v>0</v>
          </cell>
          <cell r="G950" t="str">
            <v>LH4046</v>
          </cell>
          <cell r="H950" t="str">
            <v>Circle Anglia Limited</v>
          </cell>
          <cell r="I950">
            <v>0</v>
          </cell>
        </row>
        <row r="951">
          <cell r="A951" t="str">
            <v>L0961</v>
          </cell>
          <cell r="B951" t="str">
            <v>Newark Housing Association Limited</v>
          </cell>
          <cell r="C951" t="str">
            <v>No</v>
          </cell>
          <cell r="D951">
            <v>0</v>
          </cell>
          <cell r="E951">
            <v>0</v>
          </cell>
          <cell r="F951">
            <v>0</v>
          </cell>
          <cell r="G951">
            <v>0</v>
          </cell>
          <cell r="H951">
            <v>0</v>
          </cell>
          <cell r="I951">
            <v>0</v>
          </cell>
        </row>
        <row r="952">
          <cell r="A952" t="str">
            <v>L0970</v>
          </cell>
          <cell r="B952" t="str">
            <v>Housing For Women</v>
          </cell>
          <cell r="C952" t="str">
            <v>No</v>
          </cell>
          <cell r="D952">
            <v>0</v>
          </cell>
          <cell r="E952">
            <v>0</v>
          </cell>
          <cell r="F952">
            <v>0</v>
          </cell>
          <cell r="G952">
            <v>0</v>
          </cell>
          <cell r="H952">
            <v>0</v>
          </cell>
          <cell r="I952">
            <v>0</v>
          </cell>
        </row>
        <row r="953">
          <cell r="A953" t="str">
            <v>L0975</v>
          </cell>
          <cell r="B953" t="str">
            <v>Mosscare Housing Limited</v>
          </cell>
          <cell r="C953" t="str">
            <v>Yes</v>
          </cell>
          <cell r="D953" t="str">
            <v>Yes</v>
          </cell>
          <cell r="E953">
            <v>1</v>
          </cell>
          <cell r="F953">
            <v>2</v>
          </cell>
          <cell r="G953">
            <v>0</v>
          </cell>
          <cell r="H953">
            <v>0</v>
          </cell>
          <cell r="I953">
            <v>0</v>
          </cell>
        </row>
        <row r="954">
          <cell r="A954" t="str">
            <v>L0976</v>
          </cell>
          <cell r="B954" t="str">
            <v>Bexley Community Housing Association Limited</v>
          </cell>
          <cell r="C954" t="str">
            <v>No</v>
          </cell>
          <cell r="D954">
            <v>0</v>
          </cell>
          <cell r="E954">
            <v>0</v>
          </cell>
          <cell r="F954">
            <v>0</v>
          </cell>
          <cell r="G954">
            <v>0</v>
          </cell>
          <cell r="H954">
            <v>0</v>
          </cell>
          <cell r="I954">
            <v>0</v>
          </cell>
        </row>
        <row r="955">
          <cell r="A955" t="str">
            <v>L0979</v>
          </cell>
          <cell r="B955" t="str">
            <v>Trident Housing Association Limited</v>
          </cell>
          <cell r="C955" t="str">
            <v>Yes</v>
          </cell>
          <cell r="D955" t="str">
            <v>Yes</v>
          </cell>
          <cell r="E955">
            <v>1</v>
          </cell>
          <cell r="F955">
            <v>3</v>
          </cell>
          <cell r="G955">
            <v>0</v>
          </cell>
          <cell r="H955">
            <v>0</v>
          </cell>
          <cell r="I955">
            <v>0</v>
          </cell>
        </row>
        <row r="956">
          <cell r="A956" t="str">
            <v>L0983</v>
          </cell>
          <cell r="B956" t="str">
            <v>Campden School Housing Association Limited</v>
          </cell>
          <cell r="C956" t="str">
            <v>No</v>
          </cell>
          <cell r="D956">
            <v>0</v>
          </cell>
          <cell r="E956">
            <v>0</v>
          </cell>
          <cell r="F956">
            <v>0</v>
          </cell>
          <cell r="G956">
            <v>0</v>
          </cell>
          <cell r="H956">
            <v>0</v>
          </cell>
          <cell r="I956">
            <v>0</v>
          </cell>
        </row>
        <row r="957">
          <cell r="A957" t="str">
            <v>L0992</v>
          </cell>
          <cell r="B957" t="str">
            <v>The Cambridge Housing Society Limited</v>
          </cell>
          <cell r="C957" t="str">
            <v>No</v>
          </cell>
          <cell r="D957">
            <v>0</v>
          </cell>
          <cell r="E957">
            <v>0</v>
          </cell>
          <cell r="F957">
            <v>0</v>
          </cell>
          <cell r="G957">
            <v>0</v>
          </cell>
          <cell r="H957">
            <v>0</v>
          </cell>
          <cell r="I957">
            <v>0</v>
          </cell>
        </row>
        <row r="958">
          <cell r="A958" t="str">
            <v>L0993</v>
          </cell>
          <cell r="B958" t="str">
            <v>The King Street Housing Society Limited</v>
          </cell>
          <cell r="C958" t="str">
            <v>No</v>
          </cell>
          <cell r="D958">
            <v>0</v>
          </cell>
          <cell r="E958">
            <v>0</v>
          </cell>
          <cell r="F958">
            <v>0</v>
          </cell>
          <cell r="G958">
            <v>0</v>
          </cell>
          <cell r="H958">
            <v>0</v>
          </cell>
          <cell r="I958">
            <v>0</v>
          </cell>
        </row>
        <row r="959">
          <cell r="A959" t="str">
            <v>L1000</v>
          </cell>
          <cell r="B959" t="str">
            <v>Witham Housing Association Limited</v>
          </cell>
          <cell r="C959" t="str">
            <v>No</v>
          </cell>
          <cell r="D959">
            <v>0</v>
          </cell>
          <cell r="E959">
            <v>0</v>
          </cell>
          <cell r="F959">
            <v>0</v>
          </cell>
          <cell r="G959">
            <v>0</v>
          </cell>
          <cell r="H959">
            <v>0</v>
          </cell>
          <cell r="I959">
            <v>0</v>
          </cell>
        </row>
        <row r="960">
          <cell r="A960" t="str">
            <v>L1001</v>
          </cell>
          <cell r="B960" t="str">
            <v>Pierhead Housing Association Limited</v>
          </cell>
          <cell r="C960" t="str">
            <v>No</v>
          </cell>
          <cell r="D960">
            <v>0</v>
          </cell>
          <cell r="E960">
            <v>0</v>
          </cell>
          <cell r="F960">
            <v>0</v>
          </cell>
          <cell r="G960">
            <v>0</v>
          </cell>
          <cell r="H960">
            <v>0</v>
          </cell>
          <cell r="I960">
            <v>0</v>
          </cell>
        </row>
        <row r="961">
          <cell r="A961" t="str">
            <v>L1002</v>
          </cell>
          <cell r="B961" t="str">
            <v>Boscombe Rotary &amp; Inner Wheel Housing Assoc Ltd</v>
          </cell>
          <cell r="C961" t="str">
            <v>No</v>
          </cell>
          <cell r="D961">
            <v>0</v>
          </cell>
          <cell r="E961">
            <v>0</v>
          </cell>
          <cell r="F961">
            <v>0</v>
          </cell>
          <cell r="G961">
            <v>0</v>
          </cell>
          <cell r="H961">
            <v>0</v>
          </cell>
          <cell r="I961">
            <v>0</v>
          </cell>
        </row>
        <row r="962">
          <cell r="A962" t="str">
            <v>L1005</v>
          </cell>
          <cell r="B962" t="str">
            <v>Vectis Housing Association Limited</v>
          </cell>
          <cell r="C962" t="str">
            <v>No</v>
          </cell>
          <cell r="D962">
            <v>0</v>
          </cell>
          <cell r="E962">
            <v>0</v>
          </cell>
          <cell r="F962">
            <v>0</v>
          </cell>
          <cell r="G962">
            <v>0</v>
          </cell>
          <cell r="H962">
            <v>0</v>
          </cell>
          <cell r="I962">
            <v>0</v>
          </cell>
        </row>
        <row r="963">
          <cell r="A963" t="str">
            <v>L1007</v>
          </cell>
          <cell r="B963" t="str">
            <v>Braughing Housing Association Limited</v>
          </cell>
          <cell r="C963" t="str">
            <v>No</v>
          </cell>
          <cell r="D963">
            <v>0</v>
          </cell>
          <cell r="E963">
            <v>0</v>
          </cell>
          <cell r="F963">
            <v>0</v>
          </cell>
          <cell r="G963">
            <v>0</v>
          </cell>
          <cell r="H963">
            <v>0</v>
          </cell>
          <cell r="I963">
            <v>0</v>
          </cell>
        </row>
        <row r="964">
          <cell r="A964" t="str">
            <v>L1015</v>
          </cell>
          <cell r="B964" t="str">
            <v>Harrogate Flower Fund Homes Limited</v>
          </cell>
          <cell r="C964" t="str">
            <v>No</v>
          </cell>
          <cell r="D964">
            <v>0</v>
          </cell>
          <cell r="E964">
            <v>0</v>
          </cell>
          <cell r="F964">
            <v>0</v>
          </cell>
          <cell r="G964">
            <v>0</v>
          </cell>
          <cell r="H964">
            <v>0</v>
          </cell>
          <cell r="I964">
            <v>0</v>
          </cell>
        </row>
        <row r="965">
          <cell r="A965" t="str">
            <v>L1019</v>
          </cell>
          <cell r="B965" t="str">
            <v>York Housing Association Limited</v>
          </cell>
          <cell r="C965" t="str">
            <v>No</v>
          </cell>
          <cell r="D965">
            <v>0</v>
          </cell>
          <cell r="E965">
            <v>0</v>
          </cell>
          <cell r="F965">
            <v>0</v>
          </cell>
          <cell r="G965">
            <v>0</v>
          </cell>
          <cell r="H965">
            <v>0</v>
          </cell>
          <cell r="I965">
            <v>0</v>
          </cell>
        </row>
        <row r="966">
          <cell r="A966" t="str">
            <v>L1031</v>
          </cell>
          <cell r="B966" t="str">
            <v>Marlborough &amp; District Housing Association Limited</v>
          </cell>
          <cell r="C966" t="str">
            <v>No</v>
          </cell>
          <cell r="D966">
            <v>0</v>
          </cell>
          <cell r="E966">
            <v>0</v>
          </cell>
          <cell r="F966">
            <v>0</v>
          </cell>
          <cell r="G966">
            <v>0</v>
          </cell>
          <cell r="H966">
            <v>0</v>
          </cell>
          <cell r="I966">
            <v>0</v>
          </cell>
        </row>
        <row r="967">
          <cell r="A967" t="str">
            <v>L1033</v>
          </cell>
          <cell r="B967" t="str">
            <v>Alpha (R.S.L.) Limited</v>
          </cell>
          <cell r="C967" t="str">
            <v>No</v>
          </cell>
          <cell r="D967">
            <v>0</v>
          </cell>
          <cell r="E967">
            <v>0</v>
          </cell>
          <cell r="F967">
            <v>0</v>
          </cell>
          <cell r="G967">
            <v>0</v>
          </cell>
          <cell r="H967">
            <v>0</v>
          </cell>
          <cell r="I967">
            <v>0</v>
          </cell>
        </row>
        <row r="968">
          <cell r="A968" t="str">
            <v>L1216</v>
          </cell>
          <cell r="B968" t="str">
            <v>Bethel Housing Association Limited</v>
          </cell>
          <cell r="C968" t="str">
            <v>No</v>
          </cell>
          <cell r="D968">
            <v>0</v>
          </cell>
          <cell r="E968">
            <v>0</v>
          </cell>
          <cell r="F968">
            <v>0</v>
          </cell>
          <cell r="G968">
            <v>0</v>
          </cell>
          <cell r="H968">
            <v>0</v>
          </cell>
          <cell r="I968">
            <v>0</v>
          </cell>
        </row>
        <row r="969">
          <cell r="A969" t="str">
            <v>L1218</v>
          </cell>
          <cell r="B969" t="str">
            <v>The Square Building Trust Limited</v>
          </cell>
          <cell r="C969" t="str">
            <v>No</v>
          </cell>
          <cell r="D969">
            <v>0</v>
          </cell>
          <cell r="E969">
            <v>0</v>
          </cell>
          <cell r="F969">
            <v>0</v>
          </cell>
          <cell r="G969">
            <v>0</v>
          </cell>
          <cell r="H969">
            <v>0</v>
          </cell>
          <cell r="I969">
            <v>0</v>
          </cell>
        </row>
        <row r="970">
          <cell r="A970" t="str">
            <v>L1229</v>
          </cell>
          <cell r="B970" t="str">
            <v>Equity Housing Group Limited</v>
          </cell>
          <cell r="C970" t="str">
            <v>Yes</v>
          </cell>
          <cell r="D970" t="str">
            <v>Yes</v>
          </cell>
          <cell r="E970">
            <v>1</v>
          </cell>
          <cell r="F970">
            <v>1</v>
          </cell>
          <cell r="G970">
            <v>0</v>
          </cell>
          <cell r="H970">
            <v>0</v>
          </cell>
          <cell r="I970">
            <v>0</v>
          </cell>
        </row>
        <row r="971">
          <cell r="A971" t="str">
            <v>L1230</v>
          </cell>
          <cell r="B971" t="str">
            <v>Great Places Housing Association</v>
          </cell>
          <cell r="C971" t="str">
            <v>Yes</v>
          </cell>
          <cell r="D971" t="str">
            <v>No</v>
          </cell>
          <cell r="E971">
            <v>0</v>
          </cell>
          <cell r="F971">
            <v>3</v>
          </cell>
          <cell r="G971" t="str">
            <v>L4465</v>
          </cell>
          <cell r="H971" t="str">
            <v>Great Places Housing Group Limited</v>
          </cell>
          <cell r="I971">
            <v>0</v>
          </cell>
        </row>
        <row r="972">
          <cell r="A972" t="str">
            <v>L1231</v>
          </cell>
          <cell r="B972" t="str">
            <v>'Johnnie' Johnson Housing Trust Limited</v>
          </cell>
          <cell r="C972" t="str">
            <v>Yes</v>
          </cell>
          <cell r="D972" t="str">
            <v>Yes</v>
          </cell>
          <cell r="E972">
            <v>1</v>
          </cell>
          <cell r="F972">
            <v>0</v>
          </cell>
          <cell r="G972">
            <v>0</v>
          </cell>
          <cell r="H972">
            <v>0</v>
          </cell>
          <cell r="I972">
            <v>0</v>
          </cell>
        </row>
        <row r="973">
          <cell r="A973" t="str">
            <v>L1236</v>
          </cell>
          <cell r="B973" t="str">
            <v>Family Housing Assoc (Birkenhead &amp; Wirral) Limited</v>
          </cell>
          <cell r="C973" t="str">
            <v>No</v>
          </cell>
          <cell r="D973">
            <v>0</v>
          </cell>
          <cell r="E973">
            <v>0</v>
          </cell>
          <cell r="F973">
            <v>0</v>
          </cell>
          <cell r="G973">
            <v>0</v>
          </cell>
          <cell r="H973">
            <v>0</v>
          </cell>
          <cell r="I973">
            <v>0</v>
          </cell>
        </row>
        <row r="974">
          <cell r="A974" t="str">
            <v>L1243</v>
          </cell>
          <cell r="B974" t="str">
            <v>Penge Churches Housing Association Limited</v>
          </cell>
          <cell r="C974" t="str">
            <v>No</v>
          </cell>
          <cell r="D974">
            <v>0</v>
          </cell>
          <cell r="E974">
            <v>0</v>
          </cell>
          <cell r="F974">
            <v>0</v>
          </cell>
          <cell r="G974">
            <v>0</v>
          </cell>
          <cell r="H974">
            <v>0</v>
          </cell>
          <cell r="I974">
            <v>0</v>
          </cell>
        </row>
        <row r="975">
          <cell r="A975" t="str">
            <v>L1246</v>
          </cell>
          <cell r="B975" t="str">
            <v>Rotary Club of Dudley Housing Association Limited</v>
          </cell>
          <cell r="C975" t="str">
            <v>No</v>
          </cell>
          <cell r="D975">
            <v>0</v>
          </cell>
          <cell r="E975">
            <v>0</v>
          </cell>
          <cell r="F975">
            <v>0</v>
          </cell>
          <cell r="G975">
            <v>0</v>
          </cell>
          <cell r="H975">
            <v>0</v>
          </cell>
          <cell r="I975">
            <v>0</v>
          </cell>
        </row>
        <row r="976">
          <cell r="A976" t="str">
            <v>L1253</v>
          </cell>
          <cell r="B976" t="str">
            <v>MuirCroft Housing Association Limited</v>
          </cell>
          <cell r="C976" t="str">
            <v>No</v>
          </cell>
          <cell r="D976">
            <v>0</v>
          </cell>
          <cell r="E976">
            <v>0</v>
          </cell>
          <cell r="F976">
            <v>0</v>
          </cell>
          <cell r="G976">
            <v>0</v>
          </cell>
          <cell r="H976">
            <v>0</v>
          </cell>
          <cell r="I976">
            <v>0</v>
          </cell>
        </row>
        <row r="977">
          <cell r="A977" t="str">
            <v>L1255</v>
          </cell>
          <cell r="B977" t="str">
            <v>Littlehampton &amp; Rustington Housing Society Limited</v>
          </cell>
          <cell r="C977" t="str">
            <v>No</v>
          </cell>
          <cell r="D977">
            <v>0</v>
          </cell>
          <cell r="E977">
            <v>0</v>
          </cell>
          <cell r="F977">
            <v>0</v>
          </cell>
          <cell r="G977">
            <v>0</v>
          </cell>
          <cell r="H977">
            <v>0</v>
          </cell>
          <cell r="I977">
            <v>0</v>
          </cell>
        </row>
        <row r="978">
          <cell r="A978" t="str">
            <v>L1257</v>
          </cell>
          <cell r="B978" t="str">
            <v>Brentwood Housing Trust Limited</v>
          </cell>
          <cell r="C978" t="str">
            <v>No</v>
          </cell>
          <cell r="D978">
            <v>0</v>
          </cell>
          <cell r="E978">
            <v>0</v>
          </cell>
          <cell r="F978">
            <v>0</v>
          </cell>
          <cell r="G978">
            <v>0</v>
          </cell>
          <cell r="H978">
            <v>0</v>
          </cell>
          <cell r="I978">
            <v>0</v>
          </cell>
        </row>
        <row r="979">
          <cell r="A979" t="str">
            <v>L1259</v>
          </cell>
          <cell r="B979" t="str">
            <v>Mersea Island Trust</v>
          </cell>
          <cell r="C979" t="str">
            <v>No</v>
          </cell>
          <cell r="D979">
            <v>0</v>
          </cell>
          <cell r="E979">
            <v>0</v>
          </cell>
          <cell r="F979">
            <v>0</v>
          </cell>
          <cell r="G979">
            <v>0</v>
          </cell>
          <cell r="H979">
            <v>0</v>
          </cell>
          <cell r="I979">
            <v>0</v>
          </cell>
        </row>
        <row r="980">
          <cell r="A980" t="str">
            <v>L1299</v>
          </cell>
          <cell r="B980" t="str">
            <v>Birkenhead Forum Housing Association Limited</v>
          </cell>
          <cell r="C980" t="str">
            <v>Yes</v>
          </cell>
          <cell r="D980" t="str">
            <v>Yes</v>
          </cell>
          <cell r="E980">
            <v>0</v>
          </cell>
          <cell r="F980">
            <v>2</v>
          </cell>
          <cell r="G980">
            <v>0</v>
          </cell>
          <cell r="H980">
            <v>0</v>
          </cell>
          <cell r="I980">
            <v>0</v>
          </cell>
        </row>
        <row r="981">
          <cell r="A981" t="str">
            <v>L1303</v>
          </cell>
          <cell r="B981" t="str">
            <v>Trident Charitable Housing Association Limited</v>
          </cell>
          <cell r="C981" t="str">
            <v>Yes</v>
          </cell>
          <cell r="D981" t="str">
            <v>No</v>
          </cell>
          <cell r="E981">
            <v>0</v>
          </cell>
          <cell r="F981">
            <v>0</v>
          </cell>
          <cell r="G981" t="str">
            <v>L0979</v>
          </cell>
          <cell r="H981" t="str">
            <v>Trident Housing Association Limited</v>
          </cell>
          <cell r="I981">
            <v>0</v>
          </cell>
        </row>
        <row r="982">
          <cell r="A982" t="str">
            <v>L1306</v>
          </cell>
          <cell r="B982" t="str">
            <v>Chichester Greyfriars Housing Association Limited</v>
          </cell>
          <cell r="C982" t="str">
            <v>No</v>
          </cell>
          <cell r="D982">
            <v>0</v>
          </cell>
          <cell r="E982">
            <v>0</v>
          </cell>
          <cell r="F982">
            <v>0</v>
          </cell>
          <cell r="G982">
            <v>0</v>
          </cell>
          <cell r="H982">
            <v>0</v>
          </cell>
          <cell r="I982">
            <v>0</v>
          </cell>
        </row>
        <row r="983">
          <cell r="A983" t="str">
            <v>L1312</v>
          </cell>
          <cell r="B983" t="str">
            <v>Howard Cottage Housing Association</v>
          </cell>
          <cell r="C983" t="str">
            <v>Yes</v>
          </cell>
          <cell r="D983" t="str">
            <v>Yes</v>
          </cell>
          <cell r="E983">
            <v>0</v>
          </cell>
          <cell r="F983">
            <v>1</v>
          </cell>
          <cell r="G983">
            <v>0</v>
          </cell>
          <cell r="H983">
            <v>0</v>
          </cell>
          <cell r="I983">
            <v>0</v>
          </cell>
        </row>
        <row r="984">
          <cell r="A984" t="str">
            <v>L1322</v>
          </cell>
          <cell r="B984" t="str">
            <v>Orchard Housing Society Limited</v>
          </cell>
          <cell r="C984" t="str">
            <v>No</v>
          </cell>
          <cell r="D984">
            <v>0</v>
          </cell>
          <cell r="E984">
            <v>0</v>
          </cell>
          <cell r="F984">
            <v>0</v>
          </cell>
          <cell r="G984">
            <v>0</v>
          </cell>
          <cell r="H984">
            <v>0</v>
          </cell>
          <cell r="I984">
            <v>0</v>
          </cell>
        </row>
        <row r="985">
          <cell r="A985" t="str">
            <v>L1389</v>
          </cell>
          <cell r="B985" t="str">
            <v>Birmingham Civic Housing Association Limited</v>
          </cell>
          <cell r="C985" t="str">
            <v>No</v>
          </cell>
          <cell r="D985">
            <v>0</v>
          </cell>
          <cell r="E985">
            <v>0</v>
          </cell>
          <cell r="F985">
            <v>0</v>
          </cell>
          <cell r="G985">
            <v>0</v>
          </cell>
          <cell r="H985">
            <v>0</v>
          </cell>
          <cell r="I985">
            <v>0</v>
          </cell>
        </row>
        <row r="986">
          <cell r="A986" t="str">
            <v>L1393</v>
          </cell>
          <cell r="B986" t="str">
            <v>Greenoak Housing Association Limited</v>
          </cell>
          <cell r="C986" t="str">
            <v>No</v>
          </cell>
          <cell r="D986">
            <v>0</v>
          </cell>
          <cell r="E986">
            <v>0</v>
          </cell>
          <cell r="F986">
            <v>0</v>
          </cell>
          <cell r="G986">
            <v>0</v>
          </cell>
          <cell r="H986">
            <v>0</v>
          </cell>
          <cell r="I986">
            <v>0</v>
          </cell>
        </row>
        <row r="987">
          <cell r="A987" t="str">
            <v>L1397</v>
          </cell>
          <cell r="B987" t="str">
            <v>Billericay Community Housing Association Limited</v>
          </cell>
          <cell r="C987" t="str">
            <v>No</v>
          </cell>
          <cell r="D987">
            <v>0</v>
          </cell>
          <cell r="E987">
            <v>0</v>
          </cell>
          <cell r="F987">
            <v>0</v>
          </cell>
          <cell r="G987">
            <v>0</v>
          </cell>
          <cell r="H987">
            <v>0</v>
          </cell>
          <cell r="I987">
            <v>0</v>
          </cell>
        </row>
        <row r="988">
          <cell r="A988" t="str">
            <v>L1405</v>
          </cell>
          <cell r="B988" t="str">
            <v>Norwich Housing Society Limited</v>
          </cell>
          <cell r="C988" t="str">
            <v>No</v>
          </cell>
          <cell r="D988">
            <v>0</v>
          </cell>
          <cell r="E988">
            <v>0</v>
          </cell>
          <cell r="F988">
            <v>0</v>
          </cell>
          <cell r="G988">
            <v>0</v>
          </cell>
          <cell r="H988">
            <v>0</v>
          </cell>
          <cell r="I988">
            <v>0</v>
          </cell>
        </row>
        <row r="989">
          <cell r="A989" t="str">
            <v>L1423</v>
          </cell>
          <cell r="B989" t="str">
            <v>Manchester and District Housing Association Ltd</v>
          </cell>
          <cell r="C989" t="str">
            <v>Yes</v>
          </cell>
          <cell r="D989" t="str">
            <v>No</v>
          </cell>
          <cell r="E989">
            <v>0</v>
          </cell>
          <cell r="F989">
            <v>1</v>
          </cell>
          <cell r="G989" t="str">
            <v>L4203</v>
          </cell>
          <cell r="H989" t="str">
            <v>Your Housing Group Limited</v>
          </cell>
          <cell r="I989">
            <v>0</v>
          </cell>
        </row>
        <row r="990">
          <cell r="A990" t="str">
            <v>L1444</v>
          </cell>
          <cell r="B990" t="str">
            <v>Cirencester Housing Limited</v>
          </cell>
          <cell r="C990" t="str">
            <v>No</v>
          </cell>
          <cell r="D990">
            <v>0</v>
          </cell>
          <cell r="E990">
            <v>0</v>
          </cell>
          <cell r="F990">
            <v>0</v>
          </cell>
          <cell r="G990">
            <v>0</v>
          </cell>
          <cell r="H990">
            <v>0</v>
          </cell>
          <cell r="I990">
            <v>0</v>
          </cell>
        </row>
        <row r="991">
          <cell r="A991" t="str">
            <v>L1505</v>
          </cell>
          <cell r="B991" t="str">
            <v>Shropshire Rural Housing Association Limited</v>
          </cell>
          <cell r="C991" t="str">
            <v>No</v>
          </cell>
          <cell r="D991">
            <v>0</v>
          </cell>
          <cell r="E991">
            <v>0</v>
          </cell>
          <cell r="F991">
            <v>0</v>
          </cell>
          <cell r="G991">
            <v>0</v>
          </cell>
          <cell r="H991">
            <v>0</v>
          </cell>
          <cell r="I991">
            <v>0</v>
          </cell>
        </row>
        <row r="992">
          <cell r="A992" t="str">
            <v>L1508</v>
          </cell>
          <cell r="B992" t="str">
            <v>Royal Air Forces Association Housing Limited</v>
          </cell>
          <cell r="C992" t="str">
            <v>No</v>
          </cell>
          <cell r="D992">
            <v>0</v>
          </cell>
          <cell r="E992">
            <v>0</v>
          </cell>
          <cell r="F992">
            <v>0</v>
          </cell>
          <cell r="G992">
            <v>0</v>
          </cell>
          <cell r="H992">
            <v>0</v>
          </cell>
          <cell r="I992">
            <v>0</v>
          </cell>
        </row>
        <row r="993">
          <cell r="A993" t="str">
            <v>L1511</v>
          </cell>
          <cell r="B993" t="str">
            <v>Birnbeck Housing Association Limited</v>
          </cell>
          <cell r="C993" t="str">
            <v>No</v>
          </cell>
          <cell r="D993">
            <v>0</v>
          </cell>
          <cell r="E993">
            <v>0</v>
          </cell>
          <cell r="F993">
            <v>0</v>
          </cell>
          <cell r="G993">
            <v>0</v>
          </cell>
          <cell r="H993">
            <v>0</v>
          </cell>
          <cell r="I993">
            <v>0</v>
          </cell>
        </row>
        <row r="994">
          <cell r="A994" t="str">
            <v>L1512</v>
          </cell>
          <cell r="B994" t="str">
            <v>Peacehaven and Telscombe Housing Association Ltd</v>
          </cell>
          <cell r="C994" t="str">
            <v>No</v>
          </cell>
          <cell r="D994">
            <v>0</v>
          </cell>
          <cell r="E994">
            <v>0</v>
          </cell>
          <cell r="F994">
            <v>0</v>
          </cell>
          <cell r="G994">
            <v>0</v>
          </cell>
          <cell r="H994">
            <v>0</v>
          </cell>
          <cell r="I994">
            <v>0</v>
          </cell>
        </row>
        <row r="995">
          <cell r="A995" t="str">
            <v>L1515</v>
          </cell>
          <cell r="B995" t="str">
            <v>Hendon Christian Housing Association Limited</v>
          </cell>
          <cell r="C995" t="str">
            <v>No</v>
          </cell>
          <cell r="D995">
            <v>0</v>
          </cell>
          <cell r="E995">
            <v>0</v>
          </cell>
          <cell r="F995">
            <v>0</v>
          </cell>
          <cell r="G995">
            <v>0</v>
          </cell>
          <cell r="H995">
            <v>0</v>
          </cell>
          <cell r="I995">
            <v>0</v>
          </cell>
        </row>
        <row r="996">
          <cell r="A996" t="str">
            <v>L1517</v>
          </cell>
          <cell r="B996" t="str">
            <v>Ashwell Housing Association Limited</v>
          </cell>
          <cell r="C996" t="str">
            <v>No</v>
          </cell>
          <cell r="D996">
            <v>0</v>
          </cell>
          <cell r="E996">
            <v>0</v>
          </cell>
          <cell r="F996">
            <v>0</v>
          </cell>
          <cell r="G996">
            <v>0</v>
          </cell>
          <cell r="H996">
            <v>0</v>
          </cell>
          <cell r="I996">
            <v>0</v>
          </cell>
        </row>
        <row r="997">
          <cell r="A997" t="str">
            <v>L1518</v>
          </cell>
          <cell r="B997" t="str">
            <v>Luton Community Housing Ltd</v>
          </cell>
          <cell r="C997" t="str">
            <v>No</v>
          </cell>
          <cell r="D997">
            <v>0</v>
          </cell>
          <cell r="E997">
            <v>0</v>
          </cell>
          <cell r="F997">
            <v>0</v>
          </cell>
          <cell r="G997">
            <v>0</v>
          </cell>
          <cell r="H997">
            <v>0</v>
          </cell>
          <cell r="I997">
            <v>0</v>
          </cell>
        </row>
        <row r="998">
          <cell r="A998" t="str">
            <v>L1530</v>
          </cell>
          <cell r="B998" t="str">
            <v>CWL Housing</v>
          </cell>
          <cell r="C998" t="str">
            <v>No</v>
          </cell>
          <cell r="D998">
            <v>0</v>
          </cell>
          <cell r="E998">
            <v>0</v>
          </cell>
          <cell r="F998">
            <v>0</v>
          </cell>
          <cell r="G998">
            <v>0</v>
          </cell>
          <cell r="H998">
            <v>0</v>
          </cell>
          <cell r="I998">
            <v>0</v>
          </cell>
        </row>
        <row r="999">
          <cell r="A999" t="str">
            <v>L1533</v>
          </cell>
          <cell r="B999" t="str">
            <v>Pinner House Society Limited</v>
          </cell>
          <cell r="C999" t="str">
            <v>No</v>
          </cell>
          <cell r="D999">
            <v>0</v>
          </cell>
          <cell r="E999">
            <v>0</v>
          </cell>
          <cell r="F999">
            <v>0</v>
          </cell>
          <cell r="G999">
            <v>0</v>
          </cell>
          <cell r="H999">
            <v>0</v>
          </cell>
          <cell r="I999">
            <v>0</v>
          </cell>
        </row>
        <row r="1000">
          <cell r="A1000" t="str">
            <v>L1537</v>
          </cell>
          <cell r="B1000" t="str">
            <v>Thame and District Housing Association Limited</v>
          </cell>
          <cell r="C1000" t="str">
            <v>No</v>
          </cell>
          <cell r="D1000">
            <v>0</v>
          </cell>
          <cell r="E1000">
            <v>0</v>
          </cell>
          <cell r="F1000">
            <v>0</v>
          </cell>
          <cell r="G1000">
            <v>0</v>
          </cell>
          <cell r="H1000">
            <v>0</v>
          </cell>
          <cell r="I1000">
            <v>0</v>
          </cell>
        </row>
        <row r="1001">
          <cell r="A1001" t="str">
            <v>L1538</v>
          </cell>
          <cell r="B1001" t="str">
            <v>Hexagon Housing Association Limited</v>
          </cell>
          <cell r="C1001" t="str">
            <v>Yes</v>
          </cell>
          <cell r="D1001" t="str">
            <v>Yes</v>
          </cell>
          <cell r="E1001">
            <v>1</v>
          </cell>
          <cell r="F1001">
            <v>0</v>
          </cell>
          <cell r="G1001">
            <v>0</v>
          </cell>
          <cell r="H1001">
            <v>0</v>
          </cell>
          <cell r="I1001">
            <v>0</v>
          </cell>
        </row>
        <row r="1002">
          <cell r="A1002" t="str">
            <v>L1548</v>
          </cell>
          <cell r="B1002" t="str">
            <v>Women's Pioneer Housing Limited</v>
          </cell>
          <cell r="C1002" t="str">
            <v>Yes</v>
          </cell>
          <cell r="D1002" t="str">
            <v>Yes</v>
          </cell>
          <cell r="E1002">
            <v>0</v>
          </cell>
          <cell r="F1002">
            <v>1</v>
          </cell>
          <cell r="G1002">
            <v>0</v>
          </cell>
          <cell r="H1002">
            <v>0</v>
          </cell>
          <cell r="I1002">
            <v>0</v>
          </cell>
        </row>
        <row r="1003">
          <cell r="A1003" t="str">
            <v>L1551</v>
          </cell>
          <cell r="B1003" t="str">
            <v>Maldon Housing Association Limited</v>
          </cell>
          <cell r="C1003" t="str">
            <v>No</v>
          </cell>
          <cell r="D1003">
            <v>0</v>
          </cell>
          <cell r="E1003">
            <v>0</v>
          </cell>
          <cell r="F1003">
            <v>0</v>
          </cell>
          <cell r="G1003">
            <v>0</v>
          </cell>
          <cell r="H1003">
            <v>0</v>
          </cell>
          <cell r="I1003">
            <v>0</v>
          </cell>
        </row>
        <row r="1004">
          <cell r="A1004" t="str">
            <v>L1556</v>
          </cell>
          <cell r="B1004" t="str">
            <v>Stonewater Limited</v>
          </cell>
          <cell r="C1004" t="str">
            <v>Yes</v>
          </cell>
          <cell r="D1004" t="str">
            <v>Yes</v>
          </cell>
          <cell r="E1004">
            <v>2</v>
          </cell>
          <cell r="F1004">
            <v>3</v>
          </cell>
          <cell r="G1004">
            <v>0</v>
          </cell>
          <cell r="H1004">
            <v>0</v>
          </cell>
          <cell r="I1004">
            <v>0</v>
          </cell>
        </row>
        <row r="1005">
          <cell r="A1005" t="str">
            <v>L1659</v>
          </cell>
          <cell r="B1005" t="str">
            <v>Suffolk Housing Society Limited</v>
          </cell>
          <cell r="C1005" t="str">
            <v>No</v>
          </cell>
          <cell r="D1005">
            <v>0</v>
          </cell>
          <cell r="E1005">
            <v>0</v>
          </cell>
          <cell r="F1005">
            <v>0</v>
          </cell>
          <cell r="G1005">
            <v>0</v>
          </cell>
          <cell r="H1005">
            <v>0</v>
          </cell>
          <cell r="I1005">
            <v>0</v>
          </cell>
        </row>
        <row r="1006">
          <cell r="A1006" t="str">
            <v>L1666</v>
          </cell>
          <cell r="B1006" t="str">
            <v>Waterloo Housing Association Limited</v>
          </cell>
          <cell r="C1006" t="str">
            <v>Yes</v>
          </cell>
          <cell r="D1006" t="str">
            <v>No</v>
          </cell>
          <cell r="E1006">
            <v>0</v>
          </cell>
          <cell r="F1006">
            <v>0</v>
          </cell>
          <cell r="G1006" t="str">
            <v>LH4107</v>
          </cell>
          <cell r="H1006" t="str">
            <v>Waterloo Housing Group Limited</v>
          </cell>
          <cell r="I1006">
            <v>0</v>
          </cell>
        </row>
        <row r="1007">
          <cell r="A1007" t="str">
            <v>L1668</v>
          </cell>
          <cell r="B1007" t="str">
            <v>Black Country Housing Group Limited</v>
          </cell>
          <cell r="C1007" t="str">
            <v>Yes</v>
          </cell>
          <cell r="D1007" t="str">
            <v>Yes</v>
          </cell>
          <cell r="E1007">
            <v>0</v>
          </cell>
          <cell r="F1007">
            <v>1</v>
          </cell>
          <cell r="G1007">
            <v>0</v>
          </cell>
          <cell r="H1007">
            <v>0</v>
          </cell>
          <cell r="I1007">
            <v>0</v>
          </cell>
        </row>
        <row r="1008">
          <cell r="A1008" t="str">
            <v>L1669</v>
          </cell>
          <cell r="B1008" t="str">
            <v>Heantun Housing Association Limited</v>
          </cell>
          <cell r="C1008" t="str">
            <v>Yes</v>
          </cell>
          <cell r="D1008" t="str">
            <v>No</v>
          </cell>
          <cell r="E1008">
            <v>0</v>
          </cell>
          <cell r="F1008">
            <v>2</v>
          </cell>
          <cell r="G1008" t="str">
            <v>LH3902</v>
          </cell>
          <cell r="H1008" t="str">
            <v>Accord Housing Association Limited</v>
          </cell>
          <cell r="I1008">
            <v>0</v>
          </cell>
        </row>
        <row r="1009">
          <cell r="A1009" t="str">
            <v>L1680</v>
          </cell>
          <cell r="B1009" t="str">
            <v>Franklands Village Housing Association Limited</v>
          </cell>
          <cell r="C1009" t="str">
            <v>No</v>
          </cell>
          <cell r="D1009">
            <v>0</v>
          </cell>
          <cell r="E1009">
            <v>0</v>
          </cell>
          <cell r="F1009">
            <v>0</v>
          </cell>
          <cell r="G1009">
            <v>0</v>
          </cell>
          <cell r="H1009">
            <v>0</v>
          </cell>
          <cell r="I1009">
            <v>0</v>
          </cell>
        </row>
        <row r="1010">
          <cell r="A1010" t="str">
            <v>L1681</v>
          </cell>
          <cell r="B1010" t="str">
            <v>Wey Valley Housing Association Limited</v>
          </cell>
          <cell r="C1010" t="str">
            <v>No</v>
          </cell>
          <cell r="D1010">
            <v>0</v>
          </cell>
          <cell r="E1010">
            <v>0</v>
          </cell>
          <cell r="F1010">
            <v>0</v>
          </cell>
          <cell r="G1010">
            <v>0</v>
          </cell>
          <cell r="H1010">
            <v>0</v>
          </cell>
          <cell r="I1010">
            <v>0</v>
          </cell>
        </row>
        <row r="1011">
          <cell r="A1011" t="str">
            <v>L1690</v>
          </cell>
          <cell r="B1011" t="str">
            <v>Aldwyck East Housing Association Limited</v>
          </cell>
          <cell r="C1011" t="str">
            <v>Yes</v>
          </cell>
          <cell r="D1011" t="str">
            <v>No</v>
          </cell>
          <cell r="E1011">
            <v>0</v>
          </cell>
          <cell r="F1011">
            <v>0</v>
          </cell>
          <cell r="G1011" t="str">
            <v>LH1682</v>
          </cell>
          <cell r="H1011" t="str">
            <v>Aldwyck Housing Group Limited</v>
          </cell>
          <cell r="I1011">
            <v>0</v>
          </cell>
        </row>
        <row r="1012">
          <cell r="A1012" t="str">
            <v>L1693</v>
          </cell>
          <cell r="B1012" t="str">
            <v>Chislehurst and Sidcup Housing Association</v>
          </cell>
          <cell r="C1012" t="str">
            <v>No</v>
          </cell>
          <cell r="D1012">
            <v>0</v>
          </cell>
          <cell r="E1012">
            <v>0</v>
          </cell>
          <cell r="F1012">
            <v>0</v>
          </cell>
          <cell r="G1012">
            <v>0</v>
          </cell>
          <cell r="H1012">
            <v>0</v>
          </cell>
          <cell r="I1012">
            <v>0</v>
          </cell>
        </row>
        <row r="1013">
          <cell r="A1013" t="str">
            <v>L1700</v>
          </cell>
          <cell r="B1013" t="str">
            <v>Arena Housing Group Limited</v>
          </cell>
          <cell r="C1013" t="str">
            <v>Yes</v>
          </cell>
          <cell r="D1013" t="str">
            <v>No</v>
          </cell>
          <cell r="E1013">
            <v>3</v>
          </cell>
          <cell r="F1013">
            <v>0</v>
          </cell>
          <cell r="G1013" t="str">
            <v>L4203</v>
          </cell>
          <cell r="H1013" t="str">
            <v>Your Housing Group Limited</v>
          </cell>
          <cell r="I1013">
            <v>0</v>
          </cell>
        </row>
        <row r="1014">
          <cell r="A1014" t="str">
            <v>L1710</v>
          </cell>
          <cell r="B1014" t="str">
            <v>Longdendale Housing Society Limited</v>
          </cell>
          <cell r="C1014" t="str">
            <v>No</v>
          </cell>
          <cell r="D1014">
            <v>0</v>
          </cell>
          <cell r="E1014">
            <v>0</v>
          </cell>
          <cell r="F1014">
            <v>0</v>
          </cell>
          <cell r="G1014">
            <v>0</v>
          </cell>
          <cell r="H1014">
            <v>0</v>
          </cell>
          <cell r="I1014">
            <v>0</v>
          </cell>
        </row>
        <row r="1015">
          <cell r="A1015" t="str">
            <v>L1714</v>
          </cell>
          <cell r="B1015" t="str">
            <v>Manchester Jewish Housing Association</v>
          </cell>
          <cell r="C1015" t="str">
            <v>No</v>
          </cell>
          <cell r="D1015">
            <v>0</v>
          </cell>
          <cell r="E1015">
            <v>0</v>
          </cell>
          <cell r="F1015">
            <v>0</v>
          </cell>
          <cell r="G1015">
            <v>0</v>
          </cell>
          <cell r="H1015">
            <v>0</v>
          </cell>
          <cell r="I1015">
            <v>0</v>
          </cell>
        </row>
        <row r="1016">
          <cell r="A1016" t="str">
            <v>L1716</v>
          </cell>
          <cell r="B1016" t="str">
            <v>King's Barton Housing Association Limited</v>
          </cell>
          <cell r="C1016" t="str">
            <v>No</v>
          </cell>
          <cell r="D1016">
            <v>0</v>
          </cell>
          <cell r="E1016">
            <v>0</v>
          </cell>
          <cell r="F1016">
            <v>0</v>
          </cell>
          <cell r="G1016">
            <v>0</v>
          </cell>
          <cell r="H1016">
            <v>0</v>
          </cell>
          <cell r="I1016">
            <v>0</v>
          </cell>
        </row>
        <row r="1017">
          <cell r="A1017" t="str">
            <v>L1719</v>
          </cell>
          <cell r="B1017" t="str">
            <v>Crosby Housing Association Limited</v>
          </cell>
          <cell r="C1017" t="str">
            <v>No</v>
          </cell>
          <cell r="D1017">
            <v>0</v>
          </cell>
          <cell r="E1017">
            <v>0</v>
          </cell>
          <cell r="F1017">
            <v>0</v>
          </cell>
          <cell r="G1017">
            <v>0</v>
          </cell>
          <cell r="H1017">
            <v>0</v>
          </cell>
          <cell r="I1017">
            <v>0</v>
          </cell>
        </row>
        <row r="1018">
          <cell r="A1018" t="str">
            <v>L1812</v>
          </cell>
          <cell r="B1018" t="str">
            <v>Redditch Friends Housing Association Limited</v>
          </cell>
          <cell r="C1018" t="str">
            <v>No</v>
          </cell>
          <cell r="D1018">
            <v>0</v>
          </cell>
          <cell r="E1018">
            <v>0</v>
          </cell>
          <cell r="F1018">
            <v>0</v>
          </cell>
          <cell r="G1018">
            <v>0</v>
          </cell>
          <cell r="H1018">
            <v>0</v>
          </cell>
          <cell r="I1018">
            <v>0</v>
          </cell>
        </row>
        <row r="1019">
          <cell r="A1019" t="str">
            <v>L1815</v>
          </cell>
          <cell r="B1019" t="str">
            <v>Island Cottages Limited</v>
          </cell>
          <cell r="C1019" t="str">
            <v>No</v>
          </cell>
          <cell r="D1019">
            <v>0</v>
          </cell>
          <cell r="E1019">
            <v>0</v>
          </cell>
          <cell r="F1019">
            <v>0</v>
          </cell>
          <cell r="G1019">
            <v>0</v>
          </cell>
          <cell r="H1019">
            <v>0</v>
          </cell>
          <cell r="I1019">
            <v>0</v>
          </cell>
        </row>
        <row r="1020">
          <cell r="A1020" t="str">
            <v>L1821</v>
          </cell>
          <cell r="B1020" t="str">
            <v>The Fellowship Houses Trust</v>
          </cell>
          <cell r="C1020" t="str">
            <v>No</v>
          </cell>
          <cell r="D1020">
            <v>0</v>
          </cell>
          <cell r="E1020">
            <v>0</v>
          </cell>
          <cell r="F1020">
            <v>0</v>
          </cell>
          <cell r="G1020">
            <v>0</v>
          </cell>
          <cell r="H1020">
            <v>0</v>
          </cell>
          <cell r="I1020">
            <v>0</v>
          </cell>
        </row>
        <row r="1021">
          <cell r="A1021" t="str">
            <v>L1824</v>
          </cell>
          <cell r="B1021" t="str">
            <v>St Luke's Housing Society Limited</v>
          </cell>
          <cell r="C1021" t="str">
            <v>No</v>
          </cell>
          <cell r="D1021">
            <v>0</v>
          </cell>
          <cell r="E1021">
            <v>0</v>
          </cell>
          <cell r="F1021">
            <v>0</v>
          </cell>
          <cell r="G1021">
            <v>0</v>
          </cell>
          <cell r="H1021">
            <v>0</v>
          </cell>
          <cell r="I1021">
            <v>0</v>
          </cell>
        </row>
        <row r="1022">
          <cell r="A1022" t="str">
            <v>L1829</v>
          </cell>
          <cell r="B1022" t="str">
            <v>Southdown Housing Association Limited</v>
          </cell>
          <cell r="C1022" t="str">
            <v>No</v>
          </cell>
          <cell r="D1022">
            <v>0</v>
          </cell>
          <cell r="E1022">
            <v>0</v>
          </cell>
          <cell r="F1022">
            <v>0</v>
          </cell>
          <cell r="G1022">
            <v>0</v>
          </cell>
          <cell r="H1022">
            <v>0</v>
          </cell>
          <cell r="I1022">
            <v>0</v>
          </cell>
        </row>
        <row r="1023">
          <cell r="A1023" t="str">
            <v>L1856</v>
          </cell>
          <cell r="B1023" t="str">
            <v>Hewitt Homes</v>
          </cell>
          <cell r="C1023" t="str">
            <v>Yes</v>
          </cell>
          <cell r="D1023" t="str">
            <v>No</v>
          </cell>
          <cell r="E1023">
            <v>0</v>
          </cell>
          <cell r="F1023">
            <v>0</v>
          </cell>
          <cell r="G1023" t="str">
            <v>L4553</v>
          </cell>
          <cell r="H1023" t="str">
            <v>First Wessex</v>
          </cell>
          <cell r="I1023">
            <v>0</v>
          </cell>
        </row>
        <row r="1024">
          <cell r="A1024" t="str">
            <v>L1867</v>
          </cell>
          <cell r="B1024" t="str">
            <v>Wyedean Housing Association Limited</v>
          </cell>
          <cell r="C1024" t="str">
            <v>No</v>
          </cell>
          <cell r="D1024">
            <v>0</v>
          </cell>
          <cell r="E1024">
            <v>0</v>
          </cell>
          <cell r="F1024">
            <v>0</v>
          </cell>
          <cell r="G1024">
            <v>0</v>
          </cell>
          <cell r="H1024">
            <v>0</v>
          </cell>
          <cell r="I1024">
            <v>0</v>
          </cell>
        </row>
        <row r="1025">
          <cell r="A1025" t="str">
            <v>L1872</v>
          </cell>
          <cell r="B1025" t="str">
            <v>Tees Valley Housing Limited</v>
          </cell>
          <cell r="C1025" t="str">
            <v>Yes</v>
          </cell>
          <cell r="D1025" t="str">
            <v>No</v>
          </cell>
          <cell r="E1025">
            <v>0</v>
          </cell>
          <cell r="F1025">
            <v>0</v>
          </cell>
          <cell r="G1025" t="str">
            <v>L4522</v>
          </cell>
          <cell r="H1025" t="str">
            <v>Thirteen Group Limited</v>
          </cell>
          <cell r="I1025">
            <v>0</v>
          </cell>
        </row>
        <row r="1026">
          <cell r="A1026" t="str">
            <v>L1953</v>
          </cell>
          <cell r="B1026" t="str">
            <v>Cherry Tree Housing Association Limited</v>
          </cell>
          <cell r="C1026" t="str">
            <v>No</v>
          </cell>
          <cell r="D1026">
            <v>0</v>
          </cell>
          <cell r="E1026">
            <v>0</v>
          </cell>
          <cell r="F1026">
            <v>0</v>
          </cell>
          <cell r="G1026">
            <v>0</v>
          </cell>
          <cell r="H1026">
            <v>0</v>
          </cell>
          <cell r="I1026">
            <v>0</v>
          </cell>
        </row>
        <row r="1027">
          <cell r="A1027" t="str">
            <v>L1958</v>
          </cell>
          <cell r="B1027" t="str">
            <v>Pine Ridge Housing Association Limited</v>
          </cell>
          <cell r="C1027" t="str">
            <v>No</v>
          </cell>
          <cell r="D1027">
            <v>0</v>
          </cell>
          <cell r="E1027">
            <v>0</v>
          </cell>
          <cell r="F1027">
            <v>0</v>
          </cell>
          <cell r="G1027">
            <v>0</v>
          </cell>
          <cell r="H1027">
            <v>0</v>
          </cell>
          <cell r="I1027">
            <v>0</v>
          </cell>
        </row>
        <row r="1028">
          <cell r="A1028" t="str">
            <v>L1965</v>
          </cell>
          <cell r="B1028" t="str">
            <v>Keniston Housing Association Limited</v>
          </cell>
          <cell r="C1028" t="str">
            <v>No</v>
          </cell>
          <cell r="D1028">
            <v>0</v>
          </cell>
          <cell r="E1028">
            <v>0</v>
          </cell>
          <cell r="F1028">
            <v>0</v>
          </cell>
          <cell r="G1028">
            <v>0</v>
          </cell>
          <cell r="H1028">
            <v>0</v>
          </cell>
          <cell r="I1028">
            <v>0</v>
          </cell>
        </row>
        <row r="1029">
          <cell r="A1029" t="str">
            <v>L1967</v>
          </cell>
          <cell r="B1029" t="str">
            <v>Retirement Lease Housing Association</v>
          </cell>
          <cell r="C1029" t="str">
            <v>No</v>
          </cell>
          <cell r="D1029">
            <v>0</v>
          </cell>
          <cell r="E1029">
            <v>0</v>
          </cell>
          <cell r="F1029">
            <v>0</v>
          </cell>
          <cell r="G1029">
            <v>0</v>
          </cell>
          <cell r="H1029">
            <v>0</v>
          </cell>
          <cell r="I1029">
            <v>0</v>
          </cell>
        </row>
        <row r="1030">
          <cell r="A1030" t="str">
            <v>L1990</v>
          </cell>
          <cell r="B1030" t="str">
            <v>Bristowe (Fair Rent) Housing Association Limited</v>
          </cell>
          <cell r="C1030" t="str">
            <v>No</v>
          </cell>
          <cell r="D1030">
            <v>0</v>
          </cell>
          <cell r="E1030">
            <v>0</v>
          </cell>
          <cell r="F1030">
            <v>0</v>
          </cell>
          <cell r="G1030">
            <v>0</v>
          </cell>
          <cell r="H1030">
            <v>0</v>
          </cell>
          <cell r="I1030">
            <v>0</v>
          </cell>
        </row>
        <row r="1031">
          <cell r="A1031" t="str">
            <v>L1994</v>
          </cell>
          <cell r="B1031" t="str">
            <v>Holy Trinity (Guildford) Housing Association Ltd</v>
          </cell>
          <cell r="C1031" t="str">
            <v>No</v>
          </cell>
          <cell r="D1031">
            <v>0</v>
          </cell>
          <cell r="E1031">
            <v>0</v>
          </cell>
          <cell r="F1031">
            <v>0</v>
          </cell>
          <cell r="G1031">
            <v>0</v>
          </cell>
          <cell r="H1031">
            <v>0</v>
          </cell>
          <cell r="I1031">
            <v>0</v>
          </cell>
        </row>
        <row r="1032">
          <cell r="A1032" t="str">
            <v>L2000</v>
          </cell>
          <cell r="B1032" t="str">
            <v>The Old Etonian Housing Association Limited</v>
          </cell>
          <cell r="C1032" t="str">
            <v>No</v>
          </cell>
          <cell r="D1032">
            <v>0</v>
          </cell>
          <cell r="E1032">
            <v>0</v>
          </cell>
          <cell r="F1032">
            <v>0</v>
          </cell>
          <cell r="G1032">
            <v>0</v>
          </cell>
          <cell r="H1032">
            <v>0</v>
          </cell>
          <cell r="I1032">
            <v>0</v>
          </cell>
        </row>
        <row r="1033">
          <cell r="A1033" t="str">
            <v>L2007</v>
          </cell>
          <cell r="B1033" t="str">
            <v>Buckinghamshire Housing Association Limited</v>
          </cell>
          <cell r="C1033" t="str">
            <v>No</v>
          </cell>
          <cell r="D1033">
            <v>0</v>
          </cell>
          <cell r="E1033">
            <v>0</v>
          </cell>
          <cell r="F1033">
            <v>0</v>
          </cell>
          <cell r="G1033">
            <v>0</v>
          </cell>
          <cell r="H1033">
            <v>0</v>
          </cell>
          <cell r="I1033">
            <v>0</v>
          </cell>
        </row>
        <row r="1034">
          <cell r="A1034" t="str">
            <v>L2022</v>
          </cell>
          <cell r="B1034" t="str">
            <v>Hunton Bridge Cottage Trust</v>
          </cell>
          <cell r="C1034" t="str">
            <v>No</v>
          </cell>
          <cell r="D1034">
            <v>0</v>
          </cell>
          <cell r="E1034">
            <v>0</v>
          </cell>
          <cell r="F1034">
            <v>0</v>
          </cell>
          <cell r="G1034">
            <v>0</v>
          </cell>
          <cell r="H1034">
            <v>0</v>
          </cell>
          <cell r="I1034">
            <v>0</v>
          </cell>
        </row>
        <row r="1035">
          <cell r="A1035" t="str">
            <v>L2026</v>
          </cell>
          <cell r="B1035" t="str">
            <v>Stable Lads Welfare Trust Housing Association Ltd</v>
          </cell>
          <cell r="C1035" t="str">
            <v>No</v>
          </cell>
          <cell r="D1035">
            <v>0</v>
          </cell>
          <cell r="E1035">
            <v>0</v>
          </cell>
          <cell r="F1035">
            <v>0</v>
          </cell>
          <cell r="G1035">
            <v>0</v>
          </cell>
          <cell r="H1035">
            <v>0</v>
          </cell>
          <cell r="I1035">
            <v>0</v>
          </cell>
        </row>
        <row r="1036">
          <cell r="A1036" t="str">
            <v>L2027</v>
          </cell>
          <cell r="B1036" t="str">
            <v>Housing Partnership (London) Limited</v>
          </cell>
          <cell r="C1036" t="str">
            <v>No</v>
          </cell>
          <cell r="D1036">
            <v>0</v>
          </cell>
          <cell r="E1036">
            <v>0</v>
          </cell>
          <cell r="F1036">
            <v>0</v>
          </cell>
          <cell r="G1036">
            <v>0</v>
          </cell>
          <cell r="H1036">
            <v>0</v>
          </cell>
          <cell r="I1036">
            <v>0</v>
          </cell>
        </row>
        <row r="1037">
          <cell r="A1037" t="str">
            <v>L2034</v>
          </cell>
          <cell r="B1037" t="str">
            <v>South Cheshire Housing Society Limited</v>
          </cell>
          <cell r="C1037" t="str">
            <v>No</v>
          </cell>
          <cell r="D1037">
            <v>0</v>
          </cell>
          <cell r="E1037">
            <v>0</v>
          </cell>
          <cell r="F1037">
            <v>0</v>
          </cell>
          <cell r="G1037">
            <v>0</v>
          </cell>
          <cell r="H1037">
            <v>0</v>
          </cell>
          <cell r="I1037">
            <v>0</v>
          </cell>
        </row>
        <row r="1038">
          <cell r="A1038" t="str">
            <v>L2036</v>
          </cell>
          <cell r="B1038" t="str">
            <v>Prestwich &amp; North Western Housing Association Ltd</v>
          </cell>
          <cell r="C1038" t="str">
            <v>No</v>
          </cell>
          <cell r="D1038">
            <v>0</v>
          </cell>
          <cell r="E1038">
            <v>0</v>
          </cell>
          <cell r="F1038">
            <v>0</v>
          </cell>
          <cell r="G1038">
            <v>0</v>
          </cell>
          <cell r="H1038">
            <v>0</v>
          </cell>
          <cell r="I1038">
            <v>0</v>
          </cell>
        </row>
        <row r="1039">
          <cell r="A1039" t="str">
            <v>L2159</v>
          </cell>
          <cell r="B1039" t="str">
            <v>Radcliffe Housing Society Limited</v>
          </cell>
          <cell r="C1039" t="str">
            <v>No</v>
          </cell>
          <cell r="D1039">
            <v>0</v>
          </cell>
          <cell r="E1039">
            <v>0</v>
          </cell>
          <cell r="F1039">
            <v>0</v>
          </cell>
          <cell r="G1039">
            <v>0</v>
          </cell>
          <cell r="H1039">
            <v>0</v>
          </cell>
          <cell r="I1039">
            <v>0</v>
          </cell>
        </row>
        <row r="1040">
          <cell r="A1040" t="str">
            <v>L2173</v>
          </cell>
          <cell r="B1040" t="str">
            <v>Hassocks Housing Society Limited</v>
          </cell>
          <cell r="C1040" t="str">
            <v>No</v>
          </cell>
          <cell r="D1040">
            <v>0</v>
          </cell>
          <cell r="E1040">
            <v>0</v>
          </cell>
          <cell r="F1040">
            <v>0</v>
          </cell>
          <cell r="G1040">
            <v>0</v>
          </cell>
          <cell r="H1040">
            <v>0</v>
          </cell>
          <cell r="I1040">
            <v>0</v>
          </cell>
        </row>
        <row r="1041">
          <cell r="A1041" t="str">
            <v>L2179</v>
          </cell>
          <cell r="B1041" t="str">
            <v>Hightown Housing Association Limited</v>
          </cell>
          <cell r="C1041" t="str">
            <v>No</v>
          </cell>
          <cell r="D1041">
            <v>0</v>
          </cell>
          <cell r="E1041">
            <v>0</v>
          </cell>
          <cell r="F1041">
            <v>0</v>
          </cell>
          <cell r="G1041">
            <v>0</v>
          </cell>
          <cell r="H1041">
            <v>0</v>
          </cell>
          <cell r="I1041">
            <v>0</v>
          </cell>
        </row>
        <row r="1042">
          <cell r="A1042" t="str">
            <v>L2188</v>
          </cell>
          <cell r="B1042" t="str">
            <v>Harrogate Housing Association Limited</v>
          </cell>
          <cell r="C1042" t="str">
            <v>No</v>
          </cell>
          <cell r="D1042">
            <v>0</v>
          </cell>
          <cell r="E1042">
            <v>0</v>
          </cell>
          <cell r="F1042">
            <v>0</v>
          </cell>
          <cell r="G1042">
            <v>0</v>
          </cell>
          <cell r="H1042">
            <v>0</v>
          </cell>
          <cell r="I1042">
            <v>0</v>
          </cell>
        </row>
        <row r="1043">
          <cell r="A1043" t="str">
            <v>L2194</v>
          </cell>
          <cell r="B1043" t="str">
            <v>Muir Group Housing Association Limited</v>
          </cell>
          <cell r="C1043" t="str">
            <v>Yes</v>
          </cell>
          <cell r="D1043" t="str">
            <v>Yes</v>
          </cell>
          <cell r="E1043">
            <v>0</v>
          </cell>
          <cell r="F1043">
            <v>2</v>
          </cell>
          <cell r="G1043">
            <v>0</v>
          </cell>
          <cell r="H1043">
            <v>0</v>
          </cell>
          <cell r="I1043">
            <v>0</v>
          </cell>
        </row>
        <row r="1044">
          <cell r="A1044" t="str">
            <v>L2195</v>
          </cell>
          <cell r="B1044" t="str">
            <v>Five Villages Home Association Limited</v>
          </cell>
          <cell r="C1044" t="str">
            <v>No</v>
          </cell>
          <cell r="D1044">
            <v>0</v>
          </cell>
          <cell r="E1044">
            <v>0</v>
          </cell>
          <cell r="F1044">
            <v>0</v>
          </cell>
          <cell r="G1044">
            <v>0</v>
          </cell>
          <cell r="H1044">
            <v>0</v>
          </cell>
          <cell r="I1044">
            <v>0</v>
          </cell>
        </row>
        <row r="1045">
          <cell r="A1045" t="str">
            <v>L2208</v>
          </cell>
          <cell r="B1045" t="str">
            <v>Manor Housing Association Limited</v>
          </cell>
          <cell r="C1045" t="str">
            <v>No</v>
          </cell>
          <cell r="D1045">
            <v>0</v>
          </cell>
          <cell r="E1045">
            <v>0</v>
          </cell>
          <cell r="F1045">
            <v>0</v>
          </cell>
          <cell r="G1045">
            <v>0</v>
          </cell>
          <cell r="H1045">
            <v>0</v>
          </cell>
          <cell r="I1045">
            <v>0</v>
          </cell>
        </row>
        <row r="1046">
          <cell r="A1046" t="str">
            <v>L2209</v>
          </cell>
          <cell r="B1046" t="str">
            <v>Tamar Housing Society Limited</v>
          </cell>
          <cell r="C1046" t="str">
            <v>No</v>
          </cell>
          <cell r="D1046">
            <v>0</v>
          </cell>
          <cell r="E1046">
            <v>0</v>
          </cell>
          <cell r="F1046">
            <v>0</v>
          </cell>
          <cell r="G1046">
            <v>0</v>
          </cell>
          <cell r="H1046">
            <v>0</v>
          </cell>
          <cell r="I1046">
            <v>0</v>
          </cell>
        </row>
        <row r="1047">
          <cell r="A1047" t="str">
            <v>L2285</v>
          </cell>
          <cell r="B1047" t="str">
            <v>Connect Housing Association Limited</v>
          </cell>
          <cell r="C1047" t="str">
            <v>No</v>
          </cell>
          <cell r="D1047">
            <v>0</v>
          </cell>
          <cell r="E1047">
            <v>0</v>
          </cell>
          <cell r="F1047">
            <v>0</v>
          </cell>
          <cell r="G1047">
            <v>0</v>
          </cell>
          <cell r="H1047">
            <v>0</v>
          </cell>
          <cell r="I1047">
            <v>0</v>
          </cell>
        </row>
        <row r="1048">
          <cell r="A1048" t="str">
            <v>L2424</v>
          </cell>
          <cell r="B1048" t="str">
            <v>South Western Housing Society</v>
          </cell>
          <cell r="C1048" t="str">
            <v>No</v>
          </cell>
          <cell r="D1048">
            <v>0</v>
          </cell>
          <cell r="E1048">
            <v>0</v>
          </cell>
          <cell r="F1048">
            <v>0</v>
          </cell>
          <cell r="G1048">
            <v>0</v>
          </cell>
          <cell r="H1048">
            <v>0</v>
          </cell>
          <cell r="I1048">
            <v>0</v>
          </cell>
        </row>
        <row r="1049">
          <cell r="A1049" t="str">
            <v>L2434</v>
          </cell>
          <cell r="B1049" t="str">
            <v>Hull House Improvement Society Limited</v>
          </cell>
          <cell r="C1049" t="str">
            <v>No</v>
          </cell>
          <cell r="D1049">
            <v>0</v>
          </cell>
          <cell r="E1049">
            <v>0</v>
          </cell>
          <cell r="F1049">
            <v>0</v>
          </cell>
          <cell r="G1049">
            <v>0</v>
          </cell>
          <cell r="H1049">
            <v>0</v>
          </cell>
          <cell r="I1049">
            <v>0</v>
          </cell>
        </row>
        <row r="1050">
          <cell r="A1050" t="str">
            <v>L2441</v>
          </cell>
          <cell r="B1050" t="str">
            <v>Guinness Housing Association Limited</v>
          </cell>
          <cell r="C1050" t="str">
            <v>Yes</v>
          </cell>
          <cell r="D1050" t="str">
            <v>No</v>
          </cell>
          <cell r="E1050">
            <v>0</v>
          </cell>
          <cell r="F1050">
            <v>0</v>
          </cell>
          <cell r="G1050">
            <v>4729</v>
          </cell>
          <cell r="H1050" t="str">
            <v>The Guinness Partnership Limited</v>
          </cell>
          <cell r="I1050">
            <v>0</v>
          </cell>
        </row>
        <row r="1051">
          <cell r="A1051" t="str">
            <v>L2498</v>
          </cell>
          <cell r="B1051" t="str">
            <v>Padley Housing Association Limited</v>
          </cell>
          <cell r="C1051" t="str">
            <v>No</v>
          </cell>
          <cell r="D1051">
            <v>0</v>
          </cell>
          <cell r="E1051">
            <v>0</v>
          </cell>
          <cell r="F1051">
            <v>0</v>
          </cell>
          <cell r="G1051">
            <v>0</v>
          </cell>
          <cell r="H1051">
            <v>0</v>
          </cell>
          <cell r="I1051">
            <v>0</v>
          </cell>
        </row>
        <row r="1052">
          <cell r="A1052" t="str">
            <v>L2518</v>
          </cell>
          <cell r="B1052" t="str">
            <v>Barnsbury Housing Association Limited</v>
          </cell>
          <cell r="C1052" t="str">
            <v>No</v>
          </cell>
          <cell r="D1052">
            <v>0</v>
          </cell>
          <cell r="E1052">
            <v>0</v>
          </cell>
          <cell r="F1052">
            <v>0</v>
          </cell>
          <cell r="G1052">
            <v>0</v>
          </cell>
          <cell r="H1052">
            <v>0</v>
          </cell>
          <cell r="I1052">
            <v>0</v>
          </cell>
        </row>
        <row r="1053">
          <cell r="A1053" t="str">
            <v>L2618</v>
          </cell>
          <cell r="B1053" t="str">
            <v>The Armstrong Home of Rest</v>
          </cell>
          <cell r="C1053" t="str">
            <v>No</v>
          </cell>
          <cell r="D1053">
            <v>0</v>
          </cell>
          <cell r="E1053">
            <v>0</v>
          </cell>
          <cell r="F1053">
            <v>0</v>
          </cell>
          <cell r="G1053">
            <v>0</v>
          </cell>
          <cell r="H1053">
            <v>0</v>
          </cell>
          <cell r="I1053">
            <v>0</v>
          </cell>
        </row>
        <row r="1054">
          <cell r="A1054" t="str">
            <v>L2650</v>
          </cell>
          <cell r="B1054" t="str">
            <v>Eventide &amp; Watts Charity</v>
          </cell>
          <cell r="C1054" t="str">
            <v>No</v>
          </cell>
          <cell r="D1054">
            <v>0</v>
          </cell>
          <cell r="E1054">
            <v>0</v>
          </cell>
          <cell r="F1054">
            <v>0</v>
          </cell>
          <cell r="G1054">
            <v>0</v>
          </cell>
          <cell r="H1054">
            <v>0</v>
          </cell>
          <cell r="I1054">
            <v>0</v>
          </cell>
        </row>
        <row r="1055">
          <cell r="A1055" t="str">
            <v>L2732</v>
          </cell>
          <cell r="B1055" t="str">
            <v>Winchester Working Men's Housing Society Limited</v>
          </cell>
          <cell r="C1055" t="str">
            <v>No</v>
          </cell>
          <cell r="D1055">
            <v>0</v>
          </cell>
          <cell r="E1055">
            <v>0</v>
          </cell>
          <cell r="F1055">
            <v>0</v>
          </cell>
          <cell r="G1055">
            <v>0</v>
          </cell>
          <cell r="H1055">
            <v>0</v>
          </cell>
          <cell r="I1055">
            <v>0</v>
          </cell>
        </row>
        <row r="1056">
          <cell r="A1056" t="str">
            <v>L2762</v>
          </cell>
          <cell r="B1056" t="str">
            <v>Witney Mills Housing Society Limited</v>
          </cell>
          <cell r="C1056" t="str">
            <v>Yes</v>
          </cell>
          <cell r="D1056" t="str">
            <v>No</v>
          </cell>
          <cell r="E1056">
            <v>0</v>
          </cell>
          <cell r="F1056">
            <v>0</v>
          </cell>
          <cell r="G1056" t="str">
            <v>L4312</v>
          </cell>
          <cell r="H1056" t="str">
            <v>Cottsway Housing Association Limited</v>
          </cell>
          <cell r="I1056">
            <v>0</v>
          </cell>
        </row>
        <row r="1057">
          <cell r="A1057" t="str">
            <v>L2793</v>
          </cell>
          <cell r="B1057" t="str">
            <v>North Memorial Homes City of Leicester</v>
          </cell>
          <cell r="C1057" t="str">
            <v>No</v>
          </cell>
          <cell r="D1057">
            <v>0</v>
          </cell>
          <cell r="E1057">
            <v>0</v>
          </cell>
          <cell r="F1057">
            <v>0</v>
          </cell>
          <cell r="G1057">
            <v>0</v>
          </cell>
          <cell r="H1057">
            <v>0</v>
          </cell>
          <cell r="I1057">
            <v>0</v>
          </cell>
        </row>
        <row r="1058">
          <cell r="A1058" t="str">
            <v>L2888</v>
          </cell>
          <cell r="B1058" t="str">
            <v>Bolney Housing Association Limited</v>
          </cell>
          <cell r="C1058" t="str">
            <v>No</v>
          </cell>
          <cell r="D1058">
            <v>0</v>
          </cell>
          <cell r="E1058">
            <v>0</v>
          </cell>
          <cell r="F1058">
            <v>0</v>
          </cell>
          <cell r="G1058">
            <v>0</v>
          </cell>
          <cell r="H1058">
            <v>0</v>
          </cell>
          <cell r="I1058">
            <v>0</v>
          </cell>
        </row>
        <row r="1059">
          <cell r="A1059" t="str">
            <v>L2889</v>
          </cell>
          <cell r="B1059" t="str">
            <v>Birmingham Jewish Housing Association Limited</v>
          </cell>
          <cell r="C1059" t="str">
            <v>No</v>
          </cell>
          <cell r="D1059">
            <v>0</v>
          </cell>
          <cell r="E1059">
            <v>0</v>
          </cell>
          <cell r="F1059">
            <v>0</v>
          </cell>
          <cell r="G1059">
            <v>0</v>
          </cell>
          <cell r="H1059">
            <v>0</v>
          </cell>
          <cell r="I1059">
            <v>0</v>
          </cell>
        </row>
        <row r="1060">
          <cell r="A1060" t="str">
            <v>L3030</v>
          </cell>
          <cell r="B1060" t="str">
            <v>Birmingham Co-operative Housing Services Limited</v>
          </cell>
          <cell r="C1060" t="str">
            <v>Yes</v>
          </cell>
          <cell r="D1060" t="str">
            <v>No</v>
          </cell>
          <cell r="E1060">
            <v>0</v>
          </cell>
          <cell r="F1060">
            <v>0</v>
          </cell>
          <cell r="G1060" t="str">
            <v>LH3902</v>
          </cell>
          <cell r="H1060" t="str">
            <v>Accord Housing Association Limited</v>
          </cell>
          <cell r="I1060">
            <v>0</v>
          </cell>
        </row>
        <row r="1061">
          <cell r="A1061" t="str">
            <v>L3076</v>
          </cell>
          <cell r="B1061" t="str">
            <v>Home Group Limited</v>
          </cell>
          <cell r="C1061" t="str">
            <v>No</v>
          </cell>
          <cell r="D1061">
            <v>0</v>
          </cell>
          <cell r="E1061">
            <v>0</v>
          </cell>
          <cell r="F1061">
            <v>0</v>
          </cell>
          <cell r="G1061">
            <v>0</v>
          </cell>
          <cell r="H1061">
            <v>0</v>
          </cell>
          <cell r="I1061">
            <v>0</v>
          </cell>
        </row>
        <row r="1062">
          <cell r="A1062" t="str">
            <v>L3261</v>
          </cell>
          <cell r="B1062" t="str">
            <v>Contour Homes Limited</v>
          </cell>
          <cell r="C1062" t="str">
            <v>Yes</v>
          </cell>
          <cell r="D1062" t="str">
            <v>No</v>
          </cell>
          <cell r="E1062">
            <v>0</v>
          </cell>
          <cell r="F1062">
            <v>0</v>
          </cell>
          <cell r="G1062">
            <v>4649</v>
          </cell>
          <cell r="H1062" t="str">
            <v>Symphony Housing Group Limited</v>
          </cell>
          <cell r="I1062">
            <v>0</v>
          </cell>
        </row>
        <row r="1063">
          <cell r="A1063" t="str">
            <v>L3262</v>
          </cell>
          <cell r="B1063" t="str">
            <v>Eldon Housing Association Limited</v>
          </cell>
          <cell r="C1063" t="str">
            <v>No</v>
          </cell>
          <cell r="D1063">
            <v>0</v>
          </cell>
          <cell r="E1063">
            <v>0</v>
          </cell>
          <cell r="F1063">
            <v>0</v>
          </cell>
          <cell r="G1063">
            <v>0</v>
          </cell>
          <cell r="H1063">
            <v>0</v>
          </cell>
          <cell r="I1063">
            <v>0</v>
          </cell>
        </row>
        <row r="1064">
          <cell r="A1064" t="str">
            <v>L3305</v>
          </cell>
          <cell r="B1064" t="str">
            <v>Hull Churches Housing Association Limited</v>
          </cell>
          <cell r="C1064" t="str">
            <v>No</v>
          </cell>
          <cell r="D1064">
            <v>0</v>
          </cell>
          <cell r="E1064">
            <v>0</v>
          </cell>
          <cell r="F1064">
            <v>0</v>
          </cell>
          <cell r="G1064">
            <v>0</v>
          </cell>
          <cell r="H1064">
            <v>0</v>
          </cell>
          <cell r="I1064">
            <v>0</v>
          </cell>
        </row>
        <row r="1065">
          <cell r="A1065" t="str">
            <v>L3417</v>
          </cell>
          <cell r="B1065" t="str">
            <v>The Villages Housing Association Limited</v>
          </cell>
          <cell r="C1065" t="str">
            <v>Yes</v>
          </cell>
          <cell r="D1065" t="str">
            <v>No</v>
          </cell>
          <cell r="E1065">
            <v>0</v>
          </cell>
          <cell r="F1065">
            <v>0</v>
          </cell>
          <cell r="G1065">
            <v>4820</v>
          </cell>
          <cell r="H1065" t="str">
            <v>ForViva Group Limited</v>
          </cell>
          <cell r="I1065">
            <v>0</v>
          </cell>
        </row>
        <row r="1066">
          <cell r="A1066" t="str">
            <v>L3500</v>
          </cell>
          <cell r="B1066" t="str">
            <v>The Cyril Wood Memorial Trust</v>
          </cell>
          <cell r="C1066" t="str">
            <v>No</v>
          </cell>
          <cell r="D1066">
            <v>0</v>
          </cell>
          <cell r="E1066">
            <v>0</v>
          </cell>
          <cell r="F1066">
            <v>0</v>
          </cell>
          <cell r="G1066">
            <v>0</v>
          </cell>
          <cell r="H1066">
            <v>0</v>
          </cell>
          <cell r="I1066">
            <v>0</v>
          </cell>
        </row>
        <row r="1067">
          <cell r="A1067" t="str">
            <v>L3519</v>
          </cell>
          <cell r="B1067" t="str">
            <v>St Peters Saltley Housing Association Limited</v>
          </cell>
          <cell r="C1067" t="str">
            <v>No</v>
          </cell>
          <cell r="D1067">
            <v>0</v>
          </cell>
          <cell r="E1067">
            <v>0</v>
          </cell>
          <cell r="F1067">
            <v>0</v>
          </cell>
          <cell r="G1067">
            <v>0</v>
          </cell>
          <cell r="H1067">
            <v>0</v>
          </cell>
          <cell r="I1067">
            <v>0</v>
          </cell>
        </row>
        <row r="1068">
          <cell r="A1068" t="str">
            <v>L3532</v>
          </cell>
          <cell r="B1068" t="str">
            <v>Tung Sing Housing Association Limited</v>
          </cell>
          <cell r="C1068" t="str">
            <v>Yes</v>
          </cell>
          <cell r="D1068" t="str">
            <v>No</v>
          </cell>
          <cell r="E1068">
            <v>0</v>
          </cell>
          <cell r="F1068">
            <v>0</v>
          </cell>
          <cell r="G1068" t="str">
            <v>L1700</v>
          </cell>
          <cell r="H1068" t="str">
            <v>Arena Housing Group Limited</v>
          </cell>
          <cell r="I1068">
            <v>0</v>
          </cell>
        </row>
        <row r="1069">
          <cell r="A1069" t="str">
            <v>L3534</v>
          </cell>
          <cell r="B1069" t="str">
            <v>ASRA Housing Association Limited</v>
          </cell>
          <cell r="C1069" t="str">
            <v>Yes</v>
          </cell>
          <cell r="D1069" t="str">
            <v>No</v>
          </cell>
          <cell r="E1069">
            <v>0</v>
          </cell>
          <cell r="F1069">
            <v>3</v>
          </cell>
          <cell r="G1069" t="str">
            <v>L4523</v>
          </cell>
          <cell r="H1069" t="str">
            <v>Asra Housing Group Limited</v>
          </cell>
          <cell r="I1069">
            <v>0</v>
          </cell>
        </row>
        <row r="1070">
          <cell r="A1070" t="str">
            <v>L3535</v>
          </cell>
          <cell r="B1070" t="str">
            <v>Estuary Housing Association Limited</v>
          </cell>
          <cell r="C1070" t="str">
            <v>Yes</v>
          </cell>
          <cell r="D1070" t="str">
            <v>Yes</v>
          </cell>
          <cell r="E1070">
            <v>0</v>
          </cell>
          <cell r="F1070">
            <v>2</v>
          </cell>
          <cell r="G1070">
            <v>0</v>
          </cell>
          <cell r="H1070">
            <v>0</v>
          </cell>
          <cell r="I1070">
            <v>0</v>
          </cell>
        </row>
        <row r="1071">
          <cell r="A1071" t="str">
            <v>L3559</v>
          </cell>
          <cell r="B1071" t="str">
            <v>Wiltshire Rural Housing Association Limited</v>
          </cell>
          <cell r="C1071" t="str">
            <v>No</v>
          </cell>
          <cell r="D1071">
            <v>0</v>
          </cell>
          <cell r="E1071">
            <v>0</v>
          </cell>
          <cell r="F1071">
            <v>0</v>
          </cell>
          <cell r="G1071">
            <v>0</v>
          </cell>
          <cell r="H1071">
            <v>0</v>
          </cell>
          <cell r="I1071">
            <v>0</v>
          </cell>
        </row>
        <row r="1072">
          <cell r="A1072" t="str">
            <v>L3598</v>
          </cell>
          <cell r="B1072" t="str">
            <v>German Lutheran Housing Association Limited</v>
          </cell>
          <cell r="C1072" t="str">
            <v>No</v>
          </cell>
          <cell r="D1072">
            <v>0</v>
          </cell>
          <cell r="E1072">
            <v>0</v>
          </cell>
          <cell r="F1072">
            <v>0</v>
          </cell>
          <cell r="G1072">
            <v>0</v>
          </cell>
          <cell r="H1072">
            <v>0</v>
          </cell>
          <cell r="I1072">
            <v>0</v>
          </cell>
        </row>
        <row r="1073">
          <cell r="A1073" t="str">
            <v>L3613</v>
          </cell>
          <cell r="B1073" t="str">
            <v>Cornwall Rural Housing Association Limited</v>
          </cell>
          <cell r="C1073" t="str">
            <v>No</v>
          </cell>
          <cell r="D1073">
            <v>0</v>
          </cell>
          <cell r="E1073">
            <v>0</v>
          </cell>
          <cell r="F1073">
            <v>0</v>
          </cell>
          <cell r="G1073">
            <v>0</v>
          </cell>
          <cell r="H1073">
            <v>0</v>
          </cell>
          <cell r="I1073">
            <v>0</v>
          </cell>
        </row>
        <row r="1074">
          <cell r="A1074" t="str">
            <v>L3626</v>
          </cell>
          <cell r="B1074" t="str">
            <v>Gloucestershire Rural Housing Association Limited</v>
          </cell>
          <cell r="C1074" t="str">
            <v>No</v>
          </cell>
          <cell r="D1074">
            <v>0</v>
          </cell>
          <cell r="E1074">
            <v>0</v>
          </cell>
          <cell r="F1074">
            <v>0</v>
          </cell>
          <cell r="G1074">
            <v>0</v>
          </cell>
          <cell r="H1074">
            <v>0</v>
          </cell>
          <cell r="I1074">
            <v>0</v>
          </cell>
        </row>
        <row r="1075">
          <cell r="A1075" t="str">
            <v>L3629</v>
          </cell>
          <cell r="B1075" t="str">
            <v>Falcon Rural Housing Limited</v>
          </cell>
          <cell r="C1075" t="str">
            <v>No</v>
          </cell>
          <cell r="D1075">
            <v>0</v>
          </cell>
          <cell r="E1075">
            <v>0</v>
          </cell>
          <cell r="F1075">
            <v>0</v>
          </cell>
          <cell r="G1075">
            <v>0</v>
          </cell>
          <cell r="H1075">
            <v>0</v>
          </cell>
          <cell r="I1075">
            <v>0</v>
          </cell>
        </row>
        <row r="1076">
          <cell r="A1076" t="str">
            <v>L3642</v>
          </cell>
          <cell r="B1076" t="str">
            <v>Chisel Limited</v>
          </cell>
          <cell r="C1076" t="str">
            <v>No</v>
          </cell>
          <cell r="D1076">
            <v>0</v>
          </cell>
          <cell r="E1076">
            <v>0</v>
          </cell>
          <cell r="F1076">
            <v>0</v>
          </cell>
          <cell r="G1076">
            <v>0</v>
          </cell>
          <cell r="H1076">
            <v>0</v>
          </cell>
          <cell r="I1076">
            <v>0</v>
          </cell>
        </row>
        <row r="1077">
          <cell r="A1077" t="str">
            <v>L3692</v>
          </cell>
          <cell r="B1077" t="str">
            <v>Pine Court Housing Association Limited</v>
          </cell>
          <cell r="C1077" t="str">
            <v>Yes</v>
          </cell>
          <cell r="D1077" t="str">
            <v>No</v>
          </cell>
          <cell r="E1077">
            <v>0</v>
          </cell>
          <cell r="F1077">
            <v>0</v>
          </cell>
          <cell r="G1077">
            <v>0</v>
          </cell>
          <cell r="H1077">
            <v>0</v>
          </cell>
          <cell r="I1077" t="str">
            <v>Sovini Group Limited</v>
          </cell>
        </row>
        <row r="1078">
          <cell r="A1078" t="str">
            <v>L3698</v>
          </cell>
          <cell r="B1078" t="str">
            <v>Lincolnshire Rural Housing Association Limited</v>
          </cell>
          <cell r="C1078" t="str">
            <v>No</v>
          </cell>
          <cell r="D1078">
            <v>0</v>
          </cell>
          <cell r="E1078">
            <v>0</v>
          </cell>
          <cell r="F1078">
            <v>0</v>
          </cell>
          <cell r="G1078">
            <v>0</v>
          </cell>
          <cell r="H1078">
            <v>0</v>
          </cell>
          <cell r="I1078">
            <v>0</v>
          </cell>
        </row>
        <row r="1079">
          <cell r="A1079" t="str">
            <v>L3704</v>
          </cell>
          <cell r="B1079" t="str">
            <v>New Forest Villages Housing Association Limited</v>
          </cell>
          <cell r="C1079" t="str">
            <v>No</v>
          </cell>
          <cell r="D1079">
            <v>0</v>
          </cell>
          <cell r="E1079">
            <v>0</v>
          </cell>
          <cell r="F1079">
            <v>0</v>
          </cell>
          <cell r="G1079">
            <v>0</v>
          </cell>
          <cell r="H1079">
            <v>0</v>
          </cell>
          <cell r="I1079">
            <v>0</v>
          </cell>
        </row>
        <row r="1080">
          <cell r="A1080" t="str">
            <v>L3711</v>
          </cell>
          <cell r="B1080" t="str">
            <v>Steve Biko Housing Association Limited</v>
          </cell>
          <cell r="C1080" t="str">
            <v>No</v>
          </cell>
          <cell r="D1080">
            <v>0</v>
          </cell>
          <cell r="E1080">
            <v>0</v>
          </cell>
          <cell r="F1080">
            <v>0</v>
          </cell>
          <cell r="G1080">
            <v>0</v>
          </cell>
          <cell r="H1080">
            <v>0</v>
          </cell>
          <cell r="I1080">
            <v>0</v>
          </cell>
        </row>
        <row r="1081">
          <cell r="A1081" t="str">
            <v>L3713</v>
          </cell>
          <cell r="B1081" t="str">
            <v>Arawak Walton Housing Association Limited</v>
          </cell>
          <cell r="C1081" t="str">
            <v>No</v>
          </cell>
          <cell r="D1081">
            <v>0</v>
          </cell>
          <cell r="E1081">
            <v>0</v>
          </cell>
          <cell r="F1081">
            <v>0</v>
          </cell>
          <cell r="G1081">
            <v>0</v>
          </cell>
          <cell r="H1081">
            <v>0</v>
          </cell>
          <cell r="I1081">
            <v>0</v>
          </cell>
        </row>
        <row r="1082">
          <cell r="A1082" t="str">
            <v>L3736</v>
          </cell>
          <cell r="B1082" t="str">
            <v>Manningham Housing Association Limited</v>
          </cell>
          <cell r="C1082" t="str">
            <v>Yes</v>
          </cell>
          <cell r="D1082" t="str">
            <v>Yes</v>
          </cell>
          <cell r="E1082">
            <v>0</v>
          </cell>
          <cell r="F1082">
            <v>1</v>
          </cell>
          <cell r="G1082">
            <v>0</v>
          </cell>
          <cell r="H1082">
            <v>0</v>
          </cell>
          <cell r="I1082">
            <v>0</v>
          </cell>
        </row>
        <row r="1083">
          <cell r="A1083" t="str">
            <v>L3757</v>
          </cell>
          <cell r="B1083" t="str">
            <v>Odu-Dua Housing Association Limited</v>
          </cell>
          <cell r="C1083" t="str">
            <v>No</v>
          </cell>
          <cell r="D1083">
            <v>0</v>
          </cell>
          <cell r="E1083">
            <v>0</v>
          </cell>
          <cell r="F1083">
            <v>0</v>
          </cell>
          <cell r="G1083">
            <v>0</v>
          </cell>
          <cell r="H1083">
            <v>0</v>
          </cell>
          <cell r="I1083">
            <v>0</v>
          </cell>
        </row>
        <row r="1084">
          <cell r="A1084" t="str">
            <v>L3758</v>
          </cell>
          <cell r="B1084" t="str">
            <v>United Housing Association Limited</v>
          </cell>
          <cell r="C1084" t="str">
            <v>No</v>
          </cell>
          <cell r="D1084">
            <v>0</v>
          </cell>
          <cell r="E1084">
            <v>0</v>
          </cell>
          <cell r="F1084">
            <v>0</v>
          </cell>
          <cell r="G1084">
            <v>0</v>
          </cell>
          <cell r="H1084">
            <v>0</v>
          </cell>
          <cell r="I1084">
            <v>0</v>
          </cell>
        </row>
        <row r="1085">
          <cell r="A1085" t="str">
            <v>L3790</v>
          </cell>
          <cell r="B1085" t="str">
            <v>Fairfield Moravian Housing Association Limited</v>
          </cell>
          <cell r="C1085" t="str">
            <v>No</v>
          </cell>
          <cell r="D1085">
            <v>0</v>
          </cell>
          <cell r="E1085">
            <v>0</v>
          </cell>
          <cell r="F1085">
            <v>0</v>
          </cell>
          <cell r="G1085">
            <v>0</v>
          </cell>
          <cell r="H1085">
            <v>0</v>
          </cell>
          <cell r="I1085">
            <v>0</v>
          </cell>
        </row>
        <row r="1086">
          <cell r="A1086" t="str">
            <v>L3797</v>
          </cell>
          <cell r="B1086" t="str">
            <v>Hastoe Wyvern Housing Association Limited</v>
          </cell>
          <cell r="C1086" t="str">
            <v>Yes</v>
          </cell>
          <cell r="D1086" t="str">
            <v>No</v>
          </cell>
          <cell r="E1086">
            <v>0</v>
          </cell>
          <cell r="F1086">
            <v>0</v>
          </cell>
          <cell r="G1086" t="str">
            <v>L0018</v>
          </cell>
          <cell r="H1086" t="str">
            <v>Hastoe Housing Association Limited</v>
          </cell>
          <cell r="I1086">
            <v>0</v>
          </cell>
        </row>
        <row r="1087">
          <cell r="A1087" t="str">
            <v>L3807</v>
          </cell>
          <cell r="B1087" t="str">
            <v>Sadeh Lok Limited</v>
          </cell>
          <cell r="C1087" t="str">
            <v>Yes</v>
          </cell>
          <cell r="D1087" t="str">
            <v>No</v>
          </cell>
          <cell r="E1087">
            <v>0</v>
          </cell>
          <cell r="F1087">
            <v>5</v>
          </cell>
          <cell r="G1087" t="str">
            <v>L4363</v>
          </cell>
          <cell r="H1087" t="str">
            <v>Incommunities Group Limited</v>
          </cell>
          <cell r="I1087">
            <v>0</v>
          </cell>
        </row>
        <row r="1088">
          <cell r="A1088" t="str">
            <v>L3808</v>
          </cell>
          <cell r="B1088" t="str">
            <v>Tuntum Housing Association Limited</v>
          </cell>
          <cell r="C1088" t="str">
            <v>Yes</v>
          </cell>
          <cell r="D1088" t="str">
            <v>Yes</v>
          </cell>
          <cell r="E1088">
            <v>0</v>
          </cell>
          <cell r="F1088">
            <v>1</v>
          </cell>
          <cell r="G1088">
            <v>0</v>
          </cell>
          <cell r="H1088">
            <v>0</v>
          </cell>
          <cell r="I1088">
            <v>0</v>
          </cell>
        </row>
        <row r="1089">
          <cell r="A1089" t="str">
            <v>L3833</v>
          </cell>
          <cell r="B1089" t="str">
            <v>Nehemiah United Churches Housing Association Limit</v>
          </cell>
          <cell r="C1089" t="str">
            <v>No</v>
          </cell>
          <cell r="D1089">
            <v>0</v>
          </cell>
          <cell r="E1089">
            <v>0</v>
          </cell>
          <cell r="F1089">
            <v>0</v>
          </cell>
          <cell r="G1089">
            <v>0</v>
          </cell>
          <cell r="H1089">
            <v>0</v>
          </cell>
          <cell r="I1089">
            <v>0</v>
          </cell>
        </row>
        <row r="1090">
          <cell r="A1090" t="str">
            <v>L3865</v>
          </cell>
          <cell r="B1090" t="str">
            <v>Sovereign Housing Association Limited</v>
          </cell>
          <cell r="C1090" t="str">
            <v>Yes</v>
          </cell>
          <cell r="D1090" t="str">
            <v>Yes</v>
          </cell>
          <cell r="E1090">
            <v>1</v>
          </cell>
          <cell r="F1090">
            <v>8</v>
          </cell>
          <cell r="G1090">
            <v>0</v>
          </cell>
          <cell r="H1090">
            <v>0</v>
          </cell>
          <cell r="I1090">
            <v>0</v>
          </cell>
        </row>
        <row r="1091">
          <cell r="A1091" t="str">
            <v>L3880</v>
          </cell>
          <cell r="B1091" t="str">
            <v>Lune Valley Rural Housing Association Limited</v>
          </cell>
          <cell r="C1091" t="str">
            <v>No</v>
          </cell>
          <cell r="D1091">
            <v>0</v>
          </cell>
          <cell r="E1091">
            <v>0</v>
          </cell>
          <cell r="F1091">
            <v>0</v>
          </cell>
          <cell r="G1091">
            <v>0</v>
          </cell>
          <cell r="H1091">
            <v>0</v>
          </cell>
          <cell r="I1091">
            <v>0</v>
          </cell>
        </row>
        <row r="1092">
          <cell r="A1092" t="str">
            <v>L3881</v>
          </cell>
          <cell r="B1092" t="str">
            <v>Warwickshire Rural Housing Association Limited</v>
          </cell>
          <cell r="C1092" t="str">
            <v>No</v>
          </cell>
          <cell r="D1092">
            <v>0</v>
          </cell>
          <cell r="E1092">
            <v>0</v>
          </cell>
          <cell r="F1092">
            <v>0</v>
          </cell>
          <cell r="G1092">
            <v>0</v>
          </cell>
          <cell r="H1092">
            <v>0</v>
          </cell>
          <cell r="I1092">
            <v>0</v>
          </cell>
        </row>
        <row r="1093">
          <cell r="A1093" t="str">
            <v>L3885</v>
          </cell>
          <cell r="B1093" t="str">
            <v>Family Mosaic Home Ownership Limited</v>
          </cell>
          <cell r="C1093" t="str">
            <v>Yes</v>
          </cell>
          <cell r="D1093" t="str">
            <v>No</v>
          </cell>
          <cell r="E1093">
            <v>0</v>
          </cell>
          <cell r="F1093">
            <v>0</v>
          </cell>
          <cell r="G1093" t="str">
            <v>L4470</v>
          </cell>
          <cell r="H1093" t="str">
            <v>Family Mosaic Housing</v>
          </cell>
          <cell r="I1093">
            <v>0</v>
          </cell>
        </row>
        <row r="1094">
          <cell r="A1094" t="str">
            <v>L3899</v>
          </cell>
          <cell r="B1094" t="str">
            <v>Peak District Rural Housing Association Limited</v>
          </cell>
          <cell r="C1094" t="str">
            <v>No</v>
          </cell>
          <cell r="D1094">
            <v>0</v>
          </cell>
          <cell r="E1094">
            <v>0</v>
          </cell>
          <cell r="F1094">
            <v>0</v>
          </cell>
          <cell r="G1094">
            <v>0</v>
          </cell>
          <cell r="H1094">
            <v>0</v>
          </cell>
          <cell r="I1094">
            <v>0</v>
          </cell>
        </row>
        <row r="1095">
          <cell r="A1095" t="str">
            <v>L3921</v>
          </cell>
          <cell r="B1095" t="str">
            <v>Bridge Care Limited</v>
          </cell>
          <cell r="C1095" t="str">
            <v>No</v>
          </cell>
          <cell r="D1095">
            <v>0</v>
          </cell>
          <cell r="E1095">
            <v>0</v>
          </cell>
          <cell r="F1095">
            <v>0</v>
          </cell>
          <cell r="G1095">
            <v>0</v>
          </cell>
          <cell r="H1095">
            <v>0</v>
          </cell>
          <cell r="I1095">
            <v>0</v>
          </cell>
        </row>
        <row r="1096">
          <cell r="A1096" t="str">
            <v>L3933</v>
          </cell>
          <cell r="B1096" t="str">
            <v>Sovereign Living Limited</v>
          </cell>
          <cell r="C1096" t="str">
            <v>Yes</v>
          </cell>
          <cell r="D1096" t="str">
            <v>No</v>
          </cell>
          <cell r="E1096">
            <v>0</v>
          </cell>
          <cell r="F1096">
            <v>0</v>
          </cell>
          <cell r="G1096" t="str">
            <v>L3865</v>
          </cell>
          <cell r="H1096" t="str">
            <v>Sovereign Housing Association Limited</v>
          </cell>
          <cell r="I1096">
            <v>0</v>
          </cell>
        </row>
        <row r="1097">
          <cell r="A1097" t="str">
            <v>L3939</v>
          </cell>
          <cell r="B1097" t="str">
            <v>Walterton and Elgin Community Homes Limited</v>
          </cell>
          <cell r="C1097" t="str">
            <v>No</v>
          </cell>
          <cell r="D1097">
            <v>0</v>
          </cell>
          <cell r="E1097">
            <v>0</v>
          </cell>
          <cell r="F1097">
            <v>0</v>
          </cell>
          <cell r="G1097">
            <v>0</v>
          </cell>
          <cell r="H1097">
            <v>0</v>
          </cell>
          <cell r="I1097">
            <v>0</v>
          </cell>
        </row>
        <row r="1098">
          <cell r="A1098" t="str">
            <v>L3950</v>
          </cell>
          <cell r="B1098" t="str">
            <v>Magna Housing Association Limited</v>
          </cell>
          <cell r="C1098" t="str">
            <v>Yes</v>
          </cell>
          <cell r="D1098" t="str">
            <v>No</v>
          </cell>
          <cell r="E1098">
            <v>0</v>
          </cell>
          <cell r="F1098">
            <v>0</v>
          </cell>
          <cell r="G1098" t="str">
            <v>LH4227</v>
          </cell>
          <cell r="H1098" t="str">
            <v>Magna Housing Group Limited</v>
          </cell>
          <cell r="I1098">
            <v>0</v>
          </cell>
        </row>
        <row r="1099">
          <cell r="A1099" t="str">
            <v>L3974</v>
          </cell>
          <cell r="B1099" t="str">
            <v>Millat Asian Housing Association Limited</v>
          </cell>
          <cell r="C1099" t="str">
            <v>No</v>
          </cell>
          <cell r="D1099">
            <v>0</v>
          </cell>
          <cell r="E1099">
            <v>0</v>
          </cell>
          <cell r="F1099">
            <v>0</v>
          </cell>
          <cell r="G1099">
            <v>0</v>
          </cell>
          <cell r="H1099">
            <v>0</v>
          </cell>
          <cell r="I1099">
            <v>0</v>
          </cell>
        </row>
        <row r="1100">
          <cell r="A1100" t="str">
            <v>L3981</v>
          </cell>
          <cell r="B1100" t="str">
            <v>Northamptonshire Rural Housing Association Limited</v>
          </cell>
          <cell r="C1100" t="str">
            <v>No</v>
          </cell>
          <cell r="D1100">
            <v>0</v>
          </cell>
          <cell r="E1100">
            <v>0</v>
          </cell>
          <cell r="F1100">
            <v>0</v>
          </cell>
          <cell r="G1100">
            <v>0</v>
          </cell>
          <cell r="H1100">
            <v>0</v>
          </cell>
          <cell r="I1100">
            <v>0</v>
          </cell>
        </row>
        <row r="1101">
          <cell r="A1101" t="str">
            <v>L3984</v>
          </cell>
          <cell r="B1101" t="str">
            <v>Oxbode Housing Association Limited</v>
          </cell>
          <cell r="C1101" t="str">
            <v>Yes</v>
          </cell>
          <cell r="D1101" t="str">
            <v>No</v>
          </cell>
          <cell r="E1101">
            <v>0</v>
          </cell>
          <cell r="F1101">
            <v>0</v>
          </cell>
          <cell r="G1101" t="str">
            <v>L4515</v>
          </cell>
          <cell r="H1101" t="str">
            <v>GreenSquare Group Limited</v>
          </cell>
          <cell r="I1101">
            <v>0</v>
          </cell>
        </row>
        <row r="1102">
          <cell r="A1102" t="str">
            <v>L4003</v>
          </cell>
          <cell r="B1102" t="str">
            <v>Holtspur Housing Association Limited</v>
          </cell>
          <cell r="C1102" t="str">
            <v>No</v>
          </cell>
          <cell r="D1102">
            <v>0</v>
          </cell>
          <cell r="E1102">
            <v>0</v>
          </cell>
          <cell r="F1102">
            <v>0</v>
          </cell>
          <cell r="G1102">
            <v>0</v>
          </cell>
          <cell r="H1102">
            <v>0</v>
          </cell>
          <cell r="I1102">
            <v>0</v>
          </cell>
        </row>
        <row r="1103">
          <cell r="A1103" t="str">
            <v>L4004</v>
          </cell>
          <cell r="B1103" t="str">
            <v>English Rural Housing Association Limited</v>
          </cell>
          <cell r="C1103" t="str">
            <v>No</v>
          </cell>
          <cell r="D1103">
            <v>0</v>
          </cell>
          <cell r="E1103">
            <v>0</v>
          </cell>
          <cell r="F1103">
            <v>0</v>
          </cell>
          <cell r="G1103">
            <v>0</v>
          </cell>
          <cell r="H1103">
            <v>0</v>
          </cell>
          <cell r="I1103">
            <v>0</v>
          </cell>
        </row>
        <row r="1104">
          <cell r="A1104" t="str">
            <v>L4005</v>
          </cell>
          <cell r="B1104" t="str">
            <v>The Blackpool Fylde and Wyre Society for the Blind</v>
          </cell>
          <cell r="C1104" t="str">
            <v>No</v>
          </cell>
          <cell r="D1104">
            <v>0</v>
          </cell>
          <cell r="E1104">
            <v>0</v>
          </cell>
          <cell r="F1104">
            <v>0</v>
          </cell>
          <cell r="G1104">
            <v>0</v>
          </cell>
          <cell r="H1104">
            <v>0</v>
          </cell>
          <cell r="I1104">
            <v>0</v>
          </cell>
        </row>
        <row r="1105">
          <cell r="A1105" t="str">
            <v>L4009</v>
          </cell>
          <cell r="B1105" t="str">
            <v>Rockingham Forest Housing Association Limited</v>
          </cell>
          <cell r="C1105" t="str">
            <v>No</v>
          </cell>
          <cell r="D1105">
            <v>0</v>
          </cell>
          <cell r="E1105">
            <v>0</v>
          </cell>
          <cell r="F1105">
            <v>0</v>
          </cell>
          <cell r="G1105">
            <v>0</v>
          </cell>
          <cell r="H1105">
            <v>0</v>
          </cell>
          <cell r="I1105">
            <v>0</v>
          </cell>
        </row>
        <row r="1106">
          <cell r="A1106" t="str">
            <v>L4047</v>
          </cell>
          <cell r="B1106" t="str">
            <v>Moat Housing Group Limited</v>
          </cell>
          <cell r="C1106" t="str">
            <v>Yes</v>
          </cell>
          <cell r="D1106" t="str">
            <v>No</v>
          </cell>
          <cell r="E1106">
            <v>0</v>
          </cell>
          <cell r="F1106">
            <v>2</v>
          </cell>
          <cell r="G1106" t="str">
            <v>L0386</v>
          </cell>
          <cell r="H1106" t="str">
            <v>Moat Homes Limited</v>
          </cell>
          <cell r="I1106">
            <v>0</v>
          </cell>
        </row>
        <row r="1107">
          <cell r="A1107" t="str">
            <v>L4048</v>
          </cell>
          <cell r="B1107" t="str">
            <v>Aragon Housing Association Limited</v>
          </cell>
          <cell r="C1107" t="str">
            <v>Yes</v>
          </cell>
          <cell r="D1107" t="str">
            <v>No</v>
          </cell>
          <cell r="E1107">
            <v>0</v>
          </cell>
          <cell r="F1107">
            <v>2</v>
          </cell>
          <cell r="G1107" t="str">
            <v>L4518</v>
          </cell>
          <cell r="H1107" t="str">
            <v>Grand Union Housing Group</v>
          </cell>
          <cell r="I1107">
            <v>0</v>
          </cell>
        </row>
        <row r="1108">
          <cell r="A1108" t="str">
            <v>L4059</v>
          </cell>
          <cell r="B1108" t="str">
            <v>Macintyre Housing Association Limited</v>
          </cell>
          <cell r="C1108" t="str">
            <v>Yes</v>
          </cell>
          <cell r="D1108" t="str">
            <v>No</v>
          </cell>
          <cell r="E1108">
            <v>0</v>
          </cell>
          <cell r="F1108">
            <v>0</v>
          </cell>
          <cell r="G1108" t="str">
            <v>L4518</v>
          </cell>
          <cell r="H1108" t="str">
            <v>Grand Union Housing Group</v>
          </cell>
          <cell r="I1108">
            <v>0</v>
          </cell>
        </row>
        <row r="1109">
          <cell r="A1109" t="str">
            <v>L4060</v>
          </cell>
          <cell r="B1109" t="str">
            <v>Orbit South Housing Association Limited</v>
          </cell>
          <cell r="C1109" t="str">
            <v>Yes</v>
          </cell>
          <cell r="D1109" t="str">
            <v>No</v>
          </cell>
          <cell r="E1109">
            <v>0</v>
          </cell>
          <cell r="F1109">
            <v>0</v>
          </cell>
          <cell r="G1109" t="str">
            <v>L4123</v>
          </cell>
          <cell r="H1109" t="str">
            <v>Orbit Group Limited</v>
          </cell>
          <cell r="I1109">
            <v>0</v>
          </cell>
        </row>
        <row r="1110">
          <cell r="A1110" t="str">
            <v>L4072</v>
          </cell>
          <cell r="B1110" t="str">
            <v>Windsor and District Housing Association Limited</v>
          </cell>
          <cell r="C1110" t="str">
            <v>Yes</v>
          </cell>
          <cell r="D1110" t="str">
            <v>No</v>
          </cell>
          <cell r="E1110">
            <v>0</v>
          </cell>
          <cell r="F1110">
            <v>0</v>
          </cell>
          <cell r="G1110" t="str">
            <v>L4172</v>
          </cell>
          <cell r="H1110" t="str">
            <v>Radian Group Limited</v>
          </cell>
          <cell r="I1110">
            <v>0</v>
          </cell>
        </row>
        <row r="1111">
          <cell r="A1111" t="str">
            <v>L4073</v>
          </cell>
          <cell r="B1111" t="str">
            <v>Housing Solutions Limited</v>
          </cell>
          <cell r="C1111" t="str">
            <v>Yes</v>
          </cell>
          <cell r="D1111" t="str">
            <v>Yes</v>
          </cell>
          <cell r="E1111">
            <v>1</v>
          </cell>
          <cell r="F1111">
            <v>0</v>
          </cell>
          <cell r="G1111">
            <v>0</v>
          </cell>
          <cell r="H1111">
            <v>0</v>
          </cell>
          <cell r="I1111">
            <v>0</v>
          </cell>
        </row>
        <row r="1112">
          <cell r="A1112" t="str">
            <v>L4088</v>
          </cell>
          <cell r="B1112" t="str">
            <v>People First Housing Association Limited</v>
          </cell>
          <cell r="C1112" t="str">
            <v>No</v>
          </cell>
          <cell r="D1112">
            <v>0</v>
          </cell>
          <cell r="E1112">
            <v>0</v>
          </cell>
          <cell r="F1112">
            <v>0</v>
          </cell>
          <cell r="G1112">
            <v>0</v>
          </cell>
          <cell r="H1112">
            <v>0</v>
          </cell>
          <cell r="I1112">
            <v>0</v>
          </cell>
        </row>
        <row r="1113">
          <cell r="A1113" t="str">
            <v>L4105</v>
          </cell>
          <cell r="B1113" t="str">
            <v>Riversmead Housing Association Limited</v>
          </cell>
          <cell r="C1113" t="str">
            <v>Yes</v>
          </cell>
          <cell r="D1113" t="str">
            <v>No</v>
          </cell>
          <cell r="E1113">
            <v>0</v>
          </cell>
          <cell r="F1113">
            <v>0</v>
          </cell>
          <cell r="G1113" t="str">
            <v>L4373</v>
          </cell>
          <cell r="H1113" t="str">
            <v>Network Housing Group Limited</v>
          </cell>
          <cell r="I1113">
            <v>0</v>
          </cell>
        </row>
        <row r="1114">
          <cell r="A1114" t="str">
            <v>L4118</v>
          </cell>
          <cell r="B1114" t="str">
            <v>The Pioneer Housing and Community Group Limited</v>
          </cell>
          <cell r="C1114" t="str">
            <v>Yes</v>
          </cell>
          <cell r="D1114" t="str">
            <v>Yes</v>
          </cell>
          <cell r="E1114">
            <v>0</v>
          </cell>
          <cell r="F1114">
            <v>2</v>
          </cell>
          <cell r="G1114">
            <v>0</v>
          </cell>
          <cell r="H1114">
            <v>0</v>
          </cell>
          <cell r="I1114">
            <v>0</v>
          </cell>
        </row>
        <row r="1115">
          <cell r="A1115" t="str">
            <v>L4123</v>
          </cell>
          <cell r="B1115" t="str">
            <v>Orbit Group Limited</v>
          </cell>
          <cell r="C1115" t="str">
            <v>Yes</v>
          </cell>
          <cell r="D1115" t="str">
            <v>Yes</v>
          </cell>
          <cell r="E1115">
            <v>2</v>
          </cell>
          <cell r="F1115">
            <v>4</v>
          </cell>
          <cell r="G1115">
            <v>0</v>
          </cell>
          <cell r="H1115">
            <v>0</v>
          </cell>
          <cell r="I1115">
            <v>0</v>
          </cell>
        </row>
        <row r="1116">
          <cell r="A1116" t="str">
            <v>L4130</v>
          </cell>
          <cell r="B1116" t="str">
            <v>Soha Housing Limited</v>
          </cell>
          <cell r="C1116" t="str">
            <v>Yes</v>
          </cell>
          <cell r="D1116" t="str">
            <v>Yes</v>
          </cell>
          <cell r="E1116">
            <v>0</v>
          </cell>
          <cell r="F1116">
            <v>1</v>
          </cell>
          <cell r="G1116">
            <v>0</v>
          </cell>
          <cell r="H1116">
            <v>0</v>
          </cell>
          <cell r="I1116">
            <v>0</v>
          </cell>
        </row>
        <row r="1117">
          <cell r="A1117" t="str">
            <v>L4140</v>
          </cell>
          <cell r="B1117" t="str">
            <v>Eden Housing Association Limited</v>
          </cell>
          <cell r="C1117" t="str">
            <v>Yes</v>
          </cell>
          <cell r="D1117" t="str">
            <v>Yes</v>
          </cell>
          <cell r="E1117">
            <v>0</v>
          </cell>
          <cell r="F1117">
            <v>1</v>
          </cell>
          <cell r="G1117">
            <v>0</v>
          </cell>
          <cell r="H1117">
            <v>0</v>
          </cell>
          <cell r="I1117">
            <v>0</v>
          </cell>
        </row>
        <row r="1118">
          <cell r="A1118" t="str">
            <v>L4143</v>
          </cell>
          <cell r="B1118" t="str">
            <v>CBHA</v>
          </cell>
          <cell r="C1118" t="str">
            <v>Yes</v>
          </cell>
          <cell r="D1118" t="str">
            <v>No</v>
          </cell>
          <cell r="E1118">
            <v>0</v>
          </cell>
          <cell r="F1118">
            <v>0</v>
          </cell>
          <cell r="G1118" t="str">
            <v>L0014</v>
          </cell>
          <cell r="H1118" t="str">
            <v>Peabody Trust</v>
          </cell>
          <cell r="I1118">
            <v>0</v>
          </cell>
        </row>
        <row r="1119">
          <cell r="A1119" t="str">
            <v>L4145</v>
          </cell>
          <cell r="B1119" t="str">
            <v>Swan Housing Association Limited</v>
          </cell>
          <cell r="C1119" t="str">
            <v>Yes</v>
          </cell>
          <cell r="D1119" t="str">
            <v>Yes</v>
          </cell>
          <cell r="E1119">
            <v>0</v>
          </cell>
          <cell r="F1119">
            <v>7</v>
          </cell>
          <cell r="G1119">
            <v>0</v>
          </cell>
          <cell r="H1119">
            <v>0</v>
          </cell>
          <cell r="I1119">
            <v>0</v>
          </cell>
        </row>
        <row r="1120">
          <cell r="A1120" t="str">
            <v>L4160</v>
          </cell>
          <cell r="B1120" t="str">
            <v>Together Housing Association Limited</v>
          </cell>
          <cell r="C1120" t="str">
            <v>Yes</v>
          </cell>
          <cell r="D1120" t="str">
            <v>No</v>
          </cell>
          <cell r="E1120">
            <v>0</v>
          </cell>
          <cell r="F1120">
            <v>0</v>
          </cell>
          <cell r="G1120" t="str">
            <v>L4464</v>
          </cell>
          <cell r="H1120" t="str">
            <v>Together Housing Group Limited</v>
          </cell>
          <cell r="I1120">
            <v>0</v>
          </cell>
        </row>
        <row r="1121">
          <cell r="A1121" t="str">
            <v>L4167</v>
          </cell>
          <cell r="B1121" t="str">
            <v>Empowering People Inspiring Communities Limited</v>
          </cell>
          <cell r="C1121" t="str">
            <v>Yes</v>
          </cell>
          <cell r="D1121" t="str">
            <v>Yes</v>
          </cell>
          <cell r="E1121">
            <v>0</v>
          </cell>
          <cell r="F1121">
            <v>1</v>
          </cell>
          <cell r="G1121">
            <v>0</v>
          </cell>
          <cell r="H1121">
            <v>0</v>
          </cell>
          <cell r="I1121">
            <v>0</v>
          </cell>
        </row>
        <row r="1122">
          <cell r="A1122" t="str">
            <v>L4170</v>
          </cell>
          <cell r="B1122" t="str">
            <v>Poplar HARCA Limited</v>
          </cell>
          <cell r="C1122" t="str">
            <v>Yes</v>
          </cell>
          <cell r="D1122" t="str">
            <v>Yes</v>
          </cell>
          <cell r="E1122">
            <v>0</v>
          </cell>
          <cell r="F1122">
            <v>3</v>
          </cell>
          <cell r="G1122">
            <v>0</v>
          </cell>
          <cell r="H1122">
            <v>0</v>
          </cell>
          <cell r="I1122">
            <v>0</v>
          </cell>
        </row>
        <row r="1123">
          <cell r="A1123" t="str">
            <v>L4171</v>
          </cell>
          <cell r="B1123" t="str">
            <v>Severn Vale Housing Society Limited</v>
          </cell>
          <cell r="C1123" t="str">
            <v>Yes</v>
          </cell>
          <cell r="D1123" t="str">
            <v>Yes</v>
          </cell>
          <cell r="E1123">
            <v>0</v>
          </cell>
          <cell r="F1123">
            <v>2</v>
          </cell>
          <cell r="G1123">
            <v>0</v>
          </cell>
          <cell r="H1123">
            <v>0</v>
          </cell>
          <cell r="I1123">
            <v>0</v>
          </cell>
        </row>
        <row r="1124">
          <cell r="A1124" t="str">
            <v>L4172</v>
          </cell>
          <cell r="B1124" t="str">
            <v>Radian Group Limited</v>
          </cell>
          <cell r="C1124" t="str">
            <v>Yes</v>
          </cell>
          <cell r="D1124" t="str">
            <v>Yes</v>
          </cell>
          <cell r="E1124">
            <v>5</v>
          </cell>
          <cell r="F1124">
            <v>3</v>
          </cell>
          <cell r="G1124">
            <v>0</v>
          </cell>
          <cell r="H1124">
            <v>0</v>
          </cell>
          <cell r="I1124">
            <v>0</v>
          </cell>
        </row>
        <row r="1125">
          <cell r="A1125" t="str">
            <v>L4178</v>
          </cell>
          <cell r="B1125" t="str">
            <v>Choices Housing Association Limited</v>
          </cell>
          <cell r="C1125" t="str">
            <v>Yes</v>
          </cell>
          <cell r="D1125" t="str">
            <v>No</v>
          </cell>
          <cell r="E1125">
            <v>0</v>
          </cell>
          <cell r="F1125">
            <v>0</v>
          </cell>
          <cell r="G1125" t="str">
            <v>L4424</v>
          </cell>
          <cell r="H1125" t="str">
            <v>The Wrekin Housing Group Limited</v>
          </cell>
          <cell r="I1125">
            <v>0</v>
          </cell>
        </row>
        <row r="1126">
          <cell r="A1126" t="str">
            <v>L4185</v>
          </cell>
          <cell r="B1126" t="str">
            <v>WM Housing Group Limited</v>
          </cell>
          <cell r="C1126" t="str">
            <v>Yes</v>
          </cell>
          <cell r="D1126" t="str">
            <v>Yes</v>
          </cell>
          <cell r="E1126">
            <v>4</v>
          </cell>
          <cell r="F1126">
            <v>0</v>
          </cell>
          <cell r="G1126">
            <v>0</v>
          </cell>
          <cell r="H1126">
            <v>0</v>
          </cell>
          <cell r="I1126">
            <v>0</v>
          </cell>
        </row>
        <row r="1127">
          <cell r="A1127" t="str">
            <v>L4191</v>
          </cell>
          <cell r="B1127" t="str">
            <v>Solihull Care Housing Association Limited</v>
          </cell>
          <cell r="C1127" t="str">
            <v>No</v>
          </cell>
          <cell r="D1127">
            <v>0</v>
          </cell>
          <cell r="E1127">
            <v>0</v>
          </cell>
          <cell r="F1127">
            <v>0</v>
          </cell>
          <cell r="G1127">
            <v>0</v>
          </cell>
          <cell r="H1127">
            <v>0</v>
          </cell>
          <cell r="I1127">
            <v>0</v>
          </cell>
        </row>
        <row r="1128">
          <cell r="A1128" t="str">
            <v>L4195</v>
          </cell>
          <cell r="B1128" t="str">
            <v>Leasowe Community Homes</v>
          </cell>
          <cell r="C1128" t="str">
            <v>Yes</v>
          </cell>
          <cell r="D1128" t="str">
            <v>No</v>
          </cell>
          <cell r="E1128">
            <v>0</v>
          </cell>
          <cell r="F1128">
            <v>0</v>
          </cell>
          <cell r="G1128" t="str">
            <v>L1700</v>
          </cell>
          <cell r="H1128" t="str">
            <v>Arena Housing Group Limited</v>
          </cell>
          <cell r="I1128">
            <v>0</v>
          </cell>
        </row>
        <row r="1129">
          <cell r="A1129" t="str">
            <v>L4199</v>
          </cell>
          <cell r="B1129" t="str">
            <v>Ashton Pioneer Homes Limited</v>
          </cell>
          <cell r="C1129" t="str">
            <v>Yes</v>
          </cell>
          <cell r="D1129" t="str">
            <v>Yes</v>
          </cell>
          <cell r="E1129">
            <v>0</v>
          </cell>
          <cell r="F1129">
            <v>2</v>
          </cell>
          <cell r="G1129">
            <v>0</v>
          </cell>
          <cell r="H1129">
            <v>0</v>
          </cell>
          <cell r="I1129">
            <v>0</v>
          </cell>
        </row>
        <row r="1130">
          <cell r="A1130" t="str">
            <v>L4201</v>
          </cell>
          <cell r="B1130" t="str">
            <v>New Linx Housing Trust</v>
          </cell>
          <cell r="C1130" t="str">
            <v>Yes</v>
          </cell>
          <cell r="D1130" t="str">
            <v>No</v>
          </cell>
          <cell r="E1130">
            <v>0</v>
          </cell>
          <cell r="F1130">
            <v>0</v>
          </cell>
          <cell r="G1130" t="str">
            <v>LH4107</v>
          </cell>
          <cell r="H1130" t="str">
            <v>Waterloo Housing Group Limited</v>
          </cell>
          <cell r="I1130">
            <v>0</v>
          </cell>
        </row>
        <row r="1131">
          <cell r="A1131" t="str">
            <v>L4203</v>
          </cell>
          <cell r="B1131" t="str">
            <v>Your Housing Group Limited</v>
          </cell>
          <cell r="C1131" t="str">
            <v>Yes</v>
          </cell>
          <cell r="D1131" t="str">
            <v>Yes</v>
          </cell>
          <cell r="E1131">
            <v>9</v>
          </cell>
          <cell r="F1131">
            <v>0</v>
          </cell>
          <cell r="G1131">
            <v>0</v>
          </cell>
          <cell r="H1131">
            <v>0</v>
          </cell>
          <cell r="I1131">
            <v>0</v>
          </cell>
        </row>
        <row r="1132">
          <cell r="A1132" t="str">
            <v>L4204</v>
          </cell>
          <cell r="B1132" t="str">
            <v>Frontis Homes Limited</v>
          </cell>
          <cell r="C1132" t="str">
            <v>Yes</v>
          </cell>
          <cell r="D1132" t="str">
            <v>No</v>
          </cell>
          <cell r="E1132">
            <v>0</v>
          </cell>
          <cell r="F1132">
            <v>1</v>
          </cell>
          <cell r="G1132" t="str">
            <v>L4203</v>
          </cell>
          <cell r="H1132" t="str">
            <v>Your Housing Group Limited</v>
          </cell>
          <cell r="I1132">
            <v>0</v>
          </cell>
        </row>
        <row r="1133">
          <cell r="A1133" t="str">
            <v>L4207</v>
          </cell>
          <cell r="B1133" t="str">
            <v>Lord Mayor of Portsmouth's Coronation Homes Ltd.</v>
          </cell>
          <cell r="C1133" t="str">
            <v>No</v>
          </cell>
          <cell r="D1133">
            <v>0</v>
          </cell>
          <cell r="E1133">
            <v>0</v>
          </cell>
          <cell r="F1133">
            <v>0</v>
          </cell>
          <cell r="G1133">
            <v>0</v>
          </cell>
          <cell r="H1133">
            <v>0</v>
          </cell>
          <cell r="I1133">
            <v>0</v>
          </cell>
        </row>
        <row r="1134">
          <cell r="A1134" t="str">
            <v>L4212</v>
          </cell>
          <cell r="B1134" t="str">
            <v>Charlton Triangle Homes Limited</v>
          </cell>
          <cell r="C1134" t="str">
            <v>Yes</v>
          </cell>
          <cell r="D1134" t="str">
            <v>No</v>
          </cell>
          <cell r="E1134">
            <v>0</v>
          </cell>
          <cell r="F1134">
            <v>0</v>
          </cell>
          <cell r="G1134" t="str">
            <v>L4470</v>
          </cell>
          <cell r="H1134" t="str">
            <v>Family Mosaic Housing</v>
          </cell>
          <cell r="I1134">
            <v>0</v>
          </cell>
        </row>
        <row r="1135">
          <cell r="A1135" t="str">
            <v>L4215</v>
          </cell>
          <cell r="B1135" t="str">
            <v>Paradigm Housing Group Limited</v>
          </cell>
          <cell r="C1135" t="str">
            <v>Yes</v>
          </cell>
          <cell r="D1135" t="str">
            <v>Yes</v>
          </cell>
          <cell r="E1135">
            <v>1</v>
          </cell>
          <cell r="F1135">
            <v>3</v>
          </cell>
          <cell r="G1135">
            <v>0</v>
          </cell>
          <cell r="H1135">
            <v>0</v>
          </cell>
          <cell r="I1135">
            <v>0</v>
          </cell>
        </row>
        <row r="1136">
          <cell r="A1136" t="str">
            <v>L4216</v>
          </cell>
          <cell r="B1136" t="str">
            <v>Amicus Group Limited</v>
          </cell>
          <cell r="C1136" t="str">
            <v>Yes</v>
          </cell>
          <cell r="D1136" t="str">
            <v>No</v>
          </cell>
          <cell r="E1136">
            <v>0</v>
          </cell>
          <cell r="F1136">
            <v>0</v>
          </cell>
          <cell r="G1136" t="str">
            <v>L4536</v>
          </cell>
          <cell r="H1136" t="str">
            <v>AmicusHorizon Limited</v>
          </cell>
          <cell r="I1136">
            <v>0</v>
          </cell>
        </row>
        <row r="1137">
          <cell r="A1137" t="str">
            <v>L4218</v>
          </cell>
          <cell r="B1137" t="str">
            <v>Broadening Choices for Older People</v>
          </cell>
          <cell r="C1137" t="str">
            <v>No</v>
          </cell>
          <cell r="D1137">
            <v>0</v>
          </cell>
          <cell r="E1137">
            <v>0</v>
          </cell>
          <cell r="F1137">
            <v>0</v>
          </cell>
          <cell r="G1137">
            <v>0</v>
          </cell>
          <cell r="H1137">
            <v>0</v>
          </cell>
          <cell r="I1137">
            <v>0</v>
          </cell>
        </row>
        <row r="1138">
          <cell r="A1138" t="str">
            <v>L4219</v>
          </cell>
          <cell r="B1138" t="str">
            <v>Willow Park Housing Trust Limited</v>
          </cell>
          <cell r="C1138" t="str">
            <v>Yes</v>
          </cell>
          <cell r="D1138" t="str">
            <v>No</v>
          </cell>
          <cell r="E1138">
            <v>0</v>
          </cell>
          <cell r="F1138">
            <v>0</v>
          </cell>
          <cell r="G1138">
            <v>4755</v>
          </cell>
          <cell r="H1138" t="str">
            <v>Wythenshawe Community Housing Group Limited</v>
          </cell>
          <cell r="I1138">
            <v>0</v>
          </cell>
        </row>
        <row r="1139">
          <cell r="A1139" t="str">
            <v>L4221</v>
          </cell>
          <cell r="B1139" t="str">
            <v>Old Ford Housing Association</v>
          </cell>
          <cell r="C1139" t="str">
            <v>Yes</v>
          </cell>
          <cell r="D1139" t="str">
            <v>No</v>
          </cell>
          <cell r="E1139">
            <v>0</v>
          </cell>
          <cell r="F1139">
            <v>0</v>
          </cell>
          <cell r="G1139" t="str">
            <v>LH4046</v>
          </cell>
          <cell r="H1139" t="str">
            <v>Circle Anglia Limited</v>
          </cell>
          <cell r="I1139">
            <v>0</v>
          </cell>
        </row>
        <row r="1140">
          <cell r="A1140" t="str">
            <v>L4223</v>
          </cell>
          <cell r="B1140" t="str">
            <v>Hyde Southbank Homes Limited</v>
          </cell>
          <cell r="C1140" t="str">
            <v>Yes</v>
          </cell>
          <cell r="D1140" t="str">
            <v>No</v>
          </cell>
          <cell r="E1140">
            <v>0</v>
          </cell>
          <cell r="F1140">
            <v>0</v>
          </cell>
          <cell r="G1140" t="str">
            <v>LH0032</v>
          </cell>
          <cell r="H1140" t="str">
            <v>Hyde Housing Association Limited</v>
          </cell>
          <cell r="I1140">
            <v>0</v>
          </cell>
        </row>
        <row r="1141">
          <cell r="A1141" t="str">
            <v>L4228</v>
          </cell>
          <cell r="B1141" t="str">
            <v>Optima Community Association</v>
          </cell>
          <cell r="C1141" t="str">
            <v>Yes</v>
          </cell>
          <cell r="D1141" t="str">
            <v>No</v>
          </cell>
          <cell r="E1141">
            <v>0</v>
          </cell>
          <cell r="F1141">
            <v>0</v>
          </cell>
          <cell r="G1141" t="str">
            <v>L4185</v>
          </cell>
          <cell r="H1141" t="str">
            <v>WM Housing Group Limited</v>
          </cell>
          <cell r="I1141">
            <v>0</v>
          </cell>
        </row>
        <row r="1142">
          <cell r="A1142" t="str">
            <v>L4229</v>
          </cell>
          <cell r="B1142" t="str">
            <v>Acis Group Limited</v>
          </cell>
          <cell r="C1142" t="str">
            <v>Yes</v>
          </cell>
          <cell r="D1142" t="str">
            <v>Yes</v>
          </cell>
          <cell r="E1142">
            <v>0</v>
          </cell>
          <cell r="F1142">
            <v>5</v>
          </cell>
          <cell r="G1142">
            <v>0</v>
          </cell>
          <cell r="H1142">
            <v>0</v>
          </cell>
          <cell r="I1142">
            <v>0</v>
          </cell>
        </row>
        <row r="1143">
          <cell r="A1143" t="str">
            <v>L4230</v>
          </cell>
          <cell r="B1143" t="str">
            <v>South Liverpool Homes Limited</v>
          </cell>
          <cell r="C1143" t="str">
            <v>Yes</v>
          </cell>
          <cell r="D1143" t="str">
            <v>Yes</v>
          </cell>
          <cell r="E1143">
            <v>0</v>
          </cell>
          <cell r="F1143">
            <v>2</v>
          </cell>
          <cell r="G1143">
            <v>0</v>
          </cell>
          <cell r="H1143">
            <v>0</v>
          </cell>
          <cell r="I1143">
            <v>0</v>
          </cell>
        </row>
        <row r="1144">
          <cell r="A1144" t="str">
            <v>L4236</v>
          </cell>
          <cell r="B1144" t="str">
            <v>Places for People Group Limited</v>
          </cell>
          <cell r="C1144" t="str">
            <v>Yes</v>
          </cell>
          <cell r="D1144" t="str">
            <v>Yes</v>
          </cell>
          <cell r="E1144">
            <v>3</v>
          </cell>
          <cell r="F1144">
            <v>142</v>
          </cell>
          <cell r="G1144">
            <v>0</v>
          </cell>
          <cell r="H1144">
            <v>0</v>
          </cell>
          <cell r="I1144">
            <v>0</v>
          </cell>
        </row>
        <row r="1145">
          <cell r="A1145" t="str">
            <v>L4238</v>
          </cell>
          <cell r="B1145" t="str">
            <v>Aspire Housing Limited</v>
          </cell>
          <cell r="C1145" t="str">
            <v>Yes</v>
          </cell>
          <cell r="D1145" t="str">
            <v>No</v>
          </cell>
          <cell r="E1145">
            <v>0</v>
          </cell>
          <cell r="F1145">
            <v>0</v>
          </cell>
          <cell r="G1145">
            <v>4642</v>
          </cell>
          <cell r="H1145" t="str">
            <v>Aspire Group (Staffordshire) Limited</v>
          </cell>
          <cell r="I1145">
            <v>0</v>
          </cell>
        </row>
        <row r="1146">
          <cell r="A1146" t="str">
            <v>L4240</v>
          </cell>
          <cell r="B1146" t="str">
            <v>A2Dominion Housing Group Limited</v>
          </cell>
          <cell r="C1146" t="str">
            <v>Yes</v>
          </cell>
          <cell r="D1146" t="str">
            <v>Yes</v>
          </cell>
          <cell r="E1146">
            <v>3</v>
          </cell>
          <cell r="F1146">
            <v>11</v>
          </cell>
          <cell r="G1146">
            <v>0</v>
          </cell>
          <cell r="H1146">
            <v>0</v>
          </cell>
          <cell r="I1146">
            <v>0</v>
          </cell>
        </row>
        <row r="1147">
          <cell r="A1147" t="str">
            <v>L4251</v>
          </cell>
          <cell r="B1147" t="str">
            <v>Town and Country Housing Group</v>
          </cell>
          <cell r="C1147" t="str">
            <v>Yes</v>
          </cell>
          <cell r="D1147" t="str">
            <v>Yes</v>
          </cell>
          <cell r="E1147">
            <v>0</v>
          </cell>
          <cell r="F1147">
            <v>4</v>
          </cell>
          <cell r="G1147">
            <v>0</v>
          </cell>
          <cell r="H1147">
            <v>0</v>
          </cell>
          <cell r="I1147">
            <v>0</v>
          </cell>
        </row>
        <row r="1148">
          <cell r="A1148" t="str">
            <v>L4254</v>
          </cell>
          <cell r="B1148" t="str">
            <v>Calico Homes Limited</v>
          </cell>
          <cell r="C1148" t="str">
            <v>Yes</v>
          </cell>
          <cell r="D1148" t="str">
            <v>No</v>
          </cell>
          <cell r="E1148">
            <v>0</v>
          </cell>
          <cell r="F1148">
            <v>0</v>
          </cell>
          <cell r="G1148">
            <v>0</v>
          </cell>
          <cell r="H1148">
            <v>0</v>
          </cell>
          <cell r="I1148" t="str">
            <v>The Calico Group Limited</v>
          </cell>
        </row>
        <row r="1149">
          <cell r="A1149" t="str">
            <v>L4260</v>
          </cell>
          <cell r="B1149" t="str">
            <v>Tower Hamlets Community Housing Limited</v>
          </cell>
          <cell r="C1149" t="str">
            <v>Yes</v>
          </cell>
          <cell r="D1149" t="str">
            <v>Yes</v>
          </cell>
          <cell r="E1149">
            <v>0</v>
          </cell>
          <cell r="F1149">
            <v>1</v>
          </cell>
          <cell r="G1149">
            <v>0</v>
          </cell>
          <cell r="H1149">
            <v>0</v>
          </cell>
          <cell r="I1149">
            <v>0</v>
          </cell>
        </row>
        <row r="1150">
          <cell r="A1150" t="str">
            <v>L4274</v>
          </cell>
          <cell r="B1150" t="str">
            <v>Gallions Housing Association Limited</v>
          </cell>
          <cell r="C1150" t="str">
            <v>Yes</v>
          </cell>
          <cell r="D1150" t="str">
            <v>No</v>
          </cell>
          <cell r="E1150">
            <v>0</v>
          </cell>
          <cell r="F1150">
            <v>5</v>
          </cell>
          <cell r="G1150" t="str">
            <v>L0014</v>
          </cell>
          <cell r="H1150" t="str">
            <v>Peabody Trust</v>
          </cell>
          <cell r="I1150">
            <v>0</v>
          </cell>
        </row>
        <row r="1151">
          <cell r="A1151" t="str">
            <v>L4277</v>
          </cell>
          <cell r="B1151" t="str">
            <v>Longhurst Group Limited</v>
          </cell>
          <cell r="C1151" t="str">
            <v>Yes</v>
          </cell>
          <cell r="D1151" t="str">
            <v>Yes</v>
          </cell>
          <cell r="E1151">
            <v>4</v>
          </cell>
          <cell r="F1151">
            <v>4</v>
          </cell>
          <cell r="G1151">
            <v>0</v>
          </cell>
          <cell r="H1151">
            <v>0</v>
          </cell>
          <cell r="I1151">
            <v>0</v>
          </cell>
        </row>
        <row r="1152">
          <cell r="A1152" t="str">
            <v>L4278</v>
          </cell>
          <cell r="B1152" t="str">
            <v>Festival Housing Limited</v>
          </cell>
          <cell r="C1152" t="str">
            <v>Yes</v>
          </cell>
          <cell r="D1152" t="str">
            <v>No</v>
          </cell>
          <cell r="E1152">
            <v>0</v>
          </cell>
          <cell r="F1152">
            <v>4</v>
          </cell>
          <cell r="G1152">
            <v>4789</v>
          </cell>
          <cell r="H1152" t="str">
            <v>Fortis Living</v>
          </cell>
          <cell r="I1152">
            <v>0</v>
          </cell>
        </row>
        <row r="1153">
          <cell r="A1153" t="str">
            <v>L4279</v>
          </cell>
          <cell r="B1153" t="str">
            <v>Richmond Housing Partnership Limited</v>
          </cell>
          <cell r="C1153" t="str">
            <v>Yes</v>
          </cell>
          <cell r="D1153" t="str">
            <v>Yes</v>
          </cell>
          <cell r="E1153">
            <v>1</v>
          </cell>
          <cell r="F1153">
            <v>0</v>
          </cell>
          <cell r="G1153">
            <v>0</v>
          </cell>
          <cell r="H1153">
            <v>0</v>
          </cell>
          <cell r="I1153">
            <v>0</v>
          </cell>
        </row>
        <row r="1154">
          <cell r="A1154" t="str">
            <v>L4295</v>
          </cell>
          <cell r="B1154" t="str">
            <v>Fenhatch Limited</v>
          </cell>
          <cell r="C1154" t="str">
            <v>Yes</v>
          </cell>
          <cell r="D1154" t="str">
            <v>No</v>
          </cell>
          <cell r="E1154">
            <v>0</v>
          </cell>
          <cell r="F1154">
            <v>0</v>
          </cell>
          <cell r="G1154" t="str">
            <v>L4073</v>
          </cell>
          <cell r="H1154" t="str">
            <v>Housing Solutions Limited</v>
          </cell>
          <cell r="I1154">
            <v>0</v>
          </cell>
        </row>
        <row r="1155">
          <cell r="A1155" t="str">
            <v>L4299</v>
          </cell>
          <cell r="B1155" t="str">
            <v>Saxon Weald Homes Limited</v>
          </cell>
          <cell r="C1155" t="str">
            <v>Yes</v>
          </cell>
          <cell r="D1155" t="str">
            <v>Yes</v>
          </cell>
          <cell r="E1155">
            <v>0</v>
          </cell>
          <cell r="F1155">
            <v>1</v>
          </cell>
          <cell r="G1155">
            <v>0</v>
          </cell>
          <cell r="H1155">
            <v>0</v>
          </cell>
          <cell r="I1155">
            <v>0</v>
          </cell>
        </row>
        <row r="1156">
          <cell r="A1156" t="str">
            <v>L4301</v>
          </cell>
          <cell r="B1156" t="str">
            <v>Old Oak Housing Association Ltd</v>
          </cell>
          <cell r="C1156" t="str">
            <v>Yes</v>
          </cell>
          <cell r="D1156" t="str">
            <v>No</v>
          </cell>
          <cell r="E1156">
            <v>0</v>
          </cell>
          <cell r="F1156">
            <v>0</v>
          </cell>
          <cell r="G1156" t="str">
            <v>L4470</v>
          </cell>
          <cell r="H1156" t="str">
            <v>Family Mosaic Housing</v>
          </cell>
          <cell r="I1156">
            <v>0</v>
          </cell>
        </row>
        <row r="1157">
          <cell r="A1157" t="str">
            <v>L4303</v>
          </cell>
          <cell r="B1157" t="str">
            <v>Martlet Homes Limited</v>
          </cell>
          <cell r="C1157" t="str">
            <v>Yes</v>
          </cell>
          <cell r="D1157" t="str">
            <v>No</v>
          </cell>
          <cell r="E1157">
            <v>0</v>
          </cell>
          <cell r="F1157">
            <v>0</v>
          </cell>
          <cell r="G1157" t="str">
            <v>LH0032</v>
          </cell>
          <cell r="H1157" t="str">
            <v>Hyde Housing Association Limited</v>
          </cell>
          <cell r="I1157">
            <v>0</v>
          </cell>
        </row>
        <row r="1158">
          <cell r="A1158" t="str">
            <v>L4311</v>
          </cell>
          <cell r="B1158" t="str">
            <v>Trent &amp; Dove Housing Limited</v>
          </cell>
          <cell r="C1158" t="str">
            <v>Yes</v>
          </cell>
          <cell r="D1158" t="str">
            <v>Yes</v>
          </cell>
          <cell r="E1158">
            <v>0</v>
          </cell>
          <cell r="F1158">
            <v>1</v>
          </cell>
          <cell r="G1158">
            <v>0</v>
          </cell>
          <cell r="H1158">
            <v>0</v>
          </cell>
          <cell r="I1158">
            <v>0</v>
          </cell>
        </row>
        <row r="1159">
          <cell r="A1159" t="str">
            <v>L4312</v>
          </cell>
          <cell r="B1159" t="str">
            <v>Cottsway Housing Association Limited</v>
          </cell>
          <cell r="C1159" t="str">
            <v>Yes</v>
          </cell>
          <cell r="D1159" t="str">
            <v>Yes</v>
          </cell>
          <cell r="E1159">
            <v>1</v>
          </cell>
          <cell r="F1159">
            <v>0</v>
          </cell>
          <cell r="G1159">
            <v>0</v>
          </cell>
          <cell r="H1159">
            <v>0</v>
          </cell>
          <cell r="I1159">
            <v>0</v>
          </cell>
        </row>
        <row r="1160">
          <cell r="A1160" t="str">
            <v>L4313</v>
          </cell>
          <cell r="B1160" t="str">
            <v>Gentoo Group Limited</v>
          </cell>
          <cell r="C1160" t="str">
            <v>Yes</v>
          </cell>
          <cell r="D1160" t="str">
            <v>Yes</v>
          </cell>
          <cell r="E1160">
            <v>1</v>
          </cell>
          <cell r="F1160">
            <v>13</v>
          </cell>
          <cell r="G1160">
            <v>0</v>
          </cell>
          <cell r="H1160">
            <v>0</v>
          </cell>
          <cell r="I1160">
            <v>0</v>
          </cell>
        </row>
        <row r="1161">
          <cell r="A1161" t="str">
            <v>L4318</v>
          </cell>
          <cell r="B1161" t="str">
            <v>Gentoo Sunderland Limited</v>
          </cell>
          <cell r="C1161" t="str">
            <v>Yes</v>
          </cell>
          <cell r="D1161" t="str">
            <v>No</v>
          </cell>
          <cell r="E1161">
            <v>0</v>
          </cell>
          <cell r="F1161">
            <v>1</v>
          </cell>
          <cell r="G1161" t="str">
            <v>L4313</v>
          </cell>
          <cell r="H1161" t="str">
            <v>Gentoo Group Limited</v>
          </cell>
          <cell r="I1161">
            <v>0</v>
          </cell>
        </row>
        <row r="1162">
          <cell r="A1162" t="str">
            <v>L4331</v>
          </cell>
          <cell r="B1162" t="str">
            <v>Chelmer Housing Partnership Limited</v>
          </cell>
          <cell r="C1162" t="str">
            <v>Yes</v>
          </cell>
          <cell r="D1162" t="str">
            <v>Yes</v>
          </cell>
          <cell r="E1162">
            <v>0</v>
          </cell>
          <cell r="F1162">
            <v>4</v>
          </cell>
          <cell r="G1162">
            <v>0</v>
          </cell>
          <cell r="H1162">
            <v>0</v>
          </cell>
          <cell r="I1162">
            <v>0</v>
          </cell>
        </row>
        <row r="1163">
          <cell r="A1163" t="str">
            <v>L4332</v>
          </cell>
          <cell r="B1163" t="str">
            <v>Dales Housing Limited</v>
          </cell>
          <cell r="C1163" t="str">
            <v>Yes</v>
          </cell>
          <cell r="D1163" t="str">
            <v>No</v>
          </cell>
          <cell r="E1163">
            <v>0</v>
          </cell>
          <cell r="F1163">
            <v>0</v>
          </cell>
          <cell r="G1163" t="str">
            <v>L4504</v>
          </cell>
          <cell r="H1163" t="str">
            <v>Acclaim Housing Group Limited</v>
          </cell>
          <cell r="I1163">
            <v>0</v>
          </cell>
        </row>
        <row r="1164">
          <cell r="A1164" t="str">
            <v>L4334</v>
          </cell>
          <cell r="B1164" t="str">
            <v>Raven Housing Trust Limited</v>
          </cell>
          <cell r="C1164" t="str">
            <v>Yes</v>
          </cell>
          <cell r="D1164" t="str">
            <v>Yes</v>
          </cell>
          <cell r="E1164">
            <v>0</v>
          </cell>
          <cell r="F1164">
            <v>2</v>
          </cell>
          <cell r="G1164">
            <v>0</v>
          </cell>
          <cell r="H1164">
            <v>0</v>
          </cell>
          <cell r="I1164">
            <v>0</v>
          </cell>
        </row>
        <row r="1165">
          <cell r="A1165" t="str">
            <v>L4335</v>
          </cell>
          <cell r="B1165" t="str">
            <v>Redditch Co-operative Homes</v>
          </cell>
          <cell r="C1165" t="str">
            <v>Yes</v>
          </cell>
          <cell r="D1165" t="str">
            <v>No</v>
          </cell>
          <cell r="E1165">
            <v>0</v>
          </cell>
          <cell r="F1165">
            <v>0</v>
          </cell>
          <cell r="G1165" t="str">
            <v>LH3902</v>
          </cell>
          <cell r="H1165" t="str">
            <v>Accord Housing Association Limited</v>
          </cell>
          <cell r="I1165">
            <v>0</v>
          </cell>
        </row>
        <row r="1166">
          <cell r="A1166" t="str">
            <v>L4340</v>
          </cell>
          <cell r="B1166" t="str">
            <v>Helena Partnerships Limited</v>
          </cell>
          <cell r="C1166" t="str">
            <v>Yes</v>
          </cell>
          <cell r="D1166" t="str">
            <v>No</v>
          </cell>
          <cell r="E1166">
            <v>0</v>
          </cell>
          <cell r="F1166">
            <v>1</v>
          </cell>
          <cell r="G1166">
            <v>4802</v>
          </cell>
          <cell r="H1166" t="str">
            <v>Torus62 Limited</v>
          </cell>
          <cell r="I1166">
            <v>0</v>
          </cell>
        </row>
        <row r="1167">
          <cell r="A1167" t="str">
            <v>L4341</v>
          </cell>
          <cell r="B1167" t="str">
            <v>Weaver Vale Housing Trust Limited</v>
          </cell>
          <cell r="C1167" t="str">
            <v>Yes</v>
          </cell>
          <cell r="D1167" t="str">
            <v>Yes</v>
          </cell>
          <cell r="E1167">
            <v>0</v>
          </cell>
          <cell r="F1167">
            <v>1</v>
          </cell>
          <cell r="G1167">
            <v>0</v>
          </cell>
          <cell r="H1167">
            <v>0</v>
          </cell>
          <cell r="I1167">
            <v>0</v>
          </cell>
        </row>
        <row r="1168">
          <cell r="A1168" t="str">
            <v>L4342</v>
          </cell>
          <cell r="B1168" t="str">
            <v>Coast &amp; Country Housing Limited</v>
          </cell>
          <cell r="C1168" t="str">
            <v>Yes</v>
          </cell>
          <cell r="D1168" t="str">
            <v>Yes</v>
          </cell>
          <cell r="E1168">
            <v>0</v>
          </cell>
          <cell r="F1168">
            <v>2</v>
          </cell>
          <cell r="G1168">
            <v>0</v>
          </cell>
          <cell r="H1168">
            <v>0</v>
          </cell>
          <cell r="I1168">
            <v>0</v>
          </cell>
        </row>
        <row r="1169">
          <cell r="A1169" t="str">
            <v>L4346</v>
          </cell>
          <cell r="B1169" t="str">
            <v>Lambeth Self Help Housing Association Limited</v>
          </cell>
          <cell r="C1169" t="str">
            <v>No</v>
          </cell>
          <cell r="D1169">
            <v>0</v>
          </cell>
          <cell r="E1169">
            <v>0</v>
          </cell>
          <cell r="F1169">
            <v>0</v>
          </cell>
          <cell r="G1169">
            <v>0</v>
          </cell>
          <cell r="H1169">
            <v>0</v>
          </cell>
          <cell r="I1169">
            <v>0</v>
          </cell>
        </row>
        <row r="1170">
          <cell r="A1170" t="str">
            <v>L4347</v>
          </cell>
          <cell r="B1170" t="str">
            <v>London Strategic Housing Limited</v>
          </cell>
          <cell r="C1170" t="str">
            <v>Yes</v>
          </cell>
          <cell r="D1170" t="str">
            <v>No</v>
          </cell>
          <cell r="E1170">
            <v>0</v>
          </cell>
          <cell r="F1170">
            <v>0</v>
          </cell>
          <cell r="G1170" t="str">
            <v>L4373</v>
          </cell>
          <cell r="H1170" t="str">
            <v>Network Housing Group Limited</v>
          </cell>
          <cell r="I1170">
            <v>0</v>
          </cell>
        </row>
        <row r="1171">
          <cell r="A1171" t="str">
            <v>L4355</v>
          </cell>
          <cell r="B1171" t="str">
            <v>Plus Dane Housing Group Limited</v>
          </cell>
          <cell r="C1171" t="str">
            <v>Yes</v>
          </cell>
          <cell r="D1171" t="str">
            <v>Yes</v>
          </cell>
          <cell r="E1171">
            <v>2</v>
          </cell>
          <cell r="F1171">
            <v>1</v>
          </cell>
          <cell r="G1171">
            <v>0</v>
          </cell>
          <cell r="H1171">
            <v>0</v>
          </cell>
          <cell r="I1171">
            <v>0</v>
          </cell>
        </row>
        <row r="1172">
          <cell r="A1172" t="str">
            <v>L4361</v>
          </cell>
          <cell r="B1172" t="str">
            <v>Cobalt Housing Limited</v>
          </cell>
          <cell r="C1172" t="str">
            <v>Yes</v>
          </cell>
          <cell r="D1172" t="str">
            <v>No</v>
          </cell>
          <cell r="E1172">
            <v>0</v>
          </cell>
          <cell r="F1172">
            <v>0</v>
          </cell>
          <cell r="G1172">
            <v>4649</v>
          </cell>
          <cell r="H1172" t="str">
            <v>Symphony Housing Group Limited</v>
          </cell>
          <cell r="I1172">
            <v>0</v>
          </cell>
        </row>
        <row r="1173">
          <cell r="A1173" t="str">
            <v>L4362</v>
          </cell>
          <cell r="B1173" t="str">
            <v>Retail Trust</v>
          </cell>
          <cell r="C1173" t="str">
            <v>No</v>
          </cell>
          <cell r="D1173">
            <v>0</v>
          </cell>
          <cell r="E1173">
            <v>0</v>
          </cell>
          <cell r="F1173">
            <v>0</v>
          </cell>
          <cell r="G1173">
            <v>0</v>
          </cell>
          <cell r="H1173">
            <v>0</v>
          </cell>
          <cell r="I1173">
            <v>0</v>
          </cell>
        </row>
        <row r="1174">
          <cell r="A1174" t="str">
            <v>L4363</v>
          </cell>
          <cell r="B1174" t="str">
            <v>Incommunities Group Limited</v>
          </cell>
          <cell r="C1174" t="str">
            <v>Yes</v>
          </cell>
          <cell r="D1174" t="str">
            <v>Yes</v>
          </cell>
          <cell r="E1174">
            <v>2</v>
          </cell>
          <cell r="F1174">
            <v>4</v>
          </cell>
          <cell r="G1174">
            <v>0</v>
          </cell>
          <cell r="H1174">
            <v>0</v>
          </cell>
          <cell r="I1174">
            <v>0</v>
          </cell>
        </row>
        <row r="1175">
          <cell r="A1175" t="str">
            <v>L4370</v>
          </cell>
          <cell r="B1175" t="str">
            <v>North Hertfordshire Homes Limited</v>
          </cell>
          <cell r="C1175" t="str">
            <v>Yes</v>
          </cell>
          <cell r="D1175" t="str">
            <v>Yes</v>
          </cell>
          <cell r="E1175">
            <v>0</v>
          </cell>
          <cell r="F1175">
            <v>2</v>
          </cell>
          <cell r="G1175">
            <v>0</v>
          </cell>
          <cell r="H1175">
            <v>0</v>
          </cell>
          <cell r="I1175">
            <v>0</v>
          </cell>
        </row>
        <row r="1176">
          <cell r="A1176" t="str">
            <v>L4371</v>
          </cell>
          <cell r="B1176" t="str">
            <v>Wulvern Housing Ltd</v>
          </cell>
          <cell r="C1176" t="str">
            <v>Yes</v>
          </cell>
          <cell r="D1176" t="str">
            <v>Yes</v>
          </cell>
          <cell r="E1176">
            <v>0</v>
          </cell>
          <cell r="F1176">
            <v>1</v>
          </cell>
          <cell r="G1176">
            <v>0</v>
          </cell>
          <cell r="H1176">
            <v>0</v>
          </cell>
          <cell r="I1176">
            <v>0</v>
          </cell>
        </row>
        <row r="1177">
          <cell r="A1177" t="str">
            <v>L4372</v>
          </cell>
          <cell r="B1177" t="str">
            <v>Futures Homescape Limited</v>
          </cell>
          <cell r="C1177" t="str">
            <v>Yes</v>
          </cell>
          <cell r="D1177" t="str">
            <v>No</v>
          </cell>
          <cell r="E1177">
            <v>0</v>
          </cell>
          <cell r="F1177">
            <v>1</v>
          </cell>
          <cell r="G1177" t="str">
            <v>L4502</v>
          </cell>
          <cell r="H1177" t="str">
            <v>Futures Housing Group Limited</v>
          </cell>
          <cell r="I1177">
            <v>0</v>
          </cell>
        </row>
        <row r="1178">
          <cell r="A1178" t="str">
            <v>L4373</v>
          </cell>
          <cell r="B1178" t="str">
            <v>Network Housing Group Limited</v>
          </cell>
          <cell r="C1178" t="str">
            <v>Yes</v>
          </cell>
          <cell r="D1178" t="str">
            <v>Yes</v>
          </cell>
          <cell r="E1178">
            <v>4</v>
          </cell>
          <cell r="F1178">
            <v>14</v>
          </cell>
          <cell r="G1178">
            <v>0</v>
          </cell>
          <cell r="H1178">
            <v>0</v>
          </cell>
          <cell r="I1178">
            <v>0</v>
          </cell>
        </row>
        <row r="1179">
          <cell r="A1179" t="str">
            <v>L4375</v>
          </cell>
          <cell r="B1179" t="str">
            <v>Sanctuary (Liverpool) Limited</v>
          </cell>
          <cell r="C1179" t="str">
            <v>Yes</v>
          </cell>
          <cell r="D1179" t="str">
            <v>No</v>
          </cell>
          <cell r="E1179">
            <v>0</v>
          </cell>
          <cell r="F1179">
            <v>0</v>
          </cell>
          <cell r="G1179" t="str">
            <v>L0247</v>
          </cell>
          <cell r="H1179" t="str">
            <v>Sanctuary Housing Association</v>
          </cell>
          <cell r="I1179">
            <v>0</v>
          </cell>
        </row>
        <row r="1180">
          <cell r="A1180" t="str">
            <v>L4376</v>
          </cell>
          <cell r="B1180" t="str">
            <v>Tamil Community Housing Association Limited</v>
          </cell>
          <cell r="C1180" t="str">
            <v>No</v>
          </cell>
          <cell r="D1180">
            <v>0</v>
          </cell>
          <cell r="E1180">
            <v>0</v>
          </cell>
          <cell r="F1180">
            <v>0</v>
          </cell>
          <cell r="G1180">
            <v>0</v>
          </cell>
          <cell r="H1180">
            <v>0</v>
          </cell>
          <cell r="I1180">
            <v>0</v>
          </cell>
        </row>
        <row r="1181">
          <cell r="A1181" t="str">
            <v>L4383</v>
          </cell>
          <cell r="B1181" t="str">
            <v>WATMOS Community Homes</v>
          </cell>
          <cell r="C1181" t="str">
            <v>Yes</v>
          </cell>
          <cell r="D1181" t="str">
            <v>Yes</v>
          </cell>
          <cell r="E1181">
            <v>0</v>
          </cell>
          <cell r="F1181">
            <v>11</v>
          </cell>
          <cell r="G1181">
            <v>0</v>
          </cell>
          <cell r="H1181">
            <v>0</v>
          </cell>
          <cell r="I1181">
            <v>0</v>
          </cell>
        </row>
        <row r="1182">
          <cell r="A1182" t="str">
            <v>L4385</v>
          </cell>
          <cell r="B1182" t="str">
            <v>Two Rivers Housing</v>
          </cell>
          <cell r="C1182" t="str">
            <v>Yes</v>
          </cell>
          <cell r="D1182" t="str">
            <v>Yes</v>
          </cell>
          <cell r="E1182">
            <v>0</v>
          </cell>
          <cell r="F1182">
            <v>4</v>
          </cell>
          <cell r="G1182">
            <v>0</v>
          </cell>
          <cell r="H1182">
            <v>0</v>
          </cell>
          <cell r="I1182">
            <v>0</v>
          </cell>
        </row>
        <row r="1183">
          <cell r="A1183" t="str">
            <v>L4389</v>
          </cell>
          <cell r="B1183" t="str">
            <v>Walsall Housing Group Limited</v>
          </cell>
          <cell r="C1183" t="str">
            <v>Yes</v>
          </cell>
          <cell r="D1183" t="str">
            <v>Yes</v>
          </cell>
          <cell r="E1183">
            <v>0</v>
          </cell>
          <cell r="F1183">
            <v>5</v>
          </cell>
          <cell r="G1183">
            <v>0</v>
          </cell>
          <cell r="H1183">
            <v>0</v>
          </cell>
          <cell r="I1183">
            <v>0</v>
          </cell>
        </row>
        <row r="1184">
          <cell r="A1184" t="str">
            <v>L4393</v>
          </cell>
          <cell r="B1184" t="str">
            <v>Aster Group Limited</v>
          </cell>
          <cell r="C1184" t="str">
            <v>Yes</v>
          </cell>
          <cell r="D1184" t="str">
            <v>Yes</v>
          </cell>
          <cell r="E1184">
            <v>2</v>
          </cell>
          <cell r="F1184">
            <v>10</v>
          </cell>
          <cell r="G1184">
            <v>0</v>
          </cell>
          <cell r="H1184">
            <v>0</v>
          </cell>
          <cell r="I1184">
            <v>0</v>
          </cell>
        </row>
        <row r="1185">
          <cell r="A1185" t="str">
            <v>L4396</v>
          </cell>
          <cell r="B1185" t="str">
            <v>Eastlands Homes Partnership Limited</v>
          </cell>
          <cell r="C1185" t="str">
            <v>Yes</v>
          </cell>
          <cell r="D1185" t="str">
            <v>No</v>
          </cell>
          <cell r="E1185">
            <v>0</v>
          </cell>
          <cell r="F1185">
            <v>1</v>
          </cell>
          <cell r="G1185">
            <v>4808</v>
          </cell>
          <cell r="H1185" t="str">
            <v>One Manchester Limited</v>
          </cell>
          <cell r="I1185">
            <v>0</v>
          </cell>
        </row>
        <row r="1186">
          <cell r="A1186" t="str">
            <v>L4398</v>
          </cell>
          <cell r="B1186" t="str">
            <v>Luminus Group Limited</v>
          </cell>
          <cell r="C1186" t="str">
            <v>Yes</v>
          </cell>
          <cell r="D1186" t="str">
            <v>Yes</v>
          </cell>
          <cell r="E1186">
            <v>2</v>
          </cell>
          <cell r="F1186">
            <v>7</v>
          </cell>
          <cell r="G1186">
            <v>0</v>
          </cell>
          <cell r="H1186">
            <v>0</v>
          </cell>
          <cell r="I1186">
            <v>0</v>
          </cell>
        </row>
        <row r="1187">
          <cell r="A1187" t="str">
            <v>L4399</v>
          </cell>
          <cell r="B1187" t="str">
            <v>Oak Foundation</v>
          </cell>
          <cell r="C1187" t="str">
            <v>Yes</v>
          </cell>
          <cell r="D1187" t="str">
            <v>No</v>
          </cell>
          <cell r="E1187">
            <v>0</v>
          </cell>
          <cell r="F1187">
            <v>0</v>
          </cell>
          <cell r="G1187" t="str">
            <v>L4398</v>
          </cell>
          <cell r="H1187" t="str">
            <v>Luminus Group Limited</v>
          </cell>
          <cell r="I1187">
            <v>0</v>
          </cell>
        </row>
        <row r="1188">
          <cell r="A1188" t="str">
            <v>L4404</v>
          </cell>
          <cell r="B1188" t="str">
            <v>Rooftop Housing Group Limited</v>
          </cell>
          <cell r="C1188" t="str">
            <v>Yes</v>
          </cell>
          <cell r="D1188" t="str">
            <v>Yes</v>
          </cell>
          <cell r="E1188">
            <v>2</v>
          </cell>
          <cell r="F1188">
            <v>1</v>
          </cell>
          <cell r="G1188">
            <v>0</v>
          </cell>
          <cell r="H1188">
            <v>0</v>
          </cell>
          <cell r="I1188">
            <v>0</v>
          </cell>
        </row>
        <row r="1189">
          <cell r="A1189" t="str">
            <v>L4414</v>
          </cell>
          <cell r="B1189" t="str">
            <v>Housing Hartlepool</v>
          </cell>
          <cell r="C1189" t="str">
            <v>Yes</v>
          </cell>
          <cell r="D1189" t="str">
            <v>No</v>
          </cell>
          <cell r="E1189">
            <v>0</v>
          </cell>
          <cell r="F1189">
            <v>0</v>
          </cell>
          <cell r="G1189" t="str">
            <v>L4522</v>
          </cell>
          <cell r="H1189" t="str">
            <v>Thirteen Group Limited</v>
          </cell>
          <cell r="I1189">
            <v>0</v>
          </cell>
        </row>
        <row r="1190">
          <cell r="A1190" t="str">
            <v>L4420</v>
          </cell>
          <cell r="B1190" t="str">
            <v>Lyng Community Association</v>
          </cell>
          <cell r="C1190" t="str">
            <v>No</v>
          </cell>
          <cell r="D1190">
            <v>0</v>
          </cell>
          <cell r="E1190">
            <v>0</v>
          </cell>
          <cell r="F1190">
            <v>0</v>
          </cell>
          <cell r="G1190">
            <v>0</v>
          </cell>
          <cell r="H1190">
            <v>0</v>
          </cell>
          <cell r="I1190">
            <v>0</v>
          </cell>
        </row>
        <row r="1191">
          <cell r="A1191" t="str">
            <v>L4422</v>
          </cell>
          <cell r="B1191" t="str">
            <v>Ocean Housing Group Limited</v>
          </cell>
          <cell r="C1191" t="str">
            <v>Yes</v>
          </cell>
          <cell r="D1191" t="str">
            <v>Yes</v>
          </cell>
          <cell r="E1191">
            <v>1</v>
          </cell>
          <cell r="F1191">
            <v>2</v>
          </cell>
          <cell r="G1191">
            <v>0</v>
          </cell>
          <cell r="H1191">
            <v>0</v>
          </cell>
          <cell r="I1191">
            <v>0</v>
          </cell>
        </row>
        <row r="1192">
          <cell r="A1192" t="str">
            <v>L4424</v>
          </cell>
          <cell r="B1192" t="str">
            <v>The Wrekin Housing Group Limited</v>
          </cell>
          <cell r="C1192" t="str">
            <v>Yes</v>
          </cell>
          <cell r="D1192" t="str">
            <v>Yes</v>
          </cell>
          <cell r="E1192">
            <v>2</v>
          </cell>
          <cell r="F1192">
            <v>3</v>
          </cell>
          <cell r="G1192">
            <v>0</v>
          </cell>
          <cell r="H1192">
            <v>0</v>
          </cell>
          <cell r="I1192">
            <v>0</v>
          </cell>
        </row>
        <row r="1193">
          <cell r="A1193" t="str">
            <v>L4431</v>
          </cell>
          <cell r="B1193" t="str">
            <v>Erimus Housing Limited</v>
          </cell>
          <cell r="C1193" t="str">
            <v>Yes</v>
          </cell>
          <cell r="D1193" t="str">
            <v>No</v>
          </cell>
          <cell r="E1193">
            <v>0</v>
          </cell>
          <cell r="F1193">
            <v>0</v>
          </cell>
          <cell r="G1193" t="str">
            <v>L4522</v>
          </cell>
          <cell r="H1193" t="str">
            <v>Thirteen Group Limited</v>
          </cell>
          <cell r="I1193">
            <v>0</v>
          </cell>
        </row>
        <row r="1194">
          <cell r="A1194" t="str">
            <v>L4432</v>
          </cell>
          <cell r="B1194" t="str">
            <v>Beechwood &amp; Ballantyne Community HA Limited</v>
          </cell>
          <cell r="C1194" t="str">
            <v>No</v>
          </cell>
          <cell r="D1194">
            <v>0</v>
          </cell>
          <cell r="E1194">
            <v>0</v>
          </cell>
          <cell r="F1194">
            <v>0</v>
          </cell>
          <cell r="G1194">
            <v>0</v>
          </cell>
          <cell r="H1194">
            <v>0</v>
          </cell>
          <cell r="I1194">
            <v>0</v>
          </cell>
        </row>
        <row r="1195">
          <cell r="A1195" t="str">
            <v>L4434</v>
          </cell>
          <cell r="B1195" t="str">
            <v>East End Homes Limited</v>
          </cell>
          <cell r="C1195" t="str">
            <v>Yes</v>
          </cell>
          <cell r="D1195" t="str">
            <v>Yes</v>
          </cell>
          <cell r="E1195">
            <v>0</v>
          </cell>
          <cell r="F1195">
            <v>1</v>
          </cell>
          <cell r="G1195">
            <v>0</v>
          </cell>
          <cell r="H1195">
            <v>0</v>
          </cell>
          <cell r="I1195">
            <v>0</v>
          </cell>
        </row>
        <row r="1196">
          <cell r="A1196" t="str">
            <v>L4435</v>
          </cell>
          <cell r="B1196" t="str">
            <v>Wirral Partnership Homes Limited</v>
          </cell>
          <cell r="C1196" t="str">
            <v>Yes</v>
          </cell>
          <cell r="D1196" t="str">
            <v>Yes</v>
          </cell>
          <cell r="E1196">
            <v>0</v>
          </cell>
          <cell r="F1196">
            <v>2</v>
          </cell>
          <cell r="G1196">
            <v>0</v>
          </cell>
          <cell r="H1196">
            <v>0</v>
          </cell>
          <cell r="I1196">
            <v>0</v>
          </cell>
        </row>
        <row r="1197">
          <cell r="A1197" t="str">
            <v>L4436</v>
          </cell>
          <cell r="B1197" t="str">
            <v>Knightstone Housing Group Limited</v>
          </cell>
          <cell r="C1197" t="str">
            <v>Yes</v>
          </cell>
          <cell r="D1197" t="str">
            <v>Yes</v>
          </cell>
          <cell r="E1197">
            <v>1</v>
          </cell>
          <cell r="F1197">
            <v>0</v>
          </cell>
          <cell r="G1197">
            <v>0</v>
          </cell>
          <cell r="H1197">
            <v>0</v>
          </cell>
          <cell r="I1197">
            <v>0</v>
          </cell>
        </row>
        <row r="1198">
          <cell r="A1198" t="str">
            <v>L4437</v>
          </cell>
          <cell r="B1198" t="str">
            <v>The Community Housing Group Limited</v>
          </cell>
          <cell r="C1198" t="str">
            <v>Yes</v>
          </cell>
          <cell r="D1198" t="str">
            <v>Yes</v>
          </cell>
          <cell r="E1198">
            <v>1</v>
          </cell>
          <cell r="F1198">
            <v>0</v>
          </cell>
          <cell r="G1198">
            <v>0</v>
          </cell>
          <cell r="H1198">
            <v>0</v>
          </cell>
          <cell r="I1198">
            <v>0</v>
          </cell>
        </row>
        <row r="1199">
          <cell r="A1199" t="str">
            <v>L4440</v>
          </cell>
          <cell r="B1199" t="str">
            <v>Trafford Housing Trust Limited</v>
          </cell>
          <cell r="C1199" t="str">
            <v>Yes</v>
          </cell>
          <cell r="D1199" t="str">
            <v>Yes</v>
          </cell>
          <cell r="E1199">
            <v>0</v>
          </cell>
          <cell r="F1199">
            <v>4</v>
          </cell>
          <cell r="G1199">
            <v>0</v>
          </cell>
          <cell r="H1199">
            <v>0</v>
          </cell>
          <cell r="I1199">
            <v>0</v>
          </cell>
        </row>
        <row r="1200">
          <cell r="A1200" t="str">
            <v>L4441</v>
          </cell>
          <cell r="B1200" t="str">
            <v>Wakefield And District Housing Limited</v>
          </cell>
          <cell r="C1200" t="str">
            <v>Yes</v>
          </cell>
          <cell r="D1200" t="str">
            <v>Yes</v>
          </cell>
          <cell r="E1200">
            <v>0</v>
          </cell>
          <cell r="F1200">
            <v>2</v>
          </cell>
          <cell r="G1200">
            <v>0</v>
          </cell>
          <cell r="H1200">
            <v>0</v>
          </cell>
          <cell r="I1200">
            <v>0</v>
          </cell>
        </row>
        <row r="1201">
          <cell r="A1201" t="str">
            <v>L4442</v>
          </cell>
          <cell r="B1201" t="str">
            <v>Shoreline Housing Partnership Ltd</v>
          </cell>
          <cell r="C1201" t="str">
            <v>Yes</v>
          </cell>
          <cell r="D1201" t="str">
            <v>Yes</v>
          </cell>
          <cell r="E1201">
            <v>0</v>
          </cell>
          <cell r="F1201">
            <v>2</v>
          </cell>
          <cell r="G1201">
            <v>0</v>
          </cell>
          <cell r="H1201">
            <v>0</v>
          </cell>
          <cell r="I1201">
            <v>0</v>
          </cell>
        </row>
        <row r="1202">
          <cell r="A1202" t="str">
            <v>L4443</v>
          </cell>
          <cell r="B1202" t="str">
            <v>Apna Ghar Housing Association Limited</v>
          </cell>
          <cell r="C1202" t="str">
            <v>No</v>
          </cell>
          <cell r="D1202">
            <v>0</v>
          </cell>
          <cell r="E1202">
            <v>0</v>
          </cell>
          <cell r="F1202">
            <v>0</v>
          </cell>
          <cell r="G1202">
            <v>0</v>
          </cell>
          <cell r="H1202">
            <v>0</v>
          </cell>
          <cell r="I1202">
            <v>0</v>
          </cell>
        </row>
        <row r="1203">
          <cell r="A1203" t="str">
            <v>L4447</v>
          </cell>
          <cell r="B1203" t="str">
            <v>Hillside Housing Trust Limited</v>
          </cell>
          <cell r="C1203" t="str">
            <v>Yes</v>
          </cell>
          <cell r="D1203" t="str">
            <v>No</v>
          </cell>
          <cell r="E1203">
            <v>0</v>
          </cell>
          <cell r="F1203">
            <v>0</v>
          </cell>
          <cell r="G1203" t="str">
            <v>LH0032</v>
          </cell>
          <cell r="H1203" t="str">
            <v>Hyde Housing Association Limited</v>
          </cell>
          <cell r="I1203">
            <v>0</v>
          </cell>
        </row>
        <row r="1204">
          <cell r="A1204" t="str">
            <v>L4449</v>
          </cell>
          <cell r="B1204" t="str">
            <v>Bromford Housing Group Limited</v>
          </cell>
          <cell r="C1204" t="str">
            <v>Yes</v>
          </cell>
          <cell r="D1204" t="str">
            <v>Yes</v>
          </cell>
          <cell r="E1204">
            <v>3</v>
          </cell>
          <cell r="F1204">
            <v>1</v>
          </cell>
          <cell r="G1204">
            <v>0</v>
          </cell>
          <cell r="H1204">
            <v>0</v>
          </cell>
          <cell r="I1204">
            <v>0</v>
          </cell>
        </row>
        <row r="1205">
          <cell r="A1205" t="str">
            <v>L4450</v>
          </cell>
          <cell r="B1205" t="str">
            <v>Bromford Home Ownership Limited</v>
          </cell>
          <cell r="C1205" t="str">
            <v>Yes</v>
          </cell>
          <cell r="D1205" t="str">
            <v>No</v>
          </cell>
          <cell r="E1205">
            <v>0</v>
          </cell>
          <cell r="F1205">
            <v>0</v>
          </cell>
          <cell r="G1205" t="str">
            <v>L4449</v>
          </cell>
          <cell r="H1205" t="str">
            <v>Bromford Housing Group Limited</v>
          </cell>
          <cell r="I1205">
            <v>0</v>
          </cell>
        </row>
        <row r="1206">
          <cell r="A1206" t="str">
            <v>L4455</v>
          </cell>
          <cell r="B1206" t="str">
            <v>B3 Living Limited</v>
          </cell>
          <cell r="C1206" t="str">
            <v>No</v>
          </cell>
          <cell r="D1206">
            <v>0</v>
          </cell>
          <cell r="E1206">
            <v>0</v>
          </cell>
          <cell r="F1206">
            <v>0</v>
          </cell>
          <cell r="G1206">
            <v>0</v>
          </cell>
          <cell r="H1206">
            <v>0</v>
          </cell>
          <cell r="I1206">
            <v>0</v>
          </cell>
        </row>
        <row r="1207">
          <cell r="A1207" t="str">
            <v>L4456</v>
          </cell>
          <cell r="B1207" t="str">
            <v>Halton Housing Trust Limited</v>
          </cell>
          <cell r="C1207" t="str">
            <v>Yes</v>
          </cell>
          <cell r="D1207" t="str">
            <v>Yes</v>
          </cell>
          <cell r="E1207">
            <v>0</v>
          </cell>
          <cell r="F1207">
            <v>2</v>
          </cell>
          <cell r="G1207">
            <v>0</v>
          </cell>
          <cell r="H1207">
            <v>0</v>
          </cell>
          <cell r="I1207">
            <v>0</v>
          </cell>
        </row>
        <row r="1208">
          <cell r="A1208" t="str">
            <v>L4457</v>
          </cell>
          <cell r="B1208" t="str">
            <v>Community Gateway Association Limited</v>
          </cell>
          <cell r="C1208" t="str">
            <v>Yes</v>
          </cell>
          <cell r="D1208" t="str">
            <v>Yes</v>
          </cell>
          <cell r="E1208">
            <v>0</v>
          </cell>
          <cell r="F1208">
            <v>1</v>
          </cell>
          <cell r="G1208">
            <v>0</v>
          </cell>
          <cell r="H1208">
            <v>0</v>
          </cell>
          <cell r="I1208">
            <v>0</v>
          </cell>
        </row>
        <row r="1209">
          <cell r="A1209" t="str">
            <v>L4458</v>
          </cell>
          <cell r="B1209" t="str">
            <v>Stafford &amp; Rural Homes Limited</v>
          </cell>
          <cell r="C1209" t="str">
            <v>Yes</v>
          </cell>
          <cell r="D1209" t="str">
            <v>Yes</v>
          </cell>
          <cell r="E1209">
            <v>0</v>
          </cell>
          <cell r="F1209">
            <v>2</v>
          </cell>
          <cell r="G1209">
            <v>0</v>
          </cell>
          <cell r="H1209">
            <v>0</v>
          </cell>
          <cell r="I1209">
            <v>0</v>
          </cell>
        </row>
        <row r="1210">
          <cell r="A1210" t="str">
            <v>L4459</v>
          </cell>
          <cell r="B1210" t="str">
            <v>NSAH  (Alliance Homes) Limited</v>
          </cell>
          <cell r="C1210" t="str">
            <v>Yes</v>
          </cell>
          <cell r="D1210" t="str">
            <v>Yes</v>
          </cell>
          <cell r="E1210">
            <v>0</v>
          </cell>
          <cell r="F1210">
            <v>2</v>
          </cell>
          <cell r="G1210">
            <v>0</v>
          </cell>
          <cell r="H1210">
            <v>0</v>
          </cell>
          <cell r="I1210">
            <v>0</v>
          </cell>
        </row>
        <row r="1211">
          <cell r="A1211" t="str">
            <v>L4460</v>
          </cell>
          <cell r="B1211" t="str">
            <v>Victory Housing Trust</v>
          </cell>
          <cell r="C1211" t="str">
            <v>Yes</v>
          </cell>
          <cell r="D1211" t="str">
            <v>Yes</v>
          </cell>
          <cell r="E1211">
            <v>0</v>
          </cell>
          <cell r="F1211">
            <v>1</v>
          </cell>
          <cell r="G1211">
            <v>0</v>
          </cell>
          <cell r="H1211">
            <v>0</v>
          </cell>
          <cell r="I1211">
            <v>0</v>
          </cell>
        </row>
        <row r="1212">
          <cell r="A1212" t="str">
            <v>L4461</v>
          </cell>
          <cell r="B1212" t="str">
            <v>Hyndburn Homes Limited</v>
          </cell>
          <cell r="C1212" t="str">
            <v>Yes</v>
          </cell>
          <cell r="D1212" t="str">
            <v>No</v>
          </cell>
          <cell r="E1212">
            <v>0</v>
          </cell>
          <cell r="F1212">
            <v>1</v>
          </cell>
          <cell r="G1212">
            <v>4649</v>
          </cell>
          <cell r="H1212" t="str">
            <v>Symphony Housing Group Limited</v>
          </cell>
          <cell r="I1212">
            <v>0</v>
          </cell>
        </row>
        <row r="1213">
          <cell r="A1213" t="str">
            <v>L4462</v>
          </cell>
          <cell r="B1213" t="str">
            <v>Green Vale Homes Ltd</v>
          </cell>
          <cell r="C1213" t="str">
            <v>Yes</v>
          </cell>
          <cell r="D1213" t="str">
            <v>No</v>
          </cell>
          <cell r="E1213">
            <v>0</v>
          </cell>
          <cell r="F1213">
            <v>0</v>
          </cell>
          <cell r="G1213" t="str">
            <v>L4464</v>
          </cell>
          <cell r="H1213" t="str">
            <v>Together Housing Group Limited</v>
          </cell>
          <cell r="I1213">
            <v>0</v>
          </cell>
        </row>
        <row r="1214">
          <cell r="A1214" t="str">
            <v>L4463</v>
          </cell>
          <cell r="B1214" t="str">
            <v>Freebridge Community Housing Limited</v>
          </cell>
          <cell r="C1214" t="str">
            <v>No</v>
          </cell>
          <cell r="D1214">
            <v>0</v>
          </cell>
          <cell r="E1214">
            <v>0</v>
          </cell>
          <cell r="F1214">
            <v>0</v>
          </cell>
          <cell r="G1214">
            <v>0</v>
          </cell>
          <cell r="H1214">
            <v>0</v>
          </cell>
          <cell r="I1214">
            <v>0</v>
          </cell>
        </row>
        <row r="1215">
          <cell r="A1215" t="str">
            <v>L4464</v>
          </cell>
          <cell r="B1215" t="str">
            <v>Together Housing Group Limited</v>
          </cell>
          <cell r="C1215" t="str">
            <v>Yes</v>
          </cell>
          <cell r="D1215" t="str">
            <v>Yes</v>
          </cell>
          <cell r="E1215">
            <v>6</v>
          </cell>
          <cell r="F1215">
            <v>7</v>
          </cell>
          <cell r="G1215">
            <v>0</v>
          </cell>
          <cell r="H1215">
            <v>0</v>
          </cell>
          <cell r="I1215">
            <v>0</v>
          </cell>
        </row>
        <row r="1216">
          <cell r="A1216" t="str">
            <v>L4465</v>
          </cell>
          <cell r="B1216" t="str">
            <v>Great Places Housing Group Limited</v>
          </cell>
          <cell r="C1216" t="str">
            <v>Yes</v>
          </cell>
          <cell r="D1216" t="str">
            <v>Yes</v>
          </cell>
          <cell r="E1216">
            <v>2</v>
          </cell>
          <cell r="F1216">
            <v>2</v>
          </cell>
          <cell r="G1216">
            <v>0</v>
          </cell>
          <cell r="H1216">
            <v>0</v>
          </cell>
          <cell r="I1216">
            <v>0</v>
          </cell>
        </row>
        <row r="1217">
          <cell r="A1217" t="str">
            <v>L4466</v>
          </cell>
          <cell r="B1217" t="str">
            <v>Midland Heart Limited</v>
          </cell>
          <cell r="C1217" t="str">
            <v>Yes</v>
          </cell>
          <cell r="D1217" t="str">
            <v>Yes</v>
          </cell>
          <cell r="E1217">
            <v>1</v>
          </cell>
          <cell r="F1217">
            <v>3</v>
          </cell>
          <cell r="G1217">
            <v>0</v>
          </cell>
          <cell r="H1217">
            <v>0</v>
          </cell>
          <cell r="I1217">
            <v>0</v>
          </cell>
        </row>
        <row r="1218">
          <cell r="A1218" t="str">
            <v>L4467</v>
          </cell>
          <cell r="B1218" t="str">
            <v>Clapham Park Homes Limited</v>
          </cell>
          <cell r="C1218" t="str">
            <v>Yes</v>
          </cell>
          <cell r="D1218" t="str">
            <v>No</v>
          </cell>
          <cell r="E1218">
            <v>0</v>
          </cell>
          <cell r="F1218">
            <v>1</v>
          </cell>
          <cell r="G1218" t="str">
            <v>L0726</v>
          </cell>
          <cell r="H1218" t="str">
            <v>Metropolitan Housing Trust Limited</v>
          </cell>
          <cell r="I1218">
            <v>0</v>
          </cell>
        </row>
        <row r="1219">
          <cell r="A1219" t="str">
            <v>L4468</v>
          </cell>
          <cell r="B1219" t="str">
            <v>North Star Housing Group Limited</v>
          </cell>
          <cell r="C1219" t="str">
            <v>Yes</v>
          </cell>
          <cell r="D1219" t="str">
            <v>Yes</v>
          </cell>
          <cell r="E1219">
            <v>2</v>
          </cell>
          <cell r="F1219">
            <v>0</v>
          </cell>
          <cell r="G1219">
            <v>0</v>
          </cell>
          <cell r="H1219">
            <v>0</v>
          </cell>
          <cell r="I1219">
            <v>0</v>
          </cell>
        </row>
        <row r="1220">
          <cell r="A1220" t="str">
            <v>L4469</v>
          </cell>
          <cell r="B1220" t="str">
            <v>Teesdale Housing Association Ltd</v>
          </cell>
          <cell r="C1220" t="str">
            <v>Yes</v>
          </cell>
          <cell r="D1220" t="str">
            <v>No</v>
          </cell>
          <cell r="E1220">
            <v>0</v>
          </cell>
          <cell r="F1220">
            <v>0</v>
          </cell>
          <cell r="G1220" t="str">
            <v>L4468</v>
          </cell>
          <cell r="H1220" t="str">
            <v>North Star Housing Group Limited</v>
          </cell>
          <cell r="I1220">
            <v>0</v>
          </cell>
        </row>
        <row r="1221">
          <cell r="A1221" t="str">
            <v>L4470</v>
          </cell>
          <cell r="B1221" t="str">
            <v>Family Mosaic Housing</v>
          </cell>
          <cell r="C1221" t="str">
            <v>Yes</v>
          </cell>
          <cell r="D1221" t="str">
            <v>Yes</v>
          </cell>
          <cell r="E1221">
            <v>3</v>
          </cell>
          <cell r="F1221">
            <v>1</v>
          </cell>
          <cell r="G1221">
            <v>0</v>
          </cell>
          <cell r="H1221">
            <v>0</v>
          </cell>
          <cell r="I1221">
            <v>0</v>
          </cell>
        </row>
        <row r="1222">
          <cell r="A1222" t="str">
            <v>L4472</v>
          </cell>
          <cell r="B1222" t="str">
            <v>Cheshire Peaks &amp; Plains Housing Trust</v>
          </cell>
          <cell r="C1222" t="str">
            <v>Yes</v>
          </cell>
          <cell r="D1222" t="str">
            <v>Yes</v>
          </cell>
          <cell r="E1222">
            <v>0</v>
          </cell>
          <cell r="F1222">
            <v>2</v>
          </cell>
          <cell r="G1222">
            <v>0</v>
          </cell>
          <cell r="H1222">
            <v>0</v>
          </cell>
          <cell r="I1222">
            <v>0</v>
          </cell>
        </row>
        <row r="1223">
          <cell r="A1223" t="str">
            <v>L4473</v>
          </cell>
          <cell r="B1223" t="str">
            <v>Vale of Aylesbury Housing Trust</v>
          </cell>
          <cell r="C1223" t="str">
            <v>No</v>
          </cell>
          <cell r="D1223">
            <v>0</v>
          </cell>
          <cell r="E1223">
            <v>0</v>
          </cell>
          <cell r="F1223">
            <v>0</v>
          </cell>
          <cell r="G1223">
            <v>0</v>
          </cell>
          <cell r="H1223">
            <v>0</v>
          </cell>
          <cell r="I1223">
            <v>0</v>
          </cell>
        </row>
        <row r="1224">
          <cell r="A1224" t="str">
            <v>L4474</v>
          </cell>
          <cell r="B1224" t="str">
            <v>London District Housing Association Limited</v>
          </cell>
          <cell r="C1224" t="str">
            <v>Yes</v>
          </cell>
          <cell r="D1224" t="str">
            <v>Yes</v>
          </cell>
          <cell r="E1224">
            <v>0</v>
          </cell>
          <cell r="F1224">
            <v>1</v>
          </cell>
          <cell r="G1224">
            <v>0</v>
          </cell>
          <cell r="H1224">
            <v>0</v>
          </cell>
          <cell r="I1224">
            <v>0</v>
          </cell>
        </row>
        <row r="1225">
          <cell r="A1225" t="str">
            <v>L4475</v>
          </cell>
          <cell r="B1225" t="str">
            <v>Peak Valley Housing Association Limited</v>
          </cell>
          <cell r="C1225" t="str">
            <v>Yes</v>
          </cell>
          <cell r="D1225" t="str">
            <v>No</v>
          </cell>
          <cell r="E1225">
            <v>0</v>
          </cell>
          <cell r="F1225">
            <v>0</v>
          </cell>
          <cell r="G1225">
            <v>4649</v>
          </cell>
          <cell r="H1225" t="str">
            <v>Symphony Housing Group Limited</v>
          </cell>
          <cell r="I1225">
            <v>0</v>
          </cell>
        </row>
        <row r="1226">
          <cell r="A1226" t="str">
            <v>L4476</v>
          </cell>
          <cell r="B1226" t="str">
            <v>Incommunities Limited</v>
          </cell>
          <cell r="C1226" t="str">
            <v>Yes</v>
          </cell>
          <cell r="D1226" t="str">
            <v>No</v>
          </cell>
          <cell r="E1226">
            <v>0</v>
          </cell>
          <cell r="F1226">
            <v>0</v>
          </cell>
          <cell r="G1226" t="str">
            <v>L4363</v>
          </cell>
          <cell r="H1226" t="str">
            <v>Incommunities Group Limited</v>
          </cell>
          <cell r="I1226">
            <v>0</v>
          </cell>
        </row>
        <row r="1227">
          <cell r="A1227" t="str">
            <v>L4477</v>
          </cell>
          <cell r="B1227" t="str">
            <v>Housing Pendle Limited</v>
          </cell>
          <cell r="C1227" t="str">
            <v>Yes</v>
          </cell>
          <cell r="D1227" t="str">
            <v>No</v>
          </cell>
          <cell r="E1227">
            <v>0</v>
          </cell>
          <cell r="F1227">
            <v>0</v>
          </cell>
          <cell r="G1227" t="str">
            <v>L4464</v>
          </cell>
          <cell r="H1227" t="str">
            <v>Together Housing Group Limited</v>
          </cell>
          <cell r="I1227">
            <v>0</v>
          </cell>
        </row>
        <row r="1228">
          <cell r="A1228" t="str">
            <v>L4478</v>
          </cell>
          <cell r="B1228" t="str">
            <v>Parkway Green Housing Trust</v>
          </cell>
          <cell r="C1228" t="str">
            <v>Yes</v>
          </cell>
          <cell r="D1228" t="str">
            <v>No</v>
          </cell>
          <cell r="E1228">
            <v>0</v>
          </cell>
          <cell r="F1228">
            <v>0</v>
          </cell>
          <cell r="G1228">
            <v>4755</v>
          </cell>
          <cell r="H1228" t="str">
            <v>Wythenshawe Community Housing Group Limited</v>
          </cell>
          <cell r="I1228">
            <v>0</v>
          </cell>
        </row>
        <row r="1229">
          <cell r="A1229" t="str">
            <v>L4483</v>
          </cell>
          <cell r="B1229" t="str">
            <v>Derwentside Homes</v>
          </cell>
          <cell r="C1229" t="str">
            <v>Yes</v>
          </cell>
          <cell r="D1229" t="str">
            <v>Yes</v>
          </cell>
          <cell r="E1229">
            <v>0</v>
          </cell>
          <cell r="F1229">
            <v>2</v>
          </cell>
          <cell r="G1229">
            <v>0</v>
          </cell>
          <cell r="H1229">
            <v>0</v>
          </cell>
          <cell r="I1229">
            <v>0</v>
          </cell>
        </row>
        <row r="1230">
          <cell r="A1230" t="str">
            <v>L4484</v>
          </cell>
          <cell r="B1230" t="str">
            <v>Community Trust Housing</v>
          </cell>
          <cell r="C1230" t="str">
            <v>Yes</v>
          </cell>
          <cell r="D1230" t="str">
            <v>No</v>
          </cell>
          <cell r="E1230">
            <v>0</v>
          </cell>
          <cell r="F1230">
            <v>0</v>
          </cell>
          <cell r="G1230" t="str">
            <v>L4373</v>
          </cell>
          <cell r="H1230" t="str">
            <v>Network Housing Group Limited</v>
          </cell>
          <cell r="I1230">
            <v>0</v>
          </cell>
        </row>
        <row r="1231">
          <cell r="A1231" t="str">
            <v>L4485</v>
          </cell>
          <cell r="B1231" t="str">
            <v>Merlin Housing Society Limited</v>
          </cell>
          <cell r="C1231" t="str">
            <v>Yes</v>
          </cell>
          <cell r="D1231" t="str">
            <v>Yes</v>
          </cell>
          <cell r="E1231">
            <v>0</v>
          </cell>
          <cell r="F1231">
            <v>1</v>
          </cell>
          <cell r="G1231">
            <v>0</v>
          </cell>
          <cell r="H1231">
            <v>0</v>
          </cell>
          <cell r="I1231">
            <v>0</v>
          </cell>
        </row>
        <row r="1232">
          <cell r="A1232" t="str">
            <v>L4486</v>
          </cell>
          <cell r="B1232" t="str">
            <v>Ongo Homes Limited</v>
          </cell>
          <cell r="C1232" t="str">
            <v>Yes</v>
          </cell>
          <cell r="D1232" t="str">
            <v>No</v>
          </cell>
          <cell r="E1232">
            <v>0</v>
          </cell>
          <cell r="F1232">
            <v>0</v>
          </cell>
          <cell r="G1232">
            <v>0</v>
          </cell>
          <cell r="H1232">
            <v>0</v>
          </cell>
          <cell r="I1232" t="str">
            <v xml:space="preserve">Ongo Partnership </v>
          </cell>
        </row>
        <row r="1233">
          <cell r="A1233" t="str">
            <v>L4487</v>
          </cell>
          <cell r="B1233" t="str">
            <v>Chorley Community Housing Limited</v>
          </cell>
          <cell r="C1233" t="str">
            <v>Yes</v>
          </cell>
          <cell r="D1233" t="str">
            <v>No</v>
          </cell>
          <cell r="E1233">
            <v>0</v>
          </cell>
          <cell r="F1233">
            <v>0</v>
          </cell>
          <cell r="G1233" t="str">
            <v>LH4345</v>
          </cell>
          <cell r="H1233" t="str">
            <v>Adactus Housing Group Limited</v>
          </cell>
          <cell r="I1233">
            <v>0</v>
          </cell>
        </row>
        <row r="1234">
          <cell r="A1234" t="str">
            <v>L4490</v>
          </cell>
          <cell r="B1234" t="str">
            <v>Rochford Housing Association Limited</v>
          </cell>
          <cell r="C1234" t="str">
            <v>Yes</v>
          </cell>
          <cell r="D1234" t="str">
            <v>No</v>
          </cell>
          <cell r="E1234">
            <v>0</v>
          </cell>
          <cell r="F1234">
            <v>0</v>
          </cell>
          <cell r="G1234" t="str">
            <v>L0247</v>
          </cell>
          <cell r="H1234" t="str">
            <v>Sanctuary Housing Association</v>
          </cell>
          <cell r="I1234">
            <v>0</v>
          </cell>
        </row>
        <row r="1235">
          <cell r="A1235" t="str">
            <v>L4491</v>
          </cell>
          <cell r="B1235" t="str">
            <v>The Housing Plus Group Limited</v>
          </cell>
          <cell r="C1235" t="str">
            <v>Yes</v>
          </cell>
          <cell r="D1235" t="str">
            <v>Yes</v>
          </cell>
          <cell r="E1235">
            <v>1</v>
          </cell>
          <cell r="F1235">
            <v>1</v>
          </cell>
          <cell r="G1235">
            <v>0</v>
          </cell>
          <cell r="H1235">
            <v>0</v>
          </cell>
          <cell r="I1235">
            <v>0</v>
          </cell>
        </row>
        <row r="1236">
          <cell r="A1236" t="str">
            <v>L4493</v>
          </cell>
          <cell r="B1236" t="str">
            <v>Meres and Mosses Housing Association</v>
          </cell>
          <cell r="C1236" t="str">
            <v>Yes</v>
          </cell>
          <cell r="D1236" t="str">
            <v>No</v>
          </cell>
          <cell r="E1236">
            <v>0</v>
          </cell>
          <cell r="F1236">
            <v>0</v>
          </cell>
          <cell r="G1236" t="str">
            <v>L4494</v>
          </cell>
          <cell r="H1236" t="str">
            <v>Shropshire Housing Limited</v>
          </cell>
          <cell r="I1236">
            <v>0</v>
          </cell>
        </row>
        <row r="1237">
          <cell r="A1237" t="str">
            <v>L4494</v>
          </cell>
          <cell r="B1237" t="str">
            <v>Shropshire Housing Limited</v>
          </cell>
          <cell r="C1237" t="str">
            <v>Yes</v>
          </cell>
          <cell r="D1237" t="str">
            <v>Yes</v>
          </cell>
          <cell r="E1237">
            <v>2</v>
          </cell>
          <cell r="F1237">
            <v>0</v>
          </cell>
          <cell r="G1237">
            <v>0</v>
          </cell>
          <cell r="H1237">
            <v>0</v>
          </cell>
          <cell r="I1237">
            <v>0</v>
          </cell>
        </row>
        <row r="1238">
          <cell r="A1238" t="str">
            <v>L4495</v>
          </cell>
          <cell r="B1238" t="str">
            <v>Watford Community Housing Trust</v>
          </cell>
          <cell r="C1238" t="str">
            <v>Yes</v>
          </cell>
          <cell r="D1238" t="str">
            <v>Yes</v>
          </cell>
          <cell r="E1238">
            <v>0</v>
          </cell>
          <cell r="F1238">
            <v>1</v>
          </cell>
          <cell r="G1238">
            <v>0</v>
          </cell>
          <cell r="H1238">
            <v>0</v>
          </cell>
          <cell r="I1238">
            <v>0</v>
          </cell>
        </row>
        <row r="1239">
          <cell r="A1239" t="str">
            <v>L4496</v>
          </cell>
          <cell r="B1239" t="str">
            <v>Fry Housing Trust</v>
          </cell>
          <cell r="C1239" t="str">
            <v>Yes</v>
          </cell>
          <cell r="D1239" t="str">
            <v>No</v>
          </cell>
          <cell r="E1239">
            <v>0</v>
          </cell>
          <cell r="F1239">
            <v>0</v>
          </cell>
          <cell r="G1239" t="str">
            <v>LH3902</v>
          </cell>
          <cell r="H1239" t="str">
            <v>Accord Housing Association Limited</v>
          </cell>
          <cell r="I1239">
            <v>0</v>
          </cell>
        </row>
        <row r="1240">
          <cell r="A1240" t="str">
            <v>L4497</v>
          </cell>
          <cell r="B1240" t="str">
            <v>Guinness Care and Support Limited</v>
          </cell>
          <cell r="C1240" t="str">
            <v>Yes</v>
          </cell>
          <cell r="D1240" t="str">
            <v>No</v>
          </cell>
          <cell r="E1240">
            <v>0</v>
          </cell>
          <cell r="F1240">
            <v>0</v>
          </cell>
          <cell r="G1240">
            <v>4729</v>
          </cell>
          <cell r="H1240" t="str">
            <v>The Guinness Partnership Limited</v>
          </cell>
          <cell r="I1240">
            <v>0</v>
          </cell>
        </row>
        <row r="1241">
          <cell r="A1241" t="str">
            <v>L4498</v>
          </cell>
          <cell r="B1241" t="str">
            <v>Futures Homeway Limited</v>
          </cell>
          <cell r="C1241" t="str">
            <v>Yes</v>
          </cell>
          <cell r="D1241" t="str">
            <v>No</v>
          </cell>
          <cell r="E1241">
            <v>0</v>
          </cell>
          <cell r="F1241">
            <v>0</v>
          </cell>
          <cell r="G1241" t="str">
            <v>L4502</v>
          </cell>
          <cell r="H1241" t="str">
            <v>Futures Housing Group Limited</v>
          </cell>
          <cell r="I1241">
            <v>0</v>
          </cell>
        </row>
        <row r="1242">
          <cell r="A1242" t="str">
            <v>L4499</v>
          </cell>
          <cell r="B1242" t="str">
            <v>Greenfields Community Housing Association</v>
          </cell>
          <cell r="C1242" t="str">
            <v>Yes</v>
          </cell>
          <cell r="D1242" t="str">
            <v>Yes</v>
          </cell>
          <cell r="E1242">
            <v>0</v>
          </cell>
          <cell r="F1242">
            <v>1</v>
          </cell>
          <cell r="G1242">
            <v>0</v>
          </cell>
          <cell r="H1242">
            <v>0</v>
          </cell>
          <cell r="I1242">
            <v>0</v>
          </cell>
        </row>
        <row r="1243">
          <cell r="A1243" t="str">
            <v>L4500</v>
          </cell>
          <cell r="B1243" t="str">
            <v>Mole Valley Housing Association Limited</v>
          </cell>
          <cell r="C1243" t="str">
            <v>Yes</v>
          </cell>
          <cell r="D1243" t="str">
            <v>No</v>
          </cell>
          <cell r="E1243">
            <v>0</v>
          </cell>
          <cell r="F1243">
            <v>0</v>
          </cell>
          <cell r="G1243" t="str">
            <v>LH4046</v>
          </cell>
          <cell r="H1243" t="str">
            <v>Circle Anglia Limited</v>
          </cell>
          <cell r="I1243">
            <v>0</v>
          </cell>
        </row>
        <row r="1244">
          <cell r="A1244" t="str">
            <v>L4501</v>
          </cell>
          <cell r="B1244" t="str">
            <v>Roddons Housing Association Limited</v>
          </cell>
          <cell r="C1244" t="str">
            <v>Yes</v>
          </cell>
          <cell r="D1244" t="str">
            <v>No</v>
          </cell>
          <cell r="E1244">
            <v>0</v>
          </cell>
          <cell r="F1244">
            <v>0</v>
          </cell>
          <cell r="G1244" t="str">
            <v>LH4046</v>
          </cell>
          <cell r="H1244" t="str">
            <v>Circle Anglia Limited</v>
          </cell>
          <cell r="I1244">
            <v>0</v>
          </cell>
        </row>
        <row r="1245">
          <cell r="A1245" t="str">
            <v>L4502</v>
          </cell>
          <cell r="B1245" t="str">
            <v>Futures Housing Group Limited</v>
          </cell>
          <cell r="C1245" t="str">
            <v>Yes</v>
          </cell>
          <cell r="D1245" t="str">
            <v>Yes</v>
          </cell>
          <cell r="E1245">
            <v>2</v>
          </cell>
          <cell r="F1245">
            <v>1</v>
          </cell>
          <cell r="G1245">
            <v>0</v>
          </cell>
          <cell r="H1245">
            <v>0</v>
          </cell>
          <cell r="I1245">
            <v>0</v>
          </cell>
        </row>
        <row r="1246">
          <cell r="A1246" t="str">
            <v>L4504</v>
          </cell>
          <cell r="B1246" t="str">
            <v>Acclaim Housing Group Limited</v>
          </cell>
          <cell r="C1246" t="str">
            <v>Yes</v>
          </cell>
          <cell r="D1246" t="str">
            <v>Yes</v>
          </cell>
          <cell r="E1246">
            <v>2</v>
          </cell>
          <cell r="F1246">
            <v>0</v>
          </cell>
          <cell r="G1246">
            <v>0</v>
          </cell>
          <cell r="H1246">
            <v>0</v>
          </cell>
          <cell r="I1246">
            <v>0</v>
          </cell>
        </row>
        <row r="1247">
          <cell r="A1247" t="str">
            <v>L4505</v>
          </cell>
          <cell r="B1247" t="str">
            <v>Phoenix Community Housing Association (Bellingham and Downham) Limited</v>
          </cell>
          <cell r="C1247" t="str">
            <v>Yes</v>
          </cell>
          <cell r="D1247" t="str">
            <v>Yes</v>
          </cell>
          <cell r="E1247">
            <v>0</v>
          </cell>
          <cell r="F1247">
            <v>1</v>
          </cell>
          <cell r="G1247">
            <v>0</v>
          </cell>
          <cell r="H1247">
            <v>0</v>
          </cell>
          <cell r="I1247">
            <v>0</v>
          </cell>
        </row>
        <row r="1248">
          <cell r="A1248" t="str">
            <v>L4506</v>
          </cell>
          <cell r="B1248" t="str">
            <v>Seven Locks Housing Limited</v>
          </cell>
          <cell r="C1248" t="str">
            <v>Yes</v>
          </cell>
          <cell r="D1248" t="str">
            <v>No</v>
          </cell>
          <cell r="E1248">
            <v>0</v>
          </cell>
          <cell r="F1248">
            <v>0</v>
          </cell>
          <cell r="G1248" t="str">
            <v>L4504</v>
          </cell>
          <cell r="H1248" t="str">
            <v>Acclaim Housing Group Limited</v>
          </cell>
          <cell r="I1248">
            <v>0</v>
          </cell>
        </row>
        <row r="1249">
          <cell r="A1249" t="str">
            <v>L4507</v>
          </cell>
          <cell r="B1249" t="str">
            <v>Southway Housing Trust (Manchester) Limited</v>
          </cell>
          <cell r="C1249" t="str">
            <v>No</v>
          </cell>
          <cell r="D1249">
            <v>0</v>
          </cell>
          <cell r="E1249">
            <v>0</v>
          </cell>
          <cell r="F1249">
            <v>0</v>
          </cell>
          <cell r="G1249">
            <v>0</v>
          </cell>
          <cell r="H1249">
            <v>0</v>
          </cell>
          <cell r="I1249">
            <v>0</v>
          </cell>
        </row>
        <row r="1250">
          <cell r="A1250" t="str">
            <v>L4508</v>
          </cell>
          <cell r="B1250" t="str">
            <v>Tarka Housing Limited</v>
          </cell>
          <cell r="C1250" t="str">
            <v>Yes</v>
          </cell>
          <cell r="D1250" t="str">
            <v>No</v>
          </cell>
          <cell r="E1250">
            <v>0</v>
          </cell>
          <cell r="F1250">
            <v>1</v>
          </cell>
          <cell r="G1250" t="str">
            <v>L4510</v>
          </cell>
          <cell r="H1250" t="str">
            <v>WHGL 2016 Limited</v>
          </cell>
          <cell r="I1250">
            <v>0</v>
          </cell>
        </row>
        <row r="1251">
          <cell r="A1251" t="str">
            <v>L4509</v>
          </cell>
          <cell r="B1251" t="str">
            <v>Wellingborough Homes Limited</v>
          </cell>
          <cell r="C1251" t="str">
            <v>No</v>
          </cell>
          <cell r="D1251">
            <v>0</v>
          </cell>
          <cell r="E1251">
            <v>0</v>
          </cell>
          <cell r="F1251">
            <v>0</v>
          </cell>
          <cell r="G1251">
            <v>0</v>
          </cell>
          <cell r="H1251">
            <v>0</v>
          </cell>
          <cell r="I1251">
            <v>0</v>
          </cell>
        </row>
        <row r="1252">
          <cell r="A1252" t="str">
            <v>L4510</v>
          </cell>
          <cell r="B1252" t="str">
            <v>WHGL 2016 Limited</v>
          </cell>
          <cell r="C1252" t="str">
            <v>Yes</v>
          </cell>
          <cell r="D1252" t="str">
            <v>Yes</v>
          </cell>
          <cell r="E1252">
            <v>2</v>
          </cell>
          <cell r="F1252">
            <v>0</v>
          </cell>
          <cell r="G1252">
            <v>0</v>
          </cell>
          <cell r="H1252">
            <v>0</v>
          </cell>
          <cell r="I1252">
            <v>0</v>
          </cell>
        </row>
        <row r="1253">
          <cell r="A1253" t="str">
            <v>L4511</v>
          </cell>
          <cell r="B1253" t="str">
            <v>Accent Group Limited</v>
          </cell>
          <cell r="C1253" t="str">
            <v>Yes</v>
          </cell>
          <cell r="D1253" t="str">
            <v>Yes</v>
          </cell>
          <cell r="E1253">
            <v>4</v>
          </cell>
          <cell r="F1253">
            <v>1</v>
          </cell>
          <cell r="G1253">
            <v>0</v>
          </cell>
          <cell r="H1253">
            <v>0</v>
          </cell>
          <cell r="I1253">
            <v>0</v>
          </cell>
        </row>
        <row r="1254">
          <cell r="A1254" t="str">
            <v>L4512</v>
          </cell>
          <cell r="B1254" t="str">
            <v>Bernicia Group Limited</v>
          </cell>
          <cell r="C1254" t="str">
            <v>Yes</v>
          </cell>
          <cell r="D1254" t="str">
            <v>Yes</v>
          </cell>
          <cell r="E1254">
            <v>2</v>
          </cell>
          <cell r="F1254">
            <v>0</v>
          </cell>
          <cell r="G1254">
            <v>0</v>
          </cell>
          <cell r="H1254">
            <v>0</v>
          </cell>
          <cell r="I1254">
            <v>0</v>
          </cell>
        </row>
        <row r="1255">
          <cell r="A1255" t="str">
            <v>L4513</v>
          </cell>
          <cell r="B1255" t="str">
            <v>Bracknell Forest Homes Limited</v>
          </cell>
          <cell r="C1255" t="str">
            <v>Yes</v>
          </cell>
          <cell r="D1255" t="str">
            <v>Yes</v>
          </cell>
          <cell r="E1255">
            <v>0</v>
          </cell>
          <cell r="F1255">
            <v>1</v>
          </cell>
          <cell r="G1255">
            <v>0</v>
          </cell>
          <cell r="H1255">
            <v>0</v>
          </cell>
          <cell r="I1255">
            <v>0</v>
          </cell>
        </row>
        <row r="1256">
          <cell r="A1256" t="str">
            <v>L4514</v>
          </cell>
          <cell r="B1256" t="str">
            <v>Cestria Community Housing Association Limited</v>
          </cell>
          <cell r="C1256" t="str">
            <v>Yes</v>
          </cell>
          <cell r="D1256" t="str">
            <v>No</v>
          </cell>
          <cell r="E1256">
            <v>0</v>
          </cell>
          <cell r="F1256">
            <v>0</v>
          </cell>
          <cell r="G1256">
            <v>4646</v>
          </cell>
          <cell r="H1256" t="str">
            <v>Isos Housing Limited</v>
          </cell>
          <cell r="I1256">
            <v>0</v>
          </cell>
        </row>
        <row r="1257">
          <cell r="A1257" t="str">
            <v>L4515</v>
          </cell>
          <cell r="B1257" t="str">
            <v>GreenSquare Group Limited</v>
          </cell>
          <cell r="C1257" t="str">
            <v>Yes</v>
          </cell>
          <cell r="D1257" t="str">
            <v>Yes</v>
          </cell>
          <cell r="E1257">
            <v>4</v>
          </cell>
          <cell r="F1257">
            <v>1</v>
          </cell>
          <cell r="G1257">
            <v>0</v>
          </cell>
          <cell r="H1257">
            <v>0</v>
          </cell>
          <cell r="I1257">
            <v>0</v>
          </cell>
        </row>
        <row r="1258">
          <cell r="A1258" t="str">
            <v>L4516</v>
          </cell>
          <cell r="B1258" t="str">
            <v>Wansbeck Homes Limited</v>
          </cell>
          <cell r="C1258" t="str">
            <v>Yes</v>
          </cell>
          <cell r="D1258" t="str">
            <v>No</v>
          </cell>
          <cell r="E1258">
            <v>0</v>
          </cell>
          <cell r="F1258">
            <v>0</v>
          </cell>
          <cell r="G1258" t="str">
            <v>L4512</v>
          </cell>
          <cell r="H1258" t="str">
            <v>Bernicia Group Limited</v>
          </cell>
          <cell r="I1258">
            <v>0</v>
          </cell>
        </row>
        <row r="1259">
          <cell r="A1259" t="str">
            <v>L4517</v>
          </cell>
          <cell r="B1259" t="str">
            <v>London &amp; Quadrant Housing Trust</v>
          </cell>
          <cell r="C1259" t="str">
            <v>Yes</v>
          </cell>
          <cell r="D1259" t="str">
            <v>Yes</v>
          </cell>
          <cell r="E1259">
            <v>0</v>
          </cell>
          <cell r="F1259">
            <v>4</v>
          </cell>
          <cell r="G1259">
            <v>0</v>
          </cell>
          <cell r="H1259">
            <v>0</v>
          </cell>
          <cell r="I1259">
            <v>0</v>
          </cell>
        </row>
        <row r="1260">
          <cell r="A1260" t="str">
            <v>L4518</v>
          </cell>
          <cell r="B1260" t="str">
            <v>Grand Union Housing Group</v>
          </cell>
          <cell r="C1260" t="str">
            <v>Yes</v>
          </cell>
          <cell r="D1260" t="str">
            <v>Yes</v>
          </cell>
          <cell r="E1260">
            <v>3</v>
          </cell>
          <cell r="F1260">
            <v>1</v>
          </cell>
          <cell r="G1260">
            <v>0</v>
          </cell>
          <cell r="H1260">
            <v>0</v>
          </cell>
          <cell r="I1260">
            <v>0</v>
          </cell>
        </row>
        <row r="1261">
          <cell r="A1261" t="str">
            <v>L4519</v>
          </cell>
          <cell r="B1261" t="str">
            <v>South Northants Homes Limited</v>
          </cell>
          <cell r="C1261" t="str">
            <v>Yes</v>
          </cell>
          <cell r="D1261" t="str">
            <v>No</v>
          </cell>
          <cell r="E1261">
            <v>0</v>
          </cell>
          <cell r="F1261">
            <v>0</v>
          </cell>
          <cell r="G1261" t="str">
            <v>L4518</v>
          </cell>
          <cell r="H1261" t="str">
            <v>Grand Union Housing Group</v>
          </cell>
          <cell r="I1261">
            <v>0</v>
          </cell>
        </row>
        <row r="1262">
          <cell r="A1262" t="str">
            <v>L4520</v>
          </cell>
          <cell r="B1262" t="str">
            <v>Thrive Homes Ltd</v>
          </cell>
          <cell r="C1262" t="str">
            <v>Yes</v>
          </cell>
          <cell r="D1262" t="str">
            <v>Yes</v>
          </cell>
          <cell r="E1262">
            <v>0</v>
          </cell>
          <cell r="F1262">
            <v>1</v>
          </cell>
          <cell r="G1262">
            <v>0</v>
          </cell>
          <cell r="H1262">
            <v>0</v>
          </cell>
          <cell r="I1262">
            <v>0</v>
          </cell>
        </row>
        <row r="1263">
          <cell r="A1263" t="str">
            <v>L4521</v>
          </cell>
          <cell r="B1263" t="str">
            <v>Yorkshire Housing Limited</v>
          </cell>
          <cell r="C1263" t="str">
            <v>Yes</v>
          </cell>
          <cell r="D1263" t="str">
            <v>Yes</v>
          </cell>
          <cell r="E1263">
            <v>0</v>
          </cell>
          <cell r="F1263">
            <v>3</v>
          </cell>
          <cell r="G1263">
            <v>0</v>
          </cell>
          <cell r="H1263">
            <v>0</v>
          </cell>
          <cell r="I1263">
            <v>0</v>
          </cell>
        </row>
        <row r="1264">
          <cell r="A1264" t="str">
            <v>L4522</v>
          </cell>
          <cell r="B1264" t="str">
            <v>Thirteen Group Limited</v>
          </cell>
          <cell r="C1264" t="str">
            <v>Yes</v>
          </cell>
          <cell r="D1264" t="str">
            <v>Yes</v>
          </cell>
          <cell r="E1264">
            <v>4</v>
          </cell>
          <cell r="F1264">
            <v>1</v>
          </cell>
          <cell r="G1264">
            <v>0</v>
          </cell>
          <cell r="H1264">
            <v>0</v>
          </cell>
          <cell r="I1264">
            <v>0</v>
          </cell>
        </row>
        <row r="1265">
          <cell r="A1265" t="str">
            <v>L4523</v>
          </cell>
          <cell r="B1265" t="str">
            <v>Asra Housing Group Limited</v>
          </cell>
          <cell r="C1265" t="str">
            <v>Yes</v>
          </cell>
          <cell r="D1265" t="str">
            <v>Yes</v>
          </cell>
          <cell r="E1265">
            <v>2</v>
          </cell>
          <cell r="F1265">
            <v>0</v>
          </cell>
          <cell r="G1265">
            <v>0</v>
          </cell>
          <cell r="H1265">
            <v>0</v>
          </cell>
          <cell r="I1265">
            <v>0</v>
          </cell>
        </row>
        <row r="1266">
          <cell r="A1266" t="str">
            <v>L4524</v>
          </cell>
          <cell r="B1266" t="str">
            <v>Liverpool Mutual Homes Limited</v>
          </cell>
          <cell r="C1266" t="str">
            <v>Yes</v>
          </cell>
          <cell r="D1266" t="str">
            <v>Yes</v>
          </cell>
          <cell r="E1266">
            <v>0</v>
          </cell>
          <cell r="F1266">
            <v>2</v>
          </cell>
          <cell r="G1266">
            <v>0</v>
          </cell>
          <cell r="H1266">
            <v>0</v>
          </cell>
          <cell r="I1266">
            <v>0</v>
          </cell>
        </row>
        <row r="1267">
          <cell r="A1267" t="str">
            <v>L4525</v>
          </cell>
          <cell r="B1267" t="str">
            <v>Ribble Valley Homes Limited</v>
          </cell>
          <cell r="C1267" t="str">
            <v>Yes</v>
          </cell>
          <cell r="D1267" t="str">
            <v>No</v>
          </cell>
          <cell r="E1267">
            <v>0</v>
          </cell>
          <cell r="F1267">
            <v>0</v>
          </cell>
          <cell r="G1267">
            <v>4649</v>
          </cell>
          <cell r="H1267" t="str">
            <v>Symphony Housing Group Limited</v>
          </cell>
          <cell r="I1267">
            <v>0</v>
          </cell>
        </row>
        <row r="1268">
          <cell r="A1268" t="str">
            <v>L4526</v>
          </cell>
          <cell r="B1268" t="str">
            <v>Heart Of England Housing Association Limited</v>
          </cell>
          <cell r="C1268" t="str">
            <v>Yes</v>
          </cell>
          <cell r="D1268" t="str">
            <v>No</v>
          </cell>
          <cell r="E1268">
            <v>0</v>
          </cell>
          <cell r="F1268">
            <v>0</v>
          </cell>
          <cell r="G1268" t="str">
            <v>L4123</v>
          </cell>
          <cell r="H1268" t="str">
            <v>Orbit Group Limited</v>
          </cell>
          <cell r="I1268">
            <v>0</v>
          </cell>
        </row>
        <row r="1269">
          <cell r="A1269" t="str">
            <v>L4527</v>
          </cell>
          <cell r="B1269" t="str">
            <v>City South Manchester Housing Trust</v>
          </cell>
          <cell r="C1269" t="str">
            <v>Yes</v>
          </cell>
          <cell r="D1269" t="str">
            <v>No</v>
          </cell>
          <cell r="E1269">
            <v>0</v>
          </cell>
          <cell r="F1269">
            <v>0</v>
          </cell>
          <cell r="G1269">
            <v>4808</v>
          </cell>
          <cell r="H1269" t="str">
            <v>One Manchester Limited</v>
          </cell>
          <cell r="I1269">
            <v>0</v>
          </cell>
        </row>
        <row r="1270">
          <cell r="A1270" t="str">
            <v>L4528</v>
          </cell>
          <cell r="B1270" t="str">
            <v>City West Housing Trust Limited</v>
          </cell>
          <cell r="C1270" t="str">
            <v>Yes</v>
          </cell>
          <cell r="D1270" t="str">
            <v>No</v>
          </cell>
          <cell r="E1270">
            <v>0</v>
          </cell>
          <cell r="F1270">
            <v>0</v>
          </cell>
          <cell r="G1270">
            <v>4820</v>
          </cell>
          <cell r="H1270" t="str">
            <v>ForViva Group Limited</v>
          </cell>
          <cell r="I1270">
            <v>0</v>
          </cell>
        </row>
        <row r="1271">
          <cell r="A1271" t="str">
            <v>L4529</v>
          </cell>
          <cell r="B1271" t="str">
            <v>Berwick Borough Housing</v>
          </cell>
          <cell r="C1271" t="str">
            <v>Yes</v>
          </cell>
          <cell r="D1271" t="str">
            <v>No</v>
          </cell>
          <cell r="E1271">
            <v>0</v>
          </cell>
          <cell r="F1271">
            <v>0</v>
          </cell>
          <cell r="G1271" t="str">
            <v>L4531</v>
          </cell>
          <cell r="H1271" t="str">
            <v>Four Housing Group Limited</v>
          </cell>
          <cell r="I1271">
            <v>0</v>
          </cell>
        </row>
        <row r="1272">
          <cell r="A1272" t="str">
            <v>L4530</v>
          </cell>
          <cell r="B1272" t="str">
            <v>East Midlands Housing Group</v>
          </cell>
          <cell r="C1272" t="str">
            <v>Yes</v>
          </cell>
          <cell r="D1272" t="str">
            <v>Yes</v>
          </cell>
          <cell r="E1272">
            <v>1</v>
          </cell>
          <cell r="F1272">
            <v>3</v>
          </cell>
          <cell r="G1272">
            <v>0</v>
          </cell>
          <cell r="H1272">
            <v>0</v>
          </cell>
          <cell r="I1272">
            <v>0</v>
          </cell>
        </row>
        <row r="1273">
          <cell r="A1273" t="str">
            <v>L4531</v>
          </cell>
          <cell r="B1273" t="str">
            <v>Four Housing Group Limited</v>
          </cell>
          <cell r="C1273" t="str">
            <v>Yes</v>
          </cell>
          <cell r="D1273" t="str">
            <v>Yes</v>
          </cell>
          <cell r="E1273">
            <v>2</v>
          </cell>
          <cell r="F1273">
            <v>0</v>
          </cell>
          <cell r="G1273">
            <v>0</v>
          </cell>
          <cell r="H1273">
            <v>0</v>
          </cell>
          <cell r="I1273">
            <v>0</v>
          </cell>
        </row>
        <row r="1274">
          <cell r="A1274" t="str">
            <v>L4532</v>
          </cell>
          <cell r="B1274" t="str">
            <v>Gedling Homes</v>
          </cell>
          <cell r="C1274" t="str">
            <v>Yes</v>
          </cell>
          <cell r="D1274" t="str">
            <v>No</v>
          </cell>
          <cell r="E1274">
            <v>0</v>
          </cell>
          <cell r="F1274">
            <v>0</v>
          </cell>
          <cell r="G1274" t="str">
            <v>LH4265</v>
          </cell>
          <cell r="H1274" t="str">
            <v>New Charter Housing Trust Limited</v>
          </cell>
          <cell r="I1274">
            <v>0</v>
          </cell>
        </row>
        <row r="1275">
          <cell r="A1275" t="str">
            <v>L4534</v>
          </cell>
          <cell r="B1275" t="str">
            <v>Bangla Housing Association</v>
          </cell>
          <cell r="C1275" t="str">
            <v>No</v>
          </cell>
          <cell r="D1275">
            <v>0</v>
          </cell>
          <cell r="E1275">
            <v>0</v>
          </cell>
          <cell r="F1275">
            <v>0</v>
          </cell>
          <cell r="G1275">
            <v>0</v>
          </cell>
          <cell r="H1275">
            <v>0</v>
          </cell>
          <cell r="I1275">
            <v>0</v>
          </cell>
        </row>
        <row r="1276">
          <cell r="A1276" t="str">
            <v>L4535</v>
          </cell>
          <cell r="B1276" t="str">
            <v>Fairoak Housing Assocation</v>
          </cell>
          <cell r="C1276" t="str">
            <v>No</v>
          </cell>
          <cell r="D1276">
            <v>0</v>
          </cell>
          <cell r="E1276">
            <v>0</v>
          </cell>
          <cell r="F1276">
            <v>0</v>
          </cell>
          <cell r="G1276">
            <v>0</v>
          </cell>
          <cell r="H1276">
            <v>0</v>
          </cell>
          <cell r="I1276">
            <v>0</v>
          </cell>
        </row>
        <row r="1277">
          <cell r="A1277" t="str">
            <v>L4536</v>
          </cell>
          <cell r="B1277" t="str">
            <v>AmicusHorizon Limited</v>
          </cell>
          <cell r="C1277" t="str">
            <v>Yes</v>
          </cell>
          <cell r="D1277" t="str">
            <v>Yes</v>
          </cell>
          <cell r="E1277">
            <v>3</v>
          </cell>
          <cell r="F1277">
            <v>9</v>
          </cell>
          <cell r="G1277">
            <v>0</v>
          </cell>
          <cell r="H1277">
            <v>0</v>
          </cell>
          <cell r="I1277">
            <v>0</v>
          </cell>
        </row>
        <row r="1278">
          <cell r="A1278" t="str">
            <v>L4538</v>
          </cell>
          <cell r="B1278" t="str">
            <v>Livin Housing Limited</v>
          </cell>
          <cell r="C1278" t="str">
            <v>No</v>
          </cell>
          <cell r="D1278">
            <v>0</v>
          </cell>
          <cell r="E1278">
            <v>0</v>
          </cell>
          <cell r="F1278">
            <v>0</v>
          </cell>
          <cell r="G1278">
            <v>0</v>
          </cell>
          <cell r="H1278">
            <v>0</v>
          </cell>
          <cell r="I1278">
            <v>0</v>
          </cell>
        </row>
        <row r="1279">
          <cell r="A1279" t="str">
            <v>L4542</v>
          </cell>
          <cell r="B1279" t="str">
            <v>Longhurst &amp; Havelok Homes</v>
          </cell>
          <cell r="C1279" t="str">
            <v>Yes</v>
          </cell>
          <cell r="D1279" t="str">
            <v>No</v>
          </cell>
          <cell r="E1279">
            <v>0</v>
          </cell>
          <cell r="F1279">
            <v>0</v>
          </cell>
          <cell r="G1279" t="str">
            <v>L4277</v>
          </cell>
          <cell r="H1279" t="str">
            <v>Longhurst Group Limited</v>
          </cell>
          <cell r="I1279">
            <v>0</v>
          </cell>
        </row>
        <row r="1280">
          <cell r="A1280" t="str">
            <v>L4543</v>
          </cell>
          <cell r="B1280" t="str">
            <v>Plymouth Community Homes</v>
          </cell>
          <cell r="C1280" t="str">
            <v>Yes</v>
          </cell>
          <cell r="D1280" t="str">
            <v>Yes</v>
          </cell>
          <cell r="E1280">
            <v>0</v>
          </cell>
          <cell r="F1280">
            <v>3</v>
          </cell>
          <cell r="G1280">
            <v>0</v>
          </cell>
          <cell r="H1280">
            <v>0</v>
          </cell>
          <cell r="I1280">
            <v>0</v>
          </cell>
        </row>
        <row r="1281">
          <cell r="A1281" t="str">
            <v>L4544</v>
          </cell>
          <cell r="B1281" t="str">
            <v>Kurdish Housing Association</v>
          </cell>
          <cell r="C1281" t="str">
            <v>No</v>
          </cell>
          <cell r="D1281">
            <v>0</v>
          </cell>
          <cell r="E1281">
            <v>0</v>
          </cell>
          <cell r="F1281">
            <v>0</v>
          </cell>
          <cell r="G1281">
            <v>0</v>
          </cell>
          <cell r="H1281">
            <v>0</v>
          </cell>
          <cell r="I1281">
            <v>0</v>
          </cell>
        </row>
        <row r="1282">
          <cell r="A1282" t="str">
            <v>L4546</v>
          </cell>
          <cell r="B1282" t="str">
            <v>St Andrews Community Housing Association</v>
          </cell>
          <cell r="C1282" t="str">
            <v>No</v>
          </cell>
          <cell r="D1282">
            <v>0</v>
          </cell>
          <cell r="E1282">
            <v>0</v>
          </cell>
          <cell r="F1282">
            <v>0</v>
          </cell>
          <cell r="G1282">
            <v>0</v>
          </cell>
          <cell r="H1282">
            <v>0</v>
          </cell>
          <cell r="I1282">
            <v>0</v>
          </cell>
        </row>
        <row r="1283">
          <cell r="A1283" t="str">
            <v>L4547</v>
          </cell>
          <cell r="B1283" t="str">
            <v>YMCA Thames Gateway</v>
          </cell>
          <cell r="C1283" t="str">
            <v>No</v>
          </cell>
          <cell r="D1283">
            <v>0</v>
          </cell>
          <cell r="E1283">
            <v>0</v>
          </cell>
          <cell r="F1283">
            <v>0</v>
          </cell>
          <cell r="G1283">
            <v>0</v>
          </cell>
          <cell r="H1283">
            <v>0</v>
          </cell>
          <cell r="I1283">
            <v>0</v>
          </cell>
        </row>
        <row r="1284">
          <cell r="A1284" t="str">
            <v>L4548</v>
          </cell>
          <cell r="B1284" t="str">
            <v>Merton Priory Homes</v>
          </cell>
          <cell r="C1284" t="str">
            <v>Yes</v>
          </cell>
          <cell r="D1284" t="str">
            <v>No</v>
          </cell>
          <cell r="E1284">
            <v>0</v>
          </cell>
          <cell r="F1284">
            <v>0</v>
          </cell>
          <cell r="G1284" t="str">
            <v>LH4046</v>
          </cell>
          <cell r="H1284" t="str">
            <v>Circle Anglia Limited</v>
          </cell>
          <cell r="I1284">
            <v>0</v>
          </cell>
        </row>
        <row r="1285">
          <cell r="A1285" t="str">
            <v>L4549</v>
          </cell>
          <cell r="B1285" t="str">
            <v>Julian House</v>
          </cell>
          <cell r="C1285" t="str">
            <v>No</v>
          </cell>
          <cell r="D1285">
            <v>0</v>
          </cell>
          <cell r="E1285">
            <v>0</v>
          </cell>
          <cell r="F1285">
            <v>0</v>
          </cell>
          <cell r="G1285">
            <v>0</v>
          </cell>
          <cell r="H1285">
            <v>0</v>
          </cell>
          <cell r="I1285">
            <v>0</v>
          </cell>
        </row>
        <row r="1286">
          <cell r="A1286" t="str">
            <v>L4550</v>
          </cell>
          <cell r="B1286" t="str">
            <v>YMCA Black Country Group</v>
          </cell>
          <cell r="C1286" t="str">
            <v>Yes</v>
          </cell>
          <cell r="D1286" t="str">
            <v>Yes</v>
          </cell>
          <cell r="E1286">
            <v>0</v>
          </cell>
          <cell r="F1286">
            <v>3</v>
          </cell>
          <cell r="G1286">
            <v>0</v>
          </cell>
          <cell r="H1286">
            <v>0</v>
          </cell>
          <cell r="I1286">
            <v>0</v>
          </cell>
        </row>
        <row r="1287">
          <cell r="A1287" t="str">
            <v>L4551</v>
          </cell>
          <cell r="B1287" t="str">
            <v>Reading YMCA</v>
          </cell>
          <cell r="C1287" t="str">
            <v>No</v>
          </cell>
          <cell r="D1287">
            <v>0</v>
          </cell>
          <cell r="E1287">
            <v>0</v>
          </cell>
          <cell r="F1287">
            <v>0</v>
          </cell>
          <cell r="G1287">
            <v>0</v>
          </cell>
          <cell r="H1287">
            <v>0</v>
          </cell>
          <cell r="I1287">
            <v>0</v>
          </cell>
        </row>
        <row r="1288">
          <cell r="A1288" t="str">
            <v>L4552</v>
          </cell>
          <cell r="B1288" t="str">
            <v>The Riverside Group Limited</v>
          </cell>
          <cell r="C1288" t="str">
            <v>Yes</v>
          </cell>
          <cell r="D1288" t="str">
            <v>Yes</v>
          </cell>
          <cell r="E1288">
            <v>1</v>
          </cell>
          <cell r="F1288">
            <v>13</v>
          </cell>
          <cell r="G1288">
            <v>0</v>
          </cell>
          <cell r="H1288">
            <v>0</v>
          </cell>
          <cell r="I1288">
            <v>0</v>
          </cell>
        </row>
        <row r="1289">
          <cell r="A1289" t="str">
            <v>L4553</v>
          </cell>
          <cell r="B1289" t="str">
            <v>First Wessex</v>
          </cell>
          <cell r="C1289" t="str">
            <v>Yes</v>
          </cell>
          <cell r="D1289" t="str">
            <v>Yes</v>
          </cell>
          <cell r="E1289">
            <v>1</v>
          </cell>
          <cell r="F1289">
            <v>0</v>
          </cell>
          <cell r="G1289">
            <v>0</v>
          </cell>
          <cell r="H1289">
            <v>0</v>
          </cell>
          <cell r="I1289">
            <v>0</v>
          </cell>
        </row>
        <row r="1290">
          <cell r="A1290" t="str">
            <v>L4556</v>
          </cell>
          <cell r="B1290" t="str">
            <v>Plus Dane (Merseyside) Housing Association Limited</v>
          </cell>
          <cell r="C1290" t="str">
            <v>Yes</v>
          </cell>
          <cell r="D1290" t="str">
            <v>No</v>
          </cell>
          <cell r="E1290">
            <v>0</v>
          </cell>
          <cell r="F1290">
            <v>0</v>
          </cell>
          <cell r="G1290" t="str">
            <v>L4355</v>
          </cell>
          <cell r="H1290" t="str">
            <v>Plus Dane Housing Group Limited</v>
          </cell>
          <cell r="I1290">
            <v>0</v>
          </cell>
        </row>
        <row r="1291">
          <cell r="A1291" t="str">
            <v>L4628</v>
          </cell>
          <cell r="B1291" t="str">
            <v>Southern Housing Group Limited</v>
          </cell>
          <cell r="C1291" t="str">
            <v>Yes</v>
          </cell>
          <cell r="D1291" t="str">
            <v>Yes</v>
          </cell>
          <cell r="E1291">
            <v>1</v>
          </cell>
          <cell r="F1291">
            <v>2</v>
          </cell>
          <cell r="G1291">
            <v>0</v>
          </cell>
          <cell r="H1291">
            <v>0</v>
          </cell>
          <cell r="I1291">
            <v>0</v>
          </cell>
        </row>
        <row r="1292">
          <cell r="A1292" t="str">
            <v>LH0013</v>
          </cell>
          <cell r="B1292" t="str">
            <v>Look Ahead Care and Support Ltd</v>
          </cell>
          <cell r="C1292" t="str">
            <v>Yes</v>
          </cell>
          <cell r="D1292" t="str">
            <v>Yes</v>
          </cell>
          <cell r="E1292">
            <v>0</v>
          </cell>
          <cell r="F1292">
            <v>1</v>
          </cell>
          <cell r="G1292">
            <v>0</v>
          </cell>
          <cell r="H1292">
            <v>0</v>
          </cell>
          <cell r="I1292">
            <v>0</v>
          </cell>
        </row>
        <row r="1293">
          <cell r="A1293" t="str">
            <v>LH0032</v>
          </cell>
          <cell r="B1293" t="str">
            <v>Hyde Housing Association Limited</v>
          </cell>
          <cell r="C1293" t="str">
            <v>Yes</v>
          </cell>
          <cell r="D1293" t="str">
            <v>Yes</v>
          </cell>
          <cell r="E1293">
            <v>3</v>
          </cell>
          <cell r="F1293">
            <v>6</v>
          </cell>
          <cell r="G1293">
            <v>0</v>
          </cell>
          <cell r="H1293">
            <v>0</v>
          </cell>
          <cell r="I1293">
            <v>0</v>
          </cell>
        </row>
        <row r="1294">
          <cell r="A1294" t="str">
            <v>LH0050</v>
          </cell>
          <cell r="B1294" t="str">
            <v>Shepherds Bush Housing Association Limited</v>
          </cell>
          <cell r="C1294" t="str">
            <v>No</v>
          </cell>
          <cell r="D1294">
            <v>0</v>
          </cell>
          <cell r="E1294">
            <v>0</v>
          </cell>
          <cell r="F1294">
            <v>0</v>
          </cell>
          <cell r="G1294">
            <v>0</v>
          </cell>
          <cell r="H1294">
            <v>0</v>
          </cell>
          <cell r="I1294">
            <v>0</v>
          </cell>
        </row>
        <row r="1295">
          <cell r="A1295" t="str">
            <v>LH0065</v>
          </cell>
          <cell r="B1295" t="str">
            <v>Headrow Limited</v>
          </cell>
          <cell r="C1295" t="str">
            <v>Yes</v>
          </cell>
          <cell r="D1295" t="str">
            <v>No</v>
          </cell>
          <cell r="E1295">
            <v>0</v>
          </cell>
          <cell r="F1295">
            <v>0</v>
          </cell>
          <cell r="G1295" t="str">
            <v>L1700</v>
          </cell>
          <cell r="H1295" t="str">
            <v>Arena Housing Group Limited</v>
          </cell>
          <cell r="I1295">
            <v>0</v>
          </cell>
        </row>
        <row r="1296">
          <cell r="A1296" t="str">
            <v>LH0079</v>
          </cell>
          <cell r="B1296" t="str">
            <v>Sussex Housing &amp; Care</v>
          </cell>
          <cell r="C1296" t="str">
            <v>No</v>
          </cell>
          <cell r="D1296">
            <v>0</v>
          </cell>
          <cell r="E1296">
            <v>0</v>
          </cell>
          <cell r="F1296">
            <v>0</v>
          </cell>
          <cell r="G1296">
            <v>0</v>
          </cell>
          <cell r="H1296">
            <v>0</v>
          </cell>
          <cell r="I1296">
            <v>0</v>
          </cell>
        </row>
        <row r="1297">
          <cell r="A1297" t="str">
            <v>LH0084</v>
          </cell>
          <cell r="B1297" t="str">
            <v>Endeavour Housing Association Limited</v>
          </cell>
          <cell r="C1297" t="str">
            <v>Yes</v>
          </cell>
          <cell r="D1297" t="str">
            <v>No</v>
          </cell>
          <cell r="E1297">
            <v>0</v>
          </cell>
          <cell r="F1297">
            <v>0</v>
          </cell>
          <cell r="G1297" t="str">
            <v>L4468</v>
          </cell>
          <cell r="H1297" t="str">
            <v>North Star Housing Group Limited</v>
          </cell>
          <cell r="I1297">
            <v>0</v>
          </cell>
        </row>
        <row r="1298">
          <cell r="A1298" t="str">
            <v>LH0131</v>
          </cell>
          <cell r="B1298" t="str">
            <v>Adactus Housing Association Limited</v>
          </cell>
          <cell r="C1298" t="str">
            <v>Yes</v>
          </cell>
          <cell r="D1298" t="str">
            <v>No</v>
          </cell>
          <cell r="E1298">
            <v>0</v>
          </cell>
          <cell r="F1298">
            <v>0</v>
          </cell>
          <cell r="G1298" t="str">
            <v>LH4345</v>
          </cell>
          <cell r="H1298" t="str">
            <v>Adactus Housing Group Limited</v>
          </cell>
          <cell r="I1298">
            <v>0</v>
          </cell>
        </row>
        <row r="1299">
          <cell r="A1299" t="str">
            <v>LH0155</v>
          </cell>
          <cell r="B1299" t="str">
            <v>Bournemouth Churches Housing Association Limited</v>
          </cell>
          <cell r="C1299" t="str">
            <v>Yes</v>
          </cell>
          <cell r="D1299" t="str">
            <v>Yes</v>
          </cell>
          <cell r="E1299">
            <v>0</v>
          </cell>
          <cell r="F1299">
            <v>6</v>
          </cell>
          <cell r="G1299">
            <v>0</v>
          </cell>
          <cell r="H1299">
            <v>0</v>
          </cell>
          <cell r="I1299">
            <v>0</v>
          </cell>
        </row>
        <row r="1300">
          <cell r="A1300" t="str">
            <v>LH0170</v>
          </cell>
          <cell r="B1300" t="str">
            <v>Co-operative Development Society Limited</v>
          </cell>
          <cell r="C1300" t="str">
            <v>No</v>
          </cell>
          <cell r="D1300">
            <v>0</v>
          </cell>
          <cell r="E1300">
            <v>0</v>
          </cell>
          <cell r="F1300">
            <v>0</v>
          </cell>
          <cell r="G1300">
            <v>0</v>
          </cell>
          <cell r="H1300">
            <v>0</v>
          </cell>
          <cell r="I1300">
            <v>0</v>
          </cell>
        </row>
        <row r="1301">
          <cell r="A1301" t="str">
            <v>LH0171</v>
          </cell>
          <cell r="B1301" t="str">
            <v>One Housing Group Limited</v>
          </cell>
          <cell r="C1301" t="str">
            <v>Yes</v>
          </cell>
          <cell r="D1301" t="str">
            <v>Yes</v>
          </cell>
          <cell r="E1301">
            <v>1</v>
          </cell>
          <cell r="F1301">
            <v>17</v>
          </cell>
          <cell r="G1301">
            <v>0</v>
          </cell>
          <cell r="H1301">
            <v>0</v>
          </cell>
          <cell r="I1301">
            <v>0</v>
          </cell>
        </row>
        <row r="1302">
          <cell r="A1302" t="str">
            <v>LH0172</v>
          </cell>
          <cell r="B1302" t="str">
            <v>Viridian Housing</v>
          </cell>
          <cell r="C1302" t="str">
            <v>Yes</v>
          </cell>
          <cell r="D1302" t="str">
            <v>Yes</v>
          </cell>
          <cell r="E1302">
            <v>0</v>
          </cell>
          <cell r="F1302">
            <v>8</v>
          </cell>
          <cell r="G1302">
            <v>0</v>
          </cell>
          <cell r="H1302">
            <v>0</v>
          </cell>
          <cell r="I1302">
            <v>0</v>
          </cell>
        </row>
        <row r="1303">
          <cell r="A1303" t="str">
            <v>LH0250</v>
          </cell>
          <cell r="B1303" t="str">
            <v>Liverpool Housing Trust Limited</v>
          </cell>
          <cell r="C1303" t="str">
            <v>Yes</v>
          </cell>
          <cell r="D1303" t="str">
            <v>No</v>
          </cell>
          <cell r="E1303">
            <v>0</v>
          </cell>
          <cell r="F1303">
            <v>0</v>
          </cell>
          <cell r="G1303">
            <v>4649</v>
          </cell>
          <cell r="H1303" t="str">
            <v>Symphony Housing Group Limited</v>
          </cell>
          <cell r="I1303">
            <v>0</v>
          </cell>
        </row>
        <row r="1304">
          <cell r="A1304" t="str">
            <v>LH0269</v>
          </cell>
          <cell r="B1304" t="str">
            <v>Brunelcare</v>
          </cell>
          <cell r="C1304" t="str">
            <v>No</v>
          </cell>
          <cell r="D1304">
            <v>0</v>
          </cell>
          <cell r="E1304">
            <v>0</v>
          </cell>
          <cell r="F1304">
            <v>0</v>
          </cell>
          <cell r="G1304">
            <v>0</v>
          </cell>
          <cell r="H1304">
            <v>0</v>
          </cell>
          <cell r="I1304">
            <v>0</v>
          </cell>
        </row>
        <row r="1305">
          <cell r="A1305" t="str">
            <v>LH0279</v>
          </cell>
          <cell r="B1305" t="str">
            <v xml:space="preserve">St Mungo Community Housing Association </v>
          </cell>
          <cell r="C1305" t="str">
            <v>Yes</v>
          </cell>
          <cell r="D1305" t="str">
            <v>Yes</v>
          </cell>
          <cell r="E1305">
            <v>0</v>
          </cell>
          <cell r="F1305">
            <v>2</v>
          </cell>
          <cell r="G1305">
            <v>0</v>
          </cell>
          <cell r="H1305">
            <v>0</v>
          </cell>
          <cell r="I1305">
            <v>0</v>
          </cell>
        </row>
        <row r="1306">
          <cell r="A1306" t="str">
            <v>LH0280</v>
          </cell>
          <cell r="B1306" t="str">
            <v>Advance Housing and Support Limited</v>
          </cell>
          <cell r="C1306" t="str">
            <v>Yes</v>
          </cell>
          <cell r="D1306" t="str">
            <v>Yes</v>
          </cell>
          <cell r="E1306">
            <v>0</v>
          </cell>
          <cell r="F1306">
            <v>1</v>
          </cell>
          <cell r="G1306">
            <v>0</v>
          </cell>
          <cell r="H1306">
            <v>0</v>
          </cell>
          <cell r="I1306">
            <v>0</v>
          </cell>
        </row>
        <row r="1307">
          <cell r="A1307" t="str">
            <v>LH0391</v>
          </cell>
          <cell r="B1307" t="str">
            <v>A2Dominion Homes Limited</v>
          </cell>
          <cell r="C1307" t="str">
            <v>Yes</v>
          </cell>
          <cell r="D1307" t="str">
            <v>No</v>
          </cell>
          <cell r="E1307">
            <v>0</v>
          </cell>
          <cell r="F1307">
            <v>0</v>
          </cell>
          <cell r="G1307" t="str">
            <v>L4240</v>
          </cell>
          <cell r="H1307" t="str">
            <v>A2Dominion Housing Group Limited</v>
          </cell>
          <cell r="I1307">
            <v>0</v>
          </cell>
        </row>
        <row r="1308">
          <cell r="A1308" t="str">
            <v>LH0418</v>
          </cell>
          <cell r="B1308" t="str">
            <v>Sandbourne  Housing Association</v>
          </cell>
          <cell r="C1308" t="str">
            <v>No</v>
          </cell>
          <cell r="D1308">
            <v>0</v>
          </cell>
          <cell r="E1308">
            <v>0</v>
          </cell>
          <cell r="F1308">
            <v>0</v>
          </cell>
          <cell r="G1308">
            <v>0</v>
          </cell>
          <cell r="H1308">
            <v>0</v>
          </cell>
          <cell r="I1308">
            <v>0</v>
          </cell>
        </row>
        <row r="1309">
          <cell r="A1309" t="str">
            <v>LH0424</v>
          </cell>
          <cell r="B1309" t="str">
            <v>Westlon Housing Association Limited</v>
          </cell>
          <cell r="C1309" t="str">
            <v>No</v>
          </cell>
          <cell r="D1309">
            <v>0</v>
          </cell>
          <cell r="E1309">
            <v>0</v>
          </cell>
          <cell r="F1309">
            <v>0</v>
          </cell>
          <cell r="G1309">
            <v>0</v>
          </cell>
          <cell r="H1309">
            <v>0</v>
          </cell>
          <cell r="I1309">
            <v>0</v>
          </cell>
        </row>
        <row r="1310">
          <cell r="A1310" t="str">
            <v>LH0426</v>
          </cell>
          <cell r="B1310" t="str">
            <v>Teachers' Housing Association Limited</v>
          </cell>
          <cell r="C1310" t="str">
            <v>Yes</v>
          </cell>
          <cell r="D1310" t="str">
            <v>Yes</v>
          </cell>
          <cell r="E1310">
            <v>0</v>
          </cell>
          <cell r="F1310">
            <v>1</v>
          </cell>
          <cell r="G1310">
            <v>0</v>
          </cell>
          <cell r="H1310">
            <v>0</v>
          </cell>
          <cell r="I1310">
            <v>0</v>
          </cell>
        </row>
        <row r="1311">
          <cell r="A1311" t="str">
            <v>LH0459</v>
          </cell>
          <cell r="B1311" t="str">
            <v>Habinteg Housing Association Limited</v>
          </cell>
          <cell r="C1311" t="str">
            <v>Yes</v>
          </cell>
          <cell r="D1311" t="str">
            <v>Yes</v>
          </cell>
          <cell r="E1311">
            <v>0</v>
          </cell>
          <cell r="F1311">
            <v>1</v>
          </cell>
          <cell r="G1311">
            <v>0</v>
          </cell>
          <cell r="H1311">
            <v>0</v>
          </cell>
          <cell r="I1311">
            <v>0</v>
          </cell>
        </row>
        <row r="1312">
          <cell r="A1312" t="str">
            <v>LH0495</v>
          </cell>
          <cell r="B1312" t="str">
            <v>Croydon Churches Housing Association Limited</v>
          </cell>
          <cell r="C1312" t="str">
            <v>No</v>
          </cell>
          <cell r="D1312">
            <v>0</v>
          </cell>
          <cell r="E1312">
            <v>0</v>
          </cell>
          <cell r="F1312">
            <v>0</v>
          </cell>
          <cell r="G1312">
            <v>0</v>
          </cell>
          <cell r="H1312">
            <v>0</v>
          </cell>
          <cell r="I1312">
            <v>0</v>
          </cell>
        </row>
        <row r="1313">
          <cell r="A1313" t="str">
            <v>LH0526</v>
          </cell>
          <cell r="B1313" t="str">
            <v>ENHAM</v>
          </cell>
          <cell r="C1313" t="str">
            <v>No</v>
          </cell>
          <cell r="D1313">
            <v>0</v>
          </cell>
          <cell r="E1313">
            <v>0</v>
          </cell>
          <cell r="F1313">
            <v>0</v>
          </cell>
          <cell r="G1313">
            <v>0</v>
          </cell>
          <cell r="H1313">
            <v>0</v>
          </cell>
          <cell r="I1313">
            <v>0</v>
          </cell>
        </row>
        <row r="1314">
          <cell r="A1314" t="str">
            <v>LH0674</v>
          </cell>
          <cell r="B1314" t="str">
            <v>Veterans Aid</v>
          </cell>
          <cell r="C1314" t="str">
            <v>No</v>
          </cell>
          <cell r="D1314">
            <v>0</v>
          </cell>
          <cell r="E1314">
            <v>0</v>
          </cell>
          <cell r="F1314">
            <v>0</v>
          </cell>
          <cell r="G1314">
            <v>0</v>
          </cell>
          <cell r="H1314">
            <v>0</v>
          </cell>
          <cell r="I1314">
            <v>0</v>
          </cell>
        </row>
        <row r="1315">
          <cell r="A1315" t="str">
            <v>LH0676</v>
          </cell>
          <cell r="B1315" t="str">
            <v>The Christian Action (Enfield) Housing Association Limited</v>
          </cell>
          <cell r="C1315" t="str">
            <v>No</v>
          </cell>
          <cell r="D1315">
            <v>0</v>
          </cell>
          <cell r="E1315">
            <v>0</v>
          </cell>
          <cell r="F1315">
            <v>0</v>
          </cell>
          <cell r="G1315">
            <v>0</v>
          </cell>
          <cell r="H1315">
            <v>0</v>
          </cell>
          <cell r="I1315">
            <v>0</v>
          </cell>
        </row>
        <row r="1316">
          <cell r="A1316" t="str">
            <v>LH0704</v>
          </cell>
          <cell r="B1316" t="str">
            <v>Leeds and Yorkshire Housing Association Ltd</v>
          </cell>
          <cell r="C1316" t="str">
            <v>No</v>
          </cell>
          <cell r="D1316">
            <v>0</v>
          </cell>
          <cell r="E1316">
            <v>0</v>
          </cell>
          <cell r="F1316">
            <v>0</v>
          </cell>
          <cell r="G1316">
            <v>0</v>
          </cell>
          <cell r="H1316">
            <v>0</v>
          </cell>
          <cell r="I1316">
            <v>0</v>
          </cell>
        </row>
        <row r="1317">
          <cell r="A1317" t="str">
            <v>LH0713</v>
          </cell>
          <cell r="B1317" t="str">
            <v>Family Housing Association (Birmingham) Limited</v>
          </cell>
          <cell r="C1317" t="str">
            <v>Yes</v>
          </cell>
          <cell r="D1317" t="str">
            <v>No</v>
          </cell>
          <cell r="E1317">
            <v>0</v>
          </cell>
          <cell r="F1317">
            <v>0</v>
          </cell>
          <cell r="G1317" t="str">
            <v>L4185</v>
          </cell>
          <cell r="H1317" t="str">
            <v>WM Housing Group Limited</v>
          </cell>
          <cell r="I1317">
            <v>0</v>
          </cell>
        </row>
        <row r="1318">
          <cell r="A1318" t="str">
            <v>LH0869</v>
          </cell>
          <cell r="B1318" t="str">
            <v>Rockdale Housing Association Limited</v>
          </cell>
          <cell r="C1318" t="str">
            <v>No</v>
          </cell>
          <cell r="D1318">
            <v>0</v>
          </cell>
          <cell r="E1318">
            <v>0</v>
          </cell>
          <cell r="F1318">
            <v>0</v>
          </cell>
          <cell r="G1318">
            <v>0</v>
          </cell>
          <cell r="H1318">
            <v>0</v>
          </cell>
          <cell r="I1318">
            <v>0</v>
          </cell>
        </row>
        <row r="1319">
          <cell r="A1319" t="str">
            <v>LH0870</v>
          </cell>
          <cell r="B1319" t="str">
            <v>Gravesend Churches Housing Association Limited</v>
          </cell>
          <cell r="C1319" t="str">
            <v>No</v>
          </cell>
          <cell r="D1319">
            <v>0</v>
          </cell>
          <cell r="E1319">
            <v>0</v>
          </cell>
          <cell r="F1319">
            <v>0</v>
          </cell>
          <cell r="G1319">
            <v>0</v>
          </cell>
          <cell r="H1319">
            <v>0</v>
          </cell>
          <cell r="I1319">
            <v>0</v>
          </cell>
        </row>
        <row r="1320">
          <cell r="A1320" t="str">
            <v>LH0884</v>
          </cell>
          <cell r="B1320" t="str">
            <v>Arches Housing Limited</v>
          </cell>
          <cell r="C1320" t="str">
            <v>No</v>
          </cell>
          <cell r="D1320">
            <v>0</v>
          </cell>
          <cell r="E1320">
            <v>0</v>
          </cell>
          <cell r="F1320">
            <v>0</v>
          </cell>
          <cell r="G1320">
            <v>0</v>
          </cell>
          <cell r="H1320">
            <v>0</v>
          </cell>
          <cell r="I1320">
            <v>0</v>
          </cell>
        </row>
        <row r="1321">
          <cell r="A1321" t="str">
            <v>LH0886</v>
          </cell>
          <cell r="B1321" t="str">
            <v>Three Rivers Housing Association Limited</v>
          </cell>
          <cell r="C1321" t="str">
            <v>Yes</v>
          </cell>
          <cell r="D1321" t="str">
            <v>No</v>
          </cell>
          <cell r="E1321">
            <v>0</v>
          </cell>
          <cell r="F1321">
            <v>1</v>
          </cell>
          <cell r="G1321" t="str">
            <v>L4531</v>
          </cell>
          <cell r="H1321" t="str">
            <v>Four Housing Group Limited</v>
          </cell>
          <cell r="I1321">
            <v>0</v>
          </cell>
        </row>
        <row r="1322">
          <cell r="A1322" t="str">
            <v>LH0888</v>
          </cell>
          <cell r="B1322" t="str">
            <v>Peter Bedford Housing Association Limited</v>
          </cell>
          <cell r="C1322" t="str">
            <v>No</v>
          </cell>
          <cell r="D1322">
            <v>0</v>
          </cell>
          <cell r="E1322">
            <v>0</v>
          </cell>
          <cell r="F1322">
            <v>0</v>
          </cell>
          <cell r="G1322">
            <v>0</v>
          </cell>
          <cell r="H1322">
            <v>0</v>
          </cell>
          <cell r="I1322">
            <v>0</v>
          </cell>
        </row>
        <row r="1323">
          <cell r="A1323" t="str">
            <v>LH0902</v>
          </cell>
          <cell r="B1323" t="str">
            <v>Jewish Community Housing Association Limited</v>
          </cell>
          <cell r="C1323" t="str">
            <v>No</v>
          </cell>
          <cell r="D1323">
            <v>0</v>
          </cell>
          <cell r="E1323">
            <v>0</v>
          </cell>
          <cell r="F1323">
            <v>0</v>
          </cell>
          <cell r="G1323">
            <v>0</v>
          </cell>
          <cell r="H1323">
            <v>0</v>
          </cell>
          <cell r="I1323">
            <v>0</v>
          </cell>
        </row>
        <row r="1324">
          <cell r="A1324" t="str">
            <v>LH0910</v>
          </cell>
          <cell r="B1324" t="str">
            <v>Fountain Housing Association Limited</v>
          </cell>
          <cell r="C1324" t="str">
            <v>No</v>
          </cell>
          <cell r="D1324">
            <v>0</v>
          </cell>
          <cell r="E1324">
            <v>0</v>
          </cell>
          <cell r="F1324">
            <v>0</v>
          </cell>
          <cell r="G1324">
            <v>0</v>
          </cell>
          <cell r="H1324">
            <v>0</v>
          </cell>
          <cell r="I1324">
            <v>0</v>
          </cell>
        </row>
        <row r="1325">
          <cell r="A1325" t="str">
            <v>LH0912</v>
          </cell>
          <cell r="B1325" t="str">
            <v>Accent Nene Limited</v>
          </cell>
          <cell r="C1325" t="str">
            <v>Yes</v>
          </cell>
          <cell r="D1325" t="str">
            <v>No</v>
          </cell>
          <cell r="E1325">
            <v>0</v>
          </cell>
          <cell r="F1325">
            <v>0</v>
          </cell>
          <cell r="G1325" t="str">
            <v>L4511</v>
          </cell>
          <cell r="H1325" t="str">
            <v>Accent Group Limited</v>
          </cell>
          <cell r="I1325">
            <v>0</v>
          </cell>
        </row>
        <row r="1326">
          <cell r="A1326" t="str">
            <v>LH0920</v>
          </cell>
          <cell r="B1326" t="str">
            <v>South Devon Rural Housing Association Limited</v>
          </cell>
          <cell r="C1326" t="str">
            <v>No</v>
          </cell>
          <cell r="D1326">
            <v>0</v>
          </cell>
          <cell r="E1326">
            <v>0</v>
          </cell>
          <cell r="F1326">
            <v>0</v>
          </cell>
          <cell r="G1326">
            <v>0</v>
          </cell>
          <cell r="H1326">
            <v>0</v>
          </cell>
          <cell r="I1326">
            <v>0</v>
          </cell>
        </row>
        <row r="1327">
          <cell r="A1327" t="str">
            <v>LH0945</v>
          </cell>
          <cell r="B1327" t="str">
            <v>Westcountry Housing Association Limited</v>
          </cell>
          <cell r="C1327" t="str">
            <v>Yes</v>
          </cell>
          <cell r="D1327" t="str">
            <v>No</v>
          </cell>
          <cell r="E1327">
            <v>0</v>
          </cell>
          <cell r="F1327">
            <v>1</v>
          </cell>
          <cell r="G1327" t="str">
            <v>L4510</v>
          </cell>
          <cell r="H1327" t="str">
            <v>WHGL 2016 Limited</v>
          </cell>
          <cell r="I1327">
            <v>0</v>
          </cell>
        </row>
        <row r="1328">
          <cell r="A1328" t="str">
            <v>LH0959</v>
          </cell>
          <cell r="B1328" t="str">
            <v>Mansfield Road (Nottingham) Baptist Housing Association Limited</v>
          </cell>
          <cell r="C1328" t="str">
            <v>No</v>
          </cell>
          <cell r="D1328">
            <v>0</v>
          </cell>
          <cell r="E1328">
            <v>0</v>
          </cell>
          <cell r="F1328">
            <v>0</v>
          </cell>
          <cell r="G1328">
            <v>0</v>
          </cell>
          <cell r="H1328">
            <v>0</v>
          </cell>
          <cell r="I1328">
            <v>0</v>
          </cell>
        </row>
        <row r="1329">
          <cell r="A1329" t="str">
            <v>LH0971</v>
          </cell>
          <cell r="B1329" t="str">
            <v>Guildford Sunset Homes</v>
          </cell>
          <cell r="C1329" t="str">
            <v>No</v>
          </cell>
          <cell r="D1329">
            <v>0</v>
          </cell>
          <cell r="E1329">
            <v>0</v>
          </cell>
          <cell r="F1329">
            <v>0</v>
          </cell>
          <cell r="G1329">
            <v>0</v>
          </cell>
          <cell r="H1329">
            <v>0</v>
          </cell>
          <cell r="I1329">
            <v>0</v>
          </cell>
        </row>
        <row r="1330">
          <cell r="A1330" t="str">
            <v>LH0977</v>
          </cell>
          <cell r="B1330" t="str">
            <v>Elim Housing Association Limited</v>
          </cell>
          <cell r="C1330" t="str">
            <v>Yes</v>
          </cell>
          <cell r="D1330" t="str">
            <v>Yes</v>
          </cell>
          <cell r="E1330">
            <v>0</v>
          </cell>
          <cell r="F1330">
            <v>1</v>
          </cell>
          <cell r="G1330">
            <v>0</v>
          </cell>
          <cell r="H1330">
            <v>0</v>
          </cell>
          <cell r="I1330">
            <v>0</v>
          </cell>
        </row>
        <row r="1331">
          <cell r="A1331" t="str">
            <v>LH0989</v>
          </cell>
          <cell r="B1331" t="str">
            <v>Leeds Federated Housing Association Limited</v>
          </cell>
          <cell r="C1331" t="str">
            <v>Yes</v>
          </cell>
          <cell r="D1331" t="str">
            <v>Yes</v>
          </cell>
          <cell r="E1331">
            <v>0</v>
          </cell>
          <cell r="F1331">
            <v>1</v>
          </cell>
          <cell r="G1331">
            <v>0</v>
          </cell>
          <cell r="H1331">
            <v>0</v>
          </cell>
          <cell r="I1331">
            <v>0</v>
          </cell>
        </row>
        <row r="1332">
          <cell r="A1332" t="str">
            <v>LH1020</v>
          </cell>
          <cell r="B1332" t="str">
            <v>Yorkshire Ladies Council (Hostels) Limited</v>
          </cell>
          <cell r="C1332" t="str">
            <v>No</v>
          </cell>
          <cell r="D1332">
            <v>0</v>
          </cell>
          <cell r="E1332">
            <v>0</v>
          </cell>
          <cell r="F1332">
            <v>0</v>
          </cell>
          <cell r="G1332">
            <v>0</v>
          </cell>
          <cell r="H1332">
            <v>0</v>
          </cell>
          <cell r="I1332">
            <v>0</v>
          </cell>
        </row>
        <row r="1333">
          <cell r="A1333" t="str">
            <v>LH1026</v>
          </cell>
          <cell r="B1333" t="str">
            <v>Rosemary Simmons Memorial Housing Association Ltd</v>
          </cell>
          <cell r="C1333" t="str">
            <v>No</v>
          </cell>
          <cell r="D1333">
            <v>0</v>
          </cell>
          <cell r="E1333">
            <v>0</v>
          </cell>
          <cell r="F1333">
            <v>0</v>
          </cell>
          <cell r="G1333">
            <v>0</v>
          </cell>
          <cell r="H1333">
            <v>0</v>
          </cell>
          <cell r="I1333">
            <v>0</v>
          </cell>
        </row>
        <row r="1334">
          <cell r="A1334" t="str">
            <v>LH1028</v>
          </cell>
          <cell r="B1334" t="str">
            <v>Bath Centre for Voluntary Service Homes</v>
          </cell>
          <cell r="C1334" t="str">
            <v>No</v>
          </cell>
          <cell r="D1334">
            <v>0</v>
          </cell>
          <cell r="E1334">
            <v>0</v>
          </cell>
          <cell r="F1334">
            <v>0</v>
          </cell>
          <cell r="G1334">
            <v>0</v>
          </cell>
          <cell r="H1334">
            <v>0</v>
          </cell>
          <cell r="I1334">
            <v>0</v>
          </cell>
        </row>
        <row r="1335">
          <cell r="A1335" t="str">
            <v>LH1298</v>
          </cell>
          <cell r="B1335" t="str">
            <v>Sanctuary (North West) Housing Association Limited</v>
          </cell>
          <cell r="C1335" t="str">
            <v>Yes</v>
          </cell>
          <cell r="D1335" t="str">
            <v>No</v>
          </cell>
          <cell r="E1335">
            <v>0</v>
          </cell>
          <cell r="F1335">
            <v>0</v>
          </cell>
          <cell r="G1335" t="str">
            <v>L0247</v>
          </cell>
          <cell r="H1335" t="str">
            <v>Sanctuary Housing Association</v>
          </cell>
          <cell r="I1335">
            <v>0</v>
          </cell>
        </row>
        <row r="1336">
          <cell r="A1336" t="str">
            <v>LH1315</v>
          </cell>
          <cell r="B1336" t="str">
            <v>Hill Homes</v>
          </cell>
          <cell r="C1336" t="str">
            <v>Yes</v>
          </cell>
          <cell r="D1336" t="str">
            <v>Yes</v>
          </cell>
          <cell r="E1336">
            <v>0</v>
          </cell>
          <cell r="F1336">
            <v>1</v>
          </cell>
          <cell r="G1336">
            <v>0</v>
          </cell>
          <cell r="H1336">
            <v>0</v>
          </cell>
          <cell r="I1336">
            <v>0</v>
          </cell>
        </row>
        <row r="1337">
          <cell r="A1337" t="str">
            <v>LH1317</v>
          </cell>
          <cell r="B1337" t="str">
            <v>St Vincent's Family Housing Association Limited</v>
          </cell>
          <cell r="C1337" t="str">
            <v>No</v>
          </cell>
          <cell r="D1337">
            <v>0</v>
          </cell>
          <cell r="E1337">
            <v>0</v>
          </cell>
          <cell r="F1337">
            <v>0</v>
          </cell>
          <cell r="G1337">
            <v>0</v>
          </cell>
          <cell r="H1337">
            <v>0</v>
          </cell>
          <cell r="I1337">
            <v>0</v>
          </cell>
        </row>
        <row r="1338">
          <cell r="A1338" t="str">
            <v>LH1321</v>
          </cell>
          <cell r="B1338" t="str">
            <v>Soho Housing Association Limited</v>
          </cell>
          <cell r="C1338" t="str">
            <v>Yes</v>
          </cell>
          <cell r="D1338" t="str">
            <v>Yes</v>
          </cell>
          <cell r="E1338">
            <v>0</v>
          </cell>
          <cell r="F1338">
            <v>1</v>
          </cell>
          <cell r="G1338">
            <v>0</v>
          </cell>
          <cell r="H1338">
            <v>0</v>
          </cell>
          <cell r="I1338">
            <v>0</v>
          </cell>
        </row>
        <row r="1339">
          <cell r="A1339" t="str">
            <v>LH1388</v>
          </cell>
          <cell r="B1339" t="str">
            <v>Adullam Homes Housing Association Limited</v>
          </cell>
          <cell r="C1339" t="str">
            <v>No</v>
          </cell>
          <cell r="D1339">
            <v>0</v>
          </cell>
          <cell r="E1339">
            <v>0</v>
          </cell>
          <cell r="F1339">
            <v>0</v>
          </cell>
          <cell r="G1339">
            <v>0</v>
          </cell>
          <cell r="H1339">
            <v>0</v>
          </cell>
          <cell r="I1339">
            <v>0</v>
          </cell>
        </row>
        <row r="1340">
          <cell r="A1340" t="str">
            <v>LH1396</v>
          </cell>
          <cell r="B1340" t="str">
            <v>Aston-Mansfield Charitable Trust</v>
          </cell>
          <cell r="C1340" t="str">
            <v>No</v>
          </cell>
          <cell r="D1340">
            <v>0</v>
          </cell>
          <cell r="E1340">
            <v>0</v>
          </cell>
          <cell r="F1340">
            <v>0</v>
          </cell>
          <cell r="G1340">
            <v>0</v>
          </cell>
          <cell r="H1340">
            <v>0</v>
          </cell>
          <cell r="I1340">
            <v>0</v>
          </cell>
        </row>
        <row r="1341">
          <cell r="A1341" t="str">
            <v>LH1534</v>
          </cell>
          <cell r="B1341" t="str">
            <v>Two Castles Housing Association Limited</v>
          </cell>
          <cell r="C1341" t="str">
            <v>Yes</v>
          </cell>
          <cell r="D1341" t="str">
            <v>Yes</v>
          </cell>
          <cell r="E1341">
            <v>0</v>
          </cell>
          <cell r="F1341">
            <v>1</v>
          </cell>
          <cell r="G1341">
            <v>0</v>
          </cell>
          <cell r="H1341">
            <v>0</v>
          </cell>
          <cell r="I1341">
            <v>0</v>
          </cell>
        </row>
        <row r="1342">
          <cell r="A1342" t="str">
            <v>LH1647</v>
          </cell>
          <cell r="B1342" t="str">
            <v>Balkerne Gardens Trust Limited</v>
          </cell>
          <cell r="C1342" t="str">
            <v>No</v>
          </cell>
          <cell r="D1342">
            <v>0</v>
          </cell>
          <cell r="E1342">
            <v>0</v>
          </cell>
          <cell r="F1342">
            <v>0</v>
          </cell>
          <cell r="G1342">
            <v>0</v>
          </cell>
          <cell r="H1342">
            <v>0</v>
          </cell>
          <cell r="I1342">
            <v>0</v>
          </cell>
        </row>
        <row r="1343">
          <cell r="A1343" t="str">
            <v>LH1648</v>
          </cell>
          <cell r="B1343" t="str">
            <v>The Papworth Trust</v>
          </cell>
          <cell r="C1343" t="str">
            <v>No</v>
          </cell>
          <cell r="D1343">
            <v>0</v>
          </cell>
          <cell r="E1343">
            <v>0</v>
          </cell>
          <cell r="F1343">
            <v>0</v>
          </cell>
          <cell r="G1343">
            <v>0</v>
          </cell>
          <cell r="H1343">
            <v>0</v>
          </cell>
          <cell r="I1343">
            <v>0</v>
          </cell>
        </row>
        <row r="1344">
          <cell r="A1344" t="str">
            <v>LH1649</v>
          </cell>
          <cell r="B1344" t="str">
            <v>Bedford Citizens Housing Association Limited</v>
          </cell>
          <cell r="C1344" t="str">
            <v>No</v>
          </cell>
          <cell r="D1344">
            <v>0</v>
          </cell>
          <cell r="E1344">
            <v>0</v>
          </cell>
          <cell r="F1344">
            <v>0</v>
          </cell>
          <cell r="G1344">
            <v>0</v>
          </cell>
          <cell r="H1344">
            <v>0</v>
          </cell>
          <cell r="I1344">
            <v>0</v>
          </cell>
        </row>
        <row r="1345">
          <cell r="A1345" t="str">
            <v>LH1651</v>
          </cell>
          <cell r="B1345" t="str">
            <v>Colne Housing Society Limited</v>
          </cell>
          <cell r="C1345" t="str">
            <v>No</v>
          </cell>
          <cell r="D1345">
            <v>0</v>
          </cell>
          <cell r="E1345">
            <v>0</v>
          </cell>
          <cell r="F1345">
            <v>0</v>
          </cell>
          <cell r="G1345">
            <v>0</v>
          </cell>
          <cell r="H1345">
            <v>0</v>
          </cell>
          <cell r="I1345">
            <v>0</v>
          </cell>
        </row>
        <row r="1346">
          <cell r="A1346" t="str">
            <v>LH1658</v>
          </cell>
          <cell r="B1346" t="str">
            <v>Rotary House For The Deaf Limited</v>
          </cell>
          <cell r="C1346" t="str">
            <v>No</v>
          </cell>
          <cell r="D1346">
            <v>0</v>
          </cell>
          <cell r="E1346">
            <v>0</v>
          </cell>
          <cell r="F1346">
            <v>0</v>
          </cell>
          <cell r="G1346">
            <v>0</v>
          </cell>
          <cell r="H1346">
            <v>0</v>
          </cell>
          <cell r="I1346">
            <v>0</v>
          </cell>
        </row>
        <row r="1347">
          <cell r="A1347" t="str">
            <v>LH1662</v>
          </cell>
          <cell r="B1347" t="str">
            <v>Southern Home Ownership Limited</v>
          </cell>
          <cell r="C1347" t="str">
            <v>Yes</v>
          </cell>
          <cell r="D1347" t="str">
            <v>No</v>
          </cell>
          <cell r="E1347">
            <v>0</v>
          </cell>
          <cell r="F1347">
            <v>0</v>
          </cell>
          <cell r="G1347" t="str">
            <v>L4628</v>
          </cell>
          <cell r="H1347" t="str">
            <v>Southern Housing Group Limited</v>
          </cell>
          <cell r="I1347">
            <v>0</v>
          </cell>
        </row>
        <row r="1348">
          <cell r="A1348" t="str">
            <v>LH1682</v>
          </cell>
          <cell r="B1348" t="str">
            <v>Aldwyck Housing Group Limited</v>
          </cell>
          <cell r="C1348" t="str">
            <v>Yes</v>
          </cell>
          <cell r="D1348" t="str">
            <v>Yes</v>
          </cell>
          <cell r="E1348">
            <v>1</v>
          </cell>
          <cell r="F1348">
            <v>4</v>
          </cell>
          <cell r="G1348">
            <v>0</v>
          </cell>
          <cell r="H1348">
            <v>0</v>
          </cell>
          <cell r="I1348">
            <v>0</v>
          </cell>
        </row>
        <row r="1349">
          <cell r="A1349" t="str">
            <v>LH1704</v>
          </cell>
          <cell r="B1349" t="str">
            <v>Mitre Housing Association Limited</v>
          </cell>
          <cell r="C1349" t="str">
            <v>No</v>
          </cell>
          <cell r="D1349">
            <v>0</v>
          </cell>
          <cell r="E1349">
            <v>0</v>
          </cell>
          <cell r="F1349">
            <v>0</v>
          </cell>
          <cell r="G1349">
            <v>0</v>
          </cell>
          <cell r="H1349">
            <v>0</v>
          </cell>
          <cell r="I1349">
            <v>0</v>
          </cell>
        </row>
        <row r="1350">
          <cell r="A1350" t="str">
            <v>LH1722</v>
          </cell>
          <cell r="B1350" t="str">
            <v>Accent Foundation Limited</v>
          </cell>
          <cell r="C1350" t="str">
            <v>Yes</v>
          </cell>
          <cell r="D1350" t="str">
            <v>No</v>
          </cell>
          <cell r="E1350">
            <v>0</v>
          </cell>
          <cell r="F1350">
            <v>0</v>
          </cell>
          <cell r="G1350" t="str">
            <v>L4511</v>
          </cell>
          <cell r="H1350" t="str">
            <v>Accent Group Limited</v>
          </cell>
          <cell r="I1350">
            <v>0</v>
          </cell>
        </row>
        <row r="1351">
          <cell r="A1351" t="str">
            <v>LH1832</v>
          </cell>
          <cell r="B1351" t="str">
            <v>St Christopher's Fellowship</v>
          </cell>
          <cell r="C1351" t="str">
            <v>Yes</v>
          </cell>
          <cell r="D1351" t="str">
            <v>Yes</v>
          </cell>
          <cell r="E1351">
            <v>0</v>
          </cell>
          <cell r="F1351">
            <v>2</v>
          </cell>
          <cell r="G1351">
            <v>0</v>
          </cell>
          <cell r="H1351">
            <v>0</v>
          </cell>
          <cell r="I1351">
            <v>0</v>
          </cell>
        </row>
        <row r="1352">
          <cell r="A1352" t="str">
            <v>LH1833</v>
          </cell>
          <cell r="B1352" t="str">
            <v>Sussex Overseas Housing Society Limited</v>
          </cell>
          <cell r="C1352" t="str">
            <v>No</v>
          </cell>
          <cell r="D1352">
            <v>0</v>
          </cell>
          <cell r="E1352">
            <v>0</v>
          </cell>
          <cell r="F1352">
            <v>0</v>
          </cell>
          <cell r="G1352">
            <v>0</v>
          </cell>
          <cell r="H1352">
            <v>0</v>
          </cell>
          <cell r="I1352">
            <v>0</v>
          </cell>
        </row>
        <row r="1353">
          <cell r="A1353" t="str">
            <v>LH1836</v>
          </cell>
          <cell r="B1353" t="str">
            <v>Otto Schiff Housing Association</v>
          </cell>
          <cell r="C1353" t="str">
            <v>No</v>
          </cell>
          <cell r="D1353">
            <v>0</v>
          </cell>
          <cell r="E1353">
            <v>0</v>
          </cell>
          <cell r="F1353">
            <v>0</v>
          </cell>
          <cell r="G1353">
            <v>0</v>
          </cell>
          <cell r="H1353">
            <v>0</v>
          </cell>
          <cell r="I1353">
            <v>0</v>
          </cell>
        </row>
        <row r="1354">
          <cell r="A1354" t="str">
            <v>LH1960</v>
          </cell>
          <cell r="B1354" t="str">
            <v>Corton House Limited</v>
          </cell>
          <cell r="C1354" t="str">
            <v>No</v>
          </cell>
          <cell r="D1354">
            <v>0</v>
          </cell>
          <cell r="E1354">
            <v>0</v>
          </cell>
          <cell r="F1354">
            <v>0</v>
          </cell>
          <cell r="G1354">
            <v>0</v>
          </cell>
          <cell r="H1354">
            <v>0</v>
          </cell>
          <cell r="I1354">
            <v>0</v>
          </cell>
        </row>
        <row r="1355">
          <cell r="A1355" t="str">
            <v>LH2018</v>
          </cell>
          <cell r="B1355" t="str">
            <v>Zebra Housing Association Limited</v>
          </cell>
          <cell r="C1355" t="str">
            <v>No</v>
          </cell>
          <cell r="D1355">
            <v>0</v>
          </cell>
          <cell r="E1355">
            <v>0</v>
          </cell>
          <cell r="F1355">
            <v>0</v>
          </cell>
          <cell r="G1355">
            <v>0</v>
          </cell>
          <cell r="H1355">
            <v>0</v>
          </cell>
          <cell r="I1355">
            <v>0</v>
          </cell>
        </row>
        <row r="1356">
          <cell r="A1356" t="str">
            <v>LH2021</v>
          </cell>
          <cell r="B1356" t="str">
            <v>Homesdale (Woodford Baptist Homes) Limited</v>
          </cell>
          <cell r="C1356" t="str">
            <v>No</v>
          </cell>
          <cell r="D1356">
            <v>0</v>
          </cell>
          <cell r="E1356">
            <v>0</v>
          </cell>
          <cell r="F1356">
            <v>0</v>
          </cell>
          <cell r="G1356">
            <v>0</v>
          </cell>
          <cell r="H1356">
            <v>0</v>
          </cell>
          <cell r="I1356">
            <v>0</v>
          </cell>
        </row>
        <row r="1357">
          <cell r="A1357" t="str">
            <v>LH2032</v>
          </cell>
          <cell r="B1357" t="str">
            <v>God's Port Housing Society Limited</v>
          </cell>
          <cell r="C1357" t="str">
            <v>No</v>
          </cell>
          <cell r="D1357">
            <v>0</v>
          </cell>
          <cell r="E1357">
            <v>0</v>
          </cell>
          <cell r="F1357">
            <v>0</v>
          </cell>
          <cell r="G1357">
            <v>0</v>
          </cell>
          <cell r="H1357">
            <v>0</v>
          </cell>
          <cell r="I1357">
            <v>0</v>
          </cell>
        </row>
        <row r="1358">
          <cell r="A1358" t="str">
            <v>LH2162</v>
          </cell>
          <cell r="B1358" t="str">
            <v>Staffordshire Housing Association</v>
          </cell>
          <cell r="C1358" t="str">
            <v>Yes</v>
          </cell>
          <cell r="D1358" t="str">
            <v>Yes</v>
          </cell>
          <cell r="E1358">
            <v>0</v>
          </cell>
          <cell r="F1358">
            <v>4</v>
          </cell>
          <cell r="G1358">
            <v>0</v>
          </cell>
          <cell r="H1358">
            <v>0</v>
          </cell>
          <cell r="I1358">
            <v>0</v>
          </cell>
        </row>
        <row r="1359">
          <cell r="A1359" t="str">
            <v>LH2174</v>
          </cell>
          <cell r="B1359" t="str">
            <v>Ability Housing Association</v>
          </cell>
          <cell r="C1359" t="str">
            <v>No</v>
          </cell>
          <cell r="D1359">
            <v>0</v>
          </cell>
          <cell r="E1359">
            <v>0</v>
          </cell>
          <cell r="F1359">
            <v>0</v>
          </cell>
          <cell r="G1359">
            <v>0</v>
          </cell>
          <cell r="H1359">
            <v>0</v>
          </cell>
          <cell r="I1359">
            <v>0</v>
          </cell>
        </row>
        <row r="1360">
          <cell r="A1360" t="str">
            <v>LH2186</v>
          </cell>
          <cell r="B1360" t="str">
            <v>West of England Friends Housing Society Limited</v>
          </cell>
          <cell r="C1360" t="str">
            <v>No</v>
          </cell>
          <cell r="D1360">
            <v>0</v>
          </cell>
          <cell r="E1360">
            <v>0</v>
          </cell>
          <cell r="F1360">
            <v>0</v>
          </cell>
          <cell r="G1360">
            <v>0</v>
          </cell>
          <cell r="H1360">
            <v>0</v>
          </cell>
          <cell r="I1360">
            <v>0</v>
          </cell>
        </row>
        <row r="1361">
          <cell r="A1361" t="str">
            <v>LH2204</v>
          </cell>
          <cell r="B1361" t="str">
            <v>National Council of YMCAs (Incorporated)</v>
          </cell>
          <cell r="C1361" t="str">
            <v>No</v>
          </cell>
          <cell r="D1361">
            <v>0</v>
          </cell>
          <cell r="E1361">
            <v>0</v>
          </cell>
          <cell r="F1361">
            <v>0</v>
          </cell>
          <cell r="G1361">
            <v>0</v>
          </cell>
          <cell r="H1361">
            <v>0</v>
          </cell>
          <cell r="I1361">
            <v>0</v>
          </cell>
        </row>
        <row r="1362">
          <cell r="A1362" t="str">
            <v>LH2343</v>
          </cell>
          <cell r="B1362" t="str">
            <v>Methodist Homes Housing Association Limited</v>
          </cell>
          <cell r="C1362" t="str">
            <v>Yes</v>
          </cell>
          <cell r="D1362" t="str">
            <v>No</v>
          </cell>
          <cell r="E1362">
            <v>0</v>
          </cell>
          <cell r="F1362">
            <v>0</v>
          </cell>
          <cell r="G1362">
            <v>0</v>
          </cell>
          <cell r="H1362">
            <v>0</v>
          </cell>
          <cell r="I1362" t="str">
            <v>Methodist Homes</v>
          </cell>
        </row>
        <row r="1363">
          <cell r="A1363" t="str">
            <v>LH2346</v>
          </cell>
          <cell r="B1363" t="str">
            <v>Darlington Housing Association Limited</v>
          </cell>
          <cell r="C1363" t="str">
            <v>No</v>
          </cell>
          <cell r="D1363">
            <v>0</v>
          </cell>
          <cell r="E1363">
            <v>0</v>
          </cell>
          <cell r="F1363">
            <v>0</v>
          </cell>
          <cell r="G1363">
            <v>0</v>
          </cell>
          <cell r="H1363">
            <v>0</v>
          </cell>
          <cell r="I1363">
            <v>0</v>
          </cell>
        </row>
        <row r="1364">
          <cell r="A1364" t="str">
            <v>LH2429</v>
          </cell>
          <cell r="B1364" t="str">
            <v>Salvation Army Housing Association</v>
          </cell>
          <cell r="C1364" t="str">
            <v>Yes</v>
          </cell>
          <cell r="D1364" t="str">
            <v>No</v>
          </cell>
          <cell r="E1364">
            <v>0</v>
          </cell>
          <cell r="F1364">
            <v>2</v>
          </cell>
          <cell r="G1364">
            <v>0</v>
          </cell>
          <cell r="H1364">
            <v>0</v>
          </cell>
          <cell r="I1364" t="str">
            <v>Salvation Army Trustee Company</v>
          </cell>
        </row>
        <row r="1365">
          <cell r="A1365" t="str">
            <v>LH2833</v>
          </cell>
          <cell r="B1365" t="str">
            <v>East Homes Limited</v>
          </cell>
          <cell r="C1365" t="str">
            <v>Yes</v>
          </cell>
          <cell r="D1365" t="str">
            <v>No</v>
          </cell>
          <cell r="E1365">
            <v>0</v>
          </cell>
          <cell r="F1365">
            <v>3</v>
          </cell>
          <cell r="G1365" t="str">
            <v>LH4309</v>
          </cell>
          <cell r="H1365" t="str">
            <v>East Thames Group Limited</v>
          </cell>
          <cell r="I1365">
            <v>0</v>
          </cell>
        </row>
        <row r="1366">
          <cell r="A1366" t="str">
            <v>LH2916</v>
          </cell>
          <cell r="B1366" t="str">
            <v>Churches Housing Assoc of Dudley &amp; District Ltd</v>
          </cell>
          <cell r="C1366" t="str">
            <v>No</v>
          </cell>
          <cell r="D1366">
            <v>0</v>
          </cell>
          <cell r="E1366">
            <v>0</v>
          </cell>
          <cell r="F1366">
            <v>0</v>
          </cell>
          <cell r="G1366">
            <v>0</v>
          </cell>
          <cell r="H1366">
            <v>0</v>
          </cell>
          <cell r="I1366">
            <v>0</v>
          </cell>
        </row>
        <row r="1367">
          <cell r="A1367" t="str">
            <v>LH3047</v>
          </cell>
          <cell r="B1367" t="str">
            <v>The Field Lane Foundation</v>
          </cell>
          <cell r="C1367" t="str">
            <v>No</v>
          </cell>
          <cell r="D1367">
            <v>0</v>
          </cell>
          <cell r="E1367">
            <v>0</v>
          </cell>
          <cell r="F1367">
            <v>0</v>
          </cell>
          <cell r="G1367">
            <v>0</v>
          </cell>
          <cell r="H1367">
            <v>0</v>
          </cell>
          <cell r="I1367">
            <v>0</v>
          </cell>
        </row>
        <row r="1368">
          <cell r="A1368" t="str">
            <v>LH3197</v>
          </cell>
          <cell r="B1368" t="str">
            <v>Addiscombe Catholic Housing Association Limited</v>
          </cell>
          <cell r="C1368" t="str">
            <v>No</v>
          </cell>
          <cell r="D1368">
            <v>0</v>
          </cell>
          <cell r="E1368">
            <v>0</v>
          </cell>
          <cell r="F1368">
            <v>0</v>
          </cell>
          <cell r="G1368">
            <v>0</v>
          </cell>
          <cell r="H1368">
            <v>0</v>
          </cell>
          <cell r="I1368">
            <v>0</v>
          </cell>
        </row>
        <row r="1369">
          <cell r="A1369" t="str">
            <v>LH3373</v>
          </cell>
          <cell r="B1369" t="str">
            <v>West London Mission Housing Association Limited</v>
          </cell>
          <cell r="C1369" t="str">
            <v>No</v>
          </cell>
          <cell r="D1369">
            <v>0</v>
          </cell>
          <cell r="E1369">
            <v>0</v>
          </cell>
          <cell r="F1369">
            <v>0</v>
          </cell>
          <cell r="G1369">
            <v>0</v>
          </cell>
          <cell r="H1369">
            <v>0</v>
          </cell>
          <cell r="I1369">
            <v>0</v>
          </cell>
        </row>
        <row r="1370">
          <cell r="A1370" t="str">
            <v>LH3594</v>
          </cell>
          <cell r="B1370" t="str">
            <v>HARC Housing Association Limited</v>
          </cell>
          <cell r="C1370" t="str">
            <v>No</v>
          </cell>
          <cell r="D1370">
            <v>0</v>
          </cell>
          <cell r="E1370">
            <v>0</v>
          </cell>
          <cell r="F1370">
            <v>0</v>
          </cell>
          <cell r="G1370">
            <v>0</v>
          </cell>
          <cell r="H1370">
            <v>0</v>
          </cell>
          <cell r="I1370">
            <v>0</v>
          </cell>
        </row>
        <row r="1371">
          <cell r="A1371" t="str">
            <v>LH3651</v>
          </cell>
          <cell r="B1371" t="str">
            <v>Ripon YMCA</v>
          </cell>
          <cell r="C1371" t="str">
            <v>No</v>
          </cell>
          <cell r="D1371">
            <v>0</v>
          </cell>
          <cell r="E1371">
            <v>0</v>
          </cell>
          <cell r="F1371">
            <v>0</v>
          </cell>
          <cell r="G1371">
            <v>0</v>
          </cell>
          <cell r="H1371">
            <v>0</v>
          </cell>
          <cell r="I1371">
            <v>0</v>
          </cell>
        </row>
        <row r="1372">
          <cell r="A1372" t="str">
            <v>LH3673</v>
          </cell>
          <cell r="B1372" t="str">
            <v>Agudas Israel Housing Association Limited</v>
          </cell>
          <cell r="C1372" t="str">
            <v>No</v>
          </cell>
          <cell r="D1372">
            <v>0</v>
          </cell>
          <cell r="E1372">
            <v>0</v>
          </cell>
          <cell r="F1372">
            <v>0</v>
          </cell>
          <cell r="G1372">
            <v>0</v>
          </cell>
          <cell r="H1372">
            <v>0</v>
          </cell>
          <cell r="I1372">
            <v>0</v>
          </cell>
        </row>
        <row r="1373">
          <cell r="A1373" t="str">
            <v>LH3685</v>
          </cell>
          <cell r="B1373" t="str">
            <v>St Helens YMCA</v>
          </cell>
          <cell r="C1373" t="str">
            <v>No</v>
          </cell>
          <cell r="D1373">
            <v>0</v>
          </cell>
          <cell r="E1373">
            <v>0</v>
          </cell>
          <cell r="F1373">
            <v>0</v>
          </cell>
          <cell r="G1373">
            <v>0</v>
          </cell>
          <cell r="H1373">
            <v>0</v>
          </cell>
          <cell r="I1373">
            <v>0</v>
          </cell>
        </row>
        <row r="1374">
          <cell r="A1374" t="str">
            <v>LH3687</v>
          </cell>
          <cell r="B1374" t="str">
            <v>Worcestershire YMCA</v>
          </cell>
          <cell r="C1374" t="str">
            <v>No</v>
          </cell>
          <cell r="D1374">
            <v>0</v>
          </cell>
          <cell r="E1374">
            <v>0</v>
          </cell>
          <cell r="F1374">
            <v>0</v>
          </cell>
          <cell r="G1374">
            <v>0</v>
          </cell>
          <cell r="H1374">
            <v>0</v>
          </cell>
          <cell r="I1374">
            <v>0</v>
          </cell>
        </row>
        <row r="1375">
          <cell r="A1375" t="str">
            <v>LH3702</v>
          </cell>
          <cell r="B1375" t="str">
            <v>Thames Valley Charitable Housing Association Ltd</v>
          </cell>
          <cell r="C1375" t="str">
            <v>Yes</v>
          </cell>
          <cell r="D1375" t="str">
            <v>No</v>
          </cell>
          <cell r="E1375">
            <v>0</v>
          </cell>
          <cell r="F1375">
            <v>0</v>
          </cell>
          <cell r="G1375" t="str">
            <v>L0514</v>
          </cell>
          <cell r="H1375" t="str">
            <v>Thames Valley Housing Association Limited</v>
          </cell>
          <cell r="I1375">
            <v>0</v>
          </cell>
        </row>
        <row r="1376">
          <cell r="A1376" t="str">
            <v>LH3728</v>
          </cell>
          <cell r="B1376" t="str">
            <v>Inquilab Housing Association Limited</v>
          </cell>
          <cell r="C1376" t="str">
            <v>No</v>
          </cell>
          <cell r="D1376">
            <v>0</v>
          </cell>
          <cell r="E1376">
            <v>0</v>
          </cell>
          <cell r="F1376">
            <v>0</v>
          </cell>
          <cell r="G1376">
            <v>0</v>
          </cell>
          <cell r="H1376">
            <v>0</v>
          </cell>
          <cell r="I1376">
            <v>0</v>
          </cell>
        </row>
        <row r="1377">
          <cell r="A1377" t="str">
            <v>LH3737</v>
          </cell>
          <cell r="B1377" t="str">
            <v>Unity Housing Association Limited</v>
          </cell>
          <cell r="C1377" t="str">
            <v>Yes</v>
          </cell>
          <cell r="D1377" t="str">
            <v>Yes</v>
          </cell>
          <cell r="E1377">
            <v>0</v>
          </cell>
          <cell r="F1377">
            <v>1</v>
          </cell>
          <cell r="G1377">
            <v>0</v>
          </cell>
          <cell r="H1377">
            <v>0</v>
          </cell>
          <cell r="I1377">
            <v>0</v>
          </cell>
        </row>
        <row r="1378">
          <cell r="A1378" t="str">
            <v>LH3766</v>
          </cell>
          <cell r="B1378" t="str">
            <v>Ben-Motor &amp; Allied Trades Benevolent Fund</v>
          </cell>
          <cell r="C1378" t="str">
            <v>Yes</v>
          </cell>
          <cell r="D1378" t="str">
            <v>Yes</v>
          </cell>
          <cell r="E1378">
            <v>0</v>
          </cell>
          <cell r="F1378">
            <v>3</v>
          </cell>
          <cell r="G1378">
            <v>0</v>
          </cell>
          <cell r="H1378">
            <v>0</v>
          </cell>
          <cell r="I1378">
            <v>0</v>
          </cell>
        </row>
        <row r="1379">
          <cell r="A1379" t="str">
            <v>LH3796</v>
          </cell>
          <cell r="B1379" t="str">
            <v>Westway Housing Association Limited</v>
          </cell>
          <cell r="C1379" t="str">
            <v>No</v>
          </cell>
          <cell r="D1379">
            <v>0</v>
          </cell>
          <cell r="E1379">
            <v>0</v>
          </cell>
          <cell r="F1379">
            <v>0</v>
          </cell>
          <cell r="G1379">
            <v>0</v>
          </cell>
          <cell r="H1379">
            <v>0</v>
          </cell>
          <cell r="I1379">
            <v>0</v>
          </cell>
        </row>
        <row r="1380">
          <cell r="A1380" t="str">
            <v>LH3811</v>
          </cell>
          <cell r="B1380" t="str">
            <v>Arhag Housing Association Limited</v>
          </cell>
          <cell r="C1380" t="str">
            <v>No</v>
          </cell>
          <cell r="D1380">
            <v>0</v>
          </cell>
          <cell r="E1380">
            <v>0</v>
          </cell>
          <cell r="F1380">
            <v>0</v>
          </cell>
          <cell r="G1380">
            <v>0</v>
          </cell>
          <cell r="H1380">
            <v>0</v>
          </cell>
          <cell r="I1380">
            <v>0</v>
          </cell>
        </row>
        <row r="1381">
          <cell r="A1381" t="str">
            <v>LH3827</v>
          </cell>
          <cell r="B1381" t="str">
            <v>West Kent Housing Association</v>
          </cell>
          <cell r="C1381" t="str">
            <v>Yes</v>
          </cell>
          <cell r="D1381" t="str">
            <v>Yes</v>
          </cell>
          <cell r="E1381">
            <v>0</v>
          </cell>
          <cell r="F1381">
            <v>2</v>
          </cell>
          <cell r="G1381">
            <v>0</v>
          </cell>
          <cell r="H1381">
            <v>0</v>
          </cell>
          <cell r="I1381">
            <v>0</v>
          </cell>
        </row>
        <row r="1382">
          <cell r="A1382" t="str">
            <v>LH3829</v>
          </cell>
          <cell r="B1382" t="str">
            <v>Innisfree Housing Association Limited</v>
          </cell>
          <cell r="C1382" t="str">
            <v>No</v>
          </cell>
          <cell r="D1382">
            <v>0</v>
          </cell>
          <cell r="E1382">
            <v>0</v>
          </cell>
          <cell r="F1382">
            <v>0</v>
          </cell>
          <cell r="G1382">
            <v>0</v>
          </cell>
          <cell r="H1382">
            <v>0</v>
          </cell>
          <cell r="I1382">
            <v>0</v>
          </cell>
        </row>
        <row r="1383">
          <cell r="A1383" t="str">
            <v>LH3859</v>
          </cell>
          <cell r="B1383" t="str">
            <v>North London Muslim Housing Association Limited</v>
          </cell>
          <cell r="C1383" t="str">
            <v>No</v>
          </cell>
          <cell r="D1383">
            <v>0</v>
          </cell>
          <cell r="E1383">
            <v>0</v>
          </cell>
          <cell r="F1383">
            <v>0</v>
          </cell>
          <cell r="G1383">
            <v>0</v>
          </cell>
          <cell r="H1383">
            <v>0</v>
          </cell>
          <cell r="I1383">
            <v>0</v>
          </cell>
        </row>
        <row r="1384">
          <cell r="A1384" t="str">
            <v>LH3866</v>
          </cell>
          <cell r="B1384" t="str">
            <v>Wherry Housing Association Limited</v>
          </cell>
          <cell r="C1384" t="str">
            <v>Yes</v>
          </cell>
          <cell r="D1384" t="str">
            <v>No</v>
          </cell>
          <cell r="E1384">
            <v>0</v>
          </cell>
          <cell r="F1384">
            <v>0</v>
          </cell>
          <cell r="G1384" t="str">
            <v>LH4046</v>
          </cell>
          <cell r="H1384" t="str">
            <v>Circle Anglia Limited</v>
          </cell>
          <cell r="I1384">
            <v>0</v>
          </cell>
        </row>
        <row r="1385">
          <cell r="A1385" t="str">
            <v>LH3867</v>
          </cell>
          <cell r="B1385" t="str">
            <v>Lien Viet Housing Association Limited</v>
          </cell>
          <cell r="C1385" t="str">
            <v>Yes</v>
          </cell>
          <cell r="D1385" t="str">
            <v>No</v>
          </cell>
          <cell r="E1385">
            <v>0</v>
          </cell>
          <cell r="F1385">
            <v>0</v>
          </cell>
          <cell r="G1385" t="str">
            <v>L0457</v>
          </cell>
          <cell r="H1385" t="str">
            <v>Islington and Shoreditch Housing Association Ltd</v>
          </cell>
          <cell r="I1385">
            <v>0</v>
          </cell>
        </row>
        <row r="1386">
          <cell r="A1386" t="str">
            <v>LH3882</v>
          </cell>
          <cell r="B1386" t="str">
            <v>Ebony Sistren Housing Association Limited</v>
          </cell>
          <cell r="C1386" t="str">
            <v>No</v>
          </cell>
          <cell r="D1386">
            <v>0</v>
          </cell>
          <cell r="E1386">
            <v>0</v>
          </cell>
          <cell r="F1386">
            <v>0</v>
          </cell>
          <cell r="G1386">
            <v>0</v>
          </cell>
          <cell r="H1386">
            <v>0</v>
          </cell>
          <cell r="I1386">
            <v>0</v>
          </cell>
        </row>
        <row r="1387">
          <cell r="A1387" t="str">
            <v>LH3883</v>
          </cell>
          <cell r="B1387" t="str">
            <v>Shian Housing Association Limited</v>
          </cell>
          <cell r="C1387" t="str">
            <v>No</v>
          </cell>
          <cell r="D1387">
            <v>0</v>
          </cell>
          <cell r="E1387">
            <v>0</v>
          </cell>
          <cell r="F1387">
            <v>0</v>
          </cell>
          <cell r="G1387">
            <v>0</v>
          </cell>
          <cell r="H1387">
            <v>0</v>
          </cell>
          <cell r="I1387">
            <v>0</v>
          </cell>
        </row>
        <row r="1388">
          <cell r="A1388" t="str">
            <v>LH3887</v>
          </cell>
          <cell r="B1388" t="str">
            <v>bpha Limited</v>
          </cell>
          <cell r="C1388" t="str">
            <v>Yes</v>
          </cell>
          <cell r="D1388" t="str">
            <v>Yes</v>
          </cell>
          <cell r="E1388">
            <v>0</v>
          </cell>
          <cell r="F1388">
            <v>3</v>
          </cell>
          <cell r="G1388">
            <v>0</v>
          </cell>
          <cell r="H1388">
            <v>0</v>
          </cell>
          <cell r="I1388">
            <v>0</v>
          </cell>
        </row>
        <row r="1389">
          <cell r="A1389" t="str">
            <v>LH3889</v>
          </cell>
          <cell r="B1389" t="str">
            <v>Havant Housing Association Limited</v>
          </cell>
          <cell r="C1389" t="str">
            <v>No</v>
          </cell>
          <cell r="D1389">
            <v>0</v>
          </cell>
          <cell r="E1389">
            <v>0</v>
          </cell>
          <cell r="F1389">
            <v>0</v>
          </cell>
          <cell r="G1389">
            <v>0</v>
          </cell>
          <cell r="H1389">
            <v>0</v>
          </cell>
          <cell r="I1389">
            <v>0</v>
          </cell>
        </row>
        <row r="1390">
          <cell r="A1390" t="str">
            <v>LH3902</v>
          </cell>
          <cell r="B1390" t="str">
            <v>Accord Housing Association Limited</v>
          </cell>
          <cell r="C1390" t="str">
            <v>Yes</v>
          </cell>
          <cell r="D1390" t="str">
            <v>Yes</v>
          </cell>
          <cell r="E1390">
            <v>6</v>
          </cell>
          <cell r="F1390">
            <v>0</v>
          </cell>
          <cell r="G1390">
            <v>0</v>
          </cell>
          <cell r="H1390">
            <v>0</v>
          </cell>
          <cell r="I1390">
            <v>0</v>
          </cell>
        </row>
        <row r="1391">
          <cell r="A1391" t="str">
            <v>LH3903</v>
          </cell>
          <cell r="B1391" t="str">
            <v>Horniman Housing Association Limited</v>
          </cell>
          <cell r="C1391" t="str">
            <v>Yes</v>
          </cell>
          <cell r="D1391" t="str">
            <v>No</v>
          </cell>
          <cell r="E1391">
            <v>0</v>
          </cell>
          <cell r="F1391">
            <v>0</v>
          </cell>
          <cell r="G1391" t="str">
            <v>L1538</v>
          </cell>
          <cell r="H1391" t="str">
            <v>Hexagon Housing Association Limited</v>
          </cell>
          <cell r="I1391">
            <v>0</v>
          </cell>
        </row>
        <row r="1392">
          <cell r="A1392" t="str">
            <v>LH3904</v>
          </cell>
          <cell r="B1392" t="str">
            <v>Two Saints Limited</v>
          </cell>
          <cell r="C1392" t="str">
            <v>No</v>
          </cell>
          <cell r="D1392">
            <v>0</v>
          </cell>
          <cell r="E1392">
            <v>0</v>
          </cell>
          <cell r="F1392">
            <v>0</v>
          </cell>
          <cell r="G1392">
            <v>0</v>
          </cell>
          <cell r="H1392">
            <v>0</v>
          </cell>
          <cell r="I1392">
            <v>0</v>
          </cell>
        </row>
        <row r="1393">
          <cell r="A1393" t="str">
            <v>LH3917</v>
          </cell>
          <cell r="B1393" t="str">
            <v>AKSA Housing Association Limited</v>
          </cell>
          <cell r="C1393" t="str">
            <v>Yes</v>
          </cell>
          <cell r="D1393" t="str">
            <v>No</v>
          </cell>
          <cell r="E1393">
            <v>0</v>
          </cell>
          <cell r="F1393">
            <v>0</v>
          </cell>
          <cell r="G1393" t="str">
            <v>LH4265</v>
          </cell>
          <cell r="H1393" t="str">
            <v>New Charter Housing Trust Limited</v>
          </cell>
          <cell r="I1393">
            <v>0</v>
          </cell>
        </row>
        <row r="1394">
          <cell r="A1394" t="str">
            <v>LH3922</v>
          </cell>
          <cell r="B1394" t="str">
            <v>Russet Homes Limited</v>
          </cell>
          <cell r="C1394" t="str">
            <v>Yes</v>
          </cell>
          <cell r="D1394" t="str">
            <v>No</v>
          </cell>
          <cell r="E1394">
            <v>0</v>
          </cell>
          <cell r="F1394">
            <v>0</v>
          </cell>
          <cell r="G1394" t="str">
            <v>LH4046</v>
          </cell>
          <cell r="H1394" t="str">
            <v>Circle Anglia Limited</v>
          </cell>
          <cell r="I1394">
            <v>0</v>
          </cell>
        </row>
        <row r="1395">
          <cell r="A1395" t="str">
            <v>LH3926</v>
          </cell>
          <cell r="B1395" t="str">
            <v>Places for People Individual Support Limited</v>
          </cell>
          <cell r="C1395" t="str">
            <v>Yes</v>
          </cell>
          <cell r="D1395" t="str">
            <v>No</v>
          </cell>
          <cell r="E1395">
            <v>0</v>
          </cell>
          <cell r="F1395">
            <v>0</v>
          </cell>
          <cell r="G1395" t="str">
            <v>L4236</v>
          </cell>
          <cell r="H1395" t="str">
            <v>Places for People Group Limited</v>
          </cell>
          <cell r="I1395">
            <v>0</v>
          </cell>
        </row>
        <row r="1396">
          <cell r="A1396" t="str">
            <v>LH3934</v>
          </cell>
          <cell r="B1396" t="str">
            <v>Southwark and London Diocesan Housing Association Limited</v>
          </cell>
          <cell r="C1396" t="str">
            <v>No</v>
          </cell>
          <cell r="D1396">
            <v>0</v>
          </cell>
          <cell r="E1396">
            <v>0</v>
          </cell>
          <cell r="F1396">
            <v>0</v>
          </cell>
          <cell r="G1396">
            <v>0</v>
          </cell>
          <cell r="H1396">
            <v>0</v>
          </cell>
          <cell r="I1396">
            <v>0</v>
          </cell>
        </row>
        <row r="1397">
          <cell r="A1397" t="str">
            <v>LH3940</v>
          </cell>
          <cell r="B1397" t="str">
            <v>Ekaya Housing Association Limited</v>
          </cell>
          <cell r="C1397" t="str">
            <v>No</v>
          </cell>
          <cell r="D1397">
            <v>0</v>
          </cell>
          <cell r="E1397">
            <v>0</v>
          </cell>
          <cell r="F1397">
            <v>0</v>
          </cell>
          <cell r="G1397">
            <v>0</v>
          </cell>
          <cell r="H1397">
            <v>0</v>
          </cell>
          <cell r="I1397">
            <v>0</v>
          </cell>
        </row>
        <row r="1398">
          <cell r="A1398" t="str">
            <v>LH3942</v>
          </cell>
          <cell r="B1398" t="str">
            <v>Chesterfield Churches Housing Association Limited</v>
          </cell>
          <cell r="C1398" t="str">
            <v>No</v>
          </cell>
          <cell r="D1398">
            <v>0</v>
          </cell>
          <cell r="E1398">
            <v>0</v>
          </cell>
          <cell r="F1398">
            <v>0</v>
          </cell>
          <cell r="G1398">
            <v>0</v>
          </cell>
          <cell r="H1398">
            <v>0</v>
          </cell>
          <cell r="I1398">
            <v>0</v>
          </cell>
        </row>
        <row r="1399">
          <cell r="A1399" t="str">
            <v>LH3943</v>
          </cell>
          <cell r="B1399" t="str">
            <v>South Shropshire Housing Association</v>
          </cell>
          <cell r="C1399" t="str">
            <v>Yes</v>
          </cell>
          <cell r="D1399" t="str">
            <v>No</v>
          </cell>
          <cell r="E1399">
            <v>0</v>
          </cell>
          <cell r="F1399">
            <v>0</v>
          </cell>
          <cell r="G1399" t="str">
            <v>L4494</v>
          </cell>
          <cell r="H1399" t="str">
            <v>Shropshire Housing Limited</v>
          </cell>
          <cell r="I1399">
            <v>0</v>
          </cell>
        </row>
        <row r="1400">
          <cell r="A1400" t="str">
            <v>LH3980</v>
          </cell>
          <cell r="B1400" t="str">
            <v>New World Housing Association Limited</v>
          </cell>
          <cell r="C1400" t="str">
            <v>No</v>
          </cell>
          <cell r="D1400">
            <v>0</v>
          </cell>
          <cell r="E1400">
            <v>0</v>
          </cell>
          <cell r="F1400">
            <v>0</v>
          </cell>
          <cell r="G1400">
            <v>0</v>
          </cell>
          <cell r="H1400">
            <v>0</v>
          </cell>
          <cell r="I1400">
            <v>0</v>
          </cell>
        </row>
        <row r="1401">
          <cell r="A1401" t="str">
            <v>LH4002</v>
          </cell>
          <cell r="B1401" t="str">
            <v>Accent Peerless Limited</v>
          </cell>
          <cell r="C1401" t="str">
            <v>Yes</v>
          </cell>
          <cell r="D1401" t="str">
            <v>No</v>
          </cell>
          <cell r="E1401">
            <v>0</v>
          </cell>
          <cell r="F1401">
            <v>1</v>
          </cell>
          <cell r="G1401" t="str">
            <v>L4511</v>
          </cell>
          <cell r="H1401" t="str">
            <v>Accent Group Limited</v>
          </cell>
          <cell r="I1401">
            <v>0</v>
          </cell>
        </row>
        <row r="1402">
          <cell r="A1402" t="str">
            <v>LH4014</v>
          </cell>
          <cell r="B1402" t="str">
            <v>Broadacres Housing Association Limited</v>
          </cell>
          <cell r="C1402" t="str">
            <v>Yes</v>
          </cell>
          <cell r="D1402" t="str">
            <v>Yes</v>
          </cell>
          <cell r="E1402">
            <v>0</v>
          </cell>
          <cell r="F1402">
            <v>5</v>
          </cell>
          <cell r="G1402">
            <v>0</v>
          </cell>
          <cell r="H1402">
            <v>0</v>
          </cell>
          <cell r="I1402">
            <v>0</v>
          </cell>
        </row>
        <row r="1403">
          <cell r="A1403" t="str">
            <v>LH4026</v>
          </cell>
          <cell r="B1403" t="str">
            <v>Rosebery Housing Association Limited</v>
          </cell>
          <cell r="C1403" t="str">
            <v>No</v>
          </cell>
          <cell r="D1403">
            <v>0</v>
          </cell>
          <cell r="E1403">
            <v>0</v>
          </cell>
          <cell r="F1403">
            <v>0</v>
          </cell>
          <cell r="G1403">
            <v>0</v>
          </cell>
          <cell r="H1403">
            <v>0</v>
          </cell>
          <cell r="I1403">
            <v>0</v>
          </cell>
        </row>
        <row r="1404">
          <cell r="A1404" t="str">
            <v>LH4027</v>
          </cell>
          <cell r="B1404" t="str">
            <v>Stonewater (4) Limited</v>
          </cell>
          <cell r="C1404" t="str">
            <v>Yes</v>
          </cell>
          <cell r="D1404" t="str">
            <v>No</v>
          </cell>
          <cell r="E1404">
            <v>0</v>
          </cell>
          <cell r="F1404">
            <v>0</v>
          </cell>
          <cell r="G1404" t="str">
            <v>L0173</v>
          </cell>
          <cell r="H1404" t="str">
            <v>Stonewater (2) Limited</v>
          </cell>
          <cell r="I1404">
            <v>0</v>
          </cell>
        </row>
        <row r="1405">
          <cell r="A1405" t="str">
            <v>LH4032</v>
          </cell>
          <cell r="B1405" t="str">
            <v>New Progress Housing Association Limited</v>
          </cell>
          <cell r="C1405" t="str">
            <v>Yes</v>
          </cell>
          <cell r="D1405" t="str">
            <v>No</v>
          </cell>
          <cell r="E1405">
            <v>0</v>
          </cell>
          <cell r="F1405">
            <v>0</v>
          </cell>
          <cell r="G1405" t="str">
            <v>LH4189</v>
          </cell>
          <cell r="H1405" t="str">
            <v>Progress Housing Group Limited</v>
          </cell>
          <cell r="I1405">
            <v>0</v>
          </cell>
        </row>
        <row r="1406">
          <cell r="A1406" t="str">
            <v>LH4034</v>
          </cell>
          <cell r="B1406" t="str">
            <v>Ashram Housing Association Limited</v>
          </cell>
          <cell r="C1406" t="str">
            <v>Yes</v>
          </cell>
          <cell r="D1406" t="str">
            <v>No</v>
          </cell>
          <cell r="E1406">
            <v>0</v>
          </cell>
          <cell r="F1406">
            <v>0</v>
          </cell>
          <cell r="G1406" t="str">
            <v>LH3902</v>
          </cell>
          <cell r="H1406" t="str">
            <v>Accord Housing Association Limited</v>
          </cell>
          <cell r="I1406">
            <v>0</v>
          </cell>
        </row>
        <row r="1407">
          <cell r="A1407" t="str">
            <v>LH4035</v>
          </cell>
          <cell r="B1407" t="str">
            <v>SHAL Housing Limited</v>
          </cell>
          <cell r="C1407" t="str">
            <v>No</v>
          </cell>
          <cell r="D1407">
            <v>0</v>
          </cell>
          <cell r="E1407">
            <v>0</v>
          </cell>
          <cell r="F1407">
            <v>0</v>
          </cell>
          <cell r="G1407">
            <v>0</v>
          </cell>
          <cell r="H1407">
            <v>0</v>
          </cell>
          <cell r="I1407">
            <v>0</v>
          </cell>
        </row>
        <row r="1408">
          <cell r="A1408" t="str">
            <v>LH4046</v>
          </cell>
          <cell r="B1408" t="str">
            <v>Circle Anglia Limited</v>
          </cell>
          <cell r="C1408" t="str">
            <v>Yes</v>
          </cell>
          <cell r="D1408" t="str">
            <v>Yes</v>
          </cell>
          <cell r="E1408">
            <v>9</v>
          </cell>
          <cell r="F1408">
            <v>0</v>
          </cell>
          <cell r="G1408">
            <v>0</v>
          </cell>
          <cell r="H1408">
            <v>0</v>
          </cell>
          <cell r="I1408">
            <v>0</v>
          </cell>
        </row>
        <row r="1409">
          <cell r="A1409" t="str">
            <v>LH4050</v>
          </cell>
          <cell r="B1409" t="str">
            <v>Rooftop Housing Association Limited</v>
          </cell>
          <cell r="C1409" t="str">
            <v>Yes</v>
          </cell>
          <cell r="D1409" t="str">
            <v>No</v>
          </cell>
          <cell r="E1409">
            <v>0</v>
          </cell>
          <cell r="F1409">
            <v>0</v>
          </cell>
          <cell r="G1409" t="str">
            <v>L4404</v>
          </cell>
          <cell r="H1409" t="str">
            <v>Rooftop Housing Group Limited</v>
          </cell>
          <cell r="I1409">
            <v>0</v>
          </cell>
        </row>
        <row r="1410">
          <cell r="A1410" t="str">
            <v>LH4066</v>
          </cell>
          <cell r="B1410" t="str">
            <v>Sentinel Housing Association Ltd</v>
          </cell>
          <cell r="C1410" t="str">
            <v>Yes</v>
          </cell>
          <cell r="D1410" t="str">
            <v>Yes</v>
          </cell>
          <cell r="E1410">
            <v>0</v>
          </cell>
          <cell r="F1410">
            <v>1</v>
          </cell>
          <cell r="G1410">
            <v>0</v>
          </cell>
          <cell r="H1410">
            <v>0</v>
          </cell>
          <cell r="I1410">
            <v>0</v>
          </cell>
        </row>
        <row r="1411">
          <cell r="A1411" t="str">
            <v>LH4078</v>
          </cell>
          <cell r="B1411" t="str">
            <v>YMCA London South West</v>
          </cell>
          <cell r="C1411" t="str">
            <v>No</v>
          </cell>
          <cell r="D1411">
            <v>0</v>
          </cell>
          <cell r="E1411">
            <v>0</v>
          </cell>
          <cell r="F1411">
            <v>0</v>
          </cell>
          <cell r="G1411">
            <v>0</v>
          </cell>
          <cell r="H1411">
            <v>0</v>
          </cell>
          <cell r="I1411">
            <v>0</v>
          </cell>
        </row>
        <row r="1412">
          <cell r="A1412" t="str">
            <v>LH4083</v>
          </cell>
          <cell r="B1412" t="str">
            <v>Westlea Housing Association Limited</v>
          </cell>
          <cell r="C1412" t="str">
            <v>Yes</v>
          </cell>
          <cell r="D1412" t="str">
            <v>No</v>
          </cell>
          <cell r="E1412">
            <v>0</v>
          </cell>
          <cell r="F1412">
            <v>1</v>
          </cell>
          <cell r="G1412" t="str">
            <v>L4515</v>
          </cell>
          <cell r="H1412" t="str">
            <v>GreenSquare Group Limited</v>
          </cell>
          <cell r="I1412">
            <v>0</v>
          </cell>
        </row>
        <row r="1413">
          <cell r="A1413" t="str">
            <v>LH4087</v>
          </cell>
          <cell r="B1413" t="str">
            <v>Affinity Sutton Group Limited</v>
          </cell>
          <cell r="C1413" t="str">
            <v>Yes</v>
          </cell>
          <cell r="D1413" t="str">
            <v>Yes</v>
          </cell>
          <cell r="E1413">
            <v>1</v>
          </cell>
          <cell r="F1413">
            <v>11</v>
          </cell>
          <cell r="G1413">
            <v>0</v>
          </cell>
          <cell r="H1413">
            <v>0</v>
          </cell>
          <cell r="I1413">
            <v>0</v>
          </cell>
        </row>
        <row r="1414">
          <cell r="A1414" t="str">
            <v>LH4090</v>
          </cell>
          <cell r="B1414" t="str">
            <v>Drum Housing Association Limited</v>
          </cell>
          <cell r="C1414" t="str">
            <v>Yes</v>
          </cell>
          <cell r="D1414" t="str">
            <v>No</v>
          </cell>
          <cell r="E1414">
            <v>0</v>
          </cell>
          <cell r="F1414">
            <v>0</v>
          </cell>
          <cell r="G1414" t="str">
            <v>L4172</v>
          </cell>
          <cell r="H1414" t="str">
            <v>Radian Group Limited</v>
          </cell>
          <cell r="I1414">
            <v>0</v>
          </cell>
        </row>
        <row r="1415">
          <cell r="A1415" t="str">
            <v>LH4094</v>
          </cell>
          <cell r="B1415" t="str">
            <v>South Anglia Housing Limited</v>
          </cell>
          <cell r="C1415" t="str">
            <v>Yes</v>
          </cell>
          <cell r="D1415" t="str">
            <v>No</v>
          </cell>
          <cell r="E1415">
            <v>0</v>
          </cell>
          <cell r="F1415">
            <v>0</v>
          </cell>
          <cell r="G1415" t="str">
            <v>LH4046</v>
          </cell>
          <cell r="H1415" t="str">
            <v>Circle Anglia Limited</v>
          </cell>
          <cell r="I1415">
            <v>0</v>
          </cell>
        </row>
        <row r="1416">
          <cell r="A1416" t="str">
            <v>LH4095</v>
          </cell>
          <cell r="B1416" t="str">
            <v>Anchor Trust</v>
          </cell>
          <cell r="C1416" t="str">
            <v>Yes</v>
          </cell>
          <cell r="D1416" t="str">
            <v>Yes</v>
          </cell>
          <cell r="E1416">
            <v>0</v>
          </cell>
          <cell r="F1416">
            <v>2</v>
          </cell>
          <cell r="G1416">
            <v>0</v>
          </cell>
          <cell r="H1416">
            <v>0</v>
          </cell>
          <cell r="I1416">
            <v>0</v>
          </cell>
        </row>
        <row r="1417">
          <cell r="A1417" t="str">
            <v>LH4097</v>
          </cell>
          <cell r="B1417" t="str">
            <v>Selwood Housing Society Limited</v>
          </cell>
          <cell r="C1417" t="str">
            <v>Yes</v>
          </cell>
          <cell r="D1417" t="str">
            <v>Yes</v>
          </cell>
          <cell r="E1417">
            <v>0</v>
          </cell>
          <cell r="F1417">
            <v>4</v>
          </cell>
          <cell r="G1417">
            <v>0</v>
          </cell>
          <cell r="H1417">
            <v>0</v>
          </cell>
          <cell r="I1417">
            <v>0</v>
          </cell>
        </row>
        <row r="1418">
          <cell r="A1418" t="str">
            <v>LH4106</v>
          </cell>
          <cell r="B1418" t="str">
            <v>Guild Care</v>
          </cell>
          <cell r="C1418" t="str">
            <v>No</v>
          </cell>
          <cell r="D1418">
            <v>0</v>
          </cell>
          <cell r="E1418">
            <v>0</v>
          </cell>
          <cell r="F1418">
            <v>0</v>
          </cell>
          <cell r="G1418">
            <v>0</v>
          </cell>
          <cell r="H1418">
            <v>0</v>
          </cell>
          <cell r="I1418">
            <v>0</v>
          </cell>
        </row>
        <row r="1419">
          <cell r="A1419" t="str">
            <v>LH4107</v>
          </cell>
          <cell r="B1419" t="str">
            <v>Waterloo Housing Group Limited</v>
          </cell>
          <cell r="C1419" t="str">
            <v>Yes</v>
          </cell>
          <cell r="D1419" t="str">
            <v>Yes</v>
          </cell>
          <cell r="E1419">
            <v>3</v>
          </cell>
          <cell r="F1419">
            <v>0</v>
          </cell>
          <cell r="G1419">
            <v>0</v>
          </cell>
          <cell r="H1419">
            <v>0</v>
          </cell>
          <cell r="I1419">
            <v>0</v>
          </cell>
        </row>
        <row r="1420">
          <cell r="A1420" t="str">
            <v>LH4120</v>
          </cell>
          <cell r="B1420" t="str">
            <v>Fosseway Housing Association Limited</v>
          </cell>
          <cell r="C1420" t="str">
            <v>Yes</v>
          </cell>
          <cell r="D1420" t="str">
            <v>No</v>
          </cell>
          <cell r="E1420">
            <v>0</v>
          </cell>
          <cell r="F1420">
            <v>0</v>
          </cell>
          <cell r="G1420" t="str">
            <v>L4449</v>
          </cell>
          <cell r="H1420" t="str">
            <v>Bromford Housing Group Limited</v>
          </cell>
          <cell r="I1420">
            <v>0</v>
          </cell>
        </row>
        <row r="1421">
          <cell r="A1421" t="str">
            <v>LH4121</v>
          </cell>
          <cell r="B1421" t="str">
            <v>South Staffordshire Housing Association Limited</v>
          </cell>
          <cell r="C1421" t="str">
            <v>Yes</v>
          </cell>
          <cell r="D1421" t="str">
            <v>No</v>
          </cell>
          <cell r="E1421">
            <v>0</v>
          </cell>
          <cell r="F1421">
            <v>0</v>
          </cell>
          <cell r="G1421" t="str">
            <v>L4491</v>
          </cell>
          <cell r="H1421" t="str">
            <v>The Housing Plus Group Limited</v>
          </cell>
          <cell r="I1421">
            <v>0</v>
          </cell>
        </row>
        <row r="1422">
          <cell r="A1422" t="str">
            <v>LH4138</v>
          </cell>
          <cell r="B1422" t="str">
            <v>Paradigm Homes Charitable Housing Association Limited</v>
          </cell>
          <cell r="C1422" t="str">
            <v>Yes</v>
          </cell>
          <cell r="D1422" t="str">
            <v>No</v>
          </cell>
          <cell r="E1422">
            <v>0</v>
          </cell>
          <cell r="F1422">
            <v>2</v>
          </cell>
          <cell r="G1422" t="str">
            <v>L4215</v>
          </cell>
          <cell r="H1422" t="str">
            <v>Paradigm Housing Group Limited</v>
          </cell>
          <cell r="I1422">
            <v>0</v>
          </cell>
        </row>
        <row r="1423">
          <cell r="A1423" t="str">
            <v>LH4149</v>
          </cell>
          <cell r="B1423" t="str">
            <v>A2Dominion South Limited</v>
          </cell>
          <cell r="C1423" t="str">
            <v>Yes</v>
          </cell>
          <cell r="D1423" t="str">
            <v>No</v>
          </cell>
          <cell r="E1423">
            <v>0</v>
          </cell>
          <cell r="F1423">
            <v>0</v>
          </cell>
          <cell r="G1423" t="str">
            <v>L4240</v>
          </cell>
          <cell r="H1423" t="str">
            <v>A2Dominion Housing Group Limited</v>
          </cell>
          <cell r="I1423">
            <v>0</v>
          </cell>
        </row>
        <row r="1424">
          <cell r="A1424" t="str">
            <v>LH4152</v>
          </cell>
          <cell r="B1424" t="str">
            <v>Grimsby,Cleethorpes and Humber Region Y.M.C.A.</v>
          </cell>
          <cell r="C1424" t="str">
            <v>No</v>
          </cell>
          <cell r="D1424">
            <v>0</v>
          </cell>
          <cell r="E1424">
            <v>0</v>
          </cell>
          <cell r="F1424">
            <v>0</v>
          </cell>
          <cell r="G1424">
            <v>0</v>
          </cell>
          <cell r="H1424">
            <v>0</v>
          </cell>
          <cell r="I1424">
            <v>0</v>
          </cell>
        </row>
        <row r="1425">
          <cell r="A1425" t="str">
            <v>LH4158</v>
          </cell>
          <cell r="B1425" t="str">
            <v>Plus Dane (Cheshire) Housing Association Limited</v>
          </cell>
          <cell r="C1425" t="str">
            <v>Yes</v>
          </cell>
          <cell r="D1425" t="str">
            <v>No</v>
          </cell>
          <cell r="E1425">
            <v>0</v>
          </cell>
          <cell r="F1425">
            <v>0</v>
          </cell>
          <cell r="G1425" t="str">
            <v>L4355</v>
          </cell>
          <cell r="H1425" t="str">
            <v>Plus Dane Housing Group Limited</v>
          </cell>
          <cell r="I1425">
            <v>0</v>
          </cell>
        </row>
        <row r="1426">
          <cell r="A1426" t="str">
            <v>LH4162</v>
          </cell>
          <cell r="B1426" t="str">
            <v>Oriel Housing Limited</v>
          </cell>
          <cell r="C1426" t="str">
            <v>Yes</v>
          </cell>
          <cell r="D1426" t="str">
            <v>No</v>
          </cell>
          <cell r="E1426">
            <v>0</v>
          </cell>
          <cell r="F1426">
            <v>0</v>
          </cell>
          <cell r="G1426" t="str">
            <v>L4172</v>
          </cell>
          <cell r="H1426" t="str">
            <v>Radian Group Limited</v>
          </cell>
          <cell r="I1426">
            <v>0</v>
          </cell>
        </row>
        <row r="1427">
          <cell r="A1427" t="str">
            <v>LH4163</v>
          </cell>
          <cell r="B1427" t="str">
            <v>Portal Housing Association Limited</v>
          </cell>
          <cell r="C1427" t="str">
            <v>Yes</v>
          </cell>
          <cell r="D1427" t="str">
            <v>No</v>
          </cell>
          <cell r="E1427">
            <v>0</v>
          </cell>
          <cell r="F1427">
            <v>1</v>
          </cell>
          <cell r="G1427" t="str">
            <v>L4172</v>
          </cell>
          <cell r="H1427" t="str">
            <v>Radian Group Limited</v>
          </cell>
          <cell r="I1427">
            <v>0</v>
          </cell>
        </row>
        <row r="1428">
          <cell r="A1428" t="str">
            <v>LH4165</v>
          </cell>
          <cell r="B1428" t="str">
            <v>Coastline Housing Limited</v>
          </cell>
          <cell r="C1428" t="str">
            <v>Yes</v>
          </cell>
          <cell r="D1428" t="str">
            <v>Yes</v>
          </cell>
          <cell r="E1428">
            <v>0</v>
          </cell>
          <cell r="F1428">
            <v>3</v>
          </cell>
          <cell r="G1428">
            <v>0</v>
          </cell>
          <cell r="H1428">
            <v>0</v>
          </cell>
          <cell r="I1428">
            <v>0</v>
          </cell>
        </row>
        <row r="1429">
          <cell r="A1429" t="str">
            <v>LH4166</v>
          </cell>
          <cell r="B1429" t="str">
            <v>Magna West Somerset Housing Association Limited</v>
          </cell>
          <cell r="C1429" t="str">
            <v>Yes</v>
          </cell>
          <cell r="D1429" t="str">
            <v>No</v>
          </cell>
          <cell r="E1429">
            <v>0</v>
          </cell>
          <cell r="F1429">
            <v>0</v>
          </cell>
          <cell r="G1429" t="str">
            <v>LH4227</v>
          </cell>
          <cell r="H1429" t="str">
            <v>Magna Housing Group Limited</v>
          </cell>
          <cell r="I1429">
            <v>0</v>
          </cell>
        </row>
        <row r="1430">
          <cell r="A1430" t="str">
            <v>LH4184</v>
          </cell>
          <cell r="B1430" t="str">
            <v>Framework Housing Association</v>
          </cell>
          <cell r="C1430" t="str">
            <v>No</v>
          </cell>
          <cell r="D1430">
            <v>0</v>
          </cell>
          <cell r="E1430">
            <v>0</v>
          </cell>
          <cell r="F1430">
            <v>0</v>
          </cell>
          <cell r="G1430">
            <v>0</v>
          </cell>
          <cell r="H1430">
            <v>0</v>
          </cell>
          <cell r="I1430">
            <v>0</v>
          </cell>
        </row>
        <row r="1431">
          <cell r="A1431" t="str">
            <v>LH4188</v>
          </cell>
          <cell r="B1431" t="str">
            <v>Progress Care Housing Association Limited</v>
          </cell>
          <cell r="C1431" t="str">
            <v>Yes</v>
          </cell>
          <cell r="D1431" t="str">
            <v>No</v>
          </cell>
          <cell r="E1431">
            <v>0</v>
          </cell>
          <cell r="F1431">
            <v>0</v>
          </cell>
          <cell r="G1431" t="str">
            <v>LH4189</v>
          </cell>
          <cell r="H1431" t="str">
            <v>Progress Housing Group Limited</v>
          </cell>
          <cell r="I1431">
            <v>0</v>
          </cell>
        </row>
        <row r="1432">
          <cell r="A1432" t="str">
            <v>LH4189</v>
          </cell>
          <cell r="B1432" t="str">
            <v>Progress Housing Group Limited</v>
          </cell>
          <cell r="C1432" t="str">
            <v>Yes</v>
          </cell>
          <cell r="D1432" t="str">
            <v>Yes</v>
          </cell>
          <cell r="E1432">
            <v>3</v>
          </cell>
          <cell r="F1432">
            <v>0</v>
          </cell>
          <cell r="G1432">
            <v>0</v>
          </cell>
          <cell r="H1432">
            <v>0</v>
          </cell>
          <cell r="I1432">
            <v>0</v>
          </cell>
        </row>
        <row r="1433">
          <cell r="A1433" t="str">
            <v>LH4200</v>
          </cell>
          <cell r="B1433" t="str">
            <v>Yarlington Housing Group</v>
          </cell>
          <cell r="C1433" t="str">
            <v>Yes</v>
          </cell>
          <cell r="D1433" t="str">
            <v>Yes</v>
          </cell>
          <cell r="E1433">
            <v>0</v>
          </cell>
          <cell r="F1433">
            <v>4</v>
          </cell>
          <cell r="G1433">
            <v>0</v>
          </cell>
          <cell r="H1433">
            <v>0</v>
          </cell>
          <cell r="I1433">
            <v>0</v>
          </cell>
        </row>
        <row r="1434">
          <cell r="A1434" t="str">
            <v>LH4208</v>
          </cell>
          <cell r="B1434" t="str">
            <v>Worthing Homes Limited</v>
          </cell>
          <cell r="C1434" t="str">
            <v>No</v>
          </cell>
          <cell r="D1434">
            <v>0</v>
          </cell>
          <cell r="E1434">
            <v>0</v>
          </cell>
          <cell r="F1434">
            <v>0</v>
          </cell>
          <cell r="G1434">
            <v>0</v>
          </cell>
          <cell r="H1434">
            <v>0</v>
          </cell>
          <cell r="I1434">
            <v>0</v>
          </cell>
        </row>
        <row r="1435">
          <cell r="A1435" t="str">
            <v>LH4209</v>
          </cell>
          <cell r="B1435" t="str">
            <v>Curo Places Limited</v>
          </cell>
          <cell r="C1435" t="str">
            <v>Yes</v>
          </cell>
          <cell r="D1435" t="str">
            <v>No</v>
          </cell>
          <cell r="E1435">
            <v>0</v>
          </cell>
          <cell r="F1435">
            <v>0</v>
          </cell>
          <cell r="G1435" t="str">
            <v>LH4336</v>
          </cell>
          <cell r="H1435" t="str">
            <v>Curo Group (Albion) Limited</v>
          </cell>
          <cell r="I1435">
            <v>0</v>
          </cell>
        </row>
        <row r="1436">
          <cell r="A1436" t="str">
            <v>LH4213</v>
          </cell>
          <cell r="B1436" t="str">
            <v>Derwent and Solway Housing Association Limited</v>
          </cell>
          <cell r="C1436" t="str">
            <v>Yes</v>
          </cell>
          <cell r="D1436" t="str">
            <v>No</v>
          </cell>
          <cell r="E1436">
            <v>0</v>
          </cell>
          <cell r="F1436">
            <v>0</v>
          </cell>
          <cell r="G1436" t="str">
            <v>L4203</v>
          </cell>
          <cell r="H1436" t="str">
            <v>Your Housing Group Limited</v>
          </cell>
          <cell r="I1436">
            <v>0</v>
          </cell>
        </row>
        <row r="1437">
          <cell r="A1437" t="str">
            <v>LH4220</v>
          </cell>
          <cell r="B1437" t="str">
            <v>The Wrekin Housing Trust Limited</v>
          </cell>
          <cell r="C1437" t="str">
            <v>Yes</v>
          </cell>
          <cell r="D1437" t="str">
            <v>No</v>
          </cell>
          <cell r="E1437">
            <v>0</v>
          </cell>
          <cell r="F1437">
            <v>0</v>
          </cell>
          <cell r="G1437" t="str">
            <v>L4424</v>
          </cell>
          <cell r="H1437" t="str">
            <v>The Wrekin Housing Group Limited</v>
          </cell>
          <cell r="I1437">
            <v>0</v>
          </cell>
        </row>
        <row r="1438">
          <cell r="A1438" t="str">
            <v>LH4227</v>
          </cell>
          <cell r="B1438" t="str">
            <v>Magna Housing Group Limited</v>
          </cell>
          <cell r="C1438" t="str">
            <v>Yes</v>
          </cell>
          <cell r="D1438" t="str">
            <v>Yes</v>
          </cell>
          <cell r="E1438">
            <v>2</v>
          </cell>
          <cell r="F1438">
            <v>4</v>
          </cell>
          <cell r="G1438">
            <v>0</v>
          </cell>
          <cell r="H1438">
            <v>0</v>
          </cell>
          <cell r="I1438">
            <v>0</v>
          </cell>
        </row>
        <row r="1439">
          <cell r="A1439" t="str">
            <v>LH4231</v>
          </cell>
          <cell r="B1439" t="str">
            <v>Villages Community Housing Association Limited</v>
          </cell>
          <cell r="C1439" t="str">
            <v>Yes</v>
          </cell>
          <cell r="D1439" t="str">
            <v>No</v>
          </cell>
          <cell r="E1439">
            <v>0</v>
          </cell>
          <cell r="F1439">
            <v>0</v>
          </cell>
          <cell r="G1439">
            <v>4820</v>
          </cell>
          <cell r="H1439" t="str">
            <v>ForViva Group Limited</v>
          </cell>
          <cell r="I1439">
            <v>0</v>
          </cell>
        </row>
        <row r="1440">
          <cell r="A1440" t="str">
            <v>LH4237</v>
          </cell>
          <cell r="B1440" t="str">
            <v>Boston Mayflower Limited</v>
          </cell>
          <cell r="C1440" t="str">
            <v>Yes</v>
          </cell>
          <cell r="D1440" t="str">
            <v>Yes</v>
          </cell>
          <cell r="E1440">
            <v>0</v>
          </cell>
          <cell r="F1440">
            <v>2</v>
          </cell>
          <cell r="G1440">
            <v>0</v>
          </cell>
          <cell r="H1440">
            <v>0</v>
          </cell>
          <cell r="I1440">
            <v>0</v>
          </cell>
        </row>
        <row r="1441">
          <cell r="A1441" t="str">
            <v>LH4248</v>
          </cell>
          <cell r="B1441" t="str">
            <v>Ocean Housing Limited</v>
          </cell>
          <cell r="C1441" t="str">
            <v>Yes</v>
          </cell>
          <cell r="D1441" t="str">
            <v>No</v>
          </cell>
          <cell r="E1441">
            <v>0</v>
          </cell>
          <cell r="F1441">
            <v>0</v>
          </cell>
          <cell r="G1441" t="str">
            <v>L4422</v>
          </cell>
          <cell r="H1441" t="str">
            <v>Ocean Housing Group Limited</v>
          </cell>
          <cell r="I1441">
            <v>0</v>
          </cell>
        </row>
        <row r="1442">
          <cell r="A1442" t="str">
            <v>LH4249</v>
          </cell>
          <cell r="B1442" t="str">
            <v>North Devon Homes Limited</v>
          </cell>
          <cell r="C1442" t="str">
            <v>Yes</v>
          </cell>
          <cell r="D1442" t="str">
            <v>Yes</v>
          </cell>
          <cell r="E1442">
            <v>0</v>
          </cell>
          <cell r="F1442">
            <v>1</v>
          </cell>
          <cell r="G1442">
            <v>0</v>
          </cell>
          <cell r="H1442">
            <v>0</v>
          </cell>
          <cell r="I1442">
            <v>0</v>
          </cell>
        </row>
        <row r="1443">
          <cell r="A1443" t="str">
            <v>LH4253</v>
          </cell>
          <cell r="B1443" t="str">
            <v>Luminus Homes Limited</v>
          </cell>
          <cell r="C1443" t="str">
            <v>Yes</v>
          </cell>
          <cell r="D1443" t="str">
            <v>No</v>
          </cell>
          <cell r="E1443">
            <v>0</v>
          </cell>
          <cell r="F1443">
            <v>0</v>
          </cell>
          <cell r="G1443" t="str">
            <v>L4398</v>
          </cell>
          <cell r="H1443" t="str">
            <v>Luminus Group Limited</v>
          </cell>
          <cell r="I1443">
            <v>0</v>
          </cell>
        </row>
        <row r="1444">
          <cell r="A1444" t="str">
            <v>LH4261</v>
          </cell>
          <cell r="B1444" t="str">
            <v>Herring House Trust</v>
          </cell>
          <cell r="C1444" t="str">
            <v>No</v>
          </cell>
          <cell r="D1444">
            <v>0</v>
          </cell>
          <cell r="E1444">
            <v>0</v>
          </cell>
          <cell r="F1444">
            <v>0</v>
          </cell>
          <cell r="G1444">
            <v>0</v>
          </cell>
          <cell r="H1444">
            <v>0</v>
          </cell>
          <cell r="I1444">
            <v>0</v>
          </cell>
        </row>
        <row r="1445">
          <cell r="A1445" t="str">
            <v>LH4262</v>
          </cell>
          <cell r="B1445" t="str">
            <v>Paragon Community Housing Limited</v>
          </cell>
          <cell r="C1445" t="str">
            <v>No</v>
          </cell>
          <cell r="D1445">
            <v>0</v>
          </cell>
          <cell r="E1445">
            <v>0</v>
          </cell>
          <cell r="F1445">
            <v>0</v>
          </cell>
          <cell r="G1445">
            <v>0</v>
          </cell>
          <cell r="H1445">
            <v>0</v>
          </cell>
          <cell r="I1445">
            <v>0</v>
          </cell>
        </row>
        <row r="1446">
          <cell r="A1446" t="str">
            <v>LH4264</v>
          </cell>
          <cell r="B1446" t="str">
            <v>Wyre Forest Community Housing Limited</v>
          </cell>
          <cell r="C1446" t="str">
            <v>Yes</v>
          </cell>
          <cell r="D1446" t="str">
            <v>No</v>
          </cell>
          <cell r="E1446">
            <v>0</v>
          </cell>
          <cell r="F1446">
            <v>0</v>
          </cell>
          <cell r="G1446" t="str">
            <v>L4437</v>
          </cell>
          <cell r="H1446" t="str">
            <v>The Community Housing Group Limited</v>
          </cell>
          <cell r="I1446">
            <v>0</v>
          </cell>
        </row>
        <row r="1447">
          <cell r="A1447" t="str">
            <v>LH4265</v>
          </cell>
          <cell r="B1447" t="str">
            <v>New Charter Housing Trust Limited</v>
          </cell>
          <cell r="C1447" t="str">
            <v>Yes</v>
          </cell>
          <cell r="D1447" t="str">
            <v>Yes</v>
          </cell>
          <cell r="E1447">
            <v>3</v>
          </cell>
          <cell r="F1447">
            <v>6</v>
          </cell>
          <cell r="G1447">
            <v>0</v>
          </cell>
          <cell r="H1447">
            <v>0</v>
          </cell>
          <cell r="I1447">
            <v>0</v>
          </cell>
        </row>
        <row r="1448">
          <cell r="A1448" t="str">
            <v>LH4266</v>
          </cell>
          <cell r="B1448" t="str">
            <v>New Charter Homes Limited</v>
          </cell>
          <cell r="C1448" t="str">
            <v>Yes</v>
          </cell>
          <cell r="D1448" t="str">
            <v>No</v>
          </cell>
          <cell r="E1448">
            <v>0</v>
          </cell>
          <cell r="F1448">
            <v>0</v>
          </cell>
          <cell r="G1448" t="str">
            <v>LH4265</v>
          </cell>
          <cell r="H1448" t="str">
            <v>New Charter Housing Trust Limited</v>
          </cell>
          <cell r="I1448">
            <v>0</v>
          </cell>
        </row>
        <row r="1449">
          <cell r="A1449" t="str">
            <v>LH4275</v>
          </cell>
          <cell r="B1449" t="str">
            <v>Prime Focus Regeneration Group Limited</v>
          </cell>
          <cell r="C1449" t="str">
            <v>Yes</v>
          </cell>
          <cell r="D1449" t="str">
            <v>No</v>
          </cell>
          <cell r="E1449">
            <v>0</v>
          </cell>
          <cell r="F1449">
            <v>0</v>
          </cell>
          <cell r="G1449" t="str">
            <v>L4466</v>
          </cell>
          <cell r="H1449" t="str">
            <v>Midland Heart Limited</v>
          </cell>
          <cell r="I1449">
            <v>0</v>
          </cell>
        </row>
        <row r="1450">
          <cell r="A1450" t="str">
            <v>LH4284</v>
          </cell>
          <cell r="B1450" t="str">
            <v>New Fylde Housing Limited</v>
          </cell>
          <cell r="C1450" t="str">
            <v>Yes</v>
          </cell>
          <cell r="D1450" t="str">
            <v>No</v>
          </cell>
          <cell r="E1450">
            <v>0</v>
          </cell>
          <cell r="F1450">
            <v>0</v>
          </cell>
          <cell r="G1450" t="str">
            <v>LH4189</v>
          </cell>
          <cell r="H1450" t="str">
            <v>Progress Housing Group Limited</v>
          </cell>
          <cell r="I1450">
            <v>0</v>
          </cell>
        </row>
        <row r="1451">
          <cell r="A1451" t="str">
            <v>LH4291</v>
          </cell>
          <cell r="B1451" t="str">
            <v>Chester &amp; District Housing Trust Limited</v>
          </cell>
          <cell r="C1451" t="str">
            <v>Yes</v>
          </cell>
          <cell r="D1451" t="str">
            <v>No</v>
          </cell>
          <cell r="E1451">
            <v>0</v>
          </cell>
          <cell r="F1451">
            <v>0</v>
          </cell>
          <cell r="G1451" t="str">
            <v>L0247</v>
          </cell>
          <cell r="H1451" t="str">
            <v>Sanctuary Housing Association</v>
          </cell>
          <cell r="I1451">
            <v>0</v>
          </cell>
        </row>
        <row r="1452">
          <cell r="A1452" t="str">
            <v>LH4297</v>
          </cell>
          <cell r="B1452" t="str">
            <v>Tyne Housing Association Limited</v>
          </cell>
          <cell r="C1452" t="str">
            <v>Yes</v>
          </cell>
          <cell r="D1452" t="str">
            <v>Yes</v>
          </cell>
          <cell r="E1452">
            <v>0</v>
          </cell>
          <cell r="F1452">
            <v>1</v>
          </cell>
          <cell r="G1452">
            <v>0</v>
          </cell>
          <cell r="H1452">
            <v>0</v>
          </cell>
          <cell r="I1452">
            <v>0</v>
          </cell>
        </row>
        <row r="1453">
          <cell r="A1453" t="str">
            <v>LH4302</v>
          </cell>
          <cell r="B1453" t="str">
            <v>Spire Homes (LG) Limited</v>
          </cell>
          <cell r="C1453" t="str">
            <v>Yes</v>
          </cell>
          <cell r="D1453" t="str">
            <v>No</v>
          </cell>
          <cell r="E1453">
            <v>0</v>
          </cell>
          <cell r="F1453">
            <v>0</v>
          </cell>
          <cell r="G1453" t="str">
            <v>L4277</v>
          </cell>
          <cell r="H1453" t="str">
            <v>Longhurst Group Limited</v>
          </cell>
          <cell r="I1453">
            <v>0</v>
          </cell>
        </row>
        <row r="1454">
          <cell r="A1454" t="str">
            <v>LH4306</v>
          </cell>
          <cell r="B1454" t="str">
            <v>Moorlands Housing</v>
          </cell>
          <cell r="C1454" t="str">
            <v>Yes</v>
          </cell>
          <cell r="D1454" t="str">
            <v>No</v>
          </cell>
          <cell r="E1454">
            <v>0</v>
          </cell>
          <cell r="F1454">
            <v>0</v>
          </cell>
          <cell r="G1454" t="str">
            <v>L4203</v>
          </cell>
          <cell r="H1454" t="str">
            <v>Your Housing Group Limited</v>
          </cell>
          <cell r="I1454">
            <v>0</v>
          </cell>
        </row>
        <row r="1455">
          <cell r="A1455" t="str">
            <v>LH4307</v>
          </cell>
          <cell r="B1455" t="str">
            <v>Pennine Housing 2000 Limited</v>
          </cell>
          <cell r="C1455" t="str">
            <v>Yes</v>
          </cell>
          <cell r="D1455" t="str">
            <v>No</v>
          </cell>
          <cell r="E1455">
            <v>0</v>
          </cell>
          <cell r="F1455">
            <v>1</v>
          </cell>
          <cell r="G1455" t="str">
            <v>L4464</v>
          </cell>
          <cell r="H1455" t="str">
            <v>Together Housing Group Limited</v>
          </cell>
          <cell r="I1455">
            <v>0</v>
          </cell>
        </row>
        <row r="1456">
          <cell r="A1456" t="str">
            <v>LH4309</v>
          </cell>
          <cell r="B1456" t="str">
            <v>East Thames Group Limited</v>
          </cell>
          <cell r="C1456" t="str">
            <v>Yes</v>
          </cell>
          <cell r="D1456" t="str">
            <v>Yes</v>
          </cell>
          <cell r="E1456">
            <v>1</v>
          </cell>
          <cell r="F1456">
            <v>5</v>
          </cell>
          <cell r="G1456">
            <v>0</v>
          </cell>
          <cell r="H1456">
            <v>0</v>
          </cell>
          <cell r="I1456">
            <v>0</v>
          </cell>
        </row>
        <row r="1457">
          <cell r="A1457" t="str">
            <v>LH4314</v>
          </cell>
          <cell r="B1457" t="str">
            <v>Twin Valley Homes Limited</v>
          </cell>
          <cell r="C1457" t="str">
            <v>Yes</v>
          </cell>
          <cell r="D1457" t="str">
            <v>No</v>
          </cell>
          <cell r="E1457">
            <v>0</v>
          </cell>
          <cell r="F1457">
            <v>0</v>
          </cell>
          <cell r="G1457" t="str">
            <v>L4464</v>
          </cell>
          <cell r="H1457" t="str">
            <v>Together Housing Group Limited</v>
          </cell>
          <cell r="I1457">
            <v>0</v>
          </cell>
        </row>
        <row r="1458">
          <cell r="A1458" t="str">
            <v>LH4322</v>
          </cell>
          <cell r="B1458" t="str">
            <v>Accent Corporate Services Limited</v>
          </cell>
          <cell r="C1458" t="str">
            <v>Yes</v>
          </cell>
          <cell r="D1458" t="str">
            <v>No</v>
          </cell>
          <cell r="E1458">
            <v>0</v>
          </cell>
          <cell r="F1458">
            <v>2</v>
          </cell>
          <cell r="G1458" t="str">
            <v>L4511</v>
          </cell>
          <cell r="H1458" t="str">
            <v>Accent Group Limited</v>
          </cell>
          <cell r="I1458">
            <v>0</v>
          </cell>
        </row>
        <row r="1459">
          <cell r="A1459" t="str">
            <v>LH4325</v>
          </cell>
          <cell r="B1459" t="str">
            <v>Severnside Housing</v>
          </cell>
          <cell r="C1459" t="str">
            <v>Yes</v>
          </cell>
          <cell r="D1459" t="str">
            <v>Yes</v>
          </cell>
          <cell r="E1459">
            <v>0</v>
          </cell>
          <cell r="F1459">
            <v>5</v>
          </cell>
          <cell r="G1459">
            <v>0</v>
          </cell>
          <cell r="H1459">
            <v>0</v>
          </cell>
          <cell r="I1459">
            <v>0</v>
          </cell>
        </row>
        <row r="1460">
          <cell r="A1460" t="str">
            <v>LH4336</v>
          </cell>
          <cell r="B1460" t="str">
            <v>Curo Group (Albion) Limited</v>
          </cell>
          <cell r="C1460" t="str">
            <v>Yes</v>
          </cell>
          <cell r="D1460" t="str">
            <v>Yes</v>
          </cell>
          <cell r="E1460">
            <v>2</v>
          </cell>
          <cell r="F1460">
            <v>2</v>
          </cell>
          <cell r="G1460">
            <v>0</v>
          </cell>
          <cell r="H1460">
            <v>0</v>
          </cell>
          <cell r="I1460">
            <v>0</v>
          </cell>
        </row>
        <row r="1461">
          <cell r="A1461" t="str">
            <v>LH4337</v>
          </cell>
          <cell r="B1461" t="str">
            <v>The Society of St James</v>
          </cell>
          <cell r="C1461" t="str">
            <v>Yes</v>
          </cell>
          <cell r="D1461" t="str">
            <v>Yes</v>
          </cell>
          <cell r="E1461">
            <v>0</v>
          </cell>
          <cell r="F1461">
            <v>1</v>
          </cell>
          <cell r="G1461">
            <v>0</v>
          </cell>
          <cell r="H1461">
            <v>0</v>
          </cell>
          <cell r="I1461">
            <v>0</v>
          </cell>
        </row>
        <row r="1462">
          <cell r="A1462" t="str">
            <v>LH4338</v>
          </cell>
          <cell r="B1462" t="str">
            <v>The Sons of Divine Providence</v>
          </cell>
          <cell r="C1462" t="str">
            <v>No</v>
          </cell>
          <cell r="D1462">
            <v>0</v>
          </cell>
          <cell r="E1462">
            <v>0</v>
          </cell>
          <cell r="F1462">
            <v>0</v>
          </cell>
          <cell r="G1462">
            <v>0</v>
          </cell>
          <cell r="H1462">
            <v>0</v>
          </cell>
          <cell r="I1462">
            <v>0</v>
          </cell>
        </row>
        <row r="1463">
          <cell r="A1463" t="str">
            <v>LH4339</v>
          </cell>
          <cell r="B1463" t="str">
            <v>The Havebury Housing Partnership</v>
          </cell>
          <cell r="C1463" t="str">
            <v>Yes</v>
          </cell>
          <cell r="D1463" t="str">
            <v>Yes</v>
          </cell>
          <cell r="E1463">
            <v>0</v>
          </cell>
          <cell r="F1463">
            <v>1</v>
          </cell>
          <cell r="G1463">
            <v>0</v>
          </cell>
          <cell r="H1463">
            <v>0</v>
          </cell>
          <cell r="I1463">
            <v>0</v>
          </cell>
        </row>
        <row r="1464">
          <cell r="A1464" t="str">
            <v>LH4343</v>
          </cell>
          <cell r="B1464" t="str">
            <v>Knowsley Housing Trust</v>
          </cell>
          <cell r="C1464" t="str">
            <v>Yes</v>
          </cell>
          <cell r="D1464" t="str">
            <v>No</v>
          </cell>
          <cell r="E1464">
            <v>0</v>
          </cell>
          <cell r="F1464">
            <v>1</v>
          </cell>
          <cell r="G1464">
            <v>0</v>
          </cell>
          <cell r="H1464">
            <v>0</v>
          </cell>
          <cell r="I1464" t="str">
            <v xml:space="preserve">First Ark Limited </v>
          </cell>
        </row>
        <row r="1465">
          <cell r="A1465" t="str">
            <v>LH4345</v>
          </cell>
          <cell r="B1465" t="str">
            <v>Adactus Housing Group Limited</v>
          </cell>
          <cell r="C1465" t="str">
            <v>Yes</v>
          </cell>
          <cell r="D1465" t="str">
            <v>Yes</v>
          </cell>
          <cell r="E1465">
            <v>3</v>
          </cell>
          <cell r="F1465">
            <v>0</v>
          </cell>
          <cell r="G1465">
            <v>0</v>
          </cell>
          <cell r="H1465">
            <v>0</v>
          </cell>
          <cell r="I1465">
            <v>0</v>
          </cell>
        </row>
        <row r="1466">
          <cell r="A1466" t="str">
            <v>LH4353</v>
          </cell>
          <cell r="B1466" t="str">
            <v>Herefordshire Housing Limited</v>
          </cell>
          <cell r="C1466" t="str">
            <v>Yes</v>
          </cell>
          <cell r="D1466" t="str">
            <v>Yes</v>
          </cell>
          <cell r="E1466">
            <v>0</v>
          </cell>
          <cell r="F1466">
            <v>4</v>
          </cell>
          <cell r="G1466">
            <v>0</v>
          </cell>
          <cell r="H1466">
            <v>0</v>
          </cell>
          <cell r="I1466">
            <v>0</v>
          </cell>
        </row>
        <row r="1467">
          <cell r="A1467" t="str">
            <v>LH4377</v>
          </cell>
          <cell r="B1467" t="str">
            <v>London Cyrenians Housing Limited</v>
          </cell>
          <cell r="C1467" t="str">
            <v>No</v>
          </cell>
          <cell r="D1467">
            <v>0</v>
          </cell>
          <cell r="E1467">
            <v>0</v>
          </cell>
          <cell r="F1467">
            <v>0</v>
          </cell>
          <cell r="G1467">
            <v>0</v>
          </cell>
          <cell r="H1467">
            <v>0</v>
          </cell>
          <cell r="I1467">
            <v>0</v>
          </cell>
        </row>
        <row r="1468">
          <cell r="A1468" t="str">
            <v>LH4401</v>
          </cell>
          <cell r="B1468" t="str">
            <v>Yorkshire Coast Homes Limited</v>
          </cell>
          <cell r="C1468" t="str">
            <v>No</v>
          </cell>
          <cell r="D1468">
            <v>0</v>
          </cell>
          <cell r="E1468">
            <v>0</v>
          </cell>
          <cell r="F1468">
            <v>0</v>
          </cell>
          <cell r="G1468">
            <v>0</v>
          </cell>
          <cell r="H1468">
            <v>0</v>
          </cell>
          <cell r="I1468">
            <v>0</v>
          </cell>
        </row>
        <row r="1469">
          <cell r="A1469" t="str">
            <v>LH4402</v>
          </cell>
          <cell r="B1469" t="str">
            <v>Golding Homes</v>
          </cell>
          <cell r="C1469" t="str">
            <v>No</v>
          </cell>
          <cell r="D1469">
            <v>0</v>
          </cell>
          <cell r="E1469">
            <v>0</v>
          </cell>
          <cell r="F1469">
            <v>0</v>
          </cell>
          <cell r="G1469">
            <v>0</v>
          </cell>
          <cell r="H1469">
            <v>0</v>
          </cell>
          <cell r="I1469">
            <v>0</v>
          </cell>
        </row>
        <row r="1470">
          <cell r="A1470" t="str">
            <v>LH4403</v>
          </cell>
          <cell r="B1470" t="str">
            <v>Teign Housing</v>
          </cell>
          <cell r="C1470" t="str">
            <v>No</v>
          </cell>
          <cell r="D1470">
            <v>0</v>
          </cell>
          <cell r="E1470">
            <v>0</v>
          </cell>
          <cell r="F1470">
            <v>0</v>
          </cell>
          <cell r="G1470">
            <v>0</v>
          </cell>
          <cell r="H1470">
            <v>0</v>
          </cell>
          <cell r="I1470">
            <v>0</v>
          </cell>
        </row>
        <row r="1471">
          <cell r="A1471" t="str">
            <v>LH4405</v>
          </cell>
          <cell r="B1471" t="str">
            <v>Rooftop Homes Limited</v>
          </cell>
          <cell r="C1471" t="str">
            <v>Yes</v>
          </cell>
          <cell r="D1471" t="str">
            <v>No</v>
          </cell>
          <cell r="E1471">
            <v>0</v>
          </cell>
          <cell r="F1471">
            <v>0</v>
          </cell>
          <cell r="G1471" t="str">
            <v>L4404</v>
          </cell>
          <cell r="H1471" t="str">
            <v>Rooftop Housing Group Limited</v>
          </cell>
          <cell r="I1471">
            <v>0</v>
          </cell>
        </row>
        <row r="1472">
          <cell r="A1472" t="str">
            <v>LH4412</v>
          </cell>
          <cell r="B1472" t="str">
            <v>Saffron Housing Trust Limited</v>
          </cell>
          <cell r="C1472" t="str">
            <v>Yes</v>
          </cell>
          <cell r="D1472" t="str">
            <v>Yes</v>
          </cell>
          <cell r="E1472">
            <v>0</v>
          </cell>
          <cell r="F1472">
            <v>2</v>
          </cell>
          <cell r="G1472">
            <v>0</v>
          </cell>
          <cell r="H1472">
            <v>0</v>
          </cell>
          <cell r="I1472">
            <v>0</v>
          </cell>
        </row>
        <row r="1473">
          <cell r="A1473" t="str">
            <v>LH4415</v>
          </cell>
          <cell r="B1473" t="str">
            <v>Bromsgrove District Housing Trust Limited</v>
          </cell>
          <cell r="C1473" t="str">
            <v>No</v>
          </cell>
          <cell r="D1473">
            <v>0</v>
          </cell>
          <cell r="E1473">
            <v>0</v>
          </cell>
          <cell r="F1473">
            <v>0</v>
          </cell>
          <cell r="G1473">
            <v>0</v>
          </cell>
          <cell r="H1473">
            <v>0</v>
          </cell>
          <cell r="I1473">
            <v>0</v>
          </cell>
        </row>
        <row r="1474">
          <cell r="A1474" t="str">
            <v>LH4416</v>
          </cell>
          <cell r="B1474" t="str">
            <v>Worcester Community Housing Limited</v>
          </cell>
          <cell r="C1474" t="str">
            <v>Yes</v>
          </cell>
          <cell r="D1474" t="str">
            <v>No</v>
          </cell>
          <cell r="E1474">
            <v>0</v>
          </cell>
          <cell r="F1474">
            <v>0</v>
          </cell>
          <cell r="G1474">
            <v>4789</v>
          </cell>
          <cell r="H1474" t="str">
            <v>Fortis Living</v>
          </cell>
          <cell r="I1474">
            <v>0</v>
          </cell>
        </row>
        <row r="1475">
          <cell r="A1475" t="str">
            <v>LH4428</v>
          </cell>
          <cell r="B1475" t="str">
            <v>Cross Keys Homes Limited</v>
          </cell>
          <cell r="C1475" t="str">
            <v>Yes</v>
          </cell>
          <cell r="D1475" t="str">
            <v>Yes</v>
          </cell>
          <cell r="E1475">
            <v>0</v>
          </cell>
          <cell r="F1475">
            <v>4</v>
          </cell>
          <cell r="G1475">
            <v>0</v>
          </cell>
          <cell r="H1475">
            <v>0</v>
          </cell>
          <cell r="I1475">
            <v>0</v>
          </cell>
        </row>
        <row r="1476">
          <cell r="A1476" t="str">
            <v>LH4454</v>
          </cell>
          <cell r="B1476" t="str">
            <v>Local Space Limited</v>
          </cell>
          <cell r="C1476" t="str">
            <v>No</v>
          </cell>
          <cell r="D1476">
            <v>0</v>
          </cell>
          <cell r="E1476">
            <v>0</v>
          </cell>
          <cell r="F1476">
            <v>0</v>
          </cell>
          <cell r="G1476">
            <v>0</v>
          </cell>
          <cell r="H1476">
            <v>0</v>
          </cell>
          <cell r="I1476">
            <v>0</v>
          </cell>
        </row>
        <row r="1477">
          <cell r="A1477" t="str">
            <v>LH4471</v>
          </cell>
          <cell r="B1477" t="str">
            <v>Whitefriars Housing Group Limited</v>
          </cell>
          <cell r="C1477" t="str">
            <v>Yes</v>
          </cell>
          <cell r="D1477" t="str">
            <v>No</v>
          </cell>
          <cell r="E1477">
            <v>0</v>
          </cell>
          <cell r="F1477">
            <v>0</v>
          </cell>
          <cell r="G1477" t="str">
            <v>L4185</v>
          </cell>
          <cell r="H1477" t="str">
            <v>WM Housing Group Limited</v>
          </cell>
          <cell r="I1477">
            <v>0</v>
          </cell>
        </row>
        <row r="1478">
          <cell r="A1478" t="str">
            <v>SL3118</v>
          </cell>
          <cell r="B1478" t="str">
            <v>Crystal Palace Housing Association Limited</v>
          </cell>
          <cell r="C1478" t="str">
            <v>Yes</v>
          </cell>
          <cell r="D1478" t="str">
            <v>No</v>
          </cell>
          <cell r="E1478">
            <v>0</v>
          </cell>
          <cell r="F1478">
            <v>0</v>
          </cell>
          <cell r="G1478" t="str">
            <v>L4536</v>
          </cell>
          <cell r="H1478" t="str">
            <v>AmicusHorizon Limited</v>
          </cell>
          <cell r="I1478">
            <v>0</v>
          </cell>
        </row>
        <row r="1479">
          <cell r="A1479" t="str">
            <v>SL3119</v>
          </cell>
          <cell r="B1479" t="str">
            <v>Notting Hill Home Ownership Limited</v>
          </cell>
          <cell r="C1479" t="str">
            <v>Yes</v>
          </cell>
          <cell r="D1479" t="str">
            <v>No</v>
          </cell>
          <cell r="E1479">
            <v>0</v>
          </cell>
          <cell r="F1479">
            <v>5</v>
          </cell>
          <cell r="G1479" t="str">
            <v>L0035</v>
          </cell>
          <cell r="H1479" t="str">
            <v>Notting Hill Housing Trust</v>
          </cell>
          <cell r="I1479">
            <v>0</v>
          </cell>
        </row>
        <row r="1480">
          <cell r="A1480" t="str">
            <v>SL3169</v>
          </cell>
          <cell r="B1480" t="str">
            <v>Nottingham Community (Second) Housing Association Limited</v>
          </cell>
          <cell r="C1480" t="str">
            <v>Yes</v>
          </cell>
          <cell r="D1480" t="str">
            <v>No</v>
          </cell>
          <cell r="E1480">
            <v>0</v>
          </cell>
          <cell r="F1480">
            <v>0</v>
          </cell>
          <cell r="G1480">
            <v>4817</v>
          </cell>
          <cell r="H1480" t="str">
            <v>Nottingham Community Housing Association Limited</v>
          </cell>
          <cell r="I1480">
            <v>0</v>
          </cell>
        </row>
        <row r="1481">
          <cell r="A1481" t="str">
            <v>SL3170</v>
          </cell>
          <cell r="B1481" t="str">
            <v>Equity Housing Association Limited</v>
          </cell>
          <cell r="C1481" t="str">
            <v>Yes</v>
          </cell>
          <cell r="D1481" t="str">
            <v>No</v>
          </cell>
          <cell r="E1481">
            <v>0</v>
          </cell>
          <cell r="F1481">
            <v>0</v>
          </cell>
          <cell r="G1481" t="str">
            <v>L1229</v>
          </cell>
          <cell r="H1481" t="str">
            <v>Equity Housing Group Limited</v>
          </cell>
          <cell r="I1481">
            <v>0</v>
          </cell>
        </row>
        <row r="1482">
          <cell r="A1482" t="str">
            <v>SL3224</v>
          </cell>
          <cell r="B1482" t="str">
            <v>Plumlife Homes Limited</v>
          </cell>
          <cell r="C1482" t="str">
            <v>Yes</v>
          </cell>
          <cell r="D1482" t="str">
            <v>No</v>
          </cell>
          <cell r="E1482">
            <v>0</v>
          </cell>
          <cell r="F1482">
            <v>0</v>
          </cell>
          <cell r="G1482" t="str">
            <v>L4465</v>
          </cell>
          <cell r="H1482" t="str">
            <v>Great Places Housing Group Limited</v>
          </cell>
          <cell r="I1482">
            <v>0</v>
          </cell>
        </row>
        <row r="1483">
          <cell r="A1483" t="str">
            <v>SL3237</v>
          </cell>
          <cell r="B1483" t="str">
            <v>Pendleton Improved Housing Association Limited</v>
          </cell>
          <cell r="C1483" t="str">
            <v>Yes</v>
          </cell>
          <cell r="D1483" t="str">
            <v>No</v>
          </cell>
          <cell r="E1483">
            <v>0</v>
          </cell>
          <cell r="F1483">
            <v>0</v>
          </cell>
          <cell r="G1483" t="str">
            <v>L0061</v>
          </cell>
          <cell r="H1483" t="str">
            <v>Irwell Valley Housing Association Limited</v>
          </cell>
          <cell r="I1483">
            <v>0</v>
          </cell>
        </row>
        <row r="1484">
          <cell r="A1484" t="str">
            <v>SL3270</v>
          </cell>
          <cell r="B1484" t="str">
            <v>Spotland and Falinge Housing Association Limited</v>
          </cell>
          <cell r="C1484" t="str">
            <v>No</v>
          </cell>
          <cell r="D1484">
            <v>0</v>
          </cell>
          <cell r="E1484">
            <v>0</v>
          </cell>
          <cell r="F1484">
            <v>0</v>
          </cell>
          <cell r="G1484">
            <v>0</v>
          </cell>
          <cell r="H1484">
            <v>0</v>
          </cell>
          <cell r="I1484">
            <v>0</v>
          </cell>
        </row>
        <row r="1485">
          <cell r="A1485" t="str">
            <v>SL3344</v>
          </cell>
          <cell r="B1485" t="str">
            <v>'Johnnie' Johnson Housing Association Limited</v>
          </cell>
          <cell r="C1485" t="str">
            <v>Yes</v>
          </cell>
          <cell r="D1485" t="str">
            <v>No</v>
          </cell>
          <cell r="E1485">
            <v>0</v>
          </cell>
          <cell r="F1485">
            <v>0</v>
          </cell>
          <cell r="G1485" t="str">
            <v>L1231</v>
          </cell>
          <cell r="H1485" t="str">
            <v>'Johnnie' Johnson Housing Trust Limited</v>
          </cell>
          <cell r="I1485">
            <v>0</v>
          </cell>
        </row>
        <row r="1486">
          <cell r="A1486" t="str">
            <v>SL3365</v>
          </cell>
          <cell r="B1486" t="str">
            <v>Springboard Two Housing Association Limited</v>
          </cell>
          <cell r="C1486" t="str">
            <v>Yes</v>
          </cell>
          <cell r="D1486" t="str">
            <v>No</v>
          </cell>
          <cell r="E1486">
            <v>0</v>
          </cell>
          <cell r="F1486">
            <v>0</v>
          </cell>
          <cell r="G1486">
            <v>4655</v>
          </cell>
          <cell r="H1486" t="str">
            <v>Genesis Housing Association Limited</v>
          </cell>
          <cell r="I1486">
            <v>0</v>
          </cell>
        </row>
        <row r="1487">
          <cell r="A1487" t="str">
            <v>SL3442</v>
          </cell>
          <cell r="B1487" t="str">
            <v>TPHA Limited</v>
          </cell>
          <cell r="C1487" t="str">
            <v>Yes</v>
          </cell>
          <cell r="D1487" t="str">
            <v>No</v>
          </cell>
          <cell r="E1487">
            <v>0</v>
          </cell>
          <cell r="F1487">
            <v>0</v>
          </cell>
          <cell r="G1487" t="str">
            <v>LH0171</v>
          </cell>
          <cell r="H1487" t="str">
            <v>One Housing Group Limited</v>
          </cell>
          <cell r="I1487">
            <v>0</v>
          </cell>
        </row>
        <row r="1488">
          <cell r="A1488" t="str">
            <v>SL3447</v>
          </cell>
          <cell r="B1488" t="str">
            <v>Mossbank Homes Limited</v>
          </cell>
          <cell r="C1488" t="str">
            <v>Yes</v>
          </cell>
          <cell r="D1488" t="str">
            <v>No</v>
          </cell>
          <cell r="E1488">
            <v>0</v>
          </cell>
          <cell r="F1488">
            <v>0</v>
          </cell>
          <cell r="G1488" t="str">
            <v>L0975</v>
          </cell>
          <cell r="H1488" t="str">
            <v>Mosscare Housing Limited</v>
          </cell>
          <cell r="I1488">
            <v>0</v>
          </cell>
        </row>
        <row r="1489">
          <cell r="A1489" t="str">
            <v>SL3463</v>
          </cell>
          <cell r="B1489" t="str">
            <v>Beech Housing Association Limited</v>
          </cell>
          <cell r="C1489" t="str">
            <v>Yes</v>
          </cell>
          <cell r="D1489" t="str">
            <v>No</v>
          </cell>
          <cell r="E1489">
            <v>0</v>
          </cell>
          <cell r="F1489">
            <v>0</v>
          </cell>
          <cell r="G1489" t="str">
            <v>LH4345</v>
          </cell>
          <cell r="H1489" t="str">
            <v>Adactus Housing Group Limited</v>
          </cell>
          <cell r="I1489">
            <v>0</v>
          </cell>
        </row>
        <row r="1490">
          <cell r="A1490" t="str">
            <v>SL3605</v>
          </cell>
          <cell r="B1490" t="str">
            <v>Access Homes Housing Association Limited</v>
          </cell>
          <cell r="C1490" t="str">
            <v>Yes</v>
          </cell>
          <cell r="D1490" t="str">
            <v>No</v>
          </cell>
          <cell r="E1490">
            <v>0</v>
          </cell>
          <cell r="F1490">
            <v>0</v>
          </cell>
          <cell r="G1490" t="str">
            <v>L0006</v>
          </cell>
          <cell r="H1490" t="str">
            <v>Newlon Housing Trust</v>
          </cell>
          <cell r="I1490">
            <v>0</v>
          </cell>
        </row>
        <row r="1491">
          <cell r="A1491" t="str">
            <v>SL4293</v>
          </cell>
          <cell r="B1491" t="str">
            <v>A2Dominion Housing Options</v>
          </cell>
          <cell r="C1491" t="str">
            <v>Yes</v>
          </cell>
          <cell r="D1491" t="str">
            <v>No</v>
          </cell>
          <cell r="E1491">
            <v>0</v>
          </cell>
          <cell r="F1491">
            <v>0</v>
          </cell>
          <cell r="G1491" t="str">
            <v>L4240</v>
          </cell>
          <cell r="H1491" t="str">
            <v>A2Dominion Housing Group Limited</v>
          </cell>
          <cell r="I1491">
            <v>0</v>
          </cell>
        </row>
        <row r="1492">
          <cell r="A1492" t="str">
            <v>SL4348</v>
          </cell>
          <cell r="B1492" t="str">
            <v>Bristol Community Housing Foundation Limited</v>
          </cell>
          <cell r="C1492" t="str">
            <v>Yes</v>
          </cell>
          <cell r="D1492" t="str">
            <v>Yes</v>
          </cell>
          <cell r="E1492">
            <v>0</v>
          </cell>
          <cell r="F1492">
            <v>1</v>
          </cell>
          <cell r="G1492">
            <v>0</v>
          </cell>
          <cell r="H1492">
            <v>0</v>
          </cell>
          <cell r="I1492">
            <v>0</v>
          </cell>
        </row>
      </sheetData>
      <sheetData sheetId="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VA 2014 ALL"/>
      <sheetName val="FVA 2014 grp"/>
      <sheetName val="QS Jun 2015 grp"/>
      <sheetName val="QS Jun 2015"/>
      <sheetName val="FFR data"/>
      <sheetName val="FFR grp intcover"/>
      <sheetName val="FFR grp indebtedness"/>
      <sheetName val="Types"/>
      <sheetName val="Straplines"/>
      <sheetName val="GROUPS 2014"/>
      <sheetName val="LA to region lookup"/>
      <sheetName val="Stock by RP &amp; LA"/>
      <sheetName val="Stock by grp &amp; LA"/>
      <sheetName val="Stock by grp &amp; region"/>
      <sheetName val="Stock - all 2014"/>
      <sheetName val="Stock - all 2014 - group"/>
      <sheetName val="CRM All PRP info"/>
      <sheetName val="MFF master"/>
      <sheetName val="Count RPS in g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
          <cell r="A4" t="str">
            <v>RP code</v>
          </cell>
          <cell r="B4" t="str">
            <v>RP code numeric</v>
          </cell>
          <cell r="C4" t="str">
            <v>RP name</v>
          </cell>
          <cell r="D4" t="str">
            <v>In grp structure?</v>
          </cell>
          <cell r="E4" t="str">
            <v>Group parent?</v>
          </cell>
          <cell r="F4" t="str">
            <v>Is org parent a PRP?</v>
          </cell>
          <cell r="G4" t="str">
            <v>Registered Parent's code</v>
          </cell>
          <cell r="H4" t="str">
            <v>Registered Parent's name</v>
          </cell>
          <cell r="I4" t="str">
            <v>Group code March 2014</v>
          </cell>
          <cell r="J4" t="str">
            <v>Group name March 2014</v>
          </cell>
          <cell r="K4" t="str">
            <v>Notes</v>
          </cell>
          <cell r="L4" t="str">
            <v>Group code</v>
          </cell>
          <cell r="M4" t="str">
            <v>Group name</v>
          </cell>
          <cell r="N4" t="str">
            <v>Size</v>
          </cell>
          <cell r="O4" t="str">
            <v>chk</v>
          </cell>
        </row>
        <row r="5">
          <cell r="A5" t="str">
            <v>C3489</v>
          </cell>
          <cell r="B5" t="str">
            <v>C3489</v>
          </cell>
          <cell r="C5" t="str">
            <v>20-20 Housing Co-operative Limited</v>
          </cell>
          <cell r="D5" t="str">
            <v>No</v>
          </cell>
          <cell r="E5" t="str">
            <v>non-grp</v>
          </cell>
          <cell r="F5">
            <v>0</v>
          </cell>
          <cell r="G5">
            <v>0</v>
          </cell>
          <cell r="H5">
            <v>0</v>
          </cell>
          <cell r="I5" t="str">
            <v>C3489</v>
          </cell>
          <cell r="J5" t="str">
            <v>20-20 Housing Co-operative Limited</v>
          </cell>
          <cell r="K5">
            <v>0</v>
          </cell>
          <cell r="L5" t="str">
            <v>C3489</v>
          </cell>
          <cell r="M5" t="str">
            <v>20-20 Housing Co-operative Limited</v>
          </cell>
          <cell r="N5" t="str">
            <v>RASA</v>
          </cell>
          <cell r="O5">
            <v>1</v>
          </cell>
        </row>
        <row r="6">
          <cell r="A6" t="str">
            <v>4728</v>
          </cell>
          <cell r="B6">
            <v>4728</v>
          </cell>
          <cell r="C6" t="str">
            <v>28a Supported Living Limited</v>
          </cell>
          <cell r="D6" t="str">
            <v>No</v>
          </cell>
          <cell r="E6" t="str">
            <v>non-grp</v>
          </cell>
          <cell r="F6">
            <v>0</v>
          </cell>
          <cell r="G6">
            <v>0</v>
          </cell>
          <cell r="H6">
            <v>0</v>
          </cell>
          <cell r="I6" t="str">
            <v>4728</v>
          </cell>
          <cell r="J6" t="str">
            <v>28a Supported Living Limited</v>
          </cell>
          <cell r="K6">
            <v>0</v>
          </cell>
          <cell r="L6" t="str">
            <v>4728</v>
          </cell>
          <cell r="M6" t="str">
            <v>28a Supported Living Limited</v>
          </cell>
          <cell r="N6" t="str">
            <v>RASA</v>
          </cell>
          <cell r="O6">
            <v>1</v>
          </cell>
        </row>
        <row r="7">
          <cell r="A7" t="str">
            <v>LH0391</v>
          </cell>
          <cell r="B7" t="str">
            <v>LH0391</v>
          </cell>
          <cell r="C7" t="str">
            <v>A2Dominion Homes Limited</v>
          </cell>
          <cell r="D7" t="str">
            <v>Yes</v>
          </cell>
          <cell r="E7" t="str">
            <v>No</v>
          </cell>
          <cell r="F7" t="str">
            <v>Yes</v>
          </cell>
          <cell r="G7" t="str">
            <v>L4240</v>
          </cell>
          <cell r="H7" t="str">
            <v>A2Dominion Housing Group Limited</v>
          </cell>
          <cell r="I7" t="str">
            <v>L4240</v>
          </cell>
          <cell r="J7" t="str">
            <v>A2Dominion Housing Group Limited</v>
          </cell>
          <cell r="K7">
            <v>0</v>
          </cell>
          <cell r="L7" t="str">
            <v>L4240</v>
          </cell>
          <cell r="M7" t="str">
            <v>A2Dominion Housing Group Limited</v>
          </cell>
          <cell r="N7" t="str">
            <v>Large</v>
          </cell>
          <cell r="O7">
            <v>1</v>
          </cell>
        </row>
        <row r="8">
          <cell r="A8" t="str">
            <v>L4240</v>
          </cell>
          <cell r="B8" t="str">
            <v>L4240</v>
          </cell>
          <cell r="C8" t="str">
            <v>A2Dominion Housing Group Limited</v>
          </cell>
          <cell r="D8" t="str">
            <v>Yes</v>
          </cell>
          <cell r="E8" t="str">
            <v>Yes</v>
          </cell>
          <cell r="F8">
            <v>0</v>
          </cell>
          <cell r="G8">
            <v>0</v>
          </cell>
          <cell r="H8">
            <v>0</v>
          </cell>
          <cell r="I8" t="str">
            <v>L4240</v>
          </cell>
          <cell r="J8" t="str">
            <v>A2Dominion Housing Group Limited</v>
          </cell>
          <cell r="K8">
            <v>0</v>
          </cell>
          <cell r="L8" t="str">
            <v>L4240</v>
          </cell>
          <cell r="M8" t="str">
            <v>A2Dominion Housing Group Limited</v>
          </cell>
          <cell r="N8" t="str">
            <v>RASA</v>
          </cell>
          <cell r="O8">
            <v>1</v>
          </cell>
        </row>
        <row r="9">
          <cell r="A9" t="str">
            <v>SL4293</v>
          </cell>
          <cell r="B9" t="str">
            <v>SL4293</v>
          </cell>
          <cell r="C9" t="str">
            <v>A2Dominion Housing Options</v>
          </cell>
          <cell r="D9" t="str">
            <v>Yes</v>
          </cell>
          <cell r="E9" t="str">
            <v>No</v>
          </cell>
          <cell r="F9" t="str">
            <v>Yes</v>
          </cell>
          <cell r="G9" t="str">
            <v>L4240</v>
          </cell>
          <cell r="H9" t="str">
            <v>A2Dominion Housing Group Limited</v>
          </cell>
          <cell r="I9" t="str">
            <v>L4240</v>
          </cell>
          <cell r="J9" t="str">
            <v>A2Dominion Housing Group Limited</v>
          </cell>
          <cell r="K9">
            <v>0</v>
          </cell>
          <cell r="L9" t="str">
            <v>L4240</v>
          </cell>
          <cell r="M9" t="str">
            <v>A2Dominion Housing Group Limited</v>
          </cell>
          <cell r="N9" t="str">
            <v>RASA</v>
          </cell>
          <cell r="O9">
            <v>1</v>
          </cell>
        </row>
        <row r="10">
          <cell r="A10" t="str">
            <v>LH4149</v>
          </cell>
          <cell r="B10" t="str">
            <v>LH4149</v>
          </cell>
          <cell r="C10" t="str">
            <v>A2Dominion South Limited</v>
          </cell>
          <cell r="D10" t="str">
            <v>Yes</v>
          </cell>
          <cell r="E10" t="str">
            <v>No</v>
          </cell>
          <cell r="F10" t="str">
            <v>Yes</v>
          </cell>
          <cell r="G10" t="str">
            <v>L4240</v>
          </cell>
          <cell r="H10" t="str">
            <v>A2Dominion Housing Group Limited</v>
          </cell>
          <cell r="I10" t="str">
            <v>L4240</v>
          </cell>
          <cell r="J10" t="str">
            <v>A2Dominion Housing Group Limited</v>
          </cell>
          <cell r="K10">
            <v>0</v>
          </cell>
          <cell r="L10" t="str">
            <v>L4240</v>
          </cell>
          <cell r="M10" t="str">
            <v>A2Dominion Housing Group Limited</v>
          </cell>
          <cell r="N10" t="str">
            <v>Large</v>
          </cell>
          <cell r="O10">
            <v>1</v>
          </cell>
        </row>
        <row r="11">
          <cell r="A11" t="str">
            <v>H0315</v>
          </cell>
          <cell r="B11" t="str">
            <v>H0315</v>
          </cell>
          <cell r="C11" t="str">
            <v>Abbeyfield Bristol Society</v>
          </cell>
          <cell r="D11" t="str">
            <v>No</v>
          </cell>
          <cell r="E11" t="str">
            <v>non-grp</v>
          </cell>
          <cell r="F11">
            <v>0</v>
          </cell>
          <cell r="G11">
            <v>0</v>
          </cell>
          <cell r="H11">
            <v>0</v>
          </cell>
          <cell r="I11" t="str">
            <v>H0315</v>
          </cell>
          <cell r="J11" t="str">
            <v>Abbeyfield Bristol Society</v>
          </cell>
          <cell r="K11">
            <v>0</v>
          </cell>
          <cell r="L11" t="str">
            <v>H0315</v>
          </cell>
          <cell r="M11" t="str">
            <v>Abbeyfield Bristol Society</v>
          </cell>
          <cell r="N11" t="str">
            <v>RASA</v>
          </cell>
          <cell r="O11">
            <v>1</v>
          </cell>
        </row>
        <row r="12">
          <cell r="A12" t="str">
            <v>H2328</v>
          </cell>
          <cell r="B12" t="str">
            <v>H2328</v>
          </cell>
          <cell r="C12" t="str">
            <v>Abbeyfield Bromley Society</v>
          </cell>
          <cell r="D12" t="str">
            <v>No</v>
          </cell>
          <cell r="E12" t="str">
            <v>non-grp</v>
          </cell>
          <cell r="F12">
            <v>0</v>
          </cell>
          <cell r="G12">
            <v>0</v>
          </cell>
          <cell r="H12">
            <v>0</v>
          </cell>
          <cell r="I12" t="str">
            <v>H2328</v>
          </cell>
          <cell r="J12" t="str">
            <v>Abbeyfield Bromley Society</v>
          </cell>
          <cell r="K12">
            <v>0</v>
          </cell>
          <cell r="L12" t="str">
            <v>H2328</v>
          </cell>
          <cell r="M12" t="str">
            <v>Abbeyfield Bromley Society</v>
          </cell>
          <cell r="N12" t="str">
            <v>RASA</v>
          </cell>
          <cell r="O12">
            <v>1</v>
          </cell>
        </row>
        <row r="13">
          <cell r="A13" t="str">
            <v>H0008</v>
          </cell>
          <cell r="B13" t="str">
            <v>H0008</v>
          </cell>
          <cell r="C13" t="str">
            <v>Abbeyfield Chester Society Limited</v>
          </cell>
          <cell r="D13" t="str">
            <v>No</v>
          </cell>
          <cell r="E13" t="str">
            <v>non-grp</v>
          </cell>
          <cell r="F13">
            <v>0</v>
          </cell>
          <cell r="G13">
            <v>0</v>
          </cell>
          <cell r="H13">
            <v>0</v>
          </cell>
          <cell r="I13" t="str">
            <v>H0008</v>
          </cell>
          <cell r="J13" t="str">
            <v>Abbeyfield Chester Society Limited</v>
          </cell>
          <cell r="K13">
            <v>0</v>
          </cell>
          <cell r="L13" t="str">
            <v>H0008</v>
          </cell>
          <cell r="M13" t="str">
            <v>Abbeyfield Chester Society Limited</v>
          </cell>
          <cell r="N13" t="str">
            <v>RASA</v>
          </cell>
          <cell r="O13">
            <v>1</v>
          </cell>
        </row>
        <row r="14">
          <cell r="A14" t="str">
            <v>H3577</v>
          </cell>
          <cell r="B14" t="str">
            <v>H3577</v>
          </cell>
          <cell r="C14" t="str">
            <v>Abbeyfield Grimsby, Cleethorpes and District Society Limited</v>
          </cell>
          <cell r="D14" t="str">
            <v>No</v>
          </cell>
          <cell r="E14" t="str">
            <v>non-grp</v>
          </cell>
          <cell r="F14">
            <v>0</v>
          </cell>
          <cell r="G14">
            <v>0</v>
          </cell>
          <cell r="H14">
            <v>0</v>
          </cell>
          <cell r="I14" t="str">
            <v>H3577</v>
          </cell>
          <cell r="J14" t="str">
            <v>Abbeyfield Grimsby, Cleethorpes and District Society Limited</v>
          </cell>
          <cell r="K14">
            <v>0</v>
          </cell>
          <cell r="L14" t="str">
            <v>H3577</v>
          </cell>
          <cell r="M14" t="str">
            <v>Abbeyfield Grimsby, Cleethorpes and District Society Limited</v>
          </cell>
          <cell r="N14" t="str">
            <v>RASA</v>
          </cell>
          <cell r="O14">
            <v>1</v>
          </cell>
        </row>
        <row r="15">
          <cell r="A15" t="str">
            <v>H3610</v>
          </cell>
          <cell r="B15" t="str">
            <v>H3610</v>
          </cell>
          <cell r="C15" t="str">
            <v>Abbeyfield Hertfordshire Residential Care Society</v>
          </cell>
          <cell r="D15" t="str">
            <v>No</v>
          </cell>
          <cell r="E15" t="str">
            <v>non-grp</v>
          </cell>
          <cell r="F15">
            <v>0</v>
          </cell>
          <cell r="G15">
            <v>0</v>
          </cell>
          <cell r="H15">
            <v>0</v>
          </cell>
          <cell r="I15" t="str">
            <v>H3610</v>
          </cell>
          <cell r="J15" t="str">
            <v>Abbeyfield Hertfordshire Residential Care Society</v>
          </cell>
          <cell r="K15">
            <v>0</v>
          </cell>
          <cell r="L15" t="str">
            <v>H3610</v>
          </cell>
          <cell r="M15" t="str">
            <v>Abbeyfield Hertfordshire Residential Care Society</v>
          </cell>
          <cell r="N15" t="str">
            <v>RASA</v>
          </cell>
          <cell r="O15">
            <v>1</v>
          </cell>
        </row>
        <row r="16">
          <cell r="A16" t="str">
            <v>H3403</v>
          </cell>
          <cell r="B16" t="str">
            <v>H3403</v>
          </cell>
          <cell r="C16" t="str">
            <v>Abbeyfield North Northumberland Extra Care Society Limited</v>
          </cell>
          <cell r="D16" t="str">
            <v>No</v>
          </cell>
          <cell r="E16" t="str">
            <v>non-grp</v>
          </cell>
          <cell r="F16">
            <v>0</v>
          </cell>
          <cell r="G16">
            <v>0</v>
          </cell>
          <cell r="H16">
            <v>0</v>
          </cell>
          <cell r="I16" t="str">
            <v>H3403</v>
          </cell>
          <cell r="J16" t="str">
            <v>Abbeyfield North Northumberland Extra Care Society Limited</v>
          </cell>
          <cell r="K16">
            <v>0</v>
          </cell>
          <cell r="L16" t="str">
            <v>H3403</v>
          </cell>
          <cell r="M16" t="str">
            <v>Abbeyfield North Northumberland Extra Care Society Limited</v>
          </cell>
          <cell r="N16" t="str">
            <v>RASA</v>
          </cell>
          <cell r="O16">
            <v>1</v>
          </cell>
        </row>
        <row r="17">
          <cell r="A17" t="str">
            <v>H3779</v>
          </cell>
          <cell r="B17" t="str">
            <v>H3779</v>
          </cell>
          <cell r="C17" t="str">
            <v>Abbeyfield Northallerton and District Society Ltd</v>
          </cell>
          <cell r="D17" t="str">
            <v>No</v>
          </cell>
          <cell r="E17" t="str">
            <v>non-grp</v>
          </cell>
          <cell r="F17">
            <v>0</v>
          </cell>
          <cell r="G17">
            <v>0</v>
          </cell>
          <cell r="H17">
            <v>0</v>
          </cell>
          <cell r="I17" t="str">
            <v>H3779</v>
          </cell>
          <cell r="J17" t="str">
            <v>Abbeyfield Northallerton and District Society Ltd</v>
          </cell>
          <cell r="K17">
            <v>0</v>
          </cell>
          <cell r="L17" t="str">
            <v>H3779</v>
          </cell>
          <cell r="M17" t="str">
            <v>Abbeyfield Northallerton and District Society Ltd</v>
          </cell>
          <cell r="N17" t="str">
            <v>RASA</v>
          </cell>
          <cell r="O17">
            <v>1</v>
          </cell>
        </row>
        <row r="18">
          <cell r="A18" t="str">
            <v>H0375</v>
          </cell>
          <cell r="B18" t="str">
            <v>H0375</v>
          </cell>
          <cell r="C18" t="str">
            <v>Abbeyfield South Downs Limited</v>
          </cell>
          <cell r="D18" t="str">
            <v>No</v>
          </cell>
          <cell r="E18" t="str">
            <v>non-grp</v>
          </cell>
          <cell r="F18">
            <v>0</v>
          </cell>
          <cell r="G18">
            <v>0</v>
          </cell>
          <cell r="H18">
            <v>0</v>
          </cell>
          <cell r="I18" t="str">
            <v>H0375</v>
          </cell>
          <cell r="J18" t="str">
            <v>Abbeyfield South Downs Limited</v>
          </cell>
          <cell r="K18">
            <v>0</v>
          </cell>
          <cell r="L18" t="str">
            <v>H0375</v>
          </cell>
          <cell r="M18" t="str">
            <v>Abbeyfield South Downs Limited</v>
          </cell>
          <cell r="N18" t="str">
            <v>RASA</v>
          </cell>
          <cell r="O18">
            <v>1</v>
          </cell>
        </row>
        <row r="19">
          <cell r="A19" t="str">
            <v>H2136</v>
          </cell>
          <cell r="B19" t="str">
            <v>H2136</v>
          </cell>
          <cell r="C19" t="str">
            <v>Abbeyfield Wessex Society Limited</v>
          </cell>
          <cell r="D19" t="str">
            <v>No</v>
          </cell>
          <cell r="E19" t="str">
            <v>non-grp</v>
          </cell>
          <cell r="F19">
            <v>0</v>
          </cell>
          <cell r="G19">
            <v>0</v>
          </cell>
          <cell r="H19">
            <v>0</v>
          </cell>
          <cell r="I19" t="str">
            <v>H2136</v>
          </cell>
          <cell r="J19" t="str">
            <v>Abbeyfield Wessex Society Limited</v>
          </cell>
          <cell r="K19">
            <v>0</v>
          </cell>
          <cell r="L19" t="str">
            <v>H2136</v>
          </cell>
          <cell r="M19" t="str">
            <v>Abbeyfield Wessex Society Limited</v>
          </cell>
          <cell r="N19" t="str">
            <v>RASA</v>
          </cell>
          <cell r="O19">
            <v>1</v>
          </cell>
        </row>
        <row r="20">
          <cell r="A20" t="str">
            <v>C3455</v>
          </cell>
          <cell r="B20" t="str">
            <v>C3455</v>
          </cell>
          <cell r="C20" t="str">
            <v>Abeona Housing Co-operative Limited</v>
          </cell>
          <cell r="D20" t="str">
            <v>No</v>
          </cell>
          <cell r="E20" t="str">
            <v>non-grp</v>
          </cell>
          <cell r="F20">
            <v>0</v>
          </cell>
          <cell r="G20">
            <v>0</v>
          </cell>
          <cell r="H20">
            <v>0</v>
          </cell>
          <cell r="I20" t="str">
            <v>C3455</v>
          </cell>
          <cell r="J20" t="str">
            <v>Abeona Housing Co-operative Limited</v>
          </cell>
          <cell r="K20">
            <v>0</v>
          </cell>
          <cell r="L20" t="str">
            <v>C3455</v>
          </cell>
          <cell r="M20" t="str">
            <v>Abeona Housing Co-operative Limited</v>
          </cell>
          <cell r="N20" t="str">
            <v>RASA</v>
          </cell>
          <cell r="O20">
            <v>1</v>
          </cell>
        </row>
        <row r="21">
          <cell r="A21" t="str">
            <v>A0230</v>
          </cell>
          <cell r="B21" t="str">
            <v>A0230</v>
          </cell>
          <cell r="C21" t="str">
            <v>Aberford Almshouses Trust</v>
          </cell>
          <cell r="D21" t="str">
            <v>No</v>
          </cell>
          <cell r="E21" t="str">
            <v>non-grp</v>
          </cell>
          <cell r="F21">
            <v>0</v>
          </cell>
          <cell r="G21">
            <v>0</v>
          </cell>
          <cell r="H21">
            <v>0</v>
          </cell>
          <cell r="I21" t="str">
            <v>A0230</v>
          </cell>
          <cell r="J21" t="str">
            <v>Aberford Almshouses Trust</v>
          </cell>
          <cell r="K21">
            <v>0</v>
          </cell>
          <cell r="L21" t="str">
            <v>A0230</v>
          </cell>
          <cell r="M21" t="str">
            <v>Aberford Almshouses Trust</v>
          </cell>
          <cell r="N21" t="str">
            <v>RASA</v>
          </cell>
          <cell r="O21">
            <v>1</v>
          </cell>
        </row>
        <row r="22">
          <cell r="A22" t="str">
            <v>LH2174</v>
          </cell>
          <cell r="B22" t="str">
            <v>LH2174</v>
          </cell>
          <cell r="C22" t="str">
            <v>Ability Housing Association</v>
          </cell>
          <cell r="D22" t="str">
            <v>No</v>
          </cell>
          <cell r="E22" t="str">
            <v>non-grp</v>
          </cell>
          <cell r="F22">
            <v>0</v>
          </cell>
          <cell r="G22">
            <v>0</v>
          </cell>
          <cell r="H22">
            <v>0</v>
          </cell>
          <cell r="I22" t="str">
            <v>LH2174</v>
          </cell>
          <cell r="J22" t="str">
            <v>Ability Housing Association</v>
          </cell>
          <cell r="K22">
            <v>0</v>
          </cell>
          <cell r="L22" t="str">
            <v>LH2174</v>
          </cell>
          <cell r="M22" t="str">
            <v>Ability Housing Association</v>
          </cell>
          <cell r="N22" t="str">
            <v>RASA</v>
          </cell>
          <cell r="O22">
            <v>1</v>
          </cell>
        </row>
        <row r="23">
          <cell r="A23" t="str">
            <v>LH4322</v>
          </cell>
          <cell r="B23" t="str">
            <v>LH4322</v>
          </cell>
          <cell r="C23" t="str">
            <v>Accent Corporate Services Limited</v>
          </cell>
          <cell r="D23" t="str">
            <v>Yes</v>
          </cell>
          <cell r="E23" t="str">
            <v>No</v>
          </cell>
          <cell r="F23" t="str">
            <v>Yes</v>
          </cell>
          <cell r="G23" t="str">
            <v>L4511</v>
          </cell>
          <cell r="H23" t="str">
            <v>Accent Group Limited</v>
          </cell>
          <cell r="I23" t="str">
            <v>L4511</v>
          </cell>
          <cell r="J23" t="str">
            <v>Accent Group Limited</v>
          </cell>
          <cell r="K23">
            <v>0</v>
          </cell>
          <cell r="L23" t="str">
            <v>L4511</v>
          </cell>
          <cell r="M23" t="str">
            <v>Accent Group Limited</v>
          </cell>
          <cell r="N23" t="str">
            <v>RASA</v>
          </cell>
          <cell r="O23">
            <v>1</v>
          </cell>
        </row>
        <row r="24">
          <cell r="A24" t="str">
            <v>LH1722</v>
          </cell>
          <cell r="B24" t="str">
            <v>LH1722</v>
          </cell>
          <cell r="C24" t="str">
            <v>Accent Foundation Limited</v>
          </cell>
          <cell r="D24" t="str">
            <v>Yes</v>
          </cell>
          <cell r="E24" t="str">
            <v>No</v>
          </cell>
          <cell r="F24" t="str">
            <v>Yes</v>
          </cell>
          <cell r="G24" t="str">
            <v>L4511</v>
          </cell>
          <cell r="H24" t="str">
            <v>Accent Group Limited</v>
          </cell>
          <cell r="I24" t="str">
            <v>L4511</v>
          </cell>
          <cell r="J24" t="str">
            <v>Accent Group Limited</v>
          </cell>
          <cell r="K24">
            <v>0</v>
          </cell>
          <cell r="L24" t="str">
            <v>L4511</v>
          </cell>
          <cell r="M24" t="str">
            <v>Accent Group Limited</v>
          </cell>
          <cell r="N24" t="str">
            <v>Large</v>
          </cell>
          <cell r="O24">
            <v>1</v>
          </cell>
        </row>
        <row r="25">
          <cell r="A25" t="str">
            <v>L4511</v>
          </cell>
          <cell r="B25" t="str">
            <v>L4511</v>
          </cell>
          <cell r="C25" t="str">
            <v>Accent Group Limited</v>
          </cell>
          <cell r="D25" t="str">
            <v>Yes</v>
          </cell>
          <cell r="E25" t="str">
            <v>Yes</v>
          </cell>
          <cell r="F25">
            <v>0</v>
          </cell>
          <cell r="G25">
            <v>0</v>
          </cell>
          <cell r="H25">
            <v>0</v>
          </cell>
          <cell r="I25" t="str">
            <v>L4511</v>
          </cell>
          <cell r="J25" t="str">
            <v>Accent Group Limited</v>
          </cell>
          <cell r="K25">
            <v>0</v>
          </cell>
          <cell r="L25" t="str">
            <v>L4511</v>
          </cell>
          <cell r="M25" t="str">
            <v>Accent Group Limited</v>
          </cell>
          <cell r="N25" t="str">
            <v>RASA</v>
          </cell>
          <cell r="O25">
            <v>1</v>
          </cell>
        </row>
        <row r="26">
          <cell r="A26" t="str">
            <v>LH0912</v>
          </cell>
          <cell r="B26" t="str">
            <v>LH0912</v>
          </cell>
          <cell r="C26" t="str">
            <v>Accent Nene Limited</v>
          </cell>
          <cell r="D26" t="str">
            <v>Yes</v>
          </cell>
          <cell r="E26" t="str">
            <v>No</v>
          </cell>
          <cell r="F26" t="str">
            <v>Yes</v>
          </cell>
          <cell r="G26" t="str">
            <v>L4511</v>
          </cell>
          <cell r="H26" t="str">
            <v>Accent Group Limited</v>
          </cell>
          <cell r="I26" t="str">
            <v>L4511</v>
          </cell>
          <cell r="J26" t="str">
            <v>Accent Group Limited</v>
          </cell>
          <cell r="K26">
            <v>0</v>
          </cell>
          <cell r="L26" t="str">
            <v>L4511</v>
          </cell>
          <cell r="M26" t="str">
            <v>Accent Group Limited</v>
          </cell>
          <cell r="N26" t="str">
            <v>Large</v>
          </cell>
          <cell r="O26">
            <v>1</v>
          </cell>
        </row>
        <row r="27">
          <cell r="A27" t="str">
            <v>LH4002</v>
          </cell>
          <cell r="B27" t="str">
            <v>LH4002</v>
          </cell>
          <cell r="C27" t="str">
            <v>Accent Peerless Limited</v>
          </cell>
          <cell r="D27" t="str">
            <v>Yes</v>
          </cell>
          <cell r="E27" t="str">
            <v>No</v>
          </cell>
          <cell r="F27" t="str">
            <v>Yes</v>
          </cell>
          <cell r="G27" t="str">
            <v>L4511</v>
          </cell>
          <cell r="H27" t="str">
            <v>Accent Group Limited</v>
          </cell>
          <cell r="I27" t="str">
            <v>L4511</v>
          </cell>
          <cell r="J27" t="str">
            <v>Accent Group Limited</v>
          </cell>
          <cell r="K27">
            <v>0</v>
          </cell>
          <cell r="L27" t="str">
            <v>L4511</v>
          </cell>
          <cell r="M27" t="str">
            <v>Accent Group Limited</v>
          </cell>
          <cell r="N27" t="str">
            <v>Large</v>
          </cell>
          <cell r="O27">
            <v>1</v>
          </cell>
        </row>
        <row r="28">
          <cell r="A28" t="str">
            <v>L4504</v>
          </cell>
          <cell r="B28" t="str">
            <v>L4504</v>
          </cell>
          <cell r="C28" t="str">
            <v>Acclaim Housing Group Limited</v>
          </cell>
          <cell r="D28" t="str">
            <v>Yes</v>
          </cell>
          <cell r="E28" t="str">
            <v>Yes</v>
          </cell>
          <cell r="F28">
            <v>0</v>
          </cell>
          <cell r="G28">
            <v>0</v>
          </cell>
          <cell r="H28">
            <v>0</v>
          </cell>
          <cell r="I28" t="str">
            <v>L4504</v>
          </cell>
          <cell r="J28" t="str">
            <v>Acclaim Housing Group Limited</v>
          </cell>
          <cell r="K28">
            <v>0</v>
          </cell>
          <cell r="L28" t="str">
            <v>L4504</v>
          </cell>
          <cell r="M28" t="str">
            <v>Acclaim Housing Group Limited</v>
          </cell>
          <cell r="N28" t="str">
            <v>RASA</v>
          </cell>
          <cell r="O28">
            <v>1</v>
          </cell>
        </row>
        <row r="29">
          <cell r="A29" t="str">
            <v>L4332</v>
          </cell>
          <cell r="B29" t="str">
            <v>L4332</v>
          </cell>
          <cell r="C29" t="str">
            <v>Dales Housing Limited</v>
          </cell>
          <cell r="D29" t="str">
            <v>Yes</v>
          </cell>
          <cell r="E29" t="str">
            <v>No</v>
          </cell>
          <cell r="F29" t="str">
            <v>Yes</v>
          </cell>
          <cell r="G29" t="str">
            <v>L4504</v>
          </cell>
          <cell r="H29" t="str">
            <v>Acclaim Housing Group Limited</v>
          </cell>
          <cell r="I29" t="str">
            <v>L4504</v>
          </cell>
          <cell r="J29" t="str">
            <v>Acclaim Housing Group Limited</v>
          </cell>
          <cell r="K29">
            <v>0</v>
          </cell>
          <cell r="L29" t="str">
            <v>L4504</v>
          </cell>
          <cell r="M29" t="str">
            <v>Acclaim Housing Group Limited</v>
          </cell>
          <cell r="N29" t="str">
            <v>Large</v>
          </cell>
          <cell r="O29">
            <v>1</v>
          </cell>
        </row>
        <row r="30">
          <cell r="A30" t="str">
            <v>L4506</v>
          </cell>
          <cell r="B30" t="str">
            <v>L4506</v>
          </cell>
          <cell r="C30" t="str">
            <v>Seven Locks Housing Limited</v>
          </cell>
          <cell r="D30" t="str">
            <v>Yes</v>
          </cell>
          <cell r="E30" t="str">
            <v>No</v>
          </cell>
          <cell r="F30" t="str">
            <v>Yes</v>
          </cell>
          <cell r="G30" t="str">
            <v>L4504</v>
          </cell>
          <cell r="H30" t="str">
            <v>Acclaim Housing Group Limited</v>
          </cell>
          <cell r="I30" t="str">
            <v>L4504</v>
          </cell>
          <cell r="J30" t="str">
            <v>Acclaim Housing Group Limited</v>
          </cell>
          <cell r="K30">
            <v>0</v>
          </cell>
          <cell r="L30" t="str">
            <v>L4504</v>
          </cell>
          <cell r="M30" t="str">
            <v>Acclaim Housing Group Limited</v>
          </cell>
          <cell r="N30" t="str">
            <v>Large</v>
          </cell>
          <cell r="O30">
            <v>1</v>
          </cell>
        </row>
        <row r="31">
          <cell r="A31" t="str">
            <v>LH3902</v>
          </cell>
          <cell r="B31" t="str">
            <v>LH3902</v>
          </cell>
          <cell r="C31" t="str">
            <v>Accord Housing Association Limited</v>
          </cell>
          <cell r="D31" t="str">
            <v>Yes</v>
          </cell>
          <cell r="E31" t="str">
            <v>Yes</v>
          </cell>
          <cell r="F31">
            <v>0</v>
          </cell>
          <cell r="G31">
            <v>0</v>
          </cell>
          <cell r="H31">
            <v>0</v>
          </cell>
          <cell r="I31" t="str">
            <v>LH3902</v>
          </cell>
          <cell r="J31" t="str">
            <v>Accord Housing Association Limited</v>
          </cell>
          <cell r="K31">
            <v>0</v>
          </cell>
          <cell r="L31" t="str">
            <v>LH3902</v>
          </cell>
          <cell r="M31" t="str">
            <v>Accord Housing Association Limited</v>
          </cell>
          <cell r="N31" t="str">
            <v>Large</v>
          </cell>
          <cell r="O31">
            <v>1</v>
          </cell>
        </row>
        <row r="32">
          <cell r="A32" t="str">
            <v>LH4034</v>
          </cell>
          <cell r="B32" t="str">
            <v>LH4034</v>
          </cell>
          <cell r="C32" t="str">
            <v>Ashram Housing Association Limited</v>
          </cell>
          <cell r="D32" t="str">
            <v>Yes</v>
          </cell>
          <cell r="E32" t="str">
            <v>No</v>
          </cell>
          <cell r="F32" t="str">
            <v>Yes</v>
          </cell>
          <cell r="G32" t="str">
            <v>LH3902</v>
          </cell>
          <cell r="H32" t="str">
            <v>Accord Housing Association Limited</v>
          </cell>
          <cell r="I32" t="str">
            <v>LH3902</v>
          </cell>
          <cell r="J32" t="str">
            <v>Accord Housing Association Limited</v>
          </cell>
          <cell r="K32">
            <v>0</v>
          </cell>
          <cell r="L32" t="str">
            <v>LH3902</v>
          </cell>
          <cell r="M32" t="str">
            <v>Accord Housing Association Limited</v>
          </cell>
          <cell r="N32" t="str">
            <v>RASA</v>
          </cell>
          <cell r="O32">
            <v>1</v>
          </cell>
        </row>
        <row r="33">
          <cell r="A33" t="str">
            <v>L3030</v>
          </cell>
          <cell r="B33" t="str">
            <v>L3030</v>
          </cell>
          <cell r="C33" t="str">
            <v>Birmingham Co-operative Housing Services Limited</v>
          </cell>
          <cell r="D33" t="str">
            <v>Yes</v>
          </cell>
          <cell r="E33" t="str">
            <v>No</v>
          </cell>
          <cell r="F33" t="str">
            <v>Yes</v>
          </cell>
          <cell r="G33" t="str">
            <v>LH3902</v>
          </cell>
          <cell r="H33" t="str">
            <v>Accord Housing Association Limited</v>
          </cell>
          <cell r="I33" t="str">
            <v>LH3902</v>
          </cell>
          <cell r="J33" t="str">
            <v>Accord Housing Association Limited</v>
          </cell>
          <cell r="K33">
            <v>0</v>
          </cell>
          <cell r="L33" t="str">
            <v>LH3902</v>
          </cell>
          <cell r="M33" t="str">
            <v>Accord Housing Association Limited</v>
          </cell>
          <cell r="N33" t="str">
            <v>RASA</v>
          </cell>
          <cell r="O33">
            <v>1</v>
          </cell>
        </row>
        <row r="34">
          <cell r="A34" t="str">
            <v>L0883</v>
          </cell>
          <cell r="B34" t="str">
            <v>L0883</v>
          </cell>
          <cell r="C34" t="str">
            <v>Caldmore Area Housing Association Limited</v>
          </cell>
          <cell r="D34" t="str">
            <v>Yes</v>
          </cell>
          <cell r="E34" t="str">
            <v>No</v>
          </cell>
          <cell r="F34" t="str">
            <v>Yes</v>
          </cell>
          <cell r="G34" t="str">
            <v>LH3902</v>
          </cell>
          <cell r="H34" t="str">
            <v>Accord Housing Association Limited</v>
          </cell>
          <cell r="I34" t="str">
            <v>LH3902</v>
          </cell>
          <cell r="J34" t="str">
            <v>Accord Housing Association Limited</v>
          </cell>
          <cell r="K34">
            <v>0</v>
          </cell>
          <cell r="L34" t="str">
            <v>LH3902</v>
          </cell>
          <cell r="M34" t="str">
            <v>Accord Housing Association Limited</v>
          </cell>
          <cell r="N34" t="str">
            <v>Large</v>
          </cell>
          <cell r="O34">
            <v>1</v>
          </cell>
        </row>
        <row r="35">
          <cell r="A35" t="str">
            <v>L4496</v>
          </cell>
          <cell r="B35" t="str">
            <v>L4496</v>
          </cell>
          <cell r="C35" t="str">
            <v>Fry Housing Trust</v>
          </cell>
          <cell r="D35" t="str">
            <v>Yes</v>
          </cell>
          <cell r="E35" t="str">
            <v>No</v>
          </cell>
          <cell r="F35" t="str">
            <v>Yes</v>
          </cell>
          <cell r="G35" t="str">
            <v>LH3902</v>
          </cell>
          <cell r="H35" t="str">
            <v>Accord Housing Association Limited</v>
          </cell>
          <cell r="I35" t="str">
            <v>LH3902</v>
          </cell>
          <cell r="J35" t="str">
            <v>Accord Housing Association Limited</v>
          </cell>
          <cell r="K35">
            <v>0</v>
          </cell>
          <cell r="L35" t="str">
            <v>LH3902</v>
          </cell>
          <cell r="M35" t="str">
            <v>Accord Housing Association Limited</v>
          </cell>
          <cell r="N35" t="str">
            <v>RASA</v>
          </cell>
          <cell r="O35">
            <v>1</v>
          </cell>
        </row>
        <row r="36">
          <cell r="A36" t="str">
            <v>L1669</v>
          </cell>
          <cell r="B36" t="str">
            <v>L1669</v>
          </cell>
          <cell r="C36" t="str">
            <v>Heantun Housing Association Limited</v>
          </cell>
          <cell r="D36" t="str">
            <v>Yes</v>
          </cell>
          <cell r="E36" t="str">
            <v>Yes</v>
          </cell>
          <cell r="F36">
            <v>0</v>
          </cell>
          <cell r="G36">
            <v>0</v>
          </cell>
          <cell r="H36">
            <v>0</v>
          </cell>
          <cell r="I36" t="str">
            <v>L1669</v>
          </cell>
          <cell r="J36" t="str">
            <v>Heantun Housing Association Limited</v>
          </cell>
          <cell r="K36" t="str">
            <v>Joined the Accord Group with effect from July (?) 2014</v>
          </cell>
          <cell r="L36" t="str">
            <v>LH3902</v>
          </cell>
          <cell r="M36" t="str">
            <v>Accord Housing Association Limited</v>
          </cell>
          <cell r="N36" t="str">
            <v>Large</v>
          </cell>
          <cell r="O36">
            <v>1</v>
          </cell>
        </row>
        <row r="37">
          <cell r="A37" t="str">
            <v>L4335</v>
          </cell>
          <cell r="B37" t="str">
            <v>L4335</v>
          </cell>
          <cell r="C37" t="str">
            <v>Redditch Co-operative Homes</v>
          </cell>
          <cell r="D37" t="str">
            <v>Yes</v>
          </cell>
          <cell r="E37" t="str">
            <v>No</v>
          </cell>
          <cell r="F37" t="str">
            <v>Yes</v>
          </cell>
          <cell r="G37" t="str">
            <v>LH3902</v>
          </cell>
          <cell r="H37" t="str">
            <v>Accord Housing Association Limited</v>
          </cell>
          <cell r="I37" t="str">
            <v>LH3902</v>
          </cell>
          <cell r="J37" t="str">
            <v>Accord Housing Association Limited</v>
          </cell>
          <cell r="K37">
            <v>0</v>
          </cell>
          <cell r="L37" t="str">
            <v>LH3902</v>
          </cell>
          <cell r="M37" t="str">
            <v>Accord Housing Association Limited</v>
          </cell>
          <cell r="N37" t="str">
            <v>RASA</v>
          </cell>
          <cell r="O37">
            <v>1</v>
          </cell>
        </row>
        <row r="38">
          <cell r="A38" t="str">
            <v>L4229</v>
          </cell>
          <cell r="B38" t="str">
            <v>L4229</v>
          </cell>
          <cell r="C38" t="str">
            <v>Acis Group Limited</v>
          </cell>
          <cell r="D38" t="str">
            <v>Yes</v>
          </cell>
          <cell r="E38" t="str">
            <v>Yes</v>
          </cell>
          <cell r="F38">
            <v>0</v>
          </cell>
          <cell r="G38">
            <v>0</v>
          </cell>
          <cell r="H38">
            <v>0</v>
          </cell>
          <cell r="I38" t="str">
            <v>L4229</v>
          </cell>
          <cell r="J38" t="str">
            <v>Acis Group Limited</v>
          </cell>
          <cell r="K38">
            <v>0</v>
          </cell>
          <cell r="L38" t="str">
            <v>L4229</v>
          </cell>
          <cell r="M38" t="str">
            <v>Acis Group Limited</v>
          </cell>
          <cell r="N38" t="str">
            <v>Large</v>
          </cell>
          <cell r="O38">
            <v>1</v>
          </cell>
        </row>
        <row r="39">
          <cell r="A39" t="str">
            <v>4660</v>
          </cell>
          <cell r="B39">
            <v>4660</v>
          </cell>
          <cell r="C39" t="str">
            <v>Action Housing and Support Limited</v>
          </cell>
          <cell r="D39" t="str">
            <v>No</v>
          </cell>
          <cell r="E39" t="str">
            <v>non-grp</v>
          </cell>
          <cell r="F39">
            <v>0</v>
          </cell>
          <cell r="G39">
            <v>0</v>
          </cell>
          <cell r="H39">
            <v>0</v>
          </cell>
          <cell r="I39" t="str">
            <v>4660</v>
          </cell>
          <cell r="J39" t="str">
            <v>Action Housing and Support Limited</v>
          </cell>
          <cell r="K39">
            <v>0</v>
          </cell>
          <cell r="L39" t="str">
            <v>4660</v>
          </cell>
          <cell r="M39" t="str">
            <v>Action Housing and Support Limited</v>
          </cell>
          <cell r="N39" t="str">
            <v>RASA</v>
          </cell>
          <cell r="O39">
            <v>1</v>
          </cell>
        </row>
        <row r="40">
          <cell r="A40" t="str">
            <v>LH0131</v>
          </cell>
          <cell r="B40" t="str">
            <v>LH0131</v>
          </cell>
          <cell r="C40" t="str">
            <v>Adactus Housing Association Limited</v>
          </cell>
          <cell r="D40" t="str">
            <v>Yes</v>
          </cell>
          <cell r="E40" t="str">
            <v>No</v>
          </cell>
          <cell r="F40" t="str">
            <v>Yes</v>
          </cell>
          <cell r="G40" t="str">
            <v>LH4345</v>
          </cell>
          <cell r="H40" t="str">
            <v>Adactus Housing Group Limited</v>
          </cell>
          <cell r="I40" t="str">
            <v>LH4345</v>
          </cell>
          <cell r="J40" t="str">
            <v>Adactus Housing Group Limited</v>
          </cell>
          <cell r="K40">
            <v>0</v>
          </cell>
          <cell r="L40" t="str">
            <v>LH4345</v>
          </cell>
          <cell r="M40" t="str">
            <v>Adactus Housing Group Limited</v>
          </cell>
          <cell r="N40" t="str">
            <v>Large</v>
          </cell>
          <cell r="O40">
            <v>1</v>
          </cell>
        </row>
        <row r="41">
          <cell r="A41" t="str">
            <v>LH4345</v>
          </cell>
          <cell r="B41" t="str">
            <v>LH4345</v>
          </cell>
          <cell r="C41" t="str">
            <v>Adactus Housing Group Limited</v>
          </cell>
          <cell r="D41" t="str">
            <v>Yes</v>
          </cell>
          <cell r="E41" t="str">
            <v>Yes</v>
          </cell>
          <cell r="F41">
            <v>0</v>
          </cell>
          <cell r="G41">
            <v>0</v>
          </cell>
          <cell r="H41">
            <v>0</v>
          </cell>
          <cell r="I41" t="str">
            <v>LH4345</v>
          </cell>
          <cell r="J41" t="str">
            <v>Adactus Housing Group Limited</v>
          </cell>
          <cell r="K41">
            <v>0</v>
          </cell>
          <cell r="L41" t="str">
            <v>LH4345</v>
          </cell>
          <cell r="M41" t="str">
            <v>Adactus Housing Group Limited</v>
          </cell>
          <cell r="N41" t="str">
            <v>RASA</v>
          </cell>
          <cell r="O41">
            <v>1</v>
          </cell>
        </row>
        <row r="42">
          <cell r="A42" t="str">
            <v>SL3463</v>
          </cell>
          <cell r="B42" t="str">
            <v>SL3463</v>
          </cell>
          <cell r="C42" t="str">
            <v>Beech Housing Association Limited</v>
          </cell>
          <cell r="D42" t="str">
            <v>Yes</v>
          </cell>
          <cell r="E42" t="str">
            <v>No</v>
          </cell>
          <cell r="F42" t="str">
            <v>Yes</v>
          </cell>
          <cell r="G42" t="str">
            <v>LH4345</v>
          </cell>
          <cell r="H42" t="str">
            <v>Adactus Housing Group Limited</v>
          </cell>
          <cell r="I42" t="str">
            <v>LH4345</v>
          </cell>
          <cell r="J42" t="str">
            <v>Adactus Housing Group Limited</v>
          </cell>
          <cell r="K42">
            <v>0</v>
          </cell>
          <cell r="L42" t="str">
            <v>LH4345</v>
          </cell>
          <cell r="M42" t="str">
            <v>Adactus Housing Group Limited</v>
          </cell>
          <cell r="N42" t="str">
            <v>Large</v>
          </cell>
          <cell r="O42">
            <v>1</v>
          </cell>
        </row>
        <row r="43">
          <cell r="A43" t="str">
            <v>L4487</v>
          </cell>
          <cell r="B43" t="str">
            <v>L4487</v>
          </cell>
          <cell r="C43" t="str">
            <v>Chorley Community Housing Limited</v>
          </cell>
          <cell r="D43" t="str">
            <v>Yes</v>
          </cell>
          <cell r="E43" t="str">
            <v>No</v>
          </cell>
          <cell r="F43" t="str">
            <v>Yes</v>
          </cell>
          <cell r="G43" t="str">
            <v>LH4345</v>
          </cell>
          <cell r="H43" t="str">
            <v>Adactus Housing Group Limited</v>
          </cell>
          <cell r="I43" t="str">
            <v>LH4345</v>
          </cell>
          <cell r="J43" t="str">
            <v>Adactus Housing Group Limited</v>
          </cell>
          <cell r="K43">
            <v>0</v>
          </cell>
          <cell r="L43" t="str">
            <v>LH4345</v>
          </cell>
          <cell r="M43" t="str">
            <v>Adactus Housing Group Limited</v>
          </cell>
          <cell r="N43" t="str">
            <v>Large</v>
          </cell>
          <cell r="O43">
            <v>1</v>
          </cell>
        </row>
        <row r="44">
          <cell r="A44" t="str">
            <v>LH3197</v>
          </cell>
          <cell r="B44" t="str">
            <v>LH3197</v>
          </cell>
          <cell r="C44" t="str">
            <v>Addiscombe Catholic Housing Association Limited</v>
          </cell>
          <cell r="D44" t="str">
            <v>No</v>
          </cell>
          <cell r="E44" t="str">
            <v>non-grp</v>
          </cell>
          <cell r="F44">
            <v>0</v>
          </cell>
          <cell r="G44">
            <v>0</v>
          </cell>
          <cell r="H44">
            <v>0</v>
          </cell>
          <cell r="I44" t="str">
            <v>LH3197</v>
          </cell>
          <cell r="J44" t="str">
            <v>Addiscombe Catholic Housing Association Limited</v>
          </cell>
          <cell r="K44">
            <v>0</v>
          </cell>
          <cell r="L44" t="str">
            <v>LH3197</v>
          </cell>
          <cell r="M44" t="str">
            <v>Addiscombe Catholic Housing Association Limited</v>
          </cell>
          <cell r="N44" t="str">
            <v>RASA</v>
          </cell>
          <cell r="O44">
            <v>1</v>
          </cell>
        </row>
        <row r="45">
          <cell r="A45" t="str">
            <v>4788</v>
          </cell>
          <cell r="B45">
            <v>4788</v>
          </cell>
          <cell r="C45" t="str">
            <v>Adler Housing</v>
          </cell>
          <cell r="D45" t="str">
            <v>Yes</v>
          </cell>
          <cell r="E45" t="str">
            <v>No</v>
          </cell>
          <cell r="F45" t="str">
            <v>No</v>
          </cell>
          <cell r="G45">
            <v>0</v>
          </cell>
          <cell r="H45">
            <v>0</v>
          </cell>
          <cell r="I45" t="str">
            <v>4788</v>
          </cell>
          <cell r="J45" t="str">
            <v>Adler Housing</v>
          </cell>
          <cell r="K45" t="str">
            <v>unreg'd parent: Jewish Community Council of Gateshead</v>
          </cell>
          <cell r="L45" t="str">
            <v>4788</v>
          </cell>
          <cell r="M45" t="str">
            <v>Adler Housing</v>
          </cell>
          <cell r="N45" t="str">
            <v>RASA</v>
          </cell>
          <cell r="O45">
            <v>1</v>
          </cell>
        </row>
        <row r="46">
          <cell r="A46" t="str">
            <v>LH1388</v>
          </cell>
          <cell r="B46" t="str">
            <v>LH1388</v>
          </cell>
          <cell r="C46" t="str">
            <v>Adullam Homes Housing Association Limited</v>
          </cell>
          <cell r="D46" t="str">
            <v>No</v>
          </cell>
          <cell r="E46" t="str">
            <v>non-grp</v>
          </cell>
          <cell r="F46">
            <v>0</v>
          </cell>
          <cell r="G46">
            <v>0</v>
          </cell>
          <cell r="H46">
            <v>0</v>
          </cell>
          <cell r="I46" t="str">
            <v>LH1388</v>
          </cell>
          <cell r="J46" t="str">
            <v>Adullam Homes Housing Association Limited</v>
          </cell>
          <cell r="K46">
            <v>0</v>
          </cell>
          <cell r="L46" t="str">
            <v>LH1388</v>
          </cell>
          <cell r="M46" t="str">
            <v>Adullam Homes Housing Association Limited</v>
          </cell>
          <cell r="N46" t="str">
            <v>RASA</v>
          </cell>
          <cell r="O46">
            <v>1</v>
          </cell>
        </row>
        <row r="47">
          <cell r="A47" t="str">
            <v>LH0280</v>
          </cell>
          <cell r="B47" t="str">
            <v>LH0280</v>
          </cell>
          <cell r="C47" t="str">
            <v>Advance Housing and Support Limited</v>
          </cell>
          <cell r="D47" t="str">
            <v>No</v>
          </cell>
          <cell r="E47" t="str">
            <v>non-grp</v>
          </cell>
          <cell r="F47">
            <v>0</v>
          </cell>
          <cell r="G47">
            <v>0</v>
          </cell>
          <cell r="H47">
            <v>0</v>
          </cell>
          <cell r="I47" t="str">
            <v>LH0280</v>
          </cell>
          <cell r="J47" t="str">
            <v>Advance Housing and Support Limited</v>
          </cell>
          <cell r="K47">
            <v>0</v>
          </cell>
          <cell r="L47" t="str">
            <v>LH0280</v>
          </cell>
          <cell r="M47" t="str">
            <v>Advance Housing and Support Limited</v>
          </cell>
          <cell r="N47" t="str">
            <v>Large</v>
          </cell>
          <cell r="O47">
            <v>1</v>
          </cell>
        </row>
        <row r="48">
          <cell r="A48" t="str">
            <v>L4392</v>
          </cell>
          <cell r="B48" t="str">
            <v>L4392</v>
          </cell>
          <cell r="C48" t="str">
            <v>Aashyana Housing Association Limited</v>
          </cell>
          <cell r="D48" t="str">
            <v>Yes</v>
          </cell>
          <cell r="E48" t="str">
            <v>No</v>
          </cell>
          <cell r="F48" t="str">
            <v>Yes</v>
          </cell>
          <cell r="G48" t="str">
            <v>LH4087</v>
          </cell>
          <cell r="H48" t="str">
            <v>Affinity Sutton Group Limited</v>
          </cell>
          <cell r="I48" t="str">
            <v>LH4087</v>
          </cell>
          <cell r="J48" t="str">
            <v>Affinity Sutton Group Limited</v>
          </cell>
          <cell r="K48">
            <v>0</v>
          </cell>
          <cell r="L48" t="str">
            <v>LH4087</v>
          </cell>
          <cell r="M48" t="str">
            <v>Affinity Sutton Group Limited</v>
          </cell>
          <cell r="N48" t="str">
            <v>RASA</v>
          </cell>
          <cell r="O48">
            <v>1</v>
          </cell>
        </row>
        <row r="49">
          <cell r="A49" t="str">
            <v>LH4087</v>
          </cell>
          <cell r="B49" t="str">
            <v>LH4087</v>
          </cell>
          <cell r="C49" t="str">
            <v>Affinity Sutton Group Limited</v>
          </cell>
          <cell r="D49" t="str">
            <v>Yes</v>
          </cell>
          <cell r="E49" t="str">
            <v>Yes</v>
          </cell>
          <cell r="F49">
            <v>0</v>
          </cell>
          <cell r="G49">
            <v>0</v>
          </cell>
          <cell r="H49">
            <v>0</v>
          </cell>
          <cell r="I49" t="str">
            <v>LH4087</v>
          </cell>
          <cell r="J49" t="str">
            <v>Affinity Sutton Group Limited</v>
          </cell>
          <cell r="K49">
            <v>0</v>
          </cell>
          <cell r="L49" t="str">
            <v>LH4087</v>
          </cell>
          <cell r="M49" t="str">
            <v>Affinity Sutton Group Limited</v>
          </cell>
          <cell r="N49" t="str">
            <v>RASA</v>
          </cell>
          <cell r="O49">
            <v>1</v>
          </cell>
        </row>
        <row r="50">
          <cell r="A50" t="str">
            <v>4673</v>
          </cell>
          <cell r="B50">
            <v>4673</v>
          </cell>
          <cell r="C50" t="str">
            <v>Affinity Sutton Homes Limited</v>
          </cell>
          <cell r="D50" t="str">
            <v>Yes</v>
          </cell>
          <cell r="E50" t="str">
            <v>No</v>
          </cell>
          <cell r="F50" t="str">
            <v>Yes</v>
          </cell>
          <cell r="G50" t="str">
            <v>LH4087</v>
          </cell>
          <cell r="H50" t="str">
            <v>Affinity Sutton Group Limited</v>
          </cell>
          <cell r="I50" t="str">
            <v>LH4087</v>
          </cell>
          <cell r="J50" t="str">
            <v>Affinity Sutton Group Limited</v>
          </cell>
          <cell r="K50">
            <v>0</v>
          </cell>
          <cell r="L50" t="str">
            <v>LH4087</v>
          </cell>
          <cell r="M50" t="str">
            <v>Affinity Sutton Group Limited</v>
          </cell>
          <cell r="N50" t="str">
            <v>Large</v>
          </cell>
          <cell r="O50">
            <v>1</v>
          </cell>
        </row>
        <row r="51">
          <cell r="A51" t="str">
            <v>4753</v>
          </cell>
          <cell r="B51">
            <v>4753</v>
          </cell>
          <cell r="C51" t="str">
            <v>Affordable Homes (Southern) Limited</v>
          </cell>
          <cell r="D51" t="str">
            <v>No</v>
          </cell>
          <cell r="E51" t="str">
            <v>non-grp</v>
          </cell>
          <cell r="F51">
            <v>0</v>
          </cell>
          <cell r="G51">
            <v>0</v>
          </cell>
          <cell r="H51">
            <v>0</v>
          </cell>
          <cell r="I51" t="str">
            <v>4753</v>
          </cell>
          <cell r="J51" t="str">
            <v>Affordable Homes (Southern) Limited</v>
          </cell>
          <cell r="K51">
            <v>0</v>
          </cell>
          <cell r="L51" t="str">
            <v>4753</v>
          </cell>
          <cell r="M51" t="str">
            <v>Affordable Homes (Southern) Limited</v>
          </cell>
          <cell r="N51" t="str">
            <v>RASA</v>
          </cell>
          <cell r="O51">
            <v>1</v>
          </cell>
        </row>
        <row r="52">
          <cell r="A52" t="str">
            <v>L0916</v>
          </cell>
          <cell r="B52" t="str">
            <v>L0916</v>
          </cell>
          <cell r="C52" t="str">
            <v>Agamemnon Housing Association Limited</v>
          </cell>
          <cell r="D52" t="str">
            <v>No</v>
          </cell>
          <cell r="E52" t="str">
            <v>non-grp</v>
          </cell>
          <cell r="F52">
            <v>0</v>
          </cell>
          <cell r="G52">
            <v>0</v>
          </cell>
          <cell r="H52">
            <v>0</v>
          </cell>
          <cell r="I52" t="str">
            <v>L0916</v>
          </cell>
          <cell r="J52" t="str">
            <v>Agamemnon Housing Association Limited</v>
          </cell>
          <cell r="K52">
            <v>0</v>
          </cell>
          <cell r="L52" t="str">
            <v>L0916</v>
          </cell>
          <cell r="M52" t="str">
            <v>Agamemnon Housing Association Limited</v>
          </cell>
          <cell r="N52" t="str">
            <v>RASA</v>
          </cell>
          <cell r="O52">
            <v>1</v>
          </cell>
        </row>
        <row r="53">
          <cell r="A53" t="str">
            <v>A1632</v>
          </cell>
          <cell r="B53" t="str">
            <v>A1632</v>
          </cell>
          <cell r="C53" t="str">
            <v>Aged Merchant Seamen's Homes</v>
          </cell>
          <cell r="D53" t="str">
            <v>No</v>
          </cell>
          <cell r="E53" t="str">
            <v>non-grp</v>
          </cell>
          <cell r="F53">
            <v>0</v>
          </cell>
          <cell r="G53">
            <v>0</v>
          </cell>
          <cell r="H53">
            <v>0</v>
          </cell>
          <cell r="I53" t="str">
            <v>A1632</v>
          </cell>
          <cell r="J53" t="str">
            <v>Aged Merchant Seamen's Homes</v>
          </cell>
          <cell r="K53">
            <v>0</v>
          </cell>
          <cell r="L53" t="str">
            <v>A1632</v>
          </cell>
          <cell r="M53" t="str">
            <v>Aged Merchant Seamen's Homes</v>
          </cell>
          <cell r="N53" t="str">
            <v>RASA</v>
          </cell>
          <cell r="O53">
            <v>1</v>
          </cell>
        </row>
        <row r="54">
          <cell r="A54" t="str">
            <v>LH3673</v>
          </cell>
          <cell r="B54" t="str">
            <v>LH3673</v>
          </cell>
          <cell r="C54" t="str">
            <v>Agudas Israel Housing Association Limited</v>
          </cell>
          <cell r="D54" t="str">
            <v>No</v>
          </cell>
          <cell r="E54" t="str">
            <v>non-grp</v>
          </cell>
          <cell r="F54">
            <v>0</v>
          </cell>
          <cell r="G54">
            <v>0</v>
          </cell>
          <cell r="H54">
            <v>0</v>
          </cell>
          <cell r="I54" t="str">
            <v>LH3673</v>
          </cell>
          <cell r="J54" t="str">
            <v>Agudas Israel Housing Association Limited</v>
          </cell>
          <cell r="K54">
            <v>0</v>
          </cell>
          <cell r="L54" t="str">
            <v>LH3673</v>
          </cell>
          <cell r="M54" t="str">
            <v>Agudas Israel Housing Association Limited</v>
          </cell>
          <cell r="N54" t="str">
            <v>RASA</v>
          </cell>
          <cell r="O54">
            <v>1</v>
          </cell>
        </row>
        <row r="55">
          <cell r="A55" t="str">
            <v>C3719</v>
          </cell>
          <cell r="B55" t="str">
            <v>C3719</v>
          </cell>
          <cell r="C55" t="str">
            <v>Albion Housing Co-operative Limited</v>
          </cell>
          <cell r="D55" t="str">
            <v>No</v>
          </cell>
          <cell r="E55" t="str">
            <v>non-grp</v>
          </cell>
          <cell r="F55">
            <v>0</v>
          </cell>
          <cell r="G55">
            <v>0</v>
          </cell>
          <cell r="H55">
            <v>0</v>
          </cell>
          <cell r="I55" t="str">
            <v>C3719</v>
          </cell>
          <cell r="J55" t="str">
            <v>Albion Housing Co-operative Limited</v>
          </cell>
          <cell r="K55">
            <v>0</v>
          </cell>
          <cell r="L55" t="str">
            <v>C3719</v>
          </cell>
          <cell r="M55" t="str">
            <v>Albion Housing Co-operative Limited</v>
          </cell>
          <cell r="N55" t="str">
            <v>RASA</v>
          </cell>
          <cell r="O55">
            <v>1</v>
          </cell>
        </row>
        <row r="56">
          <cell r="A56" t="str">
            <v>L1690</v>
          </cell>
          <cell r="B56" t="str">
            <v>L1690</v>
          </cell>
          <cell r="C56" t="str">
            <v>Aldwyck East Housing Association Limited</v>
          </cell>
          <cell r="D56" t="str">
            <v>Yes</v>
          </cell>
          <cell r="E56" t="str">
            <v>No</v>
          </cell>
          <cell r="F56" t="str">
            <v>Yes</v>
          </cell>
          <cell r="G56" t="str">
            <v>LH1682</v>
          </cell>
          <cell r="H56" t="str">
            <v>Aldwyck Housing Group Limited</v>
          </cell>
          <cell r="I56" t="str">
            <v>LH1682</v>
          </cell>
          <cell r="J56" t="str">
            <v>Aldwyck Housing Group Limited</v>
          </cell>
          <cell r="K56">
            <v>0</v>
          </cell>
          <cell r="L56" t="str">
            <v>LH1682</v>
          </cell>
          <cell r="M56" t="str">
            <v>Aldwyck Housing Group Limited</v>
          </cell>
          <cell r="N56" t="str">
            <v>RASA</v>
          </cell>
          <cell r="O56">
            <v>1</v>
          </cell>
        </row>
        <row r="57">
          <cell r="A57" t="str">
            <v>LH1682</v>
          </cell>
          <cell r="B57" t="str">
            <v>LH1682</v>
          </cell>
          <cell r="C57" t="str">
            <v>Aldwyck Housing Group Limited</v>
          </cell>
          <cell r="D57" t="str">
            <v>Yes</v>
          </cell>
          <cell r="E57" t="str">
            <v>Yes</v>
          </cell>
          <cell r="F57">
            <v>0</v>
          </cell>
          <cell r="G57">
            <v>0</v>
          </cell>
          <cell r="H57">
            <v>0</v>
          </cell>
          <cell r="I57" t="str">
            <v>LH1682</v>
          </cell>
          <cell r="J57" t="str">
            <v>Aldwyck Housing Group Limited</v>
          </cell>
          <cell r="K57">
            <v>0</v>
          </cell>
          <cell r="L57" t="str">
            <v>LH1682</v>
          </cell>
          <cell r="M57" t="str">
            <v>Aldwyck Housing Group Limited</v>
          </cell>
          <cell r="N57" t="str">
            <v>Large</v>
          </cell>
          <cell r="O57">
            <v>1</v>
          </cell>
        </row>
        <row r="58">
          <cell r="A58" t="str">
            <v>A0473</v>
          </cell>
          <cell r="B58" t="str">
            <v>A0473</v>
          </cell>
          <cell r="C58" t="str">
            <v>Alice Coralie Glyn Homes</v>
          </cell>
          <cell r="D58" t="str">
            <v>No</v>
          </cell>
          <cell r="E58" t="str">
            <v>non-grp</v>
          </cell>
          <cell r="F58">
            <v>0</v>
          </cell>
          <cell r="G58">
            <v>0</v>
          </cell>
          <cell r="H58">
            <v>0</v>
          </cell>
          <cell r="I58" t="str">
            <v>A0473</v>
          </cell>
          <cell r="J58" t="str">
            <v>Alice Coralie Glyn Homes</v>
          </cell>
          <cell r="K58">
            <v>0</v>
          </cell>
          <cell r="L58" t="str">
            <v>A0473</v>
          </cell>
          <cell r="M58" t="str">
            <v>Alice Coralie Glyn Homes</v>
          </cell>
          <cell r="N58" t="str">
            <v>RASA</v>
          </cell>
          <cell r="O58">
            <v>1</v>
          </cell>
        </row>
        <row r="59">
          <cell r="A59" t="str">
            <v>C4108</v>
          </cell>
          <cell r="B59" t="str">
            <v>C4108</v>
          </cell>
          <cell r="C59" t="str">
            <v>Allnutt Mill Housing Co-operative Limited</v>
          </cell>
          <cell r="D59" t="str">
            <v>No</v>
          </cell>
          <cell r="E59" t="str">
            <v>non-grp</v>
          </cell>
          <cell r="F59">
            <v>0</v>
          </cell>
          <cell r="G59">
            <v>0</v>
          </cell>
          <cell r="H59">
            <v>0</v>
          </cell>
          <cell r="I59" t="str">
            <v>C4108</v>
          </cell>
          <cell r="J59" t="str">
            <v>Allnutt Mill Housing Co-operative Limited</v>
          </cell>
          <cell r="K59">
            <v>0</v>
          </cell>
          <cell r="L59" t="str">
            <v>C4108</v>
          </cell>
          <cell r="M59" t="str">
            <v>Allnutt Mill Housing Co-operative Limited</v>
          </cell>
          <cell r="N59" t="str">
            <v>RASA</v>
          </cell>
          <cell r="O59">
            <v>1</v>
          </cell>
        </row>
        <row r="60">
          <cell r="A60" t="str">
            <v>A3390</v>
          </cell>
          <cell r="B60" t="str">
            <v>A3390</v>
          </cell>
          <cell r="C60" t="str">
            <v>Allonby Almshouses</v>
          </cell>
          <cell r="D60" t="str">
            <v>No</v>
          </cell>
          <cell r="E60" t="str">
            <v>non-grp</v>
          </cell>
          <cell r="F60">
            <v>0</v>
          </cell>
          <cell r="G60">
            <v>0</v>
          </cell>
          <cell r="H60">
            <v>0</v>
          </cell>
          <cell r="I60" t="str">
            <v>A3390</v>
          </cell>
          <cell r="J60" t="str">
            <v>Allonby Almshouses</v>
          </cell>
          <cell r="K60">
            <v>0</v>
          </cell>
          <cell r="L60" t="str">
            <v>A3390</v>
          </cell>
          <cell r="M60" t="str">
            <v>Allonby Almshouses</v>
          </cell>
          <cell r="N60" t="str">
            <v>RASA</v>
          </cell>
          <cell r="O60">
            <v>1</v>
          </cell>
        </row>
        <row r="61">
          <cell r="A61" t="str">
            <v>A3050</v>
          </cell>
          <cell r="B61" t="str">
            <v>A3050</v>
          </cell>
          <cell r="C61" t="str">
            <v>Almshouse Charity of Hannah Rawson</v>
          </cell>
          <cell r="D61" t="str">
            <v>No</v>
          </cell>
          <cell r="E61" t="str">
            <v>non-grp</v>
          </cell>
          <cell r="F61">
            <v>0</v>
          </cell>
          <cell r="G61">
            <v>0</v>
          </cell>
          <cell r="H61">
            <v>0</v>
          </cell>
          <cell r="I61" t="str">
            <v>A3050</v>
          </cell>
          <cell r="J61" t="str">
            <v>Almshouse Charity of Hannah Rawson</v>
          </cell>
          <cell r="K61">
            <v>0</v>
          </cell>
          <cell r="L61" t="str">
            <v>A3050</v>
          </cell>
          <cell r="M61" t="str">
            <v>Almshouse Charity of Hannah Rawson</v>
          </cell>
          <cell r="N61" t="str">
            <v>RASA</v>
          </cell>
          <cell r="O61">
            <v>1</v>
          </cell>
        </row>
        <row r="62">
          <cell r="A62" t="str">
            <v>A2569</v>
          </cell>
          <cell r="B62" t="str">
            <v>A2569</v>
          </cell>
          <cell r="C62" t="str">
            <v>Almshouse of St John the Baptist &amp; St J Evangelist</v>
          </cell>
          <cell r="D62" t="str">
            <v>No</v>
          </cell>
          <cell r="E62" t="str">
            <v>non-grp</v>
          </cell>
          <cell r="F62">
            <v>0</v>
          </cell>
          <cell r="G62">
            <v>0</v>
          </cell>
          <cell r="H62">
            <v>0</v>
          </cell>
          <cell r="I62" t="str">
            <v>A2569</v>
          </cell>
          <cell r="J62" t="str">
            <v>Almshouse of St John the Baptist &amp; St J Evangelist</v>
          </cell>
          <cell r="K62">
            <v>0</v>
          </cell>
          <cell r="L62" t="str">
            <v>A2569</v>
          </cell>
          <cell r="M62" t="str">
            <v>Almshouse of St John the Baptist &amp; St J Evangelist</v>
          </cell>
          <cell r="N62" t="str">
            <v>RASA</v>
          </cell>
          <cell r="O62">
            <v>1</v>
          </cell>
        </row>
        <row r="63">
          <cell r="A63" t="str">
            <v>A2987</v>
          </cell>
          <cell r="B63" t="str">
            <v>A2987</v>
          </cell>
          <cell r="C63" t="str">
            <v>Almshouses of Miss Anne Hopkins-Smith</v>
          </cell>
          <cell r="D63" t="str">
            <v>No</v>
          </cell>
          <cell r="E63" t="str">
            <v>non-grp</v>
          </cell>
          <cell r="F63">
            <v>0</v>
          </cell>
          <cell r="G63">
            <v>0</v>
          </cell>
          <cell r="H63">
            <v>0</v>
          </cell>
          <cell r="I63" t="str">
            <v>A2987</v>
          </cell>
          <cell r="J63" t="str">
            <v>Almshouses of Miss Anne Hopkins-Smith</v>
          </cell>
          <cell r="K63">
            <v>0</v>
          </cell>
          <cell r="L63" t="str">
            <v>A2987</v>
          </cell>
          <cell r="M63" t="str">
            <v>Almshouses of Miss Anne Hopkins-Smith</v>
          </cell>
          <cell r="N63" t="str">
            <v>RASA</v>
          </cell>
          <cell r="O63">
            <v>1</v>
          </cell>
        </row>
        <row r="64">
          <cell r="A64" t="str">
            <v>A1073</v>
          </cell>
          <cell r="B64" t="str">
            <v>A1073</v>
          </cell>
          <cell r="C64" t="str">
            <v>Almshouses of William &amp; Rebecca Pearce</v>
          </cell>
          <cell r="D64" t="str">
            <v>No</v>
          </cell>
          <cell r="E64" t="str">
            <v>non-grp</v>
          </cell>
          <cell r="F64">
            <v>0</v>
          </cell>
          <cell r="G64">
            <v>0</v>
          </cell>
          <cell r="H64">
            <v>0</v>
          </cell>
          <cell r="I64" t="str">
            <v>A1073</v>
          </cell>
          <cell r="J64" t="str">
            <v>Almshouses of William &amp; Rebecca Pearce</v>
          </cell>
          <cell r="K64">
            <v>0</v>
          </cell>
          <cell r="L64" t="str">
            <v>A1073</v>
          </cell>
          <cell r="M64" t="str">
            <v>Almshouses of William &amp; Rebecca Pearce</v>
          </cell>
          <cell r="N64" t="str">
            <v>RASA</v>
          </cell>
          <cell r="O64">
            <v>1</v>
          </cell>
        </row>
        <row r="65">
          <cell r="A65" t="str">
            <v>L1033</v>
          </cell>
          <cell r="B65" t="str">
            <v>L1033</v>
          </cell>
          <cell r="C65" t="str">
            <v>Alpha (R.S.L.) Limited</v>
          </cell>
          <cell r="D65" t="str">
            <v>No</v>
          </cell>
          <cell r="E65" t="str">
            <v>non-grp</v>
          </cell>
          <cell r="F65">
            <v>0</v>
          </cell>
          <cell r="G65">
            <v>0</v>
          </cell>
          <cell r="H65">
            <v>0</v>
          </cell>
          <cell r="I65" t="str">
            <v>L1033</v>
          </cell>
          <cell r="J65" t="str">
            <v>Alpha (R.S.L.) Limited</v>
          </cell>
          <cell r="K65">
            <v>0</v>
          </cell>
          <cell r="L65" t="str">
            <v>L1033</v>
          </cell>
          <cell r="M65" t="str">
            <v>Alpha (R.S.L.) Limited</v>
          </cell>
          <cell r="N65" t="str">
            <v>RASA</v>
          </cell>
          <cell r="O65">
            <v>1</v>
          </cell>
        </row>
        <row r="66">
          <cell r="A66" t="str">
            <v>C3186</v>
          </cell>
          <cell r="B66" t="str">
            <v>C3186</v>
          </cell>
          <cell r="C66" t="str">
            <v>Alpha Housing Co-operative Limited</v>
          </cell>
          <cell r="D66" t="str">
            <v>No</v>
          </cell>
          <cell r="E66" t="str">
            <v>non-grp</v>
          </cell>
          <cell r="F66">
            <v>0</v>
          </cell>
          <cell r="G66">
            <v>0</v>
          </cell>
          <cell r="H66">
            <v>0</v>
          </cell>
          <cell r="I66" t="str">
            <v>C3186</v>
          </cell>
          <cell r="J66" t="str">
            <v>Alpha Housing Co-operative Limited</v>
          </cell>
          <cell r="K66">
            <v>0</v>
          </cell>
          <cell r="L66" t="str">
            <v>C3186</v>
          </cell>
          <cell r="M66" t="str">
            <v>Alpha Housing Co-operative Limited</v>
          </cell>
          <cell r="N66" t="str">
            <v>RASA</v>
          </cell>
          <cell r="O66">
            <v>1</v>
          </cell>
        </row>
        <row r="67">
          <cell r="A67" t="str">
            <v>C2438</v>
          </cell>
          <cell r="B67" t="str">
            <v>C2438</v>
          </cell>
          <cell r="C67" t="str">
            <v>Alt Housing Co-operative Limited</v>
          </cell>
          <cell r="D67" t="str">
            <v>No</v>
          </cell>
          <cell r="E67" t="str">
            <v>non-grp</v>
          </cell>
          <cell r="F67">
            <v>0</v>
          </cell>
          <cell r="G67">
            <v>0</v>
          </cell>
          <cell r="H67">
            <v>0</v>
          </cell>
          <cell r="I67" t="str">
            <v>C2438</v>
          </cell>
          <cell r="J67" t="str">
            <v>Alt Housing Co-operative Limited</v>
          </cell>
          <cell r="K67">
            <v>0</v>
          </cell>
          <cell r="L67" t="str">
            <v>C2438</v>
          </cell>
          <cell r="M67" t="str">
            <v>Alt Housing Co-operative Limited</v>
          </cell>
          <cell r="N67" t="str">
            <v>RASA</v>
          </cell>
          <cell r="O67">
            <v>1</v>
          </cell>
        </row>
        <row r="68">
          <cell r="A68" t="str">
            <v>L4216</v>
          </cell>
          <cell r="B68" t="str">
            <v>L4216</v>
          </cell>
          <cell r="C68" t="str">
            <v>Amicus Group Limited</v>
          </cell>
          <cell r="D68" t="str">
            <v>Yes</v>
          </cell>
          <cell r="E68" t="str">
            <v>No</v>
          </cell>
          <cell r="F68" t="str">
            <v>Yes</v>
          </cell>
          <cell r="G68" t="str">
            <v>L4536</v>
          </cell>
          <cell r="H68" t="str">
            <v>AmicusHorizon Limited</v>
          </cell>
          <cell r="I68" t="str">
            <v>L4536</v>
          </cell>
          <cell r="J68" t="str">
            <v>AmicusHorizon Limited</v>
          </cell>
          <cell r="K68">
            <v>0</v>
          </cell>
          <cell r="L68" t="str">
            <v>L4536</v>
          </cell>
          <cell r="M68" t="str">
            <v>AmicusHorizon Limited</v>
          </cell>
          <cell r="N68" t="str">
            <v>RASA</v>
          </cell>
          <cell r="O68">
            <v>1</v>
          </cell>
        </row>
        <row r="69">
          <cell r="A69" t="str">
            <v>L4536</v>
          </cell>
          <cell r="B69" t="str">
            <v>L4536</v>
          </cell>
          <cell r="C69" t="str">
            <v>AmicusHorizon Limited</v>
          </cell>
          <cell r="D69" t="str">
            <v>Yes</v>
          </cell>
          <cell r="E69" t="str">
            <v>Yes</v>
          </cell>
          <cell r="F69">
            <v>0</v>
          </cell>
          <cell r="G69">
            <v>0</v>
          </cell>
          <cell r="H69">
            <v>0</v>
          </cell>
          <cell r="I69" t="str">
            <v>L4536</v>
          </cell>
          <cell r="J69" t="str">
            <v>AmicusHorizon Limited</v>
          </cell>
          <cell r="K69">
            <v>0</v>
          </cell>
          <cell r="L69" t="str">
            <v>L4536</v>
          </cell>
          <cell r="M69" t="str">
            <v>AmicusHorizon Limited</v>
          </cell>
          <cell r="N69" t="str">
            <v>Large</v>
          </cell>
          <cell r="O69">
            <v>1</v>
          </cell>
        </row>
        <row r="70">
          <cell r="A70" t="str">
            <v>A2395</v>
          </cell>
          <cell r="B70" t="str">
            <v>A2395</v>
          </cell>
          <cell r="C70" t="str">
            <v>Charity of Julia Spicer for Almshouses</v>
          </cell>
          <cell r="D70" t="str">
            <v>Yes</v>
          </cell>
          <cell r="E70" t="str">
            <v>No</v>
          </cell>
          <cell r="F70" t="str">
            <v>Yes</v>
          </cell>
          <cell r="G70" t="str">
            <v>L4536</v>
          </cell>
          <cell r="H70" t="str">
            <v>AmicusHorizon Limited</v>
          </cell>
          <cell r="I70" t="str">
            <v>L4536</v>
          </cell>
          <cell r="J70" t="str">
            <v>AmicusHorizon Limited</v>
          </cell>
          <cell r="K70">
            <v>0</v>
          </cell>
          <cell r="L70" t="str">
            <v>L4536</v>
          </cell>
          <cell r="M70" t="str">
            <v>AmicusHorizon Limited</v>
          </cell>
          <cell r="N70" t="str">
            <v>RASA</v>
          </cell>
          <cell r="O70">
            <v>1</v>
          </cell>
        </row>
        <row r="71">
          <cell r="A71" t="str">
            <v>SL3118</v>
          </cell>
          <cell r="B71" t="str">
            <v>SL3118</v>
          </cell>
          <cell r="C71" t="str">
            <v>Crystal Palace Housing Association Limited</v>
          </cell>
          <cell r="D71" t="str">
            <v>Yes</v>
          </cell>
          <cell r="E71" t="str">
            <v>No</v>
          </cell>
          <cell r="F71" t="str">
            <v>Yes</v>
          </cell>
          <cell r="G71" t="str">
            <v>L4536</v>
          </cell>
          <cell r="H71" t="str">
            <v>AmicusHorizon Limited</v>
          </cell>
          <cell r="I71" t="str">
            <v>L4536</v>
          </cell>
          <cell r="J71" t="str">
            <v>AmicusHorizon Limited</v>
          </cell>
          <cell r="K71">
            <v>0</v>
          </cell>
          <cell r="L71" t="str">
            <v>L4536</v>
          </cell>
          <cell r="M71" t="str">
            <v>AmicusHorizon Limited</v>
          </cell>
          <cell r="N71" t="str">
            <v>RASA</v>
          </cell>
          <cell r="O71">
            <v>1</v>
          </cell>
        </row>
        <row r="72">
          <cell r="A72" t="str">
            <v>4722</v>
          </cell>
          <cell r="B72">
            <v>4722</v>
          </cell>
          <cell r="C72" t="str">
            <v>Anchor Property Holdings Limited</v>
          </cell>
          <cell r="D72" t="str">
            <v>No</v>
          </cell>
          <cell r="E72" t="str">
            <v>non-grp</v>
          </cell>
          <cell r="F72">
            <v>0</v>
          </cell>
          <cell r="G72">
            <v>0</v>
          </cell>
          <cell r="H72">
            <v>0</v>
          </cell>
          <cell r="I72" t="str">
            <v>4722</v>
          </cell>
          <cell r="J72" t="str">
            <v>Anchor Property Holdings Limited</v>
          </cell>
          <cell r="K72">
            <v>0</v>
          </cell>
          <cell r="L72" t="str">
            <v>4722</v>
          </cell>
          <cell r="M72" t="str">
            <v>Anchor Property Holdings Limited</v>
          </cell>
          <cell r="N72" t="str">
            <v>RASA</v>
          </cell>
          <cell r="O72">
            <v>1</v>
          </cell>
        </row>
        <row r="73">
          <cell r="A73" t="str">
            <v>LH4095</v>
          </cell>
          <cell r="B73" t="str">
            <v>LH4095</v>
          </cell>
          <cell r="C73" t="str">
            <v>Anchor Trust</v>
          </cell>
          <cell r="D73" t="str">
            <v>No</v>
          </cell>
          <cell r="E73" t="str">
            <v>non-grp</v>
          </cell>
          <cell r="F73">
            <v>0</v>
          </cell>
          <cell r="G73">
            <v>0</v>
          </cell>
          <cell r="H73">
            <v>0</v>
          </cell>
          <cell r="I73" t="str">
            <v>LH4095</v>
          </cell>
          <cell r="J73" t="str">
            <v>Anchor Trust</v>
          </cell>
          <cell r="K73">
            <v>0</v>
          </cell>
          <cell r="L73" t="str">
            <v>LH4095</v>
          </cell>
          <cell r="M73" t="str">
            <v>Anchor Trust</v>
          </cell>
          <cell r="N73" t="str">
            <v>Large</v>
          </cell>
          <cell r="O73">
            <v>1</v>
          </cell>
        </row>
        <row r="74">
          <cell r="A74" t="str">
            <v>A2481</v>
          </cell>
          <cell r="B74" t="str">
            <v>A2481</v>
          </cell>
          <cell r="C74" t="str">
            <v>Angiers Almshouse Charity</v>
          </cell>
          <cell r="D74" t="str">
            <v>No</v>
          </cell>
          <cell r="E74" t="str">
            <v>non-grp</v>
          </cell>
          <cell r="F74">
            <v>0</v>
          </cell>
          <cell r="G74">
            <v>0</v>
          </cell>
          <cell r="H74">
            <v>0</v>
          </cell>
          <cell r="I74" t="str">
            <v>A2481</v>
          </cell>
          <cell r="J74" t="str">
            <v>Angiers Almshouse Charity</v>
          </cell>
          <cell r="K74">
            <v>0</v>
          </cell>
          <cell r="L74" t="str">
            <v>A2481</v>
          </cell>
          <cell r="M74" t="str">
            <v>Angiers Almshouse Charity</v>
          </cell>
          <cell r="N74" t="str">
            <v>RASA</v>
          </cell>
          <cell r="O74">
            <v>1</v>
          </cell>
        </row>
        <row r="75">
          <cell r="A75" t="str">
            <v>L4443</v>
          </cell>
          <cell r="B75" t="str">
            <v>L4443</v>
          </cell>
          <cell r="C75" t="str">
            <v>Apna Ghar Housing Association Limited</v>
          </cell>
          <cell r="D75" t="str">
            <v>No</v>
          </cell>
          <cell r="E75" t="str">
            <v>non-grp</v>
          </cell>
          <cell r="F75">
            <v>0</v>
          </cell>
          <cell r="G75">
            <v>0</v>
          </cell>
          <cell r="H75">
            <v>0</v>
          </cell>
          <cell r="I75" t="str">
            <v>L4443</v>
          </cell>
          <cell r="J75" t="str">
            <v>Apna Ghar Housing Association Limited</v>
          </cell>
          <cell r="K75">
            <v>0</v>
          </cell>
          <cell r="L75" t="str">
            <v>L4443</v>
          </cell>
          <cell r="M75" t="str">
            <v>Apna Ghar Housing Association Limited</v>
          </cell>
          <cell r="N75" t="str">
            <v>RASA</v>
          </cell>
          <cell r="O75">
            <v>1</v>
          </cell>
        </row>
        <row r="76">
          <cell r="A76" t="str">
            <v>L3713</v>
          </cell>
          <cell r="B76" t="str">
            <v>L3713</v>
          </cell>
          <cell r="C76" t="str">
            <v>Arawak Walton Housing Association Limited</v>
          </cell>
          <cell r="D76" t="str">
            <v>No</v>
          </cell>
          <cell r="E76" t="str">
            <v>non-grp</v>
          </cell>
          <cell r="F76">
            <v>0</v>
          </cell>
          <cell r="G76">
            <v>0</v>
          </cell>
          <cell r="H76">
            <v>0</v>
          </cell>
          <cell r="I76" t="str">
            <v>L3713</v>
          </cell>
          <cell r="J76" t="str">
            <v>Arawak Walton Housing Association Limited</v>
          </cell>
          <cell r="K76">
            <v>0</v>
          </cell>
          <cell r="L76" t="str">
            <v>L3713</v>
          </cell>
          <cell r="M76" t="str">
            <v>Arawak Walton Housing Association Limited</v>
          </cell>
          <cell r="N76" t="str">
            <v>RASA</v>
          </cell>
          <cell r="O76">
            <v>1</v>
          </cell>
        </row>
        <row r="77">
          <cell r="A77" t="str">
            <v>LH0884</v>
          </cell>
          <cell r="B77" t="str">
            <v>LH0884</v>
          </cell>
          <cell r="C77" t="str">
            <v>Arches Housing Limited</v>
          </cell>
          <cell r="D77" t="str">
            <v>No</v>
          </cell>
          <cell r="E77" t="str">
            <v>non-grp</v>
          </cell>
          <cell r="F77">
            <v>0</v>
          </cell>
          <cell r="G77">
            <v>0</v>
          </cell>
          <cell r="H77">
            <v>0</v>
          </cell>
          <cell r="I77" t="str">
            <v>LH0884</v>
          </cell>
          <cell r="J77" t="str">
            <v>Arches Housing Limited</v>
          </cell>
          <cell r="K77">
            <v>0</v>
          </cell>
          <cell r="L77" t="str">
            <v>LH0884</v>
          </cell>
          <cell r="M77" t="str">
            <v>Arches Housing Limited</v>
          </cell>
          <cell r="N77" t="str">
            <v>Large</v>
          </cell>
          <cell r="O77">
            <v>1</v>
          </cell>
        </row>
        <row r="78">
          <cell r="A78" t="str">
            <v>L0249</v>
          </cell>
          <cell r="B78" t="str">
            <v>L0249</v>
          </cell>
          <cell r="C78" t="str">
            <v>Arcon Housing Association Limited</v>
          </cell>
          <cell r="D78" t="str">
            <v>Yes</v>
          </cell>
          <cell r="E78" t="str">
            <v>Yes</v>
          </cell>
          <cell r="F78">
            <v>0</v>
          </cell>
          <cell r="G78">
            <v>0</v>
          </cell>
          <cell r="H78">
            <v>0</v>
          </cell>
          <cell r="I78" t="str">
            <v>L0249</v>
          </cell>
          <cell r="J78" t="str">
            <v>Arcon Housing Association Limited</v>
          </cell>
          <cell r="K78">
            <v>0</v>
          </cell>
          <cell r="L78" t="str">
            <v>L0249</v>
          </cell>
          <cell r="M78" t="str">
            <v>Arcon Housing Association Limited</v>
          </cell>
          <cell r="N78" t="str">
            <v>Large</v>
          </cell>
          <cell r="O78">
            <v>1</v>
          </cell>
        </row>
        <row r="79">
          <cell r="A79" t="str">
            <v>C2303</v>
          </cell>
          <cell r="B79" t="str">
            <v>C2303</v>
          </cell>
          <cell r="C79" t="str">
            <v>Argyle Street Housing Co-operative Limited</v>
          </cell>
          <cell r="D79" t="str">
            <v>No</v>
          </cell>
          <cell r="E79" t="str">
            <v>non-grp</v>
          </cell>
          <cell r="F79">
            <v>0</v>
          </cell>
          <cell r="G79">
            <v>0</v>
          </cell>
          <cell r="H79">
            <v>0</v>
          </cell>
          <cell r="I79" t="str">
            <v>C2303</v>
          </cell>
          <cell r="J79" t="str">
            <v>Argyle Street Housing Co-operative Limited</v>
          </cell>
          <cell r="K79">
            <v>0</v>
          </cell>
          <cell r="L79" t="str">
            <v>C2303</v>
          </cell>
          <cell r="M79" t="str">
            <v>Argyle Street Housing Co-operative Limited</v>
          </cell>
          <cell r="N79" t="str">
            <v>RASA</v>
          </cell>
          <cell r="O79">
            <v>1</v>
          </cell>
        </row>
        <row r="80">
          <cell r="A80" t="str">
            <v>LH3811</v>
          </cell>
          <cell r="B80" t="str">
            <v>LH3811</v>
          </cell>
          <cell r="C80" t="str">
            <v>Arhag Housing Association Limited</v>
          </cell>
          <cell r="D80" t="str">
            <v>No</v>
          </cell>
          <cell r="E80" t="str">
            <v>non-grp</v>
          </cell>
          <cell r="F80">
            <v>0</v>
          </cell>
          <cell r="G80">
            <v>0</v>
          </cell>
          <cell r="H80">
            <v>0</v>
          </cell>
          <cell r="I80" t="str">
            <v>LH3811</v>
          </cell>
          <cell r="J80" t="str">
            <v>Arhag Housing Association Limited</v>
          </cell>
          <cell r="K80">
            <v>0</v>
          </cell>
          <cell r="L80" t="str">
            <v>LH3811</v>
          </cell>
          <cell r="M80" t="str">
            <v>Arhag Housing Association Limited</v>
          </cell>
          <cell r="N80" t="str">
            <v>RASA</v>
          </cell>
          <cell r="O80">
            <v>1</v>
          </cell>
        </row>
        <row r="81">
          <cell r="A81" t="str">
            <v>C3115</v>
          </cell>
          <cell r="B81" t="str">
            <v>C3115</v>
          </cell>
          <cell r="C81" t="str">
            <v>Arneway Housing Co-operative Limited</v>
          </cell>
          <cell r="D81" t="str">
            <v>No</v>
          </cell>
          <cell r="E81" t="str">
            <v>non-grp</v>
          </cell>
          <cell r="F81">
            <v>0</v>
          </cell>
          <cell r="G81">
            <v>0</v>
          </cell>
          <cell r="H81">
            <v>0</v>
          </cell>
          <cell r="I81" t="str">
            <v>C3115</v>
          </cell>
          <cell r="J81" t="str">
            <v>Arneway Housing Co-operative Limited</v>
          </cell>
          <cell r="K81">
            <v>0</v>
          </cell>
          <cell r="L81" t="str">
            <v>C3115</v>
          </cell>
          <cell r="M81" t="str">
            <v>Arneway Housing Co-operative Limited</v>
          </cell>
          <cell r="N81" t="str">
            <v>RASA</v>
          </cell>
          <cell r="O81">
            <v>1</v>
          </cell>
        </row>
        <row r="82">
          <cell r="A82" t="str">
            <v>H3720</v>
          </cell>
          <cell r="B82" t="str">
            <v>H3720</v>
          </cell>
          <cell r="C82" t="str">
            <v>ARP Charitable Services</v>
          </cell>
          <cell r="D82" t="str">
            <v>No</v>
          </cell>
          <cell r="E82" t="str">
            <v>non-grp</v>
          </cell>
          <cell r="F82">
            <v>0</v>
          </cell>
          <cell r="G82">
            <v>0</v>
          </cell>
          <cell r="H82">
            <v>0</v>
          </cell>
          <cell r="I82" t="str">
            <v>H3720</v>
          </cell>
          <cell r="J82" t="str">
            <v>ARP Charitable Services</v>
          </cell>
          <cell r="K82">
            <v>0</v>
          </cell>
          <cell r="L82" t="str">
            <v>H3720</v>
          </cell>
          <cell r="M82" t="str">
            <v>ARP Charitable Services</v>
          </cell>
          <cell r="N82" t="str">
            <v>RASA</v>
          </cell>
          <cell r="O82">
            <v>1</v>
          </cell>
        </row>
        <row r="83">
          <cell r="A83" t="str">
            <v>4726</v>
          </cell>
          <cell r="B83">
            <v>4726</v>
          </cell>
          <cell r="C83" t="str">
            <v>Arpeggio Properties Limited</v>
          </cell>
          <cell r="D83" t="str">
            <v>No</v>
          </cell>
          <cell r="E83" t="str">
            <v>non-grp</v>
          </cell>
          <cell r="F83">
            <v>0</v>
          </cell>
          <cell r="G83">
            <v>0</v>
          </cell>
          <cell r="H83">
            <v>0</v>
          </cell>
          <cell r="I83" t="str">
            <v>4726</v>
          </cell>
          <cell r="J83" t="str">
            <v>Arpeggio Properties Limited</v>
          </cell>
          <cell r="K83">
            <v>0</v>
          </cell>
          <cell r="L83" t="str">
            <v>4726</v>
          </cell>
          <cell r="M83" t="str">
            <v>Arpeggio Properties Limited</v>
          </cell>
          <cell r="N83" t="str">
            <v>RASA</v>
          </cell>
          <cell r="O83">
            <v>1</v>
          </cell>
        </row>
        <row r="84">
          <cell r="A84" t="str">
            <v>C3379</v>
          </cell>
          <cell r="B84" t="str">
            <v>C3379</v>
          </cell>
          <cell r="C84" t="str">
            <v>Arundel Buildings Housing Co-operative Limited</v>
          </cell>
          <cell r="D84" t="str">
            <v>No</v>
          </cell>
          <cell r="E84" t="str">
            <v>non-grp</v>
          </cell>
          <cell r="F84">
            <v>0</v>
          </cell>
          <cell r="G84">
            <v>0</v>
          </cell>
          <cell r="H84">
            <v>0</v>
          </cell>
          <cell r="I84" t="str">
            <v>C3379</v>
          </cell>
          <cell r="J84" t="str">
            <v>Arundel Buildings Housing Co-operative Limited</v>
          </cell>
          <cell r="K84">
            <v>0</v>
          </cell>
          <cell r="L84" t="str">
            <v>C3379</v>
          </cell>
          <cell r="M84" t="str">
            <v>Arundel Buildings Housing Co-operative Limited</v>
          </cell>
          <cell r="N84" t="str">
            <v>RASA</v>
          </cell>
          <cell r="O84">
            <v>1</v>
          </cell>
        </row>
        <row r="85">
          <cell r="A85" t="str">
            <v>A3257</v>
          </cell>
          <cell r="B85" t="str">
            <v>A3257</v>
          </cell>
          <cell r="C85" t="str">
            <v>Ashbourne Almshouse Charity</v>
          </cell>
          <cell r="D85" t="str">
            <v>No</v>
          </cell>
          <cell r="E85" t="str">
            <v>non-grp</v>
          </cell>
          <cell r="F85">
            <v>0</v>
          </cell>
          <cell r="G85">
            <v>0</v>
          </cell>
          <cell r="H85">
            <v>0</v>
          </cell>
          <cell r="I85" t="str">
            <v>A3257</v>
          </cell>
          <cell r="J85" t="str">
            <v>Ashbourne Almshouse Charity</v>
          </cell>
          <cell r="K85">
            <v>0</v>
          </cell>
          <cell r="L85" t="str">
            <v>A3257</v>
          </cell>
          <cell r="M85" t="str">
            <v>Ashbourne Almshouse Charity</v>
          </cell>
          <cell r="N85" t="str">
            <v>RASA</v>
          </cell>
          <cell r="O85">
            <v>1</v>
          </cell>
        </row>
        <row r="86">
          <cell r="A86" t="str">
            <v>C4133</v>
          </cell>
          <cell r="B86" t="str">
            <v>C4133</v>
          </cell>
          <cell r="C86" t="str">
            <v>Ashford Pavilion Housing Co-operative Limited</v>
          </cell>
          <cell r="D86" t="str">
            <v>No</v>
          </cell>
          <cell r="E86" t="str">
            <v>non-grp</v>
          </cell>
          <cell r="F86">
            <v>0</v>
          </cell>
          <cell r="G86">
            <v>0</v>
          </cell>
          <cell r="H86">
            <v>0</v>
          </cell>
          <cell r="I86" t="str">
            <v>C4133</v>
          </cell>
          <cell r="J86" t="str">
            <v>Ashford Pavilion Housing Co-operative Limited</v>
          </cell>
          <cell r="K86">
            <v>0</v>
          </cell>
          <cell r="L86" t="str">
            <v>C4133</v>
          </cell>
          <cell r="M86" t="str">
            <v>Ashford Pavilion Housing Co-operative Limited</v>
          </cell>
          <cell r="N86" t="str">
            <v>RASA</v>
          </cell>
          <cell r="O86">
            <v>1</v>
          </cell>
        </row>
        <row r="87">
          <cell r="A87" t="str">
            <v>4716</v>
          </cell>
          <cell r="B87">
            <v>4716</v>
          </cell>
          <cell r="C87" t="str">
            <v>Ashley Community &amp; Housing Ltd</v>
          </cell>
          <cell r="D87" t="str">
            <v>No</v>
          </cell>
          <cell r="E87" t="str">
            <v>non-grp</v>
          </cell>
          <cell r="F87">
            <v>0</v>
          </cell>
          <cell r="G87">
            <v>0</v>
          </cell>
          <cell r="H87">
            <v>0</v>
          </cell>
          <cell r="I87" t="str">
            <v>4716</v>
          </cell>
          <cell r="J87" t="str">
            <v>Ashley Community &amp; Housing Ltd</v>
          </cell>
          <cell r="K87">
            <v>0</v>
          </cell>
          <cell r="L87" t="str">
            <v>4716</v>
          </cell>
          <cell r="M87" t="str">
            <v>Ashley Community &amp; Housing Ltd</v>
          </cell>
          <cell r="N87" t="str">
            <v>RASA</v>
          </cell>
          <cell r="O87">
            <v>1</v>
          </cell>
        </row>
        <row r="88">
          <cell r="A88" t="str">
            <v>C3843</v>
          </cell>
          <cell r="B88" t="str">
            <v>C3843</v>
          </cell>
          <cell r="C88" t="str">
            <v>Ash-Shahada Housing Association Limited</v>
          </cell>
          <cell r="D88" t="str">
            <v>No</v>
          </cell>
          <cell r="E88" t="str">
            <v>non-grp</v>
          </cell>
          <cell r="F88">
            <v>0</v>
          </cell>
          <cell r="G88">
            <v>0</v>
          </cell>
          <cell r="H88">
            <v>0</v>
          </cell>
          <cell r="I88" t="str">
            <v>C3843</v>
          </cell>
          <cell r="J88" t="str">
            <v>Ash-Shahada Housing Association Limited</v>
          </cell>
          <cell r="K88">
            <v>0</v>
          </cell>
          <cell r="L88" t="str">
            <v>C3843</v>
          </cell>
          <cell r="M88" t="str">
            <v>Ash-Shahada Housing Association Limited</v>
          </cell>
          <cell r="N88" t="str">
            <v>RASA</v>
          </cell>
          <cell r="O88">
            <v>1</v>
          </cell>
        </row>
        <row r="89">
          <cell r="A89" t="str">
            <v>L4199</v>
          </cell>
          <cell r="B89" t="str">
            <v>L4199</v>
          </cell>
          <cell r="C89" t="str">
            <v>Ashton Pioneer Homes Limited</v>
          </cell>
          <cell r="D89" t="str">
            <v>No</v>
          </cell>
          <cell r="E89" t="str">
            <v>non-grp</v>
          </cell>
          <cell r="F89">
            <v>0</v>
          </cell>
          <cell r="G89">
            <v>0</v>
          </cell>
          <cell r="H89">
            <v>0</v>
          </cell>
          <cell r="I89" t="str">
            <v>L4199</v>
          </cell>
          <cell r="J89" t="str">
            <v>Ashton Pioneer Homes Limited</v>
          </cell>
          <cell r="K89">
            <v>0</v>
          </cell>
          <cell r="L89" t="str">
            <v>L4199</v>
          </cell>
          <cell r="M89" t="str">
            <v>Ashton Pioneer Homes Limited</v>
          </cell>
          <cell r="N89" t="str">
            <v>RASA</v>
          </cell>
          <cell r="O89">
            <v>1</v>
          </cell>
        </row>
        <row r="90">
          <cell r="A90" t="str">
            <v>L1517</v>
          </cell>
          <cell r="B90" t="str">
            <v>L1517</v>
          </cell>
          <cell r="C90" t="str">
            <v>Ashwell Housing Association Limited</v>
          </cell>
          <cell r="D90" t="str">
            <v>No</v>
          </cell>
          <cell r="E90" t="str">
            <v>non-grp</v>
          </cell>
          <cell r="F90">
            <v>0</v>
          </cell>
          <cell r="G90">
            <v>0</v>
          </cell>
          <cell r="H90">
            <v>0</v>
          </cell>
          <cell r="I90" t="str">
            <v>L1517</v>
          </cell>
          <cell r="J90" t="str">
            <v>Ashwell Housing Association Limited</v>
          </cell>
          <cell r="K90">
            <v>0</v>
          </cell>
          <cell r="L90" t="str">
            <v>L1517</v>
          </cell>
          <cell r="M90" t="str">
            <v>Ashwell Housing Association Limited</v>
          </cell>
          <cell r="N90" t="str">
            <v>RASA</v>
          </cell>
          <cell r="O90">
            <v>1</v>
          </cell>
        </row>
        <row r="91">
          <cell r="A91" t="str">
            <v>4642</v>
          </cell>
          <cell r="B91">
            <v>4642</v>
          </cell>
          <cell r="C91" t="str">
            <v>Aspire Group (Staffordshire) Limited</v>
          </cell>
          <cell r="D91" t="str">
            <v>Yes</v>
          </cell>
          <cell r="E91" t="str">
            <v>Yes</v>
          </cell>
          <cell r="F91">
            <v>0</v>
          </cell>
          <cell r="G91">
            <v>0</v>
          </cell>
          <cell r="H91">
            <v>0</v>
          </cell>
          <cell r="I91" t="str">
            <v>4642</v>
          </cell>
          <cell r="J91" t="str">
            <v>Aspire Group (Staffordshire) Limited</v>
          </cell>
          <cell r="K91">
            <v>0</v>
          </cell>
          <cell r="L91" t="str">
            <v>4642</v>
          </cell>
          <cell r="M91" t="str">
            <v>Aspire Group (Staffordshire) Limited</v>
          </cell>
          <cell r="N91" t="str">
            <v>RASA</v>
          </cell>
          <cell r="O91">
            <v>1</v>
          </cell>
        </row>
        <row r="92">
          <cell r="A92" t="str">
            <v>L4238</v>
          </cell>
          <cell r="B92" t="str">
            <v>L4238</v>
          </cell>
          <cell r="C92" t="str">
            <v>Aspire Housing Limited</v>
          </cell>
          <cell r="D92" t="str">
            <v>Yes</v>
          </cell>
          <cell r="E92" t="str">
            <v>No</v>
          </cell>
          <cell r="F92" t="str">
            <v>Yes</v>
          </cell>
          <cell r="G92" t="str">
            <v>4642</v>
          </cell>
          <cell r="H92" t="str">
            <v>Aspire Group (Staffordshire) Limited</v>
          </cell>
          <cell r="I92" t="str">
            <v>4642</v>
          </cell>
          <cell r="J92" t="str">
            <v>Aspire Group (Staffordshire) Limited</v>
          </cell>
          <cell r="K92">
            <v>0</v>
          </cell>
          <cell r="L92" t="str">
            <v>4642</v>
          </cell>
          <cell r="M92" t="str">
            <v>Aspire Group (Staffordshire) Limited</v>
          </cell>
          <cell r="N92" t="str">
            <v>Large</v>
          </cell>
          <cell r="O92">
            <v>1</v>
          </cell>
        </row>
        <row r="93">
          <cell r="A93" t="str">
            <v>L3534</v>
          </cell>
          <cell r="B93" t="str">
            <v>L3534</v>
          </cell>
          <cell r="C93" t="str">
            <v>ASRA Housing Association Limited</v>
          </cell>
          <cell r="D93" t="str">
            <v>Yes</v>
          </cell>
          <cell r="E93" t="str">
            <v>No</v>
          </cell>
          <cell r="F93" t="str">
            <v>Yes</v>
          </cell>
          <cell r="G93" t="str">
            <v>L4523</v>
          </cell>
          <cell r="H93" t="str">
            <v>Asra Housing Group Limited</v>
          </cell>
          <cell r="I93" t="str">
            <v>L4523</v>
          </cell>
          <cell r="J93" t="str">
            <v>Asra Housing Group Limited</v>
          </cell>
          <cell r="K93">
            <v>0</v>
          </cell>
          <cell r="L93" t="str">
            <v>L4523</v>
          </cell>
          <cell r="M93" t="str">
            <v>Asra Housing Group Limited</v>
          </cell>
          <cell r="N93" t="str">
            <v>Large</v>
          </cell>
          <cell r="O93">
            <v>1</v>
          </cell>
        </row>
        <row r="94">
          <cell r="A94" t="str">
            <v>L4523</v>
          </cell>
          <cell r="B94" t="str">
            <v>L4523</v>
          </cell>
          <cell r="C94" t="str">
            <v>Asra Housing Group Limited</v>
          </cell>
          <cell r="D94" t="str">
            <v>Yes</v>
          </cell>
          <cell r="E94" t="str">
            <v>Yes</v>
          </cell>
          <cell r="F94">
            <v>0</v>
          </cell>
          <cell r="G94">
            <v>0</v>
          </cell>
          <cell r="H94">
            <v>0</v>
          </cell>
          <cell r="I94" t="str">
            <v>L4523</v>
          </cell>
          <cell r="J94" t="str">
            <v>Asra Housing Group Limited</v>
          </cell>
          <cell r="K94">
            <v>0</v>
          </cell>
          <cell r="L94" t="str">
            <v>L4523</v>
          </cell>
          <cell r="M94" t="str">
            <v>Asra Housing Group Limited</v>
          </cell>
          <cell r="N94" t="str">
            <v>RASA</v>
          </cell>
          <cell r="O94">
            <v>1</v>
          </cell>
        </row>
        <row r="95">
          <cell r="A95" t="str">
            <v>L0409</v>
          </cell>
          <cell r="B95" t="str">
            <v>L0409</v>
          </cell>
          <cell r="C95" t="str">
            <v>Leicester Housing Association Limited</v>
          </cell>
          <cell r="D95" t="str">
            <v>Yes</v>
          </cell>
          <cell r="E95" t="str">
            <v>No</v>
          </cell>
          <cell r="F95" t="str">
            <v>Yes</v>
          </cell>
          <cell r="G95" t="str">
            <v>L4523</v>
          </cell>
          <cell r="H95" t="str">
            <v>Asra Housing Group Limited</v>
          </cell>
          <cell r="I95" t="str">
            <v>L4523</v>
          </cell>
          <cell r="J95" t="str">
            <v>Asra Housing Group Limited</v>
          </cell>
          <cell r="K95">
            <v>0</v>
          </cell>
          <cell r="L95" t="str">
            <v>L4523</v>
          </cell>
          <cell r="M95" t="str">
            <v>Asra Housing Group Limited</v>
          </cell>
          <cell r="N95" t="str">
            <v>Large</v>
          </cell>
          <cell r="O95">
            <v>1</v>
          </cell>
        </row>
        <row r="96">
          <cell r="A96" t="str">
            <v>4740</v>
          </cell>
          <cell r="B96">
            <v>4740</v>
          </cell>
          <cell r="C96" t="str">
            <v>Assettrust Housing Association Limited</v>
          </cell>
          <cell r="D96" t="str">
            <v>No</v>
          </cell>
          <cell r="E96" t="str">
            <v>non-grp</v>
          </cell>
          <cell r="F96">
            <v>0</v>
          </cell>
          <cell r="G96">
            <v>0</v>
          </cell>
          <cell r="H96">
            <v>0</v>
          </cell>
          <cell r="I96" t="str">
            <v>4740</v>
          </cell>
          <cell r="J96" t="str">
            <v>Assettrust Housing Association Limited</v>
          </cell>
          <cell r="K96">
            <v>0</v>
          </cell>
          <cell r="L96" t="str">
            <v>4740</v>
          </cell>
          <cell r="M96" t="str">
            <v>Assettrust Housing Association Limited</v>
          </cell>
          <cell r="N96" t="str">
            <v>RASA</v>
          </cell>
          <cell r="O96">
            <v>1</v>
          </cell>
        </row>
        <row r="97">
          <cell r="A97" t="str">
            <v>4731</v>
          </cell>
          <cell r="B97">
            <v>4731</v>
          </cell>
          <cell r="C97" t="str">
            <v>Assured Living Housing Association Limited</v>
          </cell>
          <cell r="D97" t="str">
            <v>No</v>
          </cell>
          <cell r="E97" t="str">
            <v>non-grp</v>
          </cell>
          <cell r="F97">
            <v>0</v>
          </cell>
          <cell r="G97">
            <v>0</v>
          </cell>
          <cell r="H97">
            <v>0</v>
          </cell>
          <cell r="I97" t="str">
            <v>4731</v>
          </cell>
          <cell r="J97" t="str">
            <v>Assured Living Housing Association Limited</v>
          </cell>
          <cell r="K97">
            <v>0</v>
          </cell>
          <cell r="L97" t="str">
            <v>4731</v>
          </cell>
          <cell r="M97" t="str">
            <v>Assured Living Housing Association Limited</v>
          </cell>
          <cell r="N97" t="str">
            <v>RASA</v>
          </cell>
          <cell r="O97">
            <v>1</v>
          </cell>
        </row>
        <row r="98">
          <cell r="A98" t="str">
            <v>4691</v>
          </cell>
          <cell r="B98">
            <v>4691</v>
          </cell>
          <cell r="C98" t="str">
            <v>Aster Communities</v>
          </cell>
          <cell r="D98" t="str">
            <v>Yes</v>
          </cell>
          <cell r="E98" t="str">
            <v>No</v>
          </cell>
          <cell r="F98" t="str">
            <v>Yes</v>
          </cell>
          <cell r="G98" t="str">
            <v>L4393</v>
          </cell>
          <cell r="H98" t="str">
            <v>Aster Group Limited</v>
          </cell>
          <cell r="I98" t="str">
            <v>L4393</v>
          </cell>
          <cell r="J98" t="str">
            <v>Aster Group Limited</v>
          </cell>
          <cell r="K98">
            <v>0</v>
          </cell>
          <cell r="L98" t="str">
            <v>L4393</v>
          </cell>
          <cell r="M98" t="str">
            <v>Aster Group Limited</v>
          </cell>
          <cell r="N98" t="str">
            <v>Large</v>
          </cell>
          <cell r="O98">
            <v>1</v>
          </cell>
        </row>
        <row r="99">
          <cell r="A99" t="str">
            <v>L4393</v>
          </cell>
          <cell r="B99" t="str">
            <v>L4393</v>
          </cell>
          <cell r="C99" t="str">
            <v>Aster Group Limited</v>
          </cell>
          <cell r="D99" t="str">
            <v>Yes</v>
          </cell>
          <cell r="E99" t="str">
            <v>Yes</v>
          </cell>
          <cell r="F99">
            <v>0</v>
          </cell>
          <cell r="G99">
            <v>0</v>
          </cell>
          <cell r="H99">
            <v>0</v>
          </cell>
          <cell r="I99" t="str">
            <v>L4393</v>
          </cell>
          <cell r="J99" t="str">
            <v>Aster Group Limited</v>
          </cell>
          <cell r="K99">
            <v>0</v>
          </cell>
          <cell r="L99" t="str">
            <v>L4393</v>
          </cell>
          <cell r="M99" t="str">
            <v>Aster Group Limited</v>
          </cell>
          <cell r="N99" t="str">
            <v>RASA</v>
          </cell>
          <cell r="O99">
            <v>1</v>
          </cell>
        </row>
        <row r="100">
          <cell r="A100" t="str">
            <v>4680</v>
          </cell>
          <cell r="B100">
            <v>4680</v>
          </cell>
          <cell r="C100" t="str">
            <v>Synergy Housing Limited</v>
          </cell>
          <cell r="D100" t="str">
            <v>Yes</v>
          </cell>
          <cell r="E100" t="str">
            <v>No</v>
          </cell>
          <cell r="F100" t="str">
            <v>Yes</v>
          </cell>
          <cell r="G100" t="str">
            <v>L4393</v>
          </cell>
          <cell r="H100" t="str">
            <v>Aster Group Limited</v>
          </cell>
          <cell r="I100" t="str">
            <v>L4393</v>
          </cell>
          <cell r="J100" t="str">
            <v>Aster Group Limited</v>
          </cell>
          <cell r="K100">
            <v>0</v>
          </cell>
          <cell r="L100" t="str">
            <v>L4393</v>
          </cell>
          <cell r="M100" t="str">
            <v>Aster Group Limited</v>
          </cell>
          <cell r="N100" t="str">
            <v>Large</v>
          </cell>
          <cell r="O100">
            <v>1</v>
          </cell>
        </row>
        <row r="101">
          <cell r="A101" t="str">
            <v>A3910</v>
          </cell>
          <cell r="B101" t="str">
            <v>A3910</v>
          </cell>
          <cell r="C101" t="str">
            <v>Aston Almshouse Charity</v>
          </cell>
          <cell r="D101" t="str">
            <v>No</v>
          </cell>
          <cell r="E101" t="str">
            <v>non-grp</v>
          </cell>
          <cell r="F101">
            <v>0</v>
          </cell>
          <cell r="G101">
            <v>0</v>
          </cell>
          <cell r="H101">
            <v>0</v>
          </cell>
          <cell r="I101" t="str">
            <v>A3910</v>
          </cell>
          <cell r="J101" t="str">
            <v>Aston Almshouse Charity</v>
          </cell>
          <cell r="K101">
            <v>0</v>
          </cell>
          <cell r="L101" t="str">
            <v>A3910</v>
          </cell>
          <cell r="M101" t="str">
            <v>Aston Almshouse Charity</v>
          </cell>
          <cell r="N101" t="str">
            <v>RASA</v>
          </cell>
          <cell r="O101">
            <v>1</v>
          </cell>
        </row>
        <row r="102">
          <cell r="A102" t="str">
            <v>LH1396</v>
          </cell>
          <cell r="B102" t="str">
            <v>LH1396</v>
          </cell>
          <cell r="C102" t="str">
            <v>Aston-Mansfield Charitable Trust</v>
          </cell>
          <cell r="D102" t="str">
            <v>No</v>
          </cell>
          <cell r="E102" t="str">
            <v>non-grp</v>
          </cell>
          <cell r="F102">
            <v>0</v>
          </cell>
          <cell r="G102">
            <v>0</v>
          </cell>
          <cell r="H102">
            <v>0</v>
          </cell>
          <cell r="I102" t="str">
            <v>LH1396</v>
          </cell>
          <cell r="J102" t="str">
            <v>Aston-Mansfield Charitable Trust</v>
          </cell>
          <cell r="K102">
            <v>0</v>
          </cell>
          <cell r="L102" t="str">
            <v>LH1396</v>
          </cell>
          <cell r="M102" t="str">
            <v>Aston-Mansfield Charitable Trust</v>
          </cell>
          <cell r="N102" t="str">
            <v>RASA</v>
          </cell>
          <cell r="O102">
            <v>1</v>
          </cell>
        </row>
        <row r="103">
          <cell r="A103" t="str">
            <v>C3299</v>
          </cell>
          <cell r="B103" t="str">
            <v>C3299</v>
          </cell>
          <cell r="C103" t="str">
            <v>Ath-Gray Housing Co-operative Limited</v>
          </cell>
          <cell r="D103" t="str">
            <v>No</v>
          </cell>
          <cell r="E103" t="str">
            <v>non-grp</v>
          </cell>
          <cell r="F103">
            <v>0</v>
          </cell>
          <cell r="G103">
            <v>0</v>
          </cell>
          <cell r="H103">
            <v>0</v>
          </cell>
          <cell r="I103" t="str">
            <v>C3299</v>
          </cell>
          <cell r="J103" t="str">
            <v>Ath-Gray Housing Co-operative Limited</v>
          </cell>
          <cell r="K103">
            <v>0</v>
          </cell>
          <cell r="L103" t="str">
            <v>C3299</v>
          </cell>
          <cell r="M103" t="str">
            <v>Ath-Gray Housing Co-operative Limited</v>
          </cell>
          <cell r="N103" t="str">
            <v>RASA</v>
          </cell>
          <cell r="O103">
            <v>1</v>
          </cell>
        </row>
        <row r="104">
          <cell r="A104" t="str">
            <v>4690</v>
          </cell>
          <cell r="B104">
            <v>4690</v>
          </cell>
          <cell r="C104" t="str">
            <v>Auckland Home Solutions Community Interest Company</v>
          </cell>
          <cell r="D104" t="str">
            <v>No</v>
          </cell>
          <cell r="E104" t="str">
            <v>non-grp</v>
          </cell>
          <cell r="F104">
            <v>0</v>
          </cell>
          <cell r="G104">
            <v>0</v>
          </cell>
          <cell r="H104">
            <v>0</v>
          </cell>
          <cell r="I104" t="str">
            <v>4690</v>
          </cell>
          <cell r="J104" t="str">
            <v>Auckland Home Solutions Community Interest Company</v>
          </cell>
          <cell r="K104">
            <v>0</v>
          </cell>
          <cell r="L104" t="str">
            <v>4690</v>
          </cell>
          <cell r="M104" t="str">
            <v>Auckland Home Solutions Community Interest Company</v>
          </cell>
          <cell r="N104" t="str">
            <v>RASA</v>
          </cell>
          <cell r="O104">
            <v>1</v>
          </cell>
        </row>
        <row r="105">
          <cell r="A105" t="str">
            <v>4765</v>
          </cell>
          <cell r="B105">
            <v>4765</v>
          </cell>
          <cell r="C105" t="str">
            <v>Auxesia Homes Limited</v>
          </cell>
          <cell r="D105" t="str">
            <v>Yes</v>
          </cell>
          <cell r="E105" t="str">
            <v>No</v>
          </cell>
          <cell r="F105" t="str">
            <v>No</v>
          </cell>
          <cell r="G105">
            <v>0</v>
          </cell>
          <cell r="H105">
            <v>0</v>
          </cell>
          <cell r="I105" t="str">
            <v>4765</v>
          </cell>
          <cell r="J105" t="str">
            <v>Auxesia Homes Limited</v>
          </cell>
          <cell r="K105" t="str">
            <v xml:space="preserve">unreg'd parent: Guildhouse UK Limited </v>
          </cell>
          <cell r="L105" t="str">
            <v>4765</v>
          </cell>
          <cell r="M105" t="str">
            <v>Auxesia Homes Limited</v>
          </cell>
          <cell r="N105" t="str">
            <v>RASA</v>
          </cell>
          <cell r="O105">
            <v>1</v>
          </cell>
        </row>
        <row r="106">
          <cell r="A106" t="str">
            <v>L0395</v>
          </cell>
          <cell r="B106" t="str">
            <v>L0395</v>
          </cell>
          <cell r="C106" t="str">
            <v>Axiom Housing Association Limited</v>
          </cell>
          <cell r="D106" t="str">
            <v>No</v>
          </cell>
          <cell r="E106" t="str">
            <v>non-grp</v>
          </cell>
          <cell r="F106">
            <v>0</v>
          </cell>
          <cell r="G106">
            <v>0</v>
          </cell>
          <cell r="H106">
            <v>0</v>
          </cell>
          <cell r="I106" t="str">
            <v>L0395</v>
          </cell>
          <cell r="J106" t="str">
            <v>Axiom Housing Association Limited</v>
          </cell>
          <cell r="K106">
            <v>0</v>
          </cell>
          <cell r="L106" t="str">
            <v>L0395</v>
          </cell>
          <cell r="M106" t="str">
            <v>Axiom Housing Association Limited</v>
          </cell>
          <cell r="N106" t="str">
            <v>Large</v>
          </cell>
          <cell r="O106">
            <v>1</v>
          </cell>
        </row>
        <row r="107">
          <cell r="A107" t="str">
            <v>A0211</v>
          </cell>
          <cell r="B107" t="str">
            <v>A0211</v>
          </cell>
          <cell r="C107" t="str">
            <v>Aylott Janes Almshouses</v>
          </cell>
          <cell r="D107" t="str">
            <v>No</v>
          </cell>
          <cell r="E107" t="str">
            <v>non-grp</v>
          </cell>
          <cell r="F107">
            <v>0</v>
          </cell>
          <cell r="G107">
            <v>0</v>
          </cell>
          <cell r="H107">
            <v>0</v>
          </cell>
          <cell r="I107" t="str">
            <v>A0211</v>
          </cell>
          <cell r="J107" t="str">
            <v>Aylott Janes Almshouses</v>
          </cell>
          <cell r="K107">
            <v>0</v>
          </cell>
          <cell r="L107" t="str">
            <v>A0211</v>
          </cell>
          <cell r="M107" t="str">
            <v>Aylott Janes Almshouses</v>
          </cell>
          <cell r="N107" t="str">
            <v>RASA</v>
          </cell>
          <cell r="O107">
            <v>1</v>
          </cell>
        </row>
        <row r="108">
          <cell r="A108" t="str">
            <v>L4455</v>
          </cell>
          <cell r="B108" t="str">
            <v>L4455</v>
          </cell>
          <cell r="C108" t="str">
            <v>B3 Living Limited</v>
          </cell>
          <cell r="D108" t="str">
            <v>No</v>
          </cell>
          <cell r="E108" t="str">
            <v>non-grp</v>
          </cell>
          <cell r="F108">
            <v>0</v>
          </cell>
          <cell r="G108">
            <v>0</v>
          </cell>
          <cell r="H108">
            <v>0</v>
          </cell>
          <cell r="I108" t="str">
            <v>L4455</v>
          </cell>
          <cell r="J108" t="str">
            <v>B3 Living Limited</v>
          </cell>
          <cell r="K108">
            <v>0</v>
          </cell>
          <cell r="L108" t="str">
            <v>L4455</v>
          </cell>
          <cell r="M108" t="str">
            <v>B3 Living Limited</v>
          </cell>
          <cell r="N108" t="str">
            <v>Large</v>
          </cell>
          <cell r="O108">
            <v>1</v>
          </cell>
        </row>
        <row r="109">
          <cell r="A109" t="str">
            <v>4773</v>
          </cell>
          <cell r="B109">
            <v>4773</v>
          </cell>
          <cell r="C109" t="str">
            <v>Bahay Kubo Housing Association Limited</v>
          </cell>
          <cell r="D109" t="str">
            <v>No</v>
          </cell>
          <cell r="E109" t="str">
            <v>non-grp</v>
          </cell>
          <cell r="F109">
            <v>0</v>
          </cell>
          <cell r="G109">
            <v>0</v>
          </cell>
          <cell r="H109">
            <v>0</v>
          </cell>
          <cell r="I109" t="str">
            <v>4773</v>
          </cell>
          <cell r="J109" t="str">
            <v>Bahay Kubo Housing Association Limited</v>
          </cell>
          <cell r="K109">
            <v>0</v>
          </cell>
          <cell r="L109" t="str">
            <v>4773</v>
          </cell>
          <cell r="M109" t="str">
            <v>Bahay Kubo Housing Association Limited</v>
          </cell>
          <cell r="N109" t="str">
            <v>RASA</v>
          </cell>
          <cell r="O109">
            <v>1</v>
          </cell>
        </row>
        <row r="110">
          <cell r="A110" t="str">
            <v>LH1647</v>
          </cell>
          <cell r="B110" t="str">
            <v>LH1647</v>
          </cell>
          <cell r="C110" t="str">
            <v>Balkerne Gardens Trust Limited</v>
          </cell>
          <cell r="D110" t="str">
            <v>No</v>
          </cell>
          <cell r="E110" t="str">
            <v>non-grp</v>
          </cell>
          <cell r="F110">
            <v>0</v>
          </cell>
          <cell r="G110">
            <v>0</v>
          </cell>
          <cell r="H110">
            <v>0</v>
          </cell>
          <cell r="I110" t="str">
            <v>LH1647</v>
          </cell>
          <cell r="J110" t="str">
            <v>Balkerne Gardens Trust Limited</v>
          </cell>
          <cell r="K110">
            <v>0</v>
          </cell>
          <cell r="L110" t="str">
            <v>LH1647</v>
          </cell>
          <cell r="M110" t="str">
            <v>Balkerne Gardens Trust Limited</v>
          </cell>
          <cell r="N110" t="str">
            <v>RASA</v>
          </cell>
          <cell r="O110">
            <v>1</v>
          </cell>
        </row>
        <row r="111">
          <cell r="A111" t="str">
            <v>C2437</v>
          </cell>
          <cell r="B111" t="str">
            <v>C2437</v>
          </cell>
          <cell r="C111" t="str">
            <v>Balsall Heath Housing Co-operative Limited</v>
          </cell>
          <cell r="D111" t="str">
            <v>No</v>
          </cell>
          <cell r="E111" t="str">
            <v>non-grp</v>
          </cell>
          <cell r="F111">
            <v>0</v>
          </cell>
          <cell r="G111">
            <v>0</v>
          </cell>
          <cell r="H111">
            <v>0</v>
          </cell>
          <cell r="I111" t="str">
            <v>C2437</v>
          </cell>
          <cell r="J111" t="str">
            <v>Balsall Heath Housing Co-operative Limited</v>
          </cell>
          <cell r="K111">
            <v>0</v>
          </cell>
          <cell r="L111" t="str">
            <v>C2437</v>
          </cell>
          <cell r="M111" t="str">
            <v>Balsall Heath Housing Co-operative Limited</v>
          </cell>
          <cell r="N111" t="str">
            <v>RASA</v>
          </cell>
          <cell r="O111">
            <v>1</v>
          </cell>
        </row>
        <row r="112">
          <cell r="A112" t="str">
            <v>L4534</v>
          </cell>
          <cell r="B112" t="str">
            <v>L4534</v>
          </cell>
          <cell r="C112" t="str">
            <v>Bangla Housing Association</v>
          </cell>
          <cell r="D112" t="str">
            <v>No</v>
          </cell>
          <cell r="E112" t="str">
            <v>non-grp</v>
          </cell>
          <cell r="F112">
            <v>0</v>
          </cell>
          <cell r="G112">
            <v>0</v>
          </cell>
          <cell r="H112">
            <v>0</v>
          </cell>
          <cell r="I112" t="str">
            <v>L4534</v>
          </cell>
          <cell r="J112" t="str">
            <v>Bangla Housing Association</v>
          </cell>
          <cell r="K112">
            <v>0</v>
          </cell>
          <cell r="L112" t="str">
            <v>L4534</v>
          </cell>
          <cell r="M112" t="str">
            <v>Bangla Housing Association</v>
          </cell>
          <cell r="N112" t="str">
            <v>RASA</v>
          </cell>
          <cell r="O112">
            <v>1</v>
          </cell>
        </row>
        <row r="113">
          <cell r="A113" t="str">
            <v>A3235</v>
          </cell>
          <cell r="B113" t="str">
            <v>A3235</v>
          </cell>
          <cell r="C113" t="str">
            <v>Barlborough Hospital (Almshouses)</v>
          </cell>
          <cell r="D113" t="str">
            <v>No</v>
          </cell>
          <cell r="E113" t="str">
            <v>non-grp</v>
          </cell>
          <cell r="F113">
            <v>0</v>
          </cell>
          <cell r="G113">
            <v>0</v>
          </cell>
          <cell r="H113">
            <v>0</v>
          </cell>
          <cell r="I113" t="str">
            <v>A3235</v>
          </cell>
          <cell r="J113" t="str">
            <v>Barlborough Hospital (Almshouses)</v>
          </cell>
          <cell r="K113">
            <v>0</v>
          </cell>
          <cell r="L113" t="str">
            <v>A3235</v>
          </cell>
          <cell r="M113" t="str">
            <v>Barlborough Hospital (Almshouses)</v>
          </cell>
          <cell r="N113" t="str">
            <v>RASA</v>
          </cell>
          <cell r="O113">
            <v>1</v>
          </cell>
        </row>
        <row r="114">
          <cell r="A114" t="str">
            <v>A2072</v>
          </cell>
          <cell r="B114" t="str">
            <v>A2072</v>
          </cell>
          <cell r="C114" t="str">
            <v>Barnes Workhouse Fund</v>
          </cell>
          <cell r="D114" t="str">
            <v>No</v>
          </cell>
          <cell r="E114" t="str">
            <v>non-grp</v>
          </cell>
          <cell r="F114">
            <v>0</v>
          </cell>
          <cell r="G114">
            <v>0</v>
          </cell>
          <cell r="H114">
            <v>0</v>
          </cell>
          <cell r="I114" t="str">
            <v>A2072</v>
          </cell>
          <cell r="J114" t="str">
            <v>Barnes Workhouse Fund</v>
          </cell>
          <cell r="K114">
            <v>0</v>
          </cell>
          <cell r="L114" t="str">
            <v>A2072</v>
          </cell>
          <cell r="M114" t="str">
            <v>Barnes Workhouse Fund</v>
          </cell>
          <cell r="N114" t="str">
            <v>RASA</v>
          </cell>
          <cell r="O114">
            <v>1</v>
          </cell>
        </row>
        <row r="115">
          <cell r="A115" t="str">
            <v>L0394</v>
          </cell>
          <cell r="B115" t="str">
            <v>L0394</v>
          </cell>
          <cell r="C115" t="str">
            <v>Barnet Overseas Students Housing Association Ltd</v>
          </cell>
          <cell r="D115" t="str">
            <v>No</v>
          </cell>
          <cell r="E115" t="str">
            <v>non-grp</v>
          </cell>
          <cell r="F115">
            <v>0</v>
          </cell>
          <cell r="G115">
            <v>0</v>
          </cell>
          <cell r="H115">
            <v>0</v>
          </cell>
          <cell r="I115" t="str">
            <v>L0394</v>
          </cell>
          <cell r="J115" t="str">
            <v>Barnet Overseas Students Housing Association Ltd</v>
          </cell>
          <cell r="K115">
            <v>0</v>
          </cell>
          <cell r="L115" t="str">
            <v>L0394</v>
          </cell>
          <cell r="M115" t="str">
            <v>Barnet Overseas Students Housing Association Ltd</v>
          </cell>
          <cell r="N115" t="str">
            <v>RASA</v>
          </cell>
          <cell r="O115">
            <v>1</v>
          </cell>
        </row>
        <row r="116">
          <cell r="A116" t="str">
            <v>L2518</v>
          </cell>
          <cell r="B116" t="str">
            <v>L2518</v>
          </cell>
          <cell r="C116" t="str">
            <v>Barnsbury Housing Association Limited</v>
          </cell>
          <cell r="D116" t="str">
            <v>No</v>
          </cell>
          <cell r="E116" t="str">
            <v>non-grp</v>
          </cell>
          <cell r="F116">
            <v>0</v>
          </cell>
          <cell r="G116">
            <v>0</v>
          </cell>
          <cell r="H116">
            <v>0</v>
          </cell>
          <cell r="I116" t="str">
            <v>L2518</v>
          </cell>
          <cell r="J116" t="str">
            <v>Barnsbury Housing Association Limited</v>
          </cell>
          <cell r="K116">
            <v>0</v>
          </cell>
          <cell r="L116" t="str">
            <v>L2518</v>
          </cell>
          <cell r="M116" t="str">
            <v>Barnsbury Housing Association Limited</v>
          </cell>
          <cell r="N116" t="str">
            <v>RASA</v>
          </cell>
          <cell r="O116">
            <v>1</v>
          </cell>
        </row>
        <row r="117">
          <cell r="A117" t="str">
            <v>C3339</v>
          </cell>
          <cell r="B117" t="str">
            <v>C3339</v>
          </cell>
          <cell r="C117" t="str">
            <v>Barnwood Housing Co-operative Limited</v>
          </cell>
          <cell r="D117" t="str">
            <v>No</v>
          </cell>
          <cell r="E117" t="str">
            <v>non-grp</v>
          </cell>
          <cell r="F117">
            <v>0</v>
          </cell>
          <cell r="G117">
            <v>0</v>
          </cell>
          <cell r="H117">
            <v>0</v>
          </cell>
          <cell r="I117" t="str">
            <v>C3339</v>
          </cell>
          <cell r="J117" t="str">
            <v>Barnwood Housing Co-operative Limited</v>
          </cell>
          <cell r="K117">
            <v>0</v>
          </cell>
          <cell r="L117" t="str">
            <v>C3339</v>
          </cell>
          <cell r="M117" t="str">
            <v>Barnwood Housing Co-operative Limited</v>
          </cell>
          <cell r="N117" t="str">
            <v>RASA</v>
          </cell>
          <cell r="O117">
            <v>1</v>
          </cell>
        </row>
        <row r="118">
          <cell r="A118" t="str">
            <v>A3646</v>
          </cell>
          <cell r="B118" t="str">
            <v>A3646</v>
          </cell>
          <cell r="C118" t="str">
            <v>Bartholomew Thomas Almshouses</v>
          </cell>
          <cell r="D118" t="str">
            <v>No</v>
          </cell>
          <cell r="E118" t="str">
            <v>non-grp</v>
          </cell>
          <cell r="F118">
            <v>0</v>
          </cell>
          <cell r="G118">
            <v>0</v>
          </cell>
          <cell r="H118">
            <v>0</v>
          </cell>
          <cell r="I118" t="str">
            <v>A3646</v>
          </cell>
          <cell r="J118" t="str">
            <v>Bartholomew Thomas Almshouses</v>
          </cell>
          <cell r="K118">
            <v>0</v>
          </cell>
          <cell r="L118" t="str">
            <v>A3646</v>
          </cell>
          <cell r="M118" t="str">
            <v>Bartholomew Thomas Almshouses</v>
          </cell>
          <cell r="N118" t="str">
            <v>RASA</v>
          </cell>
          <cell r="O118">
            <v>1</v>
          </cell>
        </row>
        <row r="119">
          <cell r="A119" t="str">
            <v>LH1028</v>
          </cell>
          <cell r="B119" t="str">
            <v>LH1028</v>
          </cell>
          <cell r="C119" t="str">
            <v>Bath Centre for Voluntary Service Homes</v>
          </cell>
          <cell r="D119" t="str">
            <v>No</v>
          </cell>
          <cell r="E119" t="str">
            <v>non-grp</v>
          </cell>
          <cell r="F119">
            <v>0</v>
          </cell>
          <cell r="G119">
            <v>0</v>
          </cell>
          <cell r="H119">
            <v>0</v>
          </cell>
          <cell r="I119" t="str">
            <v>LH1028</v>
          </cell>
          <cell r="J119" t="str">
            <v>Bath Centre for Voluntary Service Homes</v>
          </cell>
          <cell r="K119">
            <v>0</v>
          </cell>
          <cell r="L119" t="str">
            <v>LH1028</v>
          </cell>
          <cell r="M119" t="str">
            <v>Bath Centre for Voluntary Service Homes</v>
          </cell>
          <cell r="N119" t="str">
            <v>RASA</v>
          </cell>
          <cell r="O119">
            <v>1</v>
          </cell>
        </row>
        <row r="120">
          <cell r="A120" t="str">
            <v>C2198</v>
          </cell>
          <cell r="B120" t="str">
            <v>C2198</v>
          </cell>
          <cell r="C120" t="str">
            <v>Battersea Tenants Co-operative Limited</v>
          </cell>
          <cell r="D120" t="str">
            <v>No</v>
          </cell>
          <cell r="E120" t="str">
            <v>non-grp</v>
          </cell>
          <cell r="F120">
            <v>0</v>
          </cell>
          <cell r="G120">
            <v>0</v>
          </cell>
          <cell r="H120">
            <v>0</v>
          </cell>
          <cell r="I120" t="str">
            <v>C2198</v>
          </cell>
          <cell r="J120" t="str">
            <v>Battersea Tenants Co-operative Limited</v>
          </cell>
          <cell r="K120">
            <v>0</v>
          </cell>
          <cell r="L120" t="str">
            <v>C2198</v>
          </cell>
          <cell r="M120" t="str">
            <v>Battersea Tenants Co-operative Limited</v>
          </cell>
          <cell r="N120" t="str">
            <v>RASA</v>
          </cell>
          <cell r="O120">
            <v>1</v>
          </cell>
        </row>
        <row r="121">
          <cell r="A121" t="str">
            <v>C3993</v>
          </cell>
          <cell r="B121" t="str">
            <v>C3993</v>
          </cell>
          <cell r="C121" t="str">
            <v>Bedfont Stoney Wall Housing Co-operative Limited</v>
          </cell>
          <cell r="D121" t="str">
            <v>No</v>
          </cell>
          <cell r="E121" t="str">
            <v>non-grp</v>
          </cell>
          <cell r="F121">
            <v>0</v>
          </cell>
          <cell r="G121">
            <v>0</v>
          </cell>
          <cell r="H121">
            <v>0</v>
          </cell>
          <cell r="I121" t="str">
            <v>C3993</v>
          </cell>
          <cell r="J121" t="str">
            <v>Bedfont Stoney Wall Housing Co-operative Limited</v>
          </cell>
          <cell r="K121">
            <v>0</v>
          </cell>
          <cell r="L121" t="str">
            <v>C3993</v>
          </cell>
          <cell r="M121" t="str">
            <v>Bedfont Stoney Wall Housing Co-operative Limited</v>
          </cell>
          <cell r="N121" t="str">
            <v>RASA</v>
          </cell>
          <cell r="O121">
            <v>1</v>
          </cell>
        </row>
        <row r="122">
          <cell r="A122" t="str">
            <v>LH1649</v>
          </cell>
          <cell r="B122" t="str">
            <v>LH1649</v>
          </cell>
          <cell r="C122" t="str">
            <v>Bedford Citizens Housing Association Limited</v>
          </cell>
          <cell r="D122" t="str">
            <v>No</v>
          </cell>
          <cell r="E122" t="str">
            <v>non-grp</v>
          </cell>
          <cell r="F122">
            <v>0</v>
          </cell>
          <cell r="G122">
            <v>0</v>
          </cell>
          <cell r="H122">
            <v>0</v>
          </cell>
          <cell r="I122" t="str">
            <v>LH1649</v>
          </cell>
          <cell r="J122" t="str">
            <v>Bedford Citizens Housing Association Limited</v>
          </cell>
          <cell r="K122">
            <v>0</v>
          </cell>
          <cell r="L122" t="str">
            <v>LH1649</v>
          </cell>
          <cell r="M122" t="str">
            <v>Bedford Citizens Housing Association Limited</v>
          </cell>
          <cell r="N122" t="str">
            <v>RASA</v>
          </cell>
          <cell r="O122">
            <v>1</v>
          </cell>
        </row>
        <row r="123">
          <cell r="A123" t="str">
            <v>C1810</v>
          </cell>
          <cell r="B123" t="str">
            <v>C1810</v>
          </cell>
          <cell r="C123" t="str">
            <v>Belgrave Neighbourhood Co-op Housing Association Limited</v>
          </cell>
          <cell r="D123" t="str">
            <v>No</v>
          </cell>
          <cell r="E123" t="str">
            <v>non-grp</v>
          </cell>
          <cell r="F123">
            <v>0</v>
          </cell>
          <cell r="G123">
            <v>0</v>
          </cell>
          <cell r="H123">
            <v>0</v>
          </cell>
          <cell r="I123" t="str">
            <v>C1810</v>
          </cell>
          <cell r="J123" t="str">
            <v>Belgrave Neighbourhood Co-op Housing Association Limited</v>
          </cell>
          <cell r="K123">
            <v>0</v>
          </cell>
          <cell r="L123" t="str">
            <v>C1810</v>
          </cell>
          <cell r="M123" t="str">
            <v>Belgrave Neighbourhood Co-op Housing Association Limited</v>
          </cell>
          <cell r="N123" t="str">
            <v>RASA</v>
          </cell>
          <cell r="O123">
            <v>1</v>
          </cell>
        </row>
        <row r="124">
          <cell r="A124" t="str">
            <v>C2873</v>
          </cell>
          <cell r="B124" t="str">
            <v>C2873</v>
          </cell>
          <cell r="C124" t="str">
            <v>Belgrave Street Housing Co-operative Limited</v>
          </cell>
          <cell r="D124" t="str">
            <v>No</v>
          </cell>
          <cell r="E124" t="str">
            <v>non-grp</v>
          </cell>
          <cell r="F124">
            <v>0</v>
          </cell>
          <cell r="G124">
            <v>0</v>
          </cell>
          <cell r="H124">
            <v>0</v>
          </cell>
          <cell r="I124" t="str">
            <v>C2873</v>
          </cell>
          <cell r="J124" t="str">
            <v>Belgrave Street Housing Co-operative Limited</v>
          </cell>
          <cell r="K124">
            <v>0</v>
          </cell>
          <cell r="L124" t="str">
            <v>C2873</v>
          </cell>
          <cell r="M124" t="str">
            <v>Belgrave Street Housing Co-operative Limited</v>
          </cell>
          <cell r="N124" t="str">
            <v>RASA</v>
          </cell>
          <cell r="O124">
            <v>1</v>
          </cell>
        </row>
        <row r="125">
          <cell r="A125" t="str">
            <v>A3448</v>
          </cell>
          <cell r="B125" t="str">
            <v>A3448</v>
          </cell>
          <cell r="C125" t="str">
            <v>Benenden Almshouse Charities</v>
          </cell>
          <cell r="D125" t="str">
            <v>No</v>
          </cell>
          <cell r="E125" t="str">
            <v>non-grp</v>
          </cell>
          <cell r="F125">
            <v>0</v>
          </cell>
          <cell r="G125">
            <v>0</v>
          </cell>
          <cell r="H125">
            <v>0</v>
          </cell>
          <cell r="I125" t="str">
            <v>A3448</v>
          </cell>
          <cell r="J125" t="str">
            <v>Benenden Almshouse Charities</v>
          </cell>
          <cell r="K125">
            <v>0</v>
          </cell>
          <cell r="L125" t="str">
            <v>A3448</v>
          </cell>
          <cell r="M125" t="str">
            <v>Benenden Almshouse Charities</v>
          </cell>
          <cell r="N125" t="str">
            <v>RASA</v>
          </cell>
          <cell r="O125">
            <v>1</v>
          </cell>
        </row>
        <row r="126">
          <cell r="A126" t="str">
            <v>LH3766</v>
          </cell>
          <cell r="B126" t="str">
            <v>LH3766</v>
          </cell>
          <cell r="C126" t="str">
            <v>Ben-Motor &amp; Allied Trades Benevolent Fund</v>
          </cell>
          <cell r="D126" t="str">
            <v>No</v>
          </cell>
          <cell r="E126" t="str">
            <v>non-grp</v>
          </cell>
          <cell r="F126">
            <v>0</v>
          </cell>
          <cell r="G126">
            <v>0</v>
          </cell>
          <cell r="H126">
            <v>0</v>
          </cell>
          <cell r="I126" t="str">
            <v>LH3766</v>
          </cell>
          <cell r="J126" t="str">
            <v>Ben-Motor &amp; Allied Trades Benevolent Fund</v>
          </cell>
          <cell r="K126">
            <v>0</v>
          </cell>
          <cell r="L126" t="str">
            <v>LH3766</v>
          </cell>
          <cell r="M126" t="str">
            <v>Ben-Motor &amp; Allied Trades Benevolent Fund</v>
          </cell>
          <cell r="N126" t="str">
            <v>RASA</v>
          </cell>
          <cell r="O126">
            <v>1</v>
          </cell>
        </row>
        <row r="127">
          <cell r="A127" t="str">
            <v>L4512</v>
          </cell>
          <cell r="B127" t="str">
            <v>L4512</v>
          </cell>
          <cell r="C127" t="str">
            <v>Bernicia Group Limited</v>
          </cell>
          <cell r="D127" t="str">
            <v>Yes</v>
          </cell>
          <cell r="E127" t="str">
            <v>Yes</v>
          </cell>
          <cell r="F127">
            <v>0</v>
          </cell>
          <cell r="G127">
            <v>0</v>
          </cell>
          <cell r="H127">
            <v>0</v>
          </cell>
          <cell r="I127" t="str">
            <v>L4512</v>
          </cell>
          <cell r="J127" t="str">
            <v>Bernicia Group Limited</v>
          </cell>
          <cell r="K127">
            <v>0</v>
          </cell>
          <cell r="L127" t="str">
            <v>L4512</v>
          </cell>
          <cell r="M127" t="str">
            <v>Bernicia Group Limited</v>
          </cell>
          <cell r="N127" t="str">
            <v>RASA</v>
          </cell>
          <cell r="O127">
            <v>1</v>
          </cell>
        </row>
        <row r="128">
          <cell r="A128" t="str">
            <v>L0862</v>
          </cell>
          <cell r="B128" t="str">
            <v>L0862</v>
          </cell>
          <cell r="C128" t="str">
            <v>Cheviot Housing Association Limited</v>
          </cell>
          <cell r="D128" t="str">
            <v>Yes</v>
          </cell>
          <cell r="E128" t="str">
            <v>No</v>
          </cell>
          <cell r="F128" t="str">
            <v>Yes</v>
          </cell>
          <cell r="G128" t="str">
            <v>L4512</v>
          </cell>
          <cell r="H128" t="str">
            <v>Bernicia Group Limited</v>
          </cell>
          <cell r="I128" t="str">
            <v>L4512</v>
          </cell>
          <cell r="J128" t="str">
            <v>Bernicia Group Limited</v>
          </cell>
          <cell r="K128">
            <v>0</v>
          </cell>
          <cell r="L128" t="str">
            <v>L4512</v>
          </cell>
          <cell r="M128" t="str">
            <v>Bernicia Group Limited</v>
          </cell>
          <cell r="N128" t="str">
            <v>Large</v>
          </cell>
          <cell r="O128">
            <v>1</v>
          </cell>
        </row>
        <row r="129">
          <cell r="A129" t="str">
            <v>L4516</v>
          </cell>
          <cell r="B129" t="str">
            <v>L4516</v>
          </cell>
          <cell r="C129" t="str">
            <v>Wansbeck Homes Limited</v>
          </cell>
          <cell r="D129" t="str">
            <v>Yes</v>
          </cell>
          <cell r="E129" t="str">
            <v>No</v>
          </cell>
          <cell r="F129" t="str">
            <v>Yes</v>
          </cell>
          <cell r="G129" t="str">
            <v>L4512</v>
          </cell>
          <cell r="H129" t="str">
            <v>Bernicia Group Limited</v>
          </cell>
          <cell r="I129" t="str">
            <v>L4512</v>
          </cell>
          <cell r="J129" t="str">
            <v>Bernicia Group Limited</v>
          </cell>
          <cell r="K129">
            <v>0</v>
          </cell>
          <cell r="L129" t="str">
            <v>L4512</v>
          </cell>
          <cell r="M129" t="str">
            <v>Bernicia Group Limited</v>
          </cell>
          <cell r="N129" t="str">
            <v>Large</v>
          </cell>
          <cell r="O129">
            <v>1</v>
          </cell>
        </row>
        <row r="130">
          <cell r="A130" t="str">
            <v>4718</v>
          </cell>
          <cell r="B130">
            <v>4718</v>
          </cell>
          <cell r="C130" t="str">
            <v>Bespoke Supportive Tenancies Limited</v>
          </cell>
          <cell r="D130" t="str">
            <v>No</v>
          </cell>
          <cell r="E130" t="str">
            <v>non-grp</v>
          </cell>
          <cell r="F130">
            <v>0</v>
          </cell>
          <cell r="G130">
            <v>0</v>
          </cell>
          <cell r="H130">
            <v>0</v>
          </cell>
          <cell r="I130" t="str">
            <v>4718</v>
          </cell>
          <cell r="J130" t="str">
            <v>Bespoke Supportive Tenancies Limited</v>
          </cell>
          <cell r="K130">
            <v>0</v>
          </cell>
          <cell r="L130" t="str">
            <v>4718</v>
          </cell>
          <cell r="M130" t="str">
            <v>Bespoke Supportive Tenancies Limited</v>
          </cell>
          <cell r="N130" t="str">
            <v>RASA</v>
          </cell>
          <cell r="O130">
            <v>1</v>
          </cell>
        </row>
        <row r="131">
          <cell r="A131" t="str">
            <v>L1216</v>
          </cell>
          <cell r="B131" t="str">
            <v>L1216</v>
          </cell>
          <cell r="C131" t="str">
            <v>Bethel Housing Association Limited</v>
          </cell>
          <cell r="D131" t="str">
            <v>No</v>
          </cell>
          <cell r="E131" t="str">
            <v>non-grp</v>
          </cell>
          <cell r="F131">
            <v>0</v>
          </cell>
          <cell r="G131">
            <v>0</v>
          </cell>
          <cell r="H131">
            <v>0</v>
          </cell>
          <cell r="I131" t="str">
            <v>L1216</v>
          </cell>
          <cell r="J131" t="str">
            <v>Bethel Housing Association Limited</v>
          </cell>
          <cell r="K131">
            <v>0</v>
          </cell>
          <cell r="L131" t="str">
            <v>L1216</v>
          </cell>
          <cell r="M131" t="str">
            <v>Bethel Housing Association Limited</v>
          </cell>
          <cell r="N131" t="str">
            <v>RASA</v>
          </cell>
          <cell r="O131">
            <v>1</v>
          </cell>
        </row>
        <row r="132">
          <cell r="A132" t="str">
            <v>L0976</v>
          </cell>
          <cell r="B132" t="str">
            <v>L0976</v>
          </cell>
          <cell r="C132" t="str">
            <v>Bexley Churches Housing Association Limited</v>
          </cell>
          <cell r="D132" t="str">
            <v>No</v>
          </cell>
          <cell r="E132" t="str">
            <v>non-grp</v>
          </cell>
          <cell r="F132">
            <v>0</v>
          </cell>
          <cell r="G132">
            <v>0</v>
          </cell>
          <cell r="H132">
            <v>0</v>
          </cell>
          <cell r="I132" t="str">
            <v>L0976</v>
          </cell>
          <cell r="J132" t="str">
            <v>Bexley Churches Housing Association Limited</v>
          </cell>
          <cell r="K132">
            <v>0</v>
          </cell>
          <cell r="L132" t="str">
            <v>L0976</v>
          </cell>
          <cell r="M132" t="str">
            <v>Bexley Churches Housing Association Limited</v>
          </cell>
          <cell r="N132" t="str">
            <v>RASA</v>
          </cell>
          <cell r="O132">
            <v>1</v>
          </cell>
        </row>
        <row r="133">
          <cell r="A133" t="str">
            <v>A3035</v>
          </cell>
          <cell r="B133" t="str">
            <v>A3035</v>
          </cell>
          <cell r="C133" t="str">
            <v>Bexley United Charities</v>
          </cell>
          <cell r="D133" t="str">
            <v>No</v>
          </cell>
          <cell r="E133" t="str">
            <v>non-grp</v>
          </cell>
          <cell r="F133">
            <v>0</v>
          </cell>
          <cell r="G133">
            <v>0</v>
          </cell>
          <cell r="H133">
            <v>0</v>
          </cell>
          <cell r="I133" t="str">
            <v>A3035</v>
          </cell>
          <cell r="J133" t="str">
            <v>Bexley United Charities</v>
          </cell>
          <cell r="K133">
            <v>0</v>
          </cell>
          <cell r="L133" t="str">
            <v>A3035</v>
          </cell>
          <cell r="M133" t="str">
            <v>Bexley United Charities</v>
          </cell>
          <cell r="N133" t="str">
            <v>RASA</v>
          </cell>
          <cell r="O133">
            <v>1</v>
          </cell>
        </row>
        <row r="134">
          <cell r="A134" t="str">
            <v>L1397</v>
          </cell>
          <cell r="B134" t="str">
            <v>L1397</v>
          </cell>
          <cell r="C134" t="str">
            <v>Billericay Community Housing Association Limited</v>
          </cell>
          <cell r="D134" t="str">
            <v>No</v>
          </cell>
          <cell r="E134" t="str">
            <v>non-grp</v>
          </cell>
          <cell r="F134">
            <v>0</v>
          </cell>
          <cell r="G134">
            <v>0</v>
          </cell>
          <cell r="H134">
            <v>0</v>
          </cell>
          <cell r="I134" t="str">
            <v>L1397</v>
          </cell>
          <cell r="J134" t="str">
            <v>Billericay Community Housing Association Limited</v>
          </cell>
          <cell r="K134">
            <v>0</v>
          </cell>
          <cell r="L134" t="str">
            <v>L1397</v>
          </cell>
          <cell r="M134" t="str">
            <v>Billericay Community Housing Association Limited</v>
          </cell>
          <cell r="N134" t="str">
            <v>RASA</v>
          </cell>
          <cell r="O134">
            <v>1</v>
          </cell>
        </row>
        <row r="135">
          <cell r="A135" t="str">
            <v>A4028</v>
          </cell>
          <cell r="B135" t="str">
            <v>A4028</v>
          </cell>
          <cell r="C135" t="str">
            <v>Birch &amp; Samson United Charities</v>
          </cell>
          <cell r="D135" t="str">
            <v>No</v>
          </cell>
          <cell r="E135" t="str">
            <v>non-grp</v>
          </cell>
          <cell r="F135">
            <v>0</v>
          </cell>
          <cell r="G135">
            <v>0</v>
          </cell>
          <cell r="H135">
            <v>0</v>
          </cell>
          <cell r="I135" t="str">
            <v>A4028</v>
          </cell>
          <cell r="J135" t="str">
            <v>Birch &amp; Samson United Charities</v>
          </cell>
          <cell r="K135">
            <v>0</v>
          </cell>
          <cell r="L135" t="str">
            <v>A4028</v>
          </cell>
          <cell r="M135" t="str">
            <v>Birch &amp; Samson United Charities</v>
          </cell>
          <cell r="N135" t="str">
            <v>RASA</v>
          </cell>
          <cell r="O135">
            <v>1</v>
          </cell>
        </row>
        <row r="136">
          <cell r="A136" t="str">
            <v>L1299</v>
          </cell>
          <cell r="B136" t="str">
            <v>L1299</v>
          </cell>
          <cell r="C136" t="str">
            <v>Birkenhead Forum Housing Association Limited</v>
          </cell>
          <cell r="D136" t="str">
            <v>Yes</v>
          </cell>
          <cell r="E136" t="str">
            <v>Yes</v>
          </cell>
          <cell r="F136">
            <v>0</v>
          </cell>
          <cell r="G136">
            <v>0</v>
          </cell>
          <cell r="H136">
            <v>0</v>
          </cell>
          <cell r="I136" t="str">
            <v>L1299</v>
          </cell>
          <cell r="J136" t="str">
            <v>Birkenhead Forum Housing Association Limited</v>
          </cell>
          <cell r="K136">
            <v>0</v>
          </cell>
          <cell r="L136" t="str">
            <v>L1299</v>
          </cell>
          <cell r="M136" t="str">
            <v>Birkenhead Forum Housing Association Limited</v>
          </cell>
          <cell r="N136" t="str">
            <v>RASA</v>
          </cell>
          <cell r="O136">
            <v>1</v>
          </cell>
        </row>
        <row r="137">
          <cell r="A137" t="str">
            <v>L1389</v>
          </cell>
          <cell r="B137" t="str">
            <v>L1389</v>
          </cell>
          <cell r="C137" t="str">
            <v>Birmingham Civic Housing Association Limited</v>
          </cell>
          <cell r="D137" t="str">
            <v>No</v>
          </cell>
          <cell r="E137" t="str">
            <v>non-grp</v>
          </cell>
          <cell r="F137">
            <v>0</v>
          </cell>
          <cell r="G137">
            <v>0</v>
          </cell>
          <cell r="H137">
            <v>0</v>
          </cell>
          <cell r="I137" t="str">
            <v>L1389</v>
          </cell>
          <cell r="J137" t="str">
            <v>Birmingham Civic Housing Association Limited</v>
          </cell>
          <cell r="K137">
            <v>0</v>
          </cell>
          <cell r="L137" t="str">
            <v>L1389</v>
          </cell>
          <cell r="M137" t="str">
            <v>Birmingham Civic Housing Association Limited</v>
          </cell>
          <cell r="N137" t="str">
            <v>RASA</v>
          </cell>
          <cell r="O137">
            <v>1</v>
          </cell>
        </row>
        <row r="138">
          <cell r="A138" t="str">
            <v>L2889</v>
          </cell>
          <cell r="B138" t="str">
            <v>L2889</v>
          </cell>
          <cell r="C138" t="str">
            <v>Birmingham Jewish Housing Association Limited</v>
          </cell>
          <cell r="D138" t="str">
            <v>No</v>
          </cell>
          <cell r="E138" t="str">
            <v>non-grp</v>
          </cell>
          <cell r="F138">
            <v>0</v>
          </cell>
          <cell r="G138">
            <v>0</v>
          </cell>
          <cell r="H138">
            <v>0</v>
          </cell>
          <cell r="I138" t="str">
            <v>L2889</v>
          </cell>
          <cell r="J138" t="str">
            <v>Birmingham Jewish Housing Association Limited</v>
          </cell>
          <cell r="K138">
            <v>0</v>
          </cell>
          <cell r="L138" t="str">
            <v>L2889</v>
          </cell>
          <cell r="M138" t="str">
            <v>Birmingham Jewish Housing Association Limited</v>
          </cell>
          <cell r="N138" t="str">
            <v>RASA</v>
          </cell>
          <cell r="O138">
            <v>1</v>
          </cell>
        </row>
        <row r="139">
          <cell r="A139" t="str">
            <v>4783</v>
          </cell>
          <cell r="B139">
            <v>4783</v>
          </cell>
          <cell r="C139" t="str">
            <v>Birmingham YMCA</v>
          </cell>
          <cell r="D139" t="str">
            <v>No</v>
          </cell>
          <cell r="E139" t="str">
            <v>non-grp</v>
          </cell>
          <cell r="F139">
            <v>0</v>
          </cell>
          <cell r="G139">
            <v>0</v>
          </cell>
          <cell r="H139">
            <v>0</v>
          </cell>
          <cell r="I139" t="str">
            <v>4783</v>
          </cell>
          <cell r="J139" t="str">
            <v>Birmingham YMCA</v>
          </cell>
          <cell r="K139">
            <v>0</v>
          </cell>
          <cell r="L139" t="str">
            <v>4783</v>
          </cell>
          <cell r="M139" t="str">
            <v>Birmingham YMCA</v>
          </cell>
          <cell r="N139" t="str">
            <v>RASA</v>
          </cell>
          <cell r="O139">
            <v>1</v>
          </cell>
        </row>
        <row r="140">
          <cell r="A140" t="str">
            <v>L1511</v>
          </cell>
          <cell r="B140" t="str">
            <v>L1511</v>
          </cell>
          <cell r="C140" t="str">
            <v>Birnbeck Housing Association Limited</v>
          </cell>
          <cell r="D140" t="str">
            <v>No</v>
          </cell>
          <cell r="E140" t="str">
            <v>non-grp</v>
          </cell>
          <cell r="F140">
            <v>0</v>
          </cell>
          <cell r="G140">
            <v>0</v>
          </cell>
          <cell r="H140">
            <v>0</v>
          </cell>
          <cell r="I140" t="str">
            <v>L1511</v>
          </cell>
          <cell r="J140" t="str">
            <v>Birnbeck Housing Association Limited</v>
          </cell>
          <cell r="K140">
            <v>0</v>
          </cell>
          <cell r="L140" t="str">
            <v>L1511</v>
          </cell>
          <cell r="M140" t="str">
            <v>Birnbeck Housing Association Limited</v>
          </cell>
          <cell r="N140" t="str">
            <v>RASA</v>
          </cell>
          <cell r="O140">
            <v>1</v>
          </cell>
        </row>
        <row r="141">
          <cell r="A141" t="str">
            <v>L1668</v>
          </cell>
          <cell r="B141" t="str">
            <v>L1668</v>
          </cell>
          <cell r="C141" t="str">
            <v>Black Country Housing Group Limited</v>
          </cell>
          <cell r="D141" t="str">
            <v>Yes</v>
          </cell>
          <cell r="E141" t="str">
            <v>Yes</v>
          </cell>
          <cell r="F141">
            <v>0</v>
          </cell>
          <cell r="G141">
            <v>0</v>
          </cell>
          <cell r="H141">
            <v>0</v>
          </cell>
          <cell r="I141" t="str">
            <v>L1668</v>
          </cell>
          <cell r="J141" t="str">
            <v>Black Country Housing Group Limited</v>
          </cell>
          <cell r="K141">
            <v>0</v>
          </cell>
          <cell r="L141" t="str">
            <v>L1668</v>
          </cell>
          <cell r="M141" t="str">
            <v>Black Country Housing Group Limited</v>
          </cell>
          <cell r="N141" t="str">
            <v>Large</v>
          </cell>
          <cell r="O141">
            <v>1</v>
          </cell>
        </row>
        <row r="142">
          <cell r="A142" t="str">
            <v>4639</v>
          </cell>
          <cell r="B142">
            <v>4639</v>
          </cell>
          <cell r="C142" t="str">
            <v>Blackburn YMCA</v>
          </cell>
          <cell r="D142" t="str">
            <v>No</v>
          </cell>
          <cell r="E142" t="str">
            <v>non-grp</v>
          </cell>
          <cell r="F142">
            <v>0</v>
          </cell>
          <cell r="G142">
            <v>0</v>
          </cell>
          <cell r="H142">
            <v>0</v>
          </cell>
          <cell r="I142" t="str">
            <v>4639</v>
          </cell>
          <cell r="J142" t="str">
            <v>Blackburn YMCA</v>
          </cell>
          <cell r="K142">
            <v>0</v>
          </cell>
          <cell r="L142" t="str">
            <v>4639</v>
          </cell>
          <cell r="M142" t="str">
            <v>Blackburn YMCA</v>
          </cell>
          <cell r="N142" t="str">
            <v>RASA</v>
          </cell>
          <cell r="O142">
            <v>1</v>
          </cell>
        </row>
        <row r="143">
          <cell r="A143" t="str">
            <v>C4110</v>
          </cell>
          <cell r="B143" t="str">
            <v>C4110</v>
          </cell>
          <cell r="C143" t="str">
            <v>Blenheim Housing Co-operative Limited</v>
          </cell>
          <cell r="D143" t="str">
            <v>No</v>
          </cell>
          <cell r="E143" t="str">
            <v>non-grp</v>
          </cell>
          <cell r="F143">
            <v>0</v>
          </cell>
          <cell r="G143">
            <v>0</v>
          </cell>
          <cell r="H143">
            <v>0</v>
          </cell>
          <cell r="I143" t="str">
            <v>C4110</v>
          </cell>
          <cell r="J143" t="str">
            <v>Blenheim Housing Co-operative Limited</v>
          </cell>
          <cell r="K143">
            <v>0</v>
          </cell>
          <cell r="L143" t="str">
            <v>C4110</v>
          </cell>
          <cell r="M143" t="str">
            <v>Blenheim Housing Co-operative Limited</v>
          </cell>
          <cell r="N143" t="str">
            <v>RASA</v>
          </cell>
          <cell r="O143">
            <v>1</v>
          </cell>
        </row>
        <row r="144">
          <cell r="A144" t="str">
            <v>4719</v>
          </cell>
          <cell r="B144">
            <v>4719</v>
          </cell>
          <cell r="C144" t="str">
            <v>Blue Pits Housing Action</v>
          </cell>
          <cell r="D144" t="str">
            <v>No</v>
          </cell>
          <cell r="E144" t="str">
            <v>non-grp</v>
          </cell>
          <cell r="F144">
            <v>0</v>
          </cell>
          <cell r="G144">
            <v>0</v>
          </cell>
          <cell r="H144">
            <v>0</v>
          </cell>
          <cell r="I144" t="str">
            <v>4719</v>
          </cell>
          <cell r="J144" t="str">
            <v>Blue Pits Housing Action</v>
          </cell>
          <cell r="K144">
            <v>0</v>
          </cell>
          <cell r="L144" t="str">
            <v>4719</v>
          </cell>
          <cell r="M144" t="str">
            <v>Blue Pits Housing Action</v>
          </cell>
          <cell r="N144" t="str">
            <v>RASA</v>
          </cell>
          <cell r="O144">
            <v>1</v>
          </cell>
        </row>
        <row r="145">
          <cell r="A145" t="str">
            <v>4733</v>
          </cell>
          <cell r="B145">
            <v>4733</v>
          </cell>
          <cell r="C145" t="str">
            <v>Blue Square Residential Ltd</v>
          </cell>
          <cell r="D145" t="str">
            <v>No</v>
          </cell>
          <cell r="E145" t="str">
            <v>non-grp</v>
          </cell>
          <cell r="F145">
            <v>0</v>
          </cell>
          <cell r="G145">
            <v>0</v>
          </cell>
          <cell r="H145">
            <v>0</v>
          </cell>
          <cell r="I145" t="str">
            <v>4733</v>
          </cell>
          <cell r="J145" t="str">
            <v>Blue Square Residential Ltd</v>
          </cell>
          <cell r="K145">
            <v>0</v>
          </cell>
          <cell r="L145" t="str">
            <v>4733</v>
          </cell>
          <cell r="M145" t="str">
            <v>Blue Square Residential Ltd</v>
          </cell>
          <cell r="N145" t="str">
            <v>RASA</v>
          </cell>
          <cell r="O145">
            <v>1</v>
          </cell>
        </row>
        <row r="146">
          <cell r="A146" t="str">
            <v>A4038</v>
          </cell>
          <cell r="B146" t="str">
            <v>A4038</v>
          </cell>
          <cell r="C146" t="str">
            <v>Bocking United Charities</v>
          </cell>
          <cell r="D146" t="str">
            <v>No</v>
          </cell>
          <cell r="E146" t="str">
            <v>non-grp</v>
          </cell>
          <cell r="F146">
            <v>0</v>
          </cell>
          <cell r="G146">
            <v>0</v>
          </cell>
          <cell r="H146">
            <v>0</v>
          </cell>
          <cell r="I146" t="str">
            <v>A4038</v>
          </cell>
          <cell r="J146" t="str">
            <v>Bocking United Charities</v>
          </cell>
          <cell r="K146">
            <v>0</v>
          </cell>
          <cell r="L146" t="str">
            <v>A4038</v>
          </cell>
          <cell r="M146" t="str">
            <v>Bocking United Charities</v>
          </cell>
          <cell r="N146" t="str">
            <v>RASA</v>
          </cell>
          <cell r="O146">
            <v>1</v>
          </cell>
        </row>
        <row r="147">
          <cell r="A147" t="str">
            <v>L2888</v>
          </cell>
          <cell r="B147" t="str">
            <v>L2888</v>
          </cell>
          <cell r="C147" t="str">
            <v>Bolney Housing Association Limited</v>
          </cell>
          <cell r="D147" t="str">
            <v>No</v>
          </cell>
          <cell r="E147" t="str">
            <v>non-grp</v>
          </cell>
          <cell r="F147">
            <v>0</v>
          </cell>
          <cell r="G147">
            <v>0</v>
          </cell>
          <cell r="H147">
            <v>0</v>
          </cell>
          <cell r="I147" t="str">
            <v>L2888</v>
          </cell>
          <cell r="J147" t="str">
            <v>Bolney Housing Association Limited</v>
          </cell>
          <cell r="K147">
            <v>0</v>
          </cell>
          <cell r="L147" t="str">
            <v>L2888</v>
          </cell>
          <cell r="M147" t="str">
            <v>Bolney Housing Association Limited</v>
          </cell>
          <cell r="N147" t="str">
            <v>RASA</v>
          </cell>
          <cell r="O147">
            <v>1</v>
          </cell>
        </row>
        <row r="148">
          <cell r="A148" t="str">
            <v>4568</v>
          </cell>
          <cell r="B148">
            <v>4568</v>
          </cell>
          <cell r="C148" t="str">
            <v>Bolton at Home</v>
          </cell>
          <cell r="D148" t="str">
            <v>No</v>
          </cell>
          <cell r="E148" t="str">
            <v>non-grp</v>
          </cell>
          <cell r="F148">
            <v>0</v>
          </cell>
          <cell r="G148">
            <v>0</v>
          </cell>
          <cell r="H148">
            <v>0</v>
          </cell>
          <cell r="I148" t="str">
            <v>4568</v>
          </cell>
          <cell r="J148" t="str">
            <v>Bolton at Home</v>
          </cell>
          <cell r="K148">
            <v>0</v>
          </cell>
          <cell r="L148" t="str">
            <v>4568</v>
          </cell>
          <cell r="M148" t="str">
            <v>Bolton at Home</v>
          </cell>
          <cell r="N148" t="str">
            <v>Large</v>
          </cell>
          <cell r="O148">
            <v>1</v>
          </cell>
        </row>
        <row r="149">
          <cell r="A149" t="str">
            <v>C3745</v>
          </cell>
          <cell r="B149" t="str">
            <v>C3745</v>
          </cell>
          <cell r="C149" t="str">
            <v>Bomarsund Housing Co-operative Limited</v>
          </cell>
          <cell r="D149" t="str">
            <v>Yes</v>
          </cell>
          <cell r="E149" t="str">
            <v>Yes</v>
          </cell>
          <cell r="F149">
            <v>0</v>
          </cell>
          <cell r="G149">
            <v>0</v>
          </cell>
          <cell r="H149">
            <v>0</v>
          </cell>
          <cell r="I149" t="str">
            <v>C3745</v>
          </cell>
          <cell r="J149" t="str">
            <v>Bomarsund Housing Co-operative Limited</v>
          </cell>
          <cell r="K149">
            <v>0</v>
          </cell>
          <cell r="L149" t="str">
            <v>C3745</v>
          </cell>
          <cell r="M149" t="str">
            <v>Bomarsund Housing Co-operative Limited</v>
          </cell>
          <cell r="N149" t="str">
            <v>RASA</v>
          </cell>
          <cell r="O149">
            <v>1</v>
          </cell>
        </row>
        <row r="150">
          <cell r="A150" t="str">
            <v>C2788</v>
          </cell>
          <cell r="B150" t="str">
            <v>C2788</v>
          </cell>
          <cell r="C150" t="str">
            <v>Bonham and Strathleven Tenants Co-operative Ltd</v>
          </cell>
          <cell r="D150" t="str">
            <v>No</v>
          </cell>
          <cell r="E150" t="str">
            <v>non-grp</v>
          </cell>
          <cell r="F150">
            <v>0</v>
          </cell>
          <cell r="G150">
            <v>0</v>
          </cell>
          <cell r="H150">
            <v>0</v>
          </cell>
          <cell r="I150" t="str">
            <v>C2788</v>
          </cell>
          <cell r="J150" t="str">
            <v>Bonham and Strathleven Tenants Co-operative Ltd</v>
          </cell>
          <cell r="K150">
            <v>0</v>
          </cell>
          <cell r="L150" t="str">
            <v>C2788</v>
          </cell>
          <cell r="M150" t="str">
            <v>Bonham and Strathleven Tenants Co-operative Ltd</v>
          </cell>
          <cell r="N150" t="str">
            <v>RASA</v>
          </cell>
          <cell r="O150">
            <v>1</v>
          </cell>
        </row>
        <row r="151">
          <cell r="A151" t="str">
            <v>A4257</v>
          </cell>
          <cell r="B151" t="str">
            <v>A4257</v>
          </cell>
          <cell r="C151" t="str">
            <v>Boorman's Almshouses</v>
          </cell>
          <cell r="D151" t="str">
            <v>No</v>
          </cell>
          <cell r="E151" t="str">
            <v>non-grp</v>
          </cell>
          <cell r="F151">
            <v>0</v>
          </cell>
          <cell r="G151">
            <v>0</v>
          </cell>
          <cell r="H151">
            <v>0</v>
          </cell>
          <cell r="I151" t="str">
            <v>A4257</v>
          </cell>
          <cell r="J151" t="str">
            <v>Boorman's Almshouses</v>
          </cell>
          <cell r="K151">
            <v>0</v>
          </cell>
          <cell r="L151" t="str">
            <v>A4257</v>
          </cell>
          <cell r="M151" t="str">
            <v>Boorman's Almshouses</v>
          </cell>
          <cell r="N151" t="str">
            <v>RASA</v>
          </cell>
          <cell r="O151">
            <v>1</v>
          </cell>
        </row>
        <row r="152">
          <cell r="A152" t="str">
            <v>C3446</v>
          </cell>
          <cell r="B152" t="str">
            <v>C3446</v>
          </cell>
          <cell r="C152" t="str">
            <v>Bordesley Green Housing Co-operative Limited</v>
          </cell>
          <cell r="D152" t="str">
            <v>No</v>
          </cell>
          <cell r="E152" t="str">
            <v>non-grp</v>
          </cell>
          <cell r="F152">
            <v>0</v>
          </cell>
          <cell r="G152">
            <v>0</v>
          </cell>
          <cell r="H152">
            <v>0</v>
          </cell>
          <cell r="I152" t="str">
            <v>C3446</v>
          </cell>
          <cell r="J152" t="str">
            <v>Bordesley Green Housing Co-operative Limited</v>
          </cell>
          <cell r="K152">
            <v>0</v>
          </cell>
          <cell r="L152" t="str">
            <v>C3446</v>
          </cell>
          <cell r="M152" t="str">
            <v>Bordesley Green Housing Co-operative Limited</v>
          </cell>
          <cell r="N152" t="str">
            <v>RASA</v>
          </cell>
          <cell r="O152">
            <v>1</v>
          </cell>
        </row>
        <row r="153">
          <cell r="A153" t="str">
            <v>LH4237</v>
          </cell>
          <cell r="B153" t="str">
            <v>LH4237</v>
          </cell>
          <cell r="C153" t="str">
            <v>Boston Mayflower Limited</v>
          </cell>
          <cell r="D153" t="str">
            <v>Yes</v>
          </cell>
          <cell r="E153" t="str">
            <v>Yes</v>
          </cell>
          <cell r="F153">
            <v>0</v>
          </cell>
          <cell r="G153">
            <v>0</v>
          </cell>
          <cell r="H153">
            <v>0</v>
          </cell>
          <cell r="I153" t="str">
            <v>LH4237</v>
          </cell>
          <cell r="J153" t="str">
            <v>Boston Mayflower Limited</v>
          </cell>
          <cell r="K153">
            <v>0</v>
          </cell>
          <cell r="L153" t="str">
            <v>LH4237</v>
          </cell>
          <cell r="M153" t="str">
            <v>Boston Mayflower Limited</v>
          </cell>
          <cell r="N153" t="str">
            <v>Large</v>
          </cell>
          <cell r="O153">
            <v>1</v>
          </cell>
        </row>
        <row r="154">
          <cell r="A154" t="str">
            <v>L0528</v>
          </cell>
          <cell r="B154" t="str">
            <v>L0528</v>
          </cell>
          <cell r="C154" t="str">
            <v>Boughey Roddam Housing Association</v>
          </cell>
          <cell r="D154" t="str">
            <v>No</v>
          </cell>
          <cell r="E154" t="str">
            <v>non-grp</v>
          </cell>
          <cell r="F154">
            <v>0</v>
          </cell>
          <cell r="G154">
            <v>0</v>
          </cell>
          <cell r="H154">
            <v>0</v>
          </cell>
          <cell r="I154" t="str">
            <v>L0528</v>
          </cell>
          <cell r="J154" t="str">
            <v>Boughey Roddam Housing Association</v>
          </cell>
          <cell r="K154">
            <v>0</v>
          </cell>
          <cell r="L154" t="str">
            <v>L0528</v>
          </cell>
          <cell r="M154" t="str">
            <v>Boughey Roddam Housing Association</v>
          </cell>
          <cell r="N154" t="str">
            <v>RASA</v>
          </cell>
          <cell r="O154">
            <v>1</v>
          </cell>
        </row>
        <row r="155">
          <cell r="A155" t="str">
            <v>L0093</v>
          </cell>
          <cell r="B155" t="str">
            <v>L0093</v>
          </cell>
          <cell r="C155" t="str">
            <v>Bournemouth Ace Housing Association Ltd</v>
          </cell>
          <cell r="D155" t="str">
            <v>No</v>
          </cell>
          <cell r="E155" t="str">
            <v>non-grp</v>
          </cell>
          <cell r="F155">
            <v>0</v>
          </cell>
          <cell r="G155">
            <v>0</v>
          </cell>
          <cell r="H155">
            <v>0</v>
          </cell>
          <cell r="I155" t="str">
            <v>L0093</v>
          </cell>
          <cell r="J155" t="str">
            <v>Bournemouth Ace Housing Association Ltd</v>
          </cell>
          <cell r="K155">
            <v>0</v>
          </cell>
          <cell r="L155" t="str">
            <v>L0093</v>
          </cell>
          <cell r="M155" t="str">
            <v>Bournemouth Ace Housing Association Ltd</v>
          </cell>
          <cell r="N155" t="str">
            <v>RASA</v>
          </cell>
          <cell r="O155">
            <v>1</v>
          </cell>
        </row>
        <row r="156">
          <cell r="A156" t="str">
            <v>LH0155</v>
          </cell>
          <cell r="B156" t="str">
            <v>LH0155</v>
          </cell>
          <cell r="C156" t="str">
            <v>Bournemouth Churches Housing Association Limited</v>
          </cell>
          <cell r="D156" t="str">
            <v>Yes</v>
          </cell>
          <cell r="E156" t="str">
            <v>Yes</v>
          </cell>
          <cell r="F156">
            <v>0</v>
          </cell>
          <cell r="G156">
            <v>0</v>
          </cell>
          <cell r="H156">
            <v>0</v>
          </cell>
          <cell r="I156" t="str">
            <v>LH0155</v>
          </cell>
          <cell r="J156" t="str">
            <v>Bournemouth Churches Housing Association Limited</v>
          </cell>
          <cell r="K156">
            <v>0</v>
          </cell>
          <cell r="L156" t="str">
            <v>LH0155</v>
          </cell>
          <cell r="M156" t="str">
            <v>Bournemouth Churches Housing Association Limited</v>
          </cell>
          <cell r="N156" t="str">
            <v>Large</v>
          </cell>
          <cell r="O156">
            <v>1</v>
          </cell>
        </row>
        <row r="157">
          <cell r="A157" t="str">
            <v>LH0418</v>
          </cell>
          <cell r="B157" t="str">
            <v>LH0418</v>
          </cell>
          <cell r="C157" t="str">
            <v>Bournemouth Housing Society for the Elderly</v>
          </cell>
          <cell r="D157" t="str">
            <v>No</v>
          </cell>
          <cell r="E157" t="str">
            <v>non-grp</v>
          </cell>
          <cell r="F157">
            <v>0</v>
          </cell>
          <cell r="G157">
            <v>0</v>
          </cell>
          <cell r="H157">
            <v>0</v>
          </cell>
          <cell r="I157" t="str">
            <v>LH0418</v>
          </cell>
          <cell r="J157" t="str">
            <v>Bournemouth Housing Society for the Elderly</v>
          </cell>
          <cell r="K157">
            <v>0</v>
          </cell>
          <cell r="L157" t="str">
            <v>LH0418</v>
          </cell>
          <cell r="M157" t="str">
            <v>Bournemouth Housing Society for the Elderly</v>
          </cell>
          <cell r="N157" t="str">
            <v>RASA</v>
          </cell>
          <cell r="O157">
            <v>1</v>
          </cell>
        </row>
        <row r="158">
          <cell r="A158" t="str">
            <v>H4246</v>
          </cell>
          <cell r="B158" t="str">
            <v>H4246</v>
          </cell>
          <cell r="C158" t="str">
            <v>Bournemouth Young Men's Christian Association</v>
          </cell>
          <cell r="D158" t="str">
            <v>No</v>
          </cell>
          <cell r="E158" t="str">
            <v>non-grp</v>
          </cell>
          <cell r="F158">
            <v>0</v>
          </cell>
          <cell r="G158">
            <v>0</v>
          </cell>
          <cell r="H158">
            <v>0</v>
          </cell>
          <cell r="I158" t="str">
            <v>H4246</v>
          </cell>
          <cell r="J158" t="str">
            <v>Bournemouth Young Men's Christian Association</v>
          </cell>
          <cell r="K158">
            <v>0</v>
          </cell>
          <cell r="L158" t="str">
            <v>H4246</v>
          </cell>
          <cell r="M158" t="str">
            <v>Bournemouth Young Men's Christian Association</v>
          </cell>
          <cell r="N158" t="str">
            <v>RASA</v>
          </cell>
          <cell r="O158">
            <v>1</v>
          </cell>
        </row>
        <row r="159">
          <cell r="A159" t="str">
            <v>L0702</v>
          </cell>
          <cell r="B159" t="str">
            <v>L0702</v>
          </cell>
          <cell r="C159" t="str">
            <v>Bournville Village Trust</v>
          </cell>
          <cell r="D159" t="str">
            <v>Yes</v>
          </cell>
          <cell r="E159" t="str">
            <v>Yes</v>
          </cell>
          <cell r="F159">
            <v>0</v>
          </cell>
          <cell r="G159">
            <v>0</v>
          </cell>
          <cell r="H159">
            <v>0</v>
          </cell>
          <cell r="I159" t="str">
            <v>L0702</v>
          </cell>
          <cell r="J159" t="str">
            <v>Bournville Village Trust</v>
          </cell>
          <cell r="K159">
            <v>0</v>
          </cell>
          <cell r="L159" t="str">
            <v>L0702</v>
          </cell>
          <cell r="M159" t="str">
            <v>Bournville Village Trust</v>
          </cell>
          <cell r="N159" t="str">
            <v>Large</v>
          </cell>
          <cell r="O159">
            <v>1</v>
          </cell>
        </row>
        <row r="160">
          <cell r="A160" t="str">
            <v>C1853</v>
          </cell>
          <cell r="B160" t="str">
            <v>C1853</v>
          </cell>
          <cell r="C160" t="str">
            <v>Bournville Works Housing Society Limited</v>
          </cell>
          <cell r="D160" t="str">
            <v>Yes</v>
          </cell>
          <cell r="E160" t="str">
            <v>No</v>
          </cell>
          <cell r="F160" t="str">
            <v>Yes</v>
          </cell>
          <cell r="G160" t="str">
            <v>L0702</v>
          </cell>
          <cell r="H160" t="str">
            <v>Bournville Village Trust</v>
          </cell>
          <cell r="I160" t="str">
            <v>L0702</v>
          </cell>
          <cell r="J160" t="str">
            <v>Bournville Village Trust</v>
          </cell>
          <cell r="K160">
            <v>0</v>
          </cell>
          <cell r="L160" t="str">
            <v>L0702</v>
          </cell>
          <cell r="M160" t="str">
            <v>Bournville Village Trust</v>
          </cell>
          <cell r="N160" t="str">
            <v>RASA</v>
          </cell>
          <cell r="O160">
            <v>1</v>
          </cell>
        </row>
        <row r="161">
          <cell r="A161" t="str">
            <v>L0302</v>
          </cell>
          <cell r="B161" t="str">
            <v>L0302</v>
          </cell>
          <cell r="C161" t="str">
            <v>Bow Housing Society Limited</v>
          </cell>
          <cell r="D161" t="str">
            <v>No</v>
          </cell>
          <cell r="E161" t="str">
            <v>non-grp</v>
          </cell>
          <cell r="F161">
            <v>0</v>
          </cell>
          <cell r="G161">
            <v>0</v>
          </cell>
          <cell r="H161">
            <v>0</v>
          </cell>
          <cell r="I161" t="str">
            <v>L0302</v>
          </cell>
          <cell r="J161" t="str">
            <v>Bow Housing Society Limited</v>
          </cell>
          <cell r="K161">
            <v>0</v>
          </cell>
          <cell r="L161" t="str">
            <v>L0302</v>
          </cell>
          <cell r="M161" t="str">
            <v>Bow Housing Society Limited</v>
          </cell>
          <cell r="N161" t="str">
            <v>RASA</v>
          </cell>
          <cell r="O161">
            <v>1</v>
          </cell>
        </row>
        <row r="162">
          <cell r="A162" t="str">
            <v>LH3887</v>
          </cell>
          <cell r="B162" t="str">
            <v>LH3887</v>
          </cell>
          <cell r="C162" t="str">
            <v>bpha Limited</v>
          </cell>
          <cell r="D162" t="str">
            <v>Yes</v>
          </cell>
          <cell r="E162" t="str">
            <v>Yes</v>
          </cell>
          <cell r="F162">
            <v>0</v>
          </cell>
          <cell r="G162">
            <v>0</v>
          </cell>
          <cell r="H162">
            <v>0</v>
          </cell>
          <cell r="I162" t="str">
            <v>LH3887</v>
          </cell>
          <cell r="J162" t="str">
            <v>bpha Limited</v>
          </cell>
          <cell r="K162">
            <v>0</v>
          </cell>
          <cell r="L162" t="str">
            <v>LH3887</v>
          </cell>
          <cell r="M162" t="str">
            <v>bpha Limited</v>
          </cell>
          <cell r="N162" t="str">
            <v>Large</v>
          </cell>
          <cell r="O162">
            <v>1</v>
          </cell>
        </row>
        <row r="163">
          <cell r="A163" t="str">
            <v>L4513</v>
          </cell>
          <cell r="B163" t="str">
            <v>L4513</v>
          </cell>
          <cell r="C163" t="str">
            <v>Bracknell Forest Homes Limited</v>
          </cell>
          <cell r="D163" t="str">
            <v>No</v>
          </cell>
          <cell r="E163" t="str">
            <v>non-grp</v>
          </cell>
          <cell r="F163">
            <v>0</v>
          </cell>
          <cell r="G163">
            <v>0</v>
          </cell>
          <cell r="H163">
            <v>0</v>
          </cell>
          <cell r="I163" t="str">
            <v>L4513</v>
          </cell>
          <cell r="J163" t="str">
            <v>Bracknell Forest Homes Limited</v>
          </cell>
          <cell r="K163">
            <v>0</v>
          </cell>
          <cell r="L163" t="str">
            <v>L4513</v>
          </cell>
          <cell r="M163" t="str">
            <v>Bracknell Forest Homes Limited</v>
          </cell>
          <cell r="N163" t="str">
            <v>Large</v>
          </cell>
          <cell r="O163">
            <v>1</v>
          </cell>
        </row>
        <row r="164">
          <cell r="A164" t="str">
            <v>A3768</v>
          </cell>
          <cell r="B164" t="str">
            <v>A3768</v>
          </cell>
          <cell r="C164" t="str">
            <v>Brandon Aged Persons Homes</v>
          </cell>
          <cell r="D164" t="str">
            <v>No</v>
          </cell>
          <cell r="E164" t="str">
            <v>non-grp</v>
          </cell>
          <cell r="F164">
            <v>0</v>
          </cell>
          <cell r="G164">
            <v>0</v>
          </cell>
          <cell r="H164">
            <v>0</v>
          </cell>
          <cell r="I164" t="str">
            <v>A3768</v>
          </cell>
          <cell r="J164" t="str">
            <v>Brandon Aged Persons Homes</v>
          </cell>
          <cell r="K164">
            <v>0</v>
          </cell>
          <cell r="L164" t="str">
            <v>A3768</v>
          </cell>
          <cell r="M164" t="str">
            <v>Brandon Aged Persons Homes</v>
          </cell>
          <cell r="N164" t="str">
            <v>RASA</v>
          </cell>
          <cell r="O164">
            <v>1</v>
          </cell>
        </row>
        <row r="165">
          <cell r="A165" t="str">
            <v>C3185</v>
          </cell>
          <cell r="B165" t="str">
            <v>C3185</v>
          </cell>
          <cell r="C165" t="str">
            <v>Brandrams Housing Co-operative Limited</v>
          </cell>
          <cell r="D165" t="str">
            <v>No</v>
          </cell>
          <cell r="E165" t="str">
            <v>non-grp</v>
          </cell>
          <cell r="F165">
            <v>0</v>
          </cell>
          <cell r="G165">
            <v>0</v>
          </cell>
          <cell r="H165">
            <v>0</v>
          </cell>
          <cell r="I165" t="str">
            <v>C3185</v>
          </cell>
          <cell r="J165" t="str">
            <v>Brandrams Housing Co-operative Limited</v>
          </cell>
          <cell r="K165">
            <v>0</v>
          </cell>
          <cell r="L165" t="str">
            <v>C3185</v>
          </cell>
          <cell r="M165" t="str">
            <v>Brandrams Housing Co-operative Limited</v>
          </cell>
          <cell r="N165" t="str">
            <v>RASA</v>
          </cell>
          <cell r="O165">
            <v>1</v>
          </cell>
        </row>
        <row r="166">
          <cell r="A166" t="str">
            <v>L1007</v>
          </cell>
          <cell r="B166" t="str">
            <v>L1007</v>
          </cell>
          <cell r="C166" t="str">
            <v>Braughing Housing Association Limited</v>
          </cell>
          <cell r="D166" t="str">
            <v>No</v>
          </cell>
          <cell r="E166" t="str">
            <v>non-grp</v>
          </cell>
          <cell r="F166">
            <v>0</v>
          </cell>
          <cell r="G166">
            <v>0</v>
          </cell>
          <cell r="H166">
            <v>0</v>
          </cell>
          <cell r="I166" t="str">
            <v>L1007</v>
          </cell>
          <cell r="J166" t="str">
            <v>Braughing Housing Association Limited</v>
          </cell>
          <cell r="K166">
            <v>0</v>
          </cell>
          <cell r="L166" t="str">
            <v>L1007</v>
          </cell>
          <cell r="M166" t="str">
            <v>Braughing Housing Association Limited</v>
          </cell>
          <cell r="N166" t="str">
            <v>RASA</v>
          </cell>
          <cell r="O166">
            <v>1</v>
          </cell>
        </row>
        <row r="167">
          <cell r="A167" t="str">
            <v>C4379</v>
          </cell>
          <cell r="B167" t="str">
            <v>C4379</v>
          </cell>
          <cell r="C167" t="str">
            <v>Breedon Housing Co-operative Limited</v>
          </cell>
          <cell r="D167" t="str">
            <v>No</v>
          </cell>
          <cell r="E167" t="str">
            <v>non-grp</v>
          </cell>
          <cell r="F167">
            <v>0</v>
          </cell>
          <cell r="G167">
            <v>0</v>
          </cell>
          <cell r="H167">
            <v>0</v>
          </cell>
          <cell r="I167" t="str">
            <v>C4379</v>
          </cell>
          <cell r="J167" t="str">
            <v>Breedon Housing Co-operative Limited</v>
          </cell>
          <cell r="K167">
            <v>0</v>
          </cell>
          <cell r="L167" t="str">
            <v>C4379</v>
          </cell>
          <cell r="M167" t="str">
            <v>Breedon Housing Co-operative Limited</v>
          </cell>
          <cell r="N167" t="str">
            <v>RASA</v>
          </cell>
          <cell r="O167">
            <v>1</v>
          </cell>
        </row>
        <row r="168">
          <cell r="A168" t="str">
            <v>4748</v>
          </cell>
          <cell r="B168">
            <v>4748</v>
          </cell>
          <cell r="C168" t="str">
            <v>Brent Community Housing Limited</v>
          </cell>
          <cell r="D168" t="str">
            <v>No</v>
          </cell>
          <cell r="E168" t="str">
            <v>non-grp</v>
          </cell>
          <cell r="F168">
            <v>0</v>
          </cell>
          <cell r="G168">
            <v>0</v>
          </cell>
          <cell r="H168">
            <v>0</v>
          </cell>
          <cell r="I168" t="str">
            <v>4748</v>
          </cell>
          <cell r="J168" t="str">
            <v>Brent Community Housing Limited</v>
          </cell>
          <cell r="K168">
            <v>0</v>
          </cell>
          <cell r="L168" t="str">
            <v>4748</v>
          </cell>
          <cell r="M168" t="str">
            <v>Brent Community Housing Limited</v>
          </cell>
          <cell r="N168" t="str">
            <v>RASA</v>
          </cell>
          <cell r="O168">
            <v>1</v>
          </cell>
        </row>
        <row r="169">
          <cell r="A169" t="str">
            <v>4569</v>
          </cell>
          <cell r="B169">
            <v>4569</v>
          </cell>
          <cell r="C169" t="str">
            <v>Brent Housing Partnership Limited</v>
          </cell>
          <cell r="D169" t="str">
            <v>No</v>
          </cell>
          <cell r="E169" t="str">
            <v>non-grp</v>
          </cell>
          <cell r="F169">
            <v>0</v>
          </cell>
          <cell r="G169">
            <v>0</v>
          </cell>
          <cell r="H169">
            <v>0</v>
          </cell>
          <cell r="I169" t="str">
            <v>4569</v>
          </cell>
          <cell r="J169" t="str">
            <v>Brent Housing Partnership Limited</v>
          </cell>
          <cell r="K169">
            <v>0</v>
          </cell>
          <cell r="L169" t="str">
            <v>4569</v>
          </cell>
          <cell r="M169" t="str">
            <v>Brent Housing Partnership Limited</v>
          </cell>
          <cell r="N169" t="str">
            <v>RASA</v>
          </cell>
          <cell r="O169">
            <v>1</v>
          </cell>
        </row>
        <row r="170">
          <cell r="A170" t="str">
            <v>L1257</v>
          </cell>
          <cell r="B170" t="str">
            <v>L1257</v>
          </cell>
          <cell r="C170" t="str">
            <v>Brentwood Housing Trust Limited</v>
          </cell>
          <cell r="D170" t="str">
            <v>No</v>
          </cell>
          <cell r="E170" t="str">
            <v>non-grp</v>
          </cell>
          <cell r="F170">
            <v>0</v>
          </cell>
          <cell r="G170">
            <v>0</v>
          </cell>
          <cell r="H170">
            <v>0</v>
          </cell>
          <cell r="I170" t="str">
            <v>L1257</v>
          </cell>
          <cell r="J170" t="str">
            <v>Brentwood Housing Trust Limited</v>
          </cell>
          <cell r="K170">
            <v>0</v>
          </cell>
          <cell r="L170" t="str">
            <v>L1257</v>
          </cell>
          <cell r="M170" t="str">
            <v>Brentwood Housing Trust Limited</v>
          </cell>
          <cell r="N170" t="str">
            <v>RASA</v>
          </cell>
          <cell r="O170">
            <v>1</v>
          </cell>
        </row>
        <row r="171">
          <cell r="A171" t="str">
            <v>L3921</v>
          </cell>
          <cell r="B171" t="str">
            <v>L3921</v>
          </cell>
          <cell r="C171" t="str">
            <v>Bridge Care Limited</v>
          </cell>
          <cell r="D171" t="str">
            <v>No</v>
          </cell>
          <cell r="E171" t="str">
            <v>non-grp</v>
          </cell>
          <cell r="F171">
            <v>0</v>
          </cell>
          <cell r="G171">
            <v>0</v>
          </cell>
          <cell r="H171">
            <v>0</v>
          </cell>
          <cell r="I171" t="str">
            <v>L3921</v>
          </cell>
          <cell r="J171" t="str">
            <v>Bridge Care Limited</v>
          </cell>
          <cell r="K171">
            <v>0</v>
          </cell>
          <cell r="L171" t="str">
            <v>L3921</v>
          </cell>
          <cell r="M171" t="str">
            <v>Bridge Care Limited</v>
          </cell>
          <cell r="N171" t="str">
            <v>RASA</v>
          </cell>
          <cell r="O171">
            <v>1</v>
          </cell>
        </row>
        <row r="172">
          <cell r="A172" t="str">
            <v>4736</v>
          </cell>
          <cell r="B172">
            <v>4736</v>
          </cell>
          <cell r="C172" t="str">
            <v>Bridge-It Housing UK Team Ltd</v>
          </cell>
          <cell r="D172" t="str">
            <v>No</v>
          </cell>
          <cell r="E172" t="str">
            <v>non-grp</v>
          </cell>
          <cell r="F172">
            <v>0</v>
          </cell>
          <cell r="G172">
            <v>0</v>
          </cell>
          <cell r="H172">
            <v>0</v>
          </cell>
          <cell r="I172" t="str">
            <v>4736</v>
          </cell>
          <cell r="J172" t="str">
            <v>Bridge-It Housing UK Team Ltd</v>
          </cell>
          <cell r="K172">
            <v>0</v>
          </cell>
          <cell r="L172" t="str">
            <v>4736</v>
          </cell>
          <cell r="M172" t="str">
            <v>Bridge-It Housing UK Team Ltd</v>
          </cell>
          <cell r="N172" t="str">
            <v>RASA</v>
          </cell>
          <cell r="O172">
            <v>1</v>
          </cell>
        </row>
        <row r="173">
          <cell r="A173" t="str">
            <v>H4245</v>
          </cell>
          <cell r="B173" t="str">
            <v>H4245</v>
          </cell>
          <cell r="C173" t="str">
            <v>Bridgwater YMCA</v>
          </cell>
          <cell r="D173" t="str">
            <v>No</v>
          </cell>
          <cell r="E173" t="str">
            <v>non-grp</v>
          </cell>
          <cell r="F173">
            <v>0</v>
          </cell>
          <cell r="G173">
            <v>0</v>
          </cell>
          <cell r="H173">
            <v>0</v>
          </cell>
          <cell r="I173" t="str">
            <v>H4245</v>
          </cell>
          <cell r="J173" t="str">
            <v>Bridgwater YMCA</v>
          </cell>
          <cell r="K173">
            <v>0</v>
          </cell>
          <cell r="L173" t="str">
            <v>H4245</v>
          </cell>
          <cell r="M173" t="str">
            <v>Bridgwater YMCA</v>
          </cell>
          <cell r="N173" t="str">
            <v>RASA</v>
          </cell>
          <cell r="O173">
            <v>1</v>
          </cell>
        </row>
        <row r="174">
          <cell r="A174" t="str">
            <v>H4315</v>
          </cell>
          <cell r="B174" t="str">
            <v>H4315</v>
          </cell>
          <cell r="C174" t="str">
            <v>Brighter Futures Housing Association Limited</v>
          </cell>
          <cell r="D174" t="str">
            <v>No</v>
          </cell>
          <cell r="E174" t="str">
            <v>non-grp</v>
          </cell>
          <cell r="F174">
            <v>0</v>
          </cell>
          <cell r="G174">
            <v>0</v>
          </cell>
          <cell r="H174">
            <v>0</v>
          </cell>
          <cell r="I174" t="str">
            <v>H4315</v>
          </cell>
          <cell r="J174" t="str">
            <v>Brighter Futures Housing Association Limited</v>
          </cell>
          <cell r="K174">
            <v>0</v>
          </cell>
          <cell r="L174" t="str">
            <v>H4315</v>
          </cell>
          <cell r="M174" t="str">
            <v>Brighter Futures Housing Association Limited</v>
          </cell>
          <cell r="N174" t="str">
            <v>RASA</v>
          </cell>
          <cell r="O174">
            <v>1</v>
          </cell>
        </row>
        <row r="175">
          <cell r="A175" t="str">
            <v>A1614</v>
          </cell>
          <cell r="B175" t="str">
            <v>A1614</v>
          </cell>
          <cell r="C175" t="str">
            <v>Brighton and Hove Almshouse Charity</v>
          </cell>
          <cell r="D175" t="str">
            <v>No</v>
          </cell>
          <cell r="E175" t="str">
            <v>non-grp</v>
          </cell>
          <cell r="F175">
            <v>0</v>
          </cell>
          <cell r="G175">
            <v>0</v>
          </cell>
          <cell r="H175">
            <v>0</v>
          </cell>
          <cell r="I175" t="str">
            <v>A1614</v>
          </cell>
          <cell r="J175" t="str">
            <v>Brighton and Hove Almshouse Charity</v>
          </cell>
          <cell r="K175">
            <v>0</v>
          </cell>
          <cell r="L175" t="str">
            <v>A1614</v>
          </cell>
          <cell r="M175" t="str">
            <v>Brighton and Hove Almshouse Charity</v>
          </cell>
          <cell r="N175" t="str">
            <v>RASA</v>
          </cell>
          <cell r="O175">
            <v>1</v>
          </cell>
        </row>
        <row r="176">
          <cell r="A176" t="str">
            <v>L0449</v>
          </cell>
          <cell r="B176" t="str">
            <v>L0449</v>
          </cell>
          <cell r="C176" t="str">
            <v>Brighton and Hove Jewish Housing Association Ltd</v>
          </cell>
          <cell r="D176" t="str">
            <v>No</v>
          </cell>
          <cell r="E176" t="str">
            <v>non-grp</v>
          </cell>
          <cell r="F176">
            <v>0</v>
          </cell>
          <cell r="G176">
            <v>0</v>
          </cell>
          <cell r="H176">
            <v>0</v>
          </cell>
          <cell r="I176" t="str">
            <v>L0449</v>
          </cell>
          <cell r="J176" t="str">
            <v>Brighton and Hove Jewish Housing Association Ltd</v>
          </cell>
          <cell r="K176">
            <v>0</v>
          </cell>
          <cell r="L176" t="str">
            <v>L0449</v>
          </cell>
          <cell r="M176" t="str">
            <v>Brighton and Hove Jewish Housing Association Ltd</v>
          </cell>
          <cell r="N176" t="str">
            <v>RASA</v>
          </cell>
          <cell r="O176">
            <v>1</v>
          </cell>
        </row>
        <row r="177">
          <cell r="A177" t="str">
            <v>C3638</v>
          </cell>
          <cell r="B177" t="str">
            <v>C3638</v>
          </cell>
          <cell r="C177" t="str">
            <v>Brighton Buildings Housing Co-operative Limited</v>
          </cell>
          <cell r="D177" t="str">
            <v>No</v>
          </cell>
          <cell r="E177" t="str">
            <v>non-grp</v>
          </cell>
          <cell r="F177">
            <v>0</v>
          </cell>
          <cell r="G177">
            <v>0</v>
          </cell>
          <cell r="H177">
            <v>0</v>
          </cell>
          <cell r="I177" t="str">
            <v>C3638</v>
          </cell>
          <cell r="J177" t="str">
            <v>Brighton Buildings Housing Co-operative Limited</v>
          </cell>
          <cell r="K177">
            <v>0</v>
          </cell>
          <cell r="L177" t="str">
            <v>C3638</v>
          </cell>
          <cell r="M177" t="str">
            <v>Brighton Buildings Housing Co-operative Limited</v>
          </cell>
          <cell r="N177" t="str">
            <v>RASA</v>
          </cell>
          <cell r="O177">
            <v>1</v>
          </cell>
        </row>
        <row r="178">
          <cell r="A178" t="str">
            <v>H1696</v>
          </cell>
          <cell r="B178" t="str">
            <v>H1696</v>
          </cell>
          <cell r="C178" t="str">
            <v>Brighton Housing Trust</v>
          </cell>
          <cell r="D178" t="str">
            <v>No</v>
          </cell>
          <cell r="E178" t="str">
            <v>non-grp</v>
          </cell>
          <cell r="F178">
            <v>0</v>
          </cell>
          <cell r="G178">
            <v>0</v>
          </cell>
          <cell r="H178">
            <v>0</v>
          </cell>
          <cell r="I178" t="str">
            <v>H1696</v>
          </cell>
          <cell r="J178" t="str">
            <v>Brighton Housing Trust</v>
          </cell>
          <cell r="K178">
            <v>0</v>
          </cell>
          <cell r="L178" t="str">
            <v>H1696</v>
          </cell>
          <cell r="M178" t="str">
            <v>Brighton Housing Trust</v>
          </cell>
          <cell r="N178" t="str">
            <v>RASA</v>
          </cell>
          <cell r="O178">
            <v>1</v>
          </cell>
        </row>
        <row r="179">
          <cell r="A179" t="str">
            <v>L0690</v>
          </cell>
          <cell r="B179" t="str">
            <v>L0690</v>
          </cell>
          <cell r="C179" t="str">
            <v>Brighton Lions Housing Society Limited</v>
          </cell>
          <cell r="D179" t="str">
            <v>No</v>
          </cell>
          <cell r="E179" t="str">
            <v>non-grp</v>
          </cell>
          <cell r="F179">
            <v>0</v>
          </cell>
          <cell r="G179">
            <v>0</v>
          </cell>
          <cell r="H179">
            <v>0</v>
          </cell>
          <cell r="I179" t="str">
            <v>L0690</v>
          </cell>
          <cell r="J179" t="str">
            <v>Brighton Lions Housing Society Limited</v>
          </cell>
          <cell r="K179">
            <v>0</v>
          </cell>
          <cell r="L179" t="str">
            <v>L0690</v>
          </cell>
          <cell r="M179" t="str">
            <v>Brighton Lions Housing Society Limited</v>
          </cell>
          <cell r="N179" t="str">
            <v>RASA</v>
          </cell>
          <cell r="O179">
            <v>1</v>
          </cell>
        </row>
        <row r="180">
          <cell r="A180" t="str">
            <v>H3835</v>
          </cell>
          <cell r="B180" t="str">
            <v>H3835</v>
          </cell>
          <cell r="C180" t="str">
            <v>Brighton YMCA</v>
          </cell>
          <cell r="D180" t="str">
            <v>No</v>
          </cell>
          <cell r="E180" t="str">
            <v>non-grp</v>
          </cell>
          <cell r="F180">
            <v>0</v>
          </cell>
          <cell r="G180">
            <v>0</v>
          </cell>
          <cell r="H180">
            <v>0</v>
          </cell>
          <cell r="I180" t="str">
            <v>H3835</v>
          </cell>
          <cell r="J180" t="str">
            <v>Brighton YMCA</v>
          </cell>
          <cell r="K180">
            <v>0</v>
          </cell>
          <cell r="L180" t="str">
            <v>H3835</v>
          </cell>
          <cell r="M180" t="str">
            <v>Brighton YMCA</v>
          </cell>
          <cell r="N180" t="str">
            <v>RASA</v>
          </cell>
          <cell r="O180">
            <v>1</v>
          </cell>
        </row>
        <row r="181">
          <cell r="A181" t="str">
            <v>A4256</v>
          </cell>
          <cell r="B181" t="str">
            <v>A4256</v>
          </cell>
          <cell r="C181" t="str">
            <v>Bristol and Anchor Almshouse Charity</v>
          </cell>
          <cell r="D181" t="str">
            <v>No</v>
          </cell>
          <cell r="E181" t="str">
            <v>non-grp</v>
          </cell>
          <cell r="F181">
            <v>0</v>
          </cell>
          <cell r="G181">
            <v>0</v>
          </cell>
          <cell r="H181">
            <v>0</v>
          </cell>
          <cell r="I181" t="str">
            <v>A4256</v>
          </cell>
          <cell r="J181" t="str">
            <v>Bristol and Anchor Almshouse Charity</v>
          </cell>
          <cell r="K181">
            <v>0</v>
          </cell>
          <cell r="L181" t="str">
            <v>A4256</v>
          </cell>
          <cell r="M181" t="str">
            <v>Bristol and Anchor Almshouse Charity</v>
          </cell>
          <cell r="N181" t="str">
            <v>RASA</v>
          </cell>
          <cell r="O181">
            <v>1</v>
          </cell>
        </row>
        <row r="182">
          <cell r="A182" t="str">
            <v>SL4348</v>
          </cell>
          <cell r="B182" t="str">
            <v>SL4348</v>
          </cell>
          <cell r="C182" t="str">
            <v>Bristol Community Housing Foundation Limited</v>
          </cell>
          <cell r="D182" t="str">
            <v>No</v>
          </cell>
          <cell r="E182" t="str">
            <v>non-grp</v>
          </cell>
          <cell r="F182">
            <v>0</v>
          </cell>
          <cell r="G182">
            <v>0</v>
          </cell>
          <cell r="H182">
            <v>0</v>
          </cell>
          <cell r="I182" t="str">
            <v>SL4348</v>
          </cell>
          <cell r="J182" t="str">
            <v>Bristol Community Housing Foundation Limited</v>
          </cell>
          <cell r="K182">
            <v>0</v>
          </cell>
          <cell r="L182" t="str">
            <v>SL4348</v>
          </cell>
          <cell r="M182" t="str">
            <v>Bristol Community Housing Foundation Limited</v>
          </cell>
          <cell r="N182" t="str">
            <v>RASA</v>
          </cell>
          <cell r="O182">
            <v>1</v>
          </cell>
        </row>
        <row r="183">
          <cell r="A183" t="str">
            <v>L1990</v>
          </cell>
          <cell r="B183" t="str">
            <v>L1990</v>
          </cell>
          <cell r="C183" t="str">
            <v>Bristowe (Fair Rent) Housing Association Limited</v>
          </cell>
          <cell r="D183" t="str">
            <v>No</v>
          </cell>
          <cell r="E183" t="str">
            <v>non-grp</v>
          </cell>
          <cell r="F183">
            <v>0</v>
          </cell>
          <cell r="G183">
            <v>0</v>
          </cell>
          <cell r="H183">
            <v>0</v>
          </cell>
          <cell r="I183" t="str">
            <v>L1990</v>
          </cell>
          <cell r="J183" t="str">
            <v>Bristowe (Fair Rent) Housing Association Limited</v>
          </cell>
          <cell r="K183">
            <v>0</v>
          </cell>
          <cell r="L183" t="str">
            <v>L1990</v>
          </cell>
          <cell r="M183" t="str">
            <v>Bristowe (Fair Rent) Housing Association Limited</v>
          </cell>
          <cell r="N183" t="str">
            <v>RASA</v>
          </cell>
          <cell r="O183">
            <v>1</v>
          </cell>
        </row>
        <row r="184">
          <cell r="A184" t="str">
            <v>C2576</v>
          </cell>
          <cell r="B184" t="str">
            <v>C2576</v>
          </cell>
          <cell r="C184" t="str">
            <v>Brixton Housing Co-operative Limited</v>
          </cell>
          <cell r="D184" t="str">
            <v>No</v>
          </cell>
          <cell r="E184" t="str">
            <v>non-grp</v>
          </cell>
          <cell r="F184">
            <v>0</v>
          </cell>
          <cell r="G184">
            <v>0</v>
          </cell>
          <cell r="H184">
            <v>0</v>
          </cell>
          <cell r="I184" t="str">
            <v>C2576</v>
          </cell>
          <cell r="J184" t="str">
            <v>Brixton Housing Co-operative Limited</v>
          </cell>
          <cell r="K184">
            <v>0</v>
          </cell>
          <cell r="L184" t="str">
            <v>C2576</v>
          </cell>
          <cell r="M184" t="str">
            <v>Brixton Housing Co-operative Limited</v>
          </cell>
          <cell r="N184" t="str">
            <v>RASA</v>
          </cell>
          <cell r="O184">
            <v>1</v>
          </cell>
        </row>
        <row r="185">
          <cell r="A185" t="str">
            <v>LH4014</v>
          </cell>
          <cell r="B185" t="str">
            <v>LH4014</v>
          </cell>
          <cell r="C185" t="str">
            <v>Broadacres Housing Association Limited</v>
          </cell>
          <cell r="D185" t="str">
            <v>No</v>
          </cell>
          <cell r="E185" t="str">
            <v>non-grp</v>
          </cell>
          <cell r="F185">
            <v>0</v>
          </cell>
          <cell r="G185">
            <v>0</v>
          </cell>
          <cell r="H185">
            <v>0</v>
          </cell>
          <cell r="I185" t="str">
            <v>LH4014</v>
          </cell>
          <cell r="J185" t="str">
            <v>Broadacres Housing Association Limited</v>
          </cell>
          <cell r="K185">
            <v>0</v>
          </cell>
          <cell r="L185" t="str">
            <v>LH4014</v>
          </cell>
          <cell r="M185" t="str">
            <v>Broadacres Housing Association Limited</v>
          </cell>
          <cell r="N185" t="str">
            <v>Large</v>
          </cell>
          <cell r="O185">
            <v>1</v>
          </cell>
        </row>
        <row r="186">
          <cell r="A186" t="str">
            <v>L4218</v>
          </cell>
          <cell r="B186" t="str">
            <v>L4218</v>
          </cell>
          <cell r="C186" t="str">
            <v>Broadening Choices for Older People</v>
          </cell>
          <cell r="D186" t="str">
            <v>No</v>
          </cell>
          <cell r="E186" t="str">
            <v>non-grp</v>
          </cell>
          <cell r="F186">
            <v>0</v>
          </cell>
          <cell r="G186">
            <v>0</v>
          </cell>
          <cell r="H186">
            <v>0</v>
          </cell>
          <cell r="I186" t="str">
            <v>L4218</v>
          </cell>
          <cell r="J186" t="str">
            <v>Broadening Choices for Older People</v>
          </cell>
          <cell r="K186">
            <v>0</v>
          </cell>
          <cell r="L186" t="str">
            <v>L4218</v>
          </cell>
          <cell r="M186" t="str">
            <v>Broadening Choices for Older People</v>
          </cell>
          <cell r="N186" t="str">
            <v>RASA</v>
          </cell>
          <cell r="O186">
            <v>1</v>
          </cell>
        </row>
        <row r="187">
          <cell r="A187" t="str">
            <v>L0026</v>
          </cell>
          <cell r="B187" t="str">
            <v>L0026</v>
          </cell>
          <cell r="C187" t="str">
            <v>Broadland Housing Association Limited</v>
          </cell>
          <cell r="D187" t="str">
            <v>Yes</v>
          </cell>
          <cell r="E187" t="str">
            <v>Yes</v>
          </cell>
          <cell r="F187">
            <v>0</v>
          </cell>
          <cell r="G187">
            <v>0</v>
          </cell>
          <cell r="H187">
            <v>0</v>
          </cell>
          <cell r="I187" t="str">
            <v>L0026</v>
          </cell>
          <cell r="J187" t="str">
            <v>Broadland Housing Association Limited</v>
          </cell>
          <cell r="K187">
            <v>0</v>
          </cell>
          <cell r="L187" t="str">
            <v>L0026</v>
          </cell>
          <cell r="M187" t="str">
            <v>Broadland Housing Association Limited</v>
          </cell>
          <cell r="N187" t="str">
            <v>Large</v>
          </cell>
          <cell r="O187">
            <v>1</v>
          </cell>
        </row>
        <row r="188">
          <cell r="A188" t="str">
            <v>L0711</v>
          </cell>
          <cell r="B188" t="str">
            <v>L0711</v>
          </cell>
          <cell r="C188" t="str">
            <v>Broadway Park Housing Association Limited</v>
          </cell>
          <cell r="D188" t="str">
            <v>No</v>
          </cell>
          <cell r="E188" t="str">
            <v>non-grp</v>
          </cell>
          <cell r="F188">
            <v>0</v>
          </cell>
          <cell r="G188">
            <v>0</v>
          </cell>
          <cell r="H188">
            <v>0</v>
          </cell>
          <cell r="I188" t="str">
            <v>L0711</v>
          </cell>
          <cell r="J188" t="str">
            <v>Broadway Park Housing Association Limited</v>
          </cell>
          <cell r="K188">
            <v>0</v>
          </cell>
          <cell r="L188" t="str">
            <v>L0711</v>
          </cell>
          <cell r="M188" t="str">
            <v>Broadway Park Housing Association Limited</v>
          </cell>
          <cell r="N188" t="str">
            <v>RASA</v>
          </cell>
          <cell r="O188">
            <v>1</v>
          </cell>
        </row>
        <row r="189">
          <cell r="A189" t="str">
            <v>C2430</v>
          </cell>
          <cell r="B189" t="str">
            <v>C2430</v>
          </cell>
          <cell r="C189" t="str">
            <v>Brockley Tenants Co-operative Limited</v>
          </cell>
          <cell r="D189" t="str">
            <v>No</v>
          </cell>
          <cell r="E189" t="str">
            <v>non-grp</v>
          </cell>
          <cell r="F189">
            <v>0</v>
          </cell>
          <cell r="G189">
            <v>0</v>
          </cell>
          <cell r="H189">
            <v>0</v>
          </cell>
          <cell r="I189" t="str">
            <v>C2430</v>
          </cell>
          <cell r="J189" t="str">
            <v>Brockley Tenants Co-operative Limited</v>
          </cell>
          <cell r="K189">
            <v>0</v>
          </cell>
          <cell r="L189" t="str">
            <v>C2430</v>
          </cell>
          <cell r="M189" t="str">
            <v>Brockley Tenants Co-operative Limited</v>
          </cell>
          <cell r="N189" t="str">
            <v>RASA</v>
          </cell>
          <cell r="O189">
            <v>1</v>
          </cell>
        </row>
        <row r="190">
          <cell r="A190" t="str">
            <v>L4450</v>
          </cell>
          <cell r="B190" t="str">
            <v>L4450</v>
          </cell>
          <cell r="C190" t="str">
            <v>Bromford Home Ownership Limited</v>
          </cell>
          <cell r="D190" t="str">
            <v>Yes</v>
          </cell>
          <cell r="E190" t="str">
            <v>No</v>
          </cell>
          <cell r="F190" t="str">
            <v>Yes</v>
          </cell>
          <cell r="G190" t="str">
            <v>L4449</v>
          </cell>
          <cell r="H190" t="str">
            <v>Bromford Housing Group Limited</v>
          </cell>
          <cell r="I190" t="str">
            <v>L4449</v>
          </cell>
          <cell r="J190" t="str">
            <v>Bromford Housing Group Limited</v>
          </cell>
          <cell r="K190">
            <v>0</v>
          </cell>
          <cell r="L190" t="str">
            <v>L4449</v>
          </cell>
          <cell r="M190" t="str">
            <v>Bromford Housing Group Limited</v>
          </cell>
          <cell r="N190" t="str">
            <v>Large</v>
          </cell>
          <cell r="O190">
            <v>1</v>
          </cell>
        </row>
        <row r="191">
          <cell r="A191" t="str">
            <v>4674</v>
          </cell>
          <cell r="B191">
            <v>4674</v>
          </cell>
          <cell r="C191" t="str">
            <v>Bromford Housing Association Limited</v>
          </cell>
          <cell r="D191" t="str">
            <v>Yes</v>
          </cell>
          <cell r="E191" t="str">
            <v>No</v>
          </cell>
          <cell r="F191" t="str">
            <v>Yes</v>
          </cell>
          <cell r="G191" t="str">
            <v>L4449</v>
          </cell>
          <cell r="H191" t="str">
            <v>Bromford Housing Group Limited</v>
          </cell>
          <cell r="I191" t="str">
            <v>L4449</v>
          </cell>
          <cell r="J191" t="str">
            <v>Bromford Housing Group Limited</v>
          </cell>
          <cell r="K191">
            <v>0</v>
          </cell>
          <cell r="L191" t="str">
            <v>L4449</v>
          </cell>
          <cell r="M191" t="str">
            <v>Bromford Housing Group Limited</v>
          </cell>
          <cell r="N191" t="str">
            <v>Large</v>
          </cell>
          <cell r="O191">
            <v>1</v>
          </cell>
        </row>
        <row r="192">
          <cell r="A192" t="str">
            <v>L4449</v>
          </cell>
          <cell r="B192" t="str">
            <v>L4449</v>
          </cell>
          <cell r="C192" t="str">
            <v>Bromford Housing Group Limited</v>
          </cell>
          <cell r="D192" t="str">
            <v>Yes</v>
          </cell>
          <cell r="E192" t="str">
            <v>Yes</v>
          </cell>
          <cell r="F192">
            <v>0</v>
          </cell>
          <cell r="G192">
            <v>0</v>
          </cell>
          <cell r="H192">
            <v>0</v>
          </cell>
          <cell r="I192" t="str">
            <v>L4449</v>
          </cell>
          <cell r="J192" t="str">
            <v>Bromford Housing Group Limited</v>
          </cell>
          <cell r="K192">
            <v>0</v>
          </cell>
          <cell r="L192" t="str">
            <v>L4449</v>
          </cell>
          <cell r="M192" t="str">
            <v>Bromford Housing Group Limited</v>
          </cell>
          <cell r="N192" t="str">
            <v>RASA</v>
          </cell>
          <cell r="O192">
            <v>1</v>
          </cell>
        </row>
        <row r="193">
          <cell r="A193" t="str">
            <v>LH4120</v>
          </cell>
          <cell r="B193" t="str">
            <v>LH4120</v>
          </cell>
          <cell r="C193" t="str">
            <v>Fosseway Housing Association Limited</v>
          </cell>
          <cell r="D193" t="str">
            <v>Yes</v>
          </cell>
          <cell r="E193" t="str">
            <v>No</v>
          </cell>
          <cell r="F193" t="str">
            <v>Yes</v>
          </cell>
          <cell r="G193" t="str">
            <v>L4449</v>
          </cell>
          <cell r="H193" t="str">
            <v>Bromford Housing Group Limited</v>
          </cell>
          <cell r="I193" t="str">
            <v>L4449</v>
          </cell>
          <cell r="J193" t="str">
            <v>Bromford Housing Group Limited</v>
          </cell>
          <cell r="K193">
            <v>0</v>
          </cell>
          <cell r="L193" t="str">
            <v>L4449</v>
          </cell>
          <cell r="M193" t="str">
            <v>Bromford Housing Group Limited</v>
          </cell>
          <cell r="N193" t="str">
            <v>Large</v>
          </cell>
          <cell r="O193">
            <v>1</v>
          </cell>
        </row>
        <row r="194">
          <cell r="A194" t="str">
            <v>A0352</v>
          </cell>
          <cell r="B194" t="str">
            <v>A0352</v>
          </cell>
          <cell r="C194" t="str">
            <v>Bromley and Sheppard's Colleges Charity</v>
          </cell>
          <cell r="D194" t="str">
            <v>No</v>
          </cell>
          <cell r="E194" t="str">
            <v>non-grp</v>
          </cell>
          <cell r="F194">
            <v>0</v>
          </cell>
          <cell r="G194">
            <v>0</v>
          </cell>
          <cell r="H194">
            <v>0</v>
          </cell>
          <cell r="I194" t="str">
            <v>A0352</v>
          </cell>
          <cell r="J194" t="str">
            <v>Bromley and Sheppard's Colleges Charity</v>
          </cell>
          <cell r="K194">
            <v>0</v>
          </cell>
          <cell r="L194" t="str">
            <v>A0352</v>
          </cell>
          <cell r="M194" t="str">
            <v>Bromley and Sheppard's Colleges Charity</v>
          </cell>
          <cell r="N194" t="str">
            <v>RASA</v>
          </cell>
          <cell r="O194">
            <v>1</v>
          </cell>
        </row>
        <row r="195">
          <cell r="A195" t="str">
            <v>LH4415</v>
          </cell>
          <cell r="B195" t="str">
            <v>LH4415</v>
          </cell>
          <cell r="C195" t="str">
            <v>Bromsgrove District Housing Trust Limited</v>
          </cell>
          <cell r="D195" t="str">
            <v>Yes</v>
          </cell>
          <cell r="E195" t="str">
            <v>Yes</v>
          </cell>
          <cell r="F195">
            <v>0</v>
          </cell>
          <cell r="G195">
            <v>0</v>
          </cell>
          <cell r="H195">
            <v>0</v>
          </cell>
          <cell r="I195" t="str">
            <v>LH4415</v>
          </cell>
          <cell r="J195" t="str">
            <v>Bromsgrove District Housing Trust Limited</v>
          </cell>
          <cell r="K195">
            <v>0</v>
          </cell>
          <cell r="L195" t="str">
            <v>LH4415</v>
          </cell>
          <cell r="M195" t="str">
            <v>Bromsgrove District Housing Trust Limited</v>
          </cell>
          <cell r="N195" t="str">
            <v>Large</v>
          </cell>
          <cell r="O195">
            <v>1</v>
          </cell>
        </row>
        <row r="196">
          <cell r="A196" t="str">
            <v>L4481</v>
          </cell>
          <cell r="B196" t="str">
            <v>L4481</v>
          </cell>
          <cell r="C196" t="str">
            <v>Bromsgrove Housing Initiatives Limited</v>
          </cell>
          <cell r="D196" t="str">
            <v>Yes</v>
          </cell>
          <cell r="E196" t="str">
            <v>No</v>
          </cell>
          <cell r="F196" t="str">
            <v>Yes</v>
          </cell>
          <cell r="G196" t="str">
            <v>LH4415</v>
          </cell>
          <cell r="H196" t="str">
            <v>Bromsgrove District Housing Trust Limited</v>
          </cell>
          <cell r="I196" t="str">
            <v>LH4415</v>
          </cell>
          <cell r="J196" t="str">
            <v>Bromsgrove District Housing Trust Limited</v>
          </cell>
          <cell r="K196">
            <v>0</v>
          </cell>
          <cell r="L196" t="str">
            <v>LH4415</v>
          </cell>
          <cell r="M196" t="str">
            <v>Bromsgrove District Housing Trust Limited</v>
          </cell>
          <cell r="N196" t="str">
            <v>RASA</v>
          </cell>
          <cell r="O196">
            <v>1</v>
          </cell>
        </row>
        <row r="197">
          <cell r="A197" t="str">
            <v>A1067</v>
          </cell>
          <cell r="B197" t="str">
            <v>A1067</v>
          </cell>
          <cell r="C197" t="str">
            <v>Bromsgrove United Charities</v>
          </cell>
          <cell r="D197" t="str">
            <v>No</v>
          </cell>
          <cell r="E197" t="str">
            <v>non-grp</v>
          </cell>
          <cell r="F197">
            <v>0</v>
          </cell>
          <cell r="G197">
            <v>0</v>
          </cell>
          <cell r="H197">
            <v>0</v>
          </cell>
          <cell r="I197" t="str">
            <v>A1067</v>
          </cell>
          <cell r="J197" t="str">
            <v>Bromsgrove United Charities</v>
          </cell>
          <cell r="K197">
            <v>0</v>
          </cell>
          <cell r="L197" t="str">
            <v>A1067</v>
          </cell>
          <cell r="M197" t="str">
            <v>Bromsgrove United Charities</v>
          </cell>
          <cell r="N197" t="str">
            <v>RASA</v>
          </cell>
          <cell r="O197">
            <v>1</v>
          </cell>
        </row>
        <row r="198">
          <cell r="A198" t="str">
            <v>A4006</v>
          </cell>
          <cell r="B198" t="str">
            <v>A4006</v>
          </cell>
          <cell r="C198" t="str">
            <v>Browne &amp; Wingrave Almshouse Charities</v>
          </cell>
          <cell r="D198" t="str">
            <v>No</v>
          </cell>
          <cell r="E198" t="str">
            <v>non-grp</v>
          </cell>
          <cell r="F198">
            <v>0</v>
          </cell>
          <cell r="G198">
            <v>0</v>
          </cell>
          <cell r="H198">
            <v>0</v>
          </cell>
          <cell r="I198" t="str">
            <v>A4006</v>
          </cell>
          <cell r="J198" t="str">
            <v>Browne &amp; Wingrave Almshouse Charities</v>
          </cell>
          <cell r="K198">
            <v>0</v>
          </cell>
          <cell r="L198" t="str">
            <v>A4006</v>
          </cell>
          <cell r="M198" t="str">
            <v>Browne &amp; Wingrave Almshouse Charities</v>
          </cell>
          <cell r="N198" t="str">
            <v>RASA</v>
          </cell>
          <cell r="O198">
            <v>1</v>
          </cell>
        </row>
        <row r="199">
          <cell r="A199" t="str">
            <v>C3718</v>
          </cell>
          <cell r="B199" t="str">
            <v>C3718</v>
          </cell>
          <cell r="C199" t="str">
            <v>Brownlow Hill Housing Co-operative Limited</v>
          </cell>
          <cell r="D199" t="str">
            <v>No</v>
          </cell>
          <cell r="E199" t="str">
            <v>non-grp</v>
          </cell>
          <cell r="F199">
            <v>0</v>
          </cell>
          <cell r="G199">
            <v>0</v>
          </cell>
          <cell r="H199">
            <v>0</v>
          </cell>
          <cell r="I199" t="str">
            <v>C3718</v>
          </cell>
          <cell r="J199" t="str">
            <v>Brownlow Hill Housing Co-operative Limited</v>
          </cell>
          <cell r="K199">
            <v>0</v>
          </cell>
          <cell r="L199" t="str">
            <v>C3718</v>
          </cell>
          <cell r="M199" t="str">
            <v>Brownlow Hill Housing Co-operative Limited</v>
          </cell>
          <cell r="N199" t="str">
            <v>RASA</v>
          </cell>
          <cell r="O199">
            <v>1</v>
          </cell>
        </row>
        <row r="200">
          <cell r="A200" t="str">
            <v>LH0269</v>
          </cell>
          <cell r="B200" t="str">
            <v>LH0269</v>
          </cell>
          <cell r="C200" t="str">
            <v>Brunelcare</v>
          </cell>
          <cell r="D200" t="str">
            <v>No</v>
          </cell>
          <cell r="E200" t="str">
            <v>non-grp</v>
          </cell>
          <cell r="F200">
            <v>0</v>
          </cell>
          <cell r="G200">
            <v>0</v>
          </cell>
          <cell r="H200">
            <v>0</v>
          </cell>
          <cell r="I200" t="str">
            <v>LH0269</v>
          </cell>
          <cell r="J200" t="str">
            <v>Brunelcare</v>
          </cell>
          <cell r="K200">
            <v>0</v>
          </cell>
          <cell r="L200" t="str">
            <v>LH0269</v>
          </cell>
          <cell r="M200" t="str">
            <v>Brunelcare</v>
          </cell>
          <cell r="N200" t="str">
            <v>Large</v>
          </cell>
          <cell r="O200">
            <v>1</v>
          </cell>
        </row>
        <row r="201">
          <cell r="A201" t="str">
            <v>A2722</v>
          </cell>
          <cell r="B201" t="str">
            <v>A2722</v>
          </cell>
          <cell r="C201" t="str">
            <v>Brunts Charity</v>
          </cell>
          <cell r="D201" t="str">
            <v>No</v>
          </cell>
          <cell r="E201" t="str">
            <v>non-grp</v>
          </cell>
          <cell r="F201">
            <v>0</v>
          </cell>
          <cell r="G201">
            <v>0</v>
          </cell>
          <cell r="H201">
            <v>0</v>
          </cell>
          <cell r="I201" t="str">
            <v>A2722</v>
          </cell>
          <cell r="J201" t="str">
            <v>Brunts Charity</v>
          </cell>
          <cell r="K201">
            <v>0</v>
          </cell>
          <cell r="L201" t="str">
            <v>A2722</v>
          </cell>
          <cell r="M201" t="str">
            <v>Brunts Charity</v>
          </cell>
          <cell r="N201" t="str">
            <v>RASA</v>
          </cell>
          <cell r="O201">
            <v>1</v>
          </cell>
        </row>
        <row r="202">
          <cell r="A202" t="str">
            <v>L2007</v>
          </cell>
          <cell r="B202" t="str">
            <v>L2007</v>
          </cell>
          <cell r="C202" t="str">
            <v>Buckinghamshire Housing Association Limited</v>
          </cell>
          <cell r="D202" t="str">
            <v>No</v>
          </cell>
          <cell r="E202" t="str">
            <v>non-grp</v>
          </cell>
          <cell r="F202">
            <v>0</v>
          </cell>
          <cell r="G202">
            <v>0</v>
          </cell>
          <cell r="H202">
            <v>0</v>
          </cell>
          <cell r="I202" t="str">
            <v>L2007</v>
          </cell>
          <cell r="J202" t="str">
            <v>Buckinghamshire Housing Association Limited</v>
          </cell>
          <cell r="K202">
            <v>0</v>
          </cell>
          <cell r="L202" t="str">
            <v>L2007</v>
          </cell>
          <cell r="M202" t="str">
            <v>Buckinghamshire Housing Association Limited</v>
          </cell>
          <cell r="N202" t="str">
            <v>RASA</v>
          </cell>
          <cell r="O202">
            <v>1</v>
          </cell>
        </row>
        <row r="203">
          <cell r="A203" t="str">
            <v>A0752</v>
          </cell>
          <cell r="B203" t="str">
            <v>A0752</v>
          </cell>
          <cell r="C203" t="str">
            <v>Bucklehaven Charity</v>
          </cell>
          <cell r="D203" t="str">
            <v>No</v>
          </cell>
          <cell r="E203" t="str">
            <v>non-grp</v>
          </cell>
          <cell r="F203">
            <v>0</v>
          </cell>
          <cell r="G203">
            <v>0</v>
          </cell>
          <cell r="H203">
            <v>0</v>
          </cell>
          <cell r="I203" t="str">
            <v>A0752</v>
          </cell>
          <cell r="J203" t="str">
            <v>Bucklehaven Charity</v>
          </cell>
          <cell r="K203">
            <v>0</v>
          </cell>
          <cell r="L203" t="str">
            <v>A0752</v>
          </cell>
          <cell r="M203" t="str">
            <v>Bucklehaven Charity</v>
          </cell>
          <cell r="N203" t="str">
            <v>RASA</v>
          </cell>
          <cell r="O203">
            <v>1</v>
          </cell>
        </row>
        <row r="204">
          <cell r="A204" t="str">
            <v>A3825</v>
          </cell>
          <cell r="B204" t="str">
            <v>A3825</v>
          </cell>
          <cell r="C204" t="str">
            <v>Butterfield Homes (Cottingley)</v>
          </cell>
          <cell r="D204" t="str">
            <v>No</v>
          </cell>
          <cell r="E204" t="str">
            <v>non-grp</v>
          </cell>
          <cell r="F204">
            <v>0</v>
          </cell>
          <cell r="G204">
            <v>0</v>
          </cell>
          <cell r="H204">
            <v>0</v>
          </cell>
          <cell r="I204" t="str">
            <v>A3825</v>
          </cell>
          <cell r="J204" t="str">
            <v>Butterfield Homes (Cottingley)</v>
          </cell>
          <cell r="K204">
            <v>0</v>
          </cell>
          <cell r="L204" t="str">
            <v>A3825</v>
          </cell>
          <cell r="M204" t="str">
            <v>Butterfield Homes (Cottingley)</v>
          </cell>
          <cell r="N204" t="str">
            <v>RASA</v>
          </cell>
          <cell r="O204">
            <v>1</v>
          </cell>
        </row>
        <row r="205">
          <cell r="A205" t="str">
            <v>A3623</v>
          </cell>
          <cell r="B205" t="str">
            <v>A3623</v>
          </cell>
          <cell r="C205" t="str">
            <v>Butterfield Homes (Wilsden)</v>
          </cell>
          <cell r="D205" t="str">
            <v>No</v>
          </cell>
          <cell r="E205" t="str">
            <v>non-grp</v>
          </cell>
          <cell r="F205">
            <v>0</v>
          </cell>
          <cell r="G205">
            <v>0</v>
          </cell>
          <cell r="H205">
            <v>0</v>
          </cell>
          <cell r="I205" t="str">
            <v>A3623</v>
          </cell>
          <cell r="J205" t="str">
            <v>Butterfield Homes (Wilsden)</v>
          </cell>
          <cell r="K205">
            <v>0</v>
          </cell>
          <cell r="L205" t="str">
            <v>A3623</v>
          </cell>
          <cell r="M205" t="str">
            <v>Butterfield Homes (Wilsden)</v>
          </cell>
          <cell r="N205" t="str">
            <v>RASA</v>
          </cell>
          <cell r="O205">
            <v>1</v>
          </cell>
        </row>
        <row r="206">
          <cell r="A206" t="str">
            <v>4714</v>
          </cell>
          <cell r="B206">
            <v>4714</v>
          </cell>
          <cell r="C206" t="str">
            <v>Byker Community Trust Limited</v>
          </cell>
          <cell r="D206" t="str">
            <v>No</v>
          </cell>
          <cell r="E206" t="str">
            <v>non-grp</v>
          </cell>
          <cell r="F206">
            <v>0</v>
          </cell>
          <cell r="G206">
            <v>0</v>
          </cell>
          <cell r="H206">
            <v>0</v>
          </cell>
          <cell r="I206" t="str">
            <v>4714</v>
          </cell>
          <cell r="J206" t="str">
            <v>Byker Community Trust Limited</v>
          </cell>
          <cell r="K206">
            <v>0</v>
          </cell>
          <cell r="L206" t="str">
            <v>4714</v>
          </cell>
          <cell r="M206" t="str">
            <v>Byker Community Trust Limited</v>
          </cell>
          <cell r="N206" t="str">
            <v>Large</v>
          </cell>
          <cell r="O206">
            <v>1</v>
          </cell>
        </row>
        <row r="207">
          <cell r="A207" t="str">
            <v>4681</v>
          </cell>
          <cell r="B207">
            <v>4681</v>
          </cell>
          <cell r="C207" t="str">
            <v>C J Gallards's Almshouses Charitable Trust</v>
          </cell>
          <cell r="D207" t="str">
            <v>No</v>
          </cell>
          <cell r="E207" t="str">
            <v>non-grp</v>
          </cell>
          <cell r="F207">
            <v>0</v>
          </cell>
          <cell r="G207">
            <v>0</v>
          </cell>
          <cell r="H207">
            <v>0</v>
          </cell>
          <cell r="I207" t="str">
            <v>4681</v>
          </cell>
          <cell r="J207" t="str">
            <v>C J Gallards's Almshouses Charitable Trust</v>
          </cell>
          <cell r="K207">
            <v>0</v>
          </cell>
          <cell r="L207" t="str">
            <v>4681</v>
          </cell>
          <cell r="M207" t="str">
            <v>C J Gallards's Almshouses Charitable Trust</v>
          </cell>
          <cell r="N207" t="str">
            <v>RASA</v>
          </cell>
          <cell r="O207">
            <v>1</v>
          </cell>
        </row>
        <row r="208">
          <cell r="A208" t="str">
            <v>L0104</v>
          </cell>
          <cell r="B208" t="str">
            <v>L0104</v>
          </cell>
          <cell r="C208" t="str">
            <v>C of E Soldiers, Sailors &amp; Airmens H.A Ltd</v>
          </cell>
          <cell r="D208" t="str">
            <v>No</v>
          </cell>
          <cell r="E208" t="str">
            <v>non-grp</v>
          </cell>
          <cell r="F208">
            <v>0</v>
          </cell>
          <cell r="G208">
            <v>0</v>
          </cell>
          <cell r="H208">
            <v>0</v>
          </cell>
          <cell r="I208" t="str">
            <v>L0104</v>
          </cell>
          <cell r="J208" t="str">
            <v>C of E Soldiers, Sailors &amp; Airmens H.A Ltd</v>
          </cell>
          <cell r="K208">
            <v>0</v>
          </cell>
          <cell r="L208" t="str">
            <v>L0104</v>
          </cell>
          <cell r="M208" t="str">
            <v>C of E Soldiers, Sailors &amp; Airmens H.A Ltd</v>
          </cell>
          <cell r="N208" t="str">
            <v>RASA</v>
          </cell>
          <cell r="O208">
            <v>1</v>
          </cell>
        </row>
        <row r="209">
          <cell r="A209" t="str">
            <v>L4254</v>
          </cell>
          <cell r="B209" t="str">
            <v>L4254</v>
          </cell>
          <cell r="C209" t="str">
            <v>Calico Homes Limited</v>
          </cell>
          <cell r="D209" t="str">
            <v>Yes</v>
          </cell>
          <cell r="E209" t="str">
            <v>No</v>
          </cell>
          <cell r="F209" t="str">
            <v>No</v>
          </cell>
          <cell r="G209">
            <v>0</v>
          </cell>
          <cell r="H209">
            <v>0</v>
          </cell>
          <cell r="I209" t="str">
            <v>L4254</v>
          </cell>
          <cell r="J209" t="str">
            <v>Calico Homes Limited</v>
          </cell>
          <cell r="K209" t="str">
            <v>unreg'd parent: The Calico Grp Limited</v>
          </cell>
          <cell r="L209" t="str">
            <v>L4254</v>
          </cell>
          <cell r="M209" t="str">
            <v>Calico Homes Limited</v>
          </cell>
          <cell r="N209" t="str">
            <v>Large</v>
          </cell>
          <cell r="O209">
            <v>1</v>
          </cell>
        </row>
        <row r="210">
          <cell r="A210" t="str">
            <v>L1976</v>
          </cell>
          <cell r="B210" t="str">
            <v>L1976</v>
          </cell>
          <cell r="C210" t="str">
            <v>Camberwell Housing Society</v>
          </cell>
          <cell r="D210" t="str">
            <v>No</v>
          </cell>
          <cell r="E210" t="str">
            <v>non-grp</v>
          </cell>
          <cell r="F210">
            <v>0</v>
          </cell>
          <cell r="G210">
            <v>0</v>
          </cell>
          <cell r="H210">
            <v>0</v>
          </cell>
          <cell r="I210" t="str">
            <v>L1976</v>
          </cell>
          <cell r="J210" t="str">
            <v>Camberwell Housing Society</v>
          </cell>
          <cell r="K210">
            <v>0</v>
          </cell>
          <cell r="L210" t="str">
            <v>L1976</v>
          </cell>
          <cell r="M210" t="str">
            <v>Camberwell Housing Society</v>
          </cell>
          <cell r="N210" t="str">
            <v>RASA</v>
          </cell>
          <cell r="O210">
            <v>1</v>
          </cell>
        </row>
        <row r="211">
          <cell r="A211" t="str">
            <v>L0983</v>
          </cell>
          <cell r="B211" t="str">
            <v>L0983</v>
          </cell>
          <cell r="C211" t="str">
            <v>Campden School Housing Association Limited</v>
          </cell>
          <cell r="D211" t="str">
            <v>No</v>
          </cell>
          <cell r="E211" t="str">
            <v>non-grp</v>
          </cell>
          <cell r="F211">
            <v>0</v>
          </cell>
          <cell r="G211">
            <v>0</v>
          </cell>
          <cell r="H211">
            <v>0</v>
          </cell>
          <cell r="I211" t="str">
            <v>L0983</v>
          </cell>
          <cell r="J211" t="str">
            <v>Campden School Housing Association Limited</v>
          </cell>
          <cell r="K211">
            <v>0</v>
          </cell>
          <cell r="L211" t="str">
            <v>L0983</v>
          </cell>
          <cell r="M211" t="str">
            <v>Campden School Housing Association Limited</v>
          </cell>
          <cell r="N211" t="str">
            <v>RASA</v>
          </cell>
          <cell r="O211">
            <v>1</v>
          </cell>
        </row>
        <row r="212">
          <cell r="A212" t="str">
            <v>C1981</v>
          </cell>
          <cell r="B212" t="str">
            <v>C1981</v>
          </cell>
          <cell r="C212" t="str">
            <v>Canning Housing Co-operative Limited</v>
          </cell>
          <cell r="D212" t="str">
            <v>No</v>
          </cell>
          <cell r="E212" t="str">
            <v>non-grp</v>
          </cell>
          <cell r="F212">
            <v>0</v>
          </cell>
          <cell r="G212">
            <v>0</v>
          </cell>
          <cell r="H212">
            <v>0</v>
          </cell>
          <cell r="I212" t="str">
            <v>C1981</v>
          </cell>
          <cell r="J212" t="str">
            <v>Canning Housing Co-operative Limited</v>
          </cell>
          <cell r="K212">
            <v>0</v>
          </cell>
          <cell r="L212" t="str">
            <v>C1981</v>
          </cell>
          <cell r="M212" t="str">
            <v>Canning Housing Co-operative Limited</v>
          </cell>
          <cell r="N212" t="str">
            <v>RASA</v>
          </cell>
          <cell r="O212">
            <v>1</v>
          </cell>
        </row>
        <row r="213">
          <cell r="A213" t="str">
            <v>4669</v>
          </cell>
          <cell r="B213">
            <v>4669</v>
          </cell>
          <cell r="C213" t="str">
            <v>Capital Housing Associates Limited</v>
          </cell>
          <cell r="D213" t="str">
            <v>No</v>
          </cell>
          <cell r="E213" t="str">
            <v>non-grp</v>
          </cell>
          <cell r="F213">
            <v>0</v>
          </cell>
          <cell r="G213">
            <v>0</v>
          </cell>
          <cell r="H213">
            <v>0</v>
          </cell>
          <cell r="I213" t="str">
            <v>4669</v>
          </cell>
          <cell r="J213" t="str">
            <v>Capital Housing Associates Limited</v>
          </cell>
          <cell r="K213">
            <v>0</v>
          </cell>
          <cell r="L213" t="str">
            <v>4669</v>
          </cell>
          <cell r="M213" t="str">
            <v>Capital Housing Associates Limited</v>
          </cell>
          <cell r="N213" t="str">
            <v>RASA</v>
          </cell>
          <cell r="O213">
            <v>1</v>
          </cell>
        </row>
        <row r="214">
          <cell r="A214" t="str">
            <v>4672</v>
          </cell>
          <cell r="B214">
            <v>4672</v>
          </cell>
          <cell r="C214" t="str">
            <v>Care Housing Association</v>
          </cell>
          <cell r="D214" t="str">
            <v>No</v>
          </cell>
          <cell r="E214" t="str">
            <v>non-grp</v>
          </cell>
          <cell r="F214">
            <v>0</v>
          </cell>
          <cell r="G214">
            <v>0</v>
          </cell>
          <cell r="H214">
            <v>0</v>
          </cell>
          <cell r="I214" t="str">
            <v>4672</v>
          </cell>
          <cell r="J214" t="str">
            <v>Care Housing Association</v>
          </cell>
          <cell r="K214">
            <v>0</v>
          </cell>
          <cell r="L214" t="str">
            <v>4672</v>
          </cell>
          <cell r="M214" t="str">
            <v>Care Housing Association</v>
          </cell>
          <cell r="N214" t="str">
            <v>RASA</v>
          </cell>
          <cell r="O214">
            <v>1</v>
          </cell>
        </row>
        <row r="215">
          <cell r="A215" t="str">
            <v>4709</v>
          </cell>
          <cell r="B215">
            <v>4709</v>
          </cell>
          <cell r="C215" t="str">
            <v>Castle Housing Limited</v>
          </cell>
          <cell r="D215" t="str">
            <v>No</v>
          </cell>
          <cell r="E215" t="str">
            <v>non-grp</v>
          </cell>
          <cell r="F215">
            <v>0</v>
          </cell>
          <cell r="G215">
            <v>0</v>
          </cell>
          <cell r="H215">
            <v>0</v>
          </cell>
          <cell r="I215" t="str">
            <v>4709</v>
          </cell>
          <cell r="J215" t="str">
            <v>Castle Housing Limited</v>
          </cell>
          <cell r="K215">
            <v>0</v>
          </cell>
          <cell r="L215" t="str">
            <v>4709</v>
          </cell>
          <cell r="M215" t="str">
            <v>Castle Housing Limited</v>
          </cell>
          <cell r="N215" t="str">
            <v>RASA</v>
          </cell>
          <cell r="O215">
            <v>1</v>
          </cell>
        </row>
        <row r="216">
          <cell r="A216" t="str">
            <v>L4118</v>
          </cell>
          <cell r="B216" t="str">
            <v>L4118</v>
          </cell>
          <cell r="C216" t="str">
            <v>Castle Vale Community Housing Association Ltd</v>
          </cell>
          <cell r="D216" t="str">
            <v>Yes</v>
          </cell>
          <cell r="E216" t="str">
            <v>Yes</v>
          </cell>
          <cell r="F216">
            <v>0</v>
          </cell>
          <cell r="G216">
            <v>0</v>
          </cell>
          <cell r="H216">
            <v>0</v>
          </cell>
          <cell r="I216" t="str">
            <v>L4118</v>
          </cell>
          <cell r="J216" t="str">
            <v>Castle Vale Community Housing Association Ltd</v>
          </cell>
          <cell r="K216">
            <v>0</v>
          </cell>
          <cell r="L216" t="str">
            <v>L4118</v>
          </cell>
          <cell r="M216" t="str">
            <v>Castle Vale Community Housing Association Ltd</v>
          </cell>
          <cell r="N216" t="str">
            <v>Large</v>
          </cell>
          <cell r="O216">
            <v>1</v>
          </cell>
        </row>
        <row r="217">
          <cell r="A217" t="str">
            <v>L0699</v>
          </cell>
          <cell r="B217" t="str">
            <v>L0699</v>
          </cell>
          <cell r="C217" t="str">
            <v>Catalyst Housing Limited</v>
          </cell>
          <cell r="D217" t="str">
            <v>Yes</v>
          </cell>
          <cell r="E217" t="str">
            <v>Yes</v>
          </cell>
          <cell r="F217">
            <v>0</v>
          </cell>
          <cell r="G217">
            <v>0</v>
          </cell>
          <cell r="H217">
            <v>0</v>
          </cell>
          <cell r="I217" t="str">
            <v>L0699</v>
          </cell>
          <cell r="J217" t="str">
            <v>Catalyst Housing Limited</v>
          </cell>
          <cell r="K217">
            <v>0</v>
          </cell>
          <cell r="L217" t="str">
            <v>L0699</v>
          </cell>
          <cell r="M217" t="str">
            <v>Catalyst Housing Limited</v>
          </cell>
          <cell r="N217" t="str">
            <v>Large</v>
          </cell>
          <cell r="O217">
            <v>1</v>
          </cell>
        </row>
        <row r="218">
          <cell r="A218" t="str">
            <v>C3856</v>
          </cell>
          <cell r="B218" t="str">
            <v>C3856</v>
          </cell>
          <cell r="C218" t="str">
            <v>Cathedral Mansions Housing Co-operative Limited</v>
          </cell>
          <cell r="D218" t="str">
            <v>No</v>
          </cell>
          <cell r="E218" t="str">
            <v>non-grp</v>
          </cell>
          <cell r="F218">
            <v>0</v>
          </cell>
          <cell r="G218">
            <v>0</v>
          </cell>
          <cell r="H218">
            <v>0</v>
          </cell>
          <cell r="I218" t="str">
            <v>C3856</v>
          </cell>
          <cell r="J218" t="str">
            <v>Cathedral Mansions Housing Co-operative Limited</v>
          </cell>
          <cell r="K218">
            <v>0</v>
          </cell>
          <cell r="L218" t="str">
            <v>C3856</v>
          </cell>
          <cell r="M218" t="str">
            <v>Cathedral Mansions Housing Co-operative Limited</v>
          </cell>
          <cell r="N218" t="str">
            <v>RASA</v>
          </cell>
          <cell r="O218">
            <v>1</v>
          </cell>
        </row>
        <row r="219">
          <cell r="A219" t="str">
            <v>L0047</v>
          </cell>
          <cell r="B219" t="str">
            <v>L0047</v>
          </cell>
          <cell r="C219" t="str">
            <v>Cedarmore Housing Association Limited</v>
          </cell>
          <cell r="D219" t="str">
            <v>No</v>
          </cell>
          <cell r="E219" t="str">
            <v>non-grp</v>
          </cell>
          <cell r="F219">
            <v>0</v>
          </cell>
          <cell r="G219">
            <v>0</v>
          </cell>
          <cell r="H219">
            <v>0</v>
          </cell>
          <cell r="I219" t="str">
            <v>L0047</v>
          </cell>
          <cell r="J219" t="str">
            <v>Cedarmore Housing Association Limited</v>
          </cell>
          <cell r="K219">
            <v>0</v>
          </cell>
          <cell r="L219" t="str">
            <v>L0047</v>
          </cell>
          <cell r="M219" t="str">
            <v>Cedarmore Housing Association Limited</v>
          </cell>
          <cell r="N219" t="str">
            <v>RASA</v>
          </cell>
          <cell r="O219">
            <v>1</v>
          </cell>
        </row>
        <row r="220">
          <cell r="A220" t="str">
            <v>H1528</v>
          </cell>
          <cell r="B220" t="str">
            <v>H1528</v>
          </cell>
          <cell r="C220" t="str">
            <v>Central and Cecil Housing Trust</v>
          </cell>
          <cell r="D220" t="str">
            <v>Yes</v>
          </cell>
          <cell r="E220" t="str">
            <v>Yes</v>
          </cell>
          <cell r="F220">
            <v>0</v>
          </cell>
          <cell r="G220">
            <v>0</v>
          </cell>
          <cell r="H220">
            <v>0</v>
          </cell>
          <cell r="I220" t="str">
            <v>H1528</v>
          </cell>
          <cell r="J220" t="str">
            <v>Central and Cecil Housing Trust</v>
          </cell>
          <cell r="K220">
            <v>0</v>
          </cell>
          <cell r="L220" t="str">
            <v>H1528</v>
          </cell>
          <cell r="M220" t="str">
            <v>Central and Cecil Housing Trust</v>
          </cell>
          <cell r="N220" t="str">
            <v>Large</v>
          </cell>
          <cell r="O220">
            <v>1</v>
          </cell>
        </row>
        <row r="221">
          <cell r="A221" t="str">
            <v>H1869</v>
          </cell>
          <cell r="B221" t="str">
            <v>H1869</v>
          </cell>
          <cell r="C221" t="str">
            <v>Centrepoint</v>
          </cell>
          <cell r="D221" t="str">
            <v>Yes</v>
          </cell>
          <cell r="E221" t="str">
            <v>Yes</v>
          </cell>
          <cell r="F221">
            <v>0</v>
          </cell>
          <cell r="G221">
            <v>0</v>
          </cell>
          <cell r="H221">
            <v>0</v>
          </cell>
          <cell r="I221" t="str">
            <v>H1869</v>
          </cell>
          <cell r="J221" t="str">
            <v>Centrepoint</v>
          </cell>
          <cell r="K221">
            <v>0</v>
          </cell>
          <cell r="L221" t="str">
            <v>H1869</v>
          </cell>
          <cell r="M221" t="str">
            <v>Centrepoint</v>
          </cell>
          <cell r="N221" t="str">
            <v>RASA</v>
          </cell>
          <cell r="O221">
            <v>1</v>
          </cell>
        </row>
        <row r="222">
          <cell r="A222" t="str">
            <v>4641</v>
          </cell>
          <cell r="B222">
            <v>4641</v>
          </cell>
          <cell r="C222" t="str">
            <v>Changing Lives Housing Trust</v>
          </cell>
          <cell r="D222" t="str">
            <v>No</v>
          </cell>
          <cell r="E222" t="str">
            <v>non-grp</v>
          </cell>
          <cell r="F222">
            <v>0</v>
          </cell>
          <cell r="G222">
            <v>0</v>
          </cell>
          <cell r="H222">
            <v>0</v>
          </cell>
          <cell r="I222" t="str">
            <v>4641</v>
          </cell>
          <cell r="J222" t="str">
            <v>Changing Lives Housing Trust</v>
          </cell>
          <cell r="K222">
            <v>0</v>
          </cell>
          <cell r="L222" t="str">
            <v>4641</v>
          </cell>
          <cell r="M222" t="str">
            <v>Changing Lives Housing Trust</v>
          </cell>
          <cell r="N222" t="str">
            <v>RASA</v>
          </cell>
          <cell r="O222">
            <v>1</v>
          </cell>
        </row>
        <row r="223">
          <cell r="A223" t="str">
            <v>H3658</v>
          </cell>
          <cell r="B223" t="str">
            <v>H3658</v>
          </cell>
          <cell r="C223" t="str">
            <v>Chapter 1 Charity Limited</v>
          </cell>
          <cell r="D223" t="str">
            <v>No</v>
          </cell>
          <cell r="E223" t="str">
            <v>non-grp</v>
          </cell>
          <cell r="F223">
            <v>0</v>
          </cell>
          <cell r="G223">
            <v>0</v>
          </cell>
          <cell r="H223">
            <v>0</v>
          </cell>
          <cell r="I223" t="str">
            <v>H3658</v>
          </cell>
          <cell r="J223" t="str">
            <v>Chapter 1 Charity Limited</v>
          </cell>
          <cell r="K223">
            <v>0</v>
          </cell>
          <cell r="L223" t="str">
            <v>H3658</v>
          </cell>
          <cell r="M223" t="str">
            <v>Chapter 1 Charity Limited</v>
          </cell>
          <cell r="N223" t="str">
            <v>Large</v>
          </cell>
          <cell r="O223">
            <v>1</v>
          </cell>
        </row>
        <row r="224">
          <cell r="A224" t="str">
            <v>A3761</v>
          </cell>
          <cell r="B224" t="str">
            <v>A3761</v>
          </cell>
          <cell r="C224" t="str">
            <v>Charities of James Farmer for Almshouses &amp; Poor</v>
          </cell>
          <cell r="D224" t="str">
            <v>No</v>
          </cell>
          <cell r="E224" t="str">
            <v>non-grp</v>
          </cell>
          <cell r="F224">
            <v>0</v>
          </cell>
          <cell r="G224">
            <v>0</v>
          </cell>
          <cell r="H224">
            <v>0</v>
          </cell>
          <cell r="I224" t="str">
            <v>A3761</v>
          </cell>
          <cell r="J224" t="str">
            <v>Charities of James Farmer for Almshouses &amp; Poor</v>
          </cell>
          <cell r="K224">
            <v>0</v>
          </cell>
          <cell r="L224" t="str">
            <v>A3761</v>
          </cell>
          <cell r="M224" t="str">
            <v>Charities of James Farmer for Almshouses &amp; Poor</v>
          </cell>
          <cell r="N224" t="str">
            <v>RASA</v>
          </cell>
          <cell r="O224">
            <v>1</v>
          </cell>
        </row>
        <row r="225">
          <cell r="A225" t="str">
            <v>A2820</v>
          </cell>
          <cell r="B225" t="str">
            <v>A2820</v>
          </cell>
          <cell r="C225" t="str">
            <v>Charity of Alice Dale</v>
          </cell>
          <cell r="D225" t="str">
            <v>No</v>
          </cell>
          <cell r="E225" t="str">
            <v>non-grp</v>
          </cell>
          <cell r="F225">
            <v>0</v>
          </cell>
          <cell r="G225">
            <v>0</v>
          </cell>
          <cell r="H225">
            <v>0</v>
          </cell>
          <cell r="I225" t="str">
            <v>A2820</v>
          </cell>
          <cell r="J225" t="str">
            <v>Charity of Alice Dale</v>
          </cell>
          <cell r="K225">
            <v>0</v>
          </cell>
          <cell r="L225" t="str">
            <v>A2820</v>
          </cell>
          <cell r="M225" t="str">
            <v>Charity of Alice Dale</v>
          </cell>
          <cell r="N225" t="str">
            <v>RASA</v>
          </cell>
          <cell r="O225">
            <v>1</v>
          </cell>
        </row>
        <row r="226">
          <cell r="A226" t="str">
            <v>A2706</v>
          </cell>
          <cell r="B226" t="str">
            <v>A2706</v>
          </cell>
          <cell r="C226" t="str">
            <v>Charity of Elizabeth Owen, Llanfair</v>
          </cell>
          <cell r="D226" t="str">
            <v>No</v>
          </cell>
          <cell r="E226" t="str">
            <v>non-grp</v>
          </cell>
          <cell r="F226">
            <v>0</v>
          </cell>
          <cell r="G226">
            <v>0</v>
          </cell>
          <cell r="H226">
            <v>0</v>
          </cell>
          <cell r="I226" t="str">
            <v>A2706</v>
          </cell>
          <cell r="J226" t="str">
            <v>Charity of Elizabeth Owen, Llanfair</v>
          </cell>
          <cell r="K226">
            <v>0</v>
          </cell>
          <cell r="L226" t="str">
            <v>A2706</v>
          </cell>
          <cell r="M226" t="str">
            <v>Charity of Elizabeth Owen, Llanfair</v>
          </cell>
          <cell r="N226" t="str">
            <v>RASA</v>
          </cell>
          <cell r="O226">
            <v>1</v>
          </cell>
        </row>
        <row r="227">
          <cell r="A227" t="str">
            <v>A3681</v>
          </cell>
          <cell r="B227" t="str">
            <v>A3681</v>
          </cell>
          <cell r="C227" t="str">
            <v>Charity Of Elizabeth Wadsworth</v>
          </cell>
          <cell r="D227" t="str">
            <v>No</v>
          </cell>
          <cell r="E227" t="str">
            <v>non-grp</v>
          </cell>
          <cell r="F227">
            <v>0</v>
          </cell>
          <cell r="G227">
            <v>0</v>
          </cell>
          <cell r="H227">
            <v>0</v>
          </cell>
          <cell r="I227" t="str">
            <v>A3681</v>
          </cell>
          <cell r="J227" t="str">
            <v>Charity Of Elizabeth Wadsworth</v>
          </cell>
          <cell r="K227">
            <v>0</v>
          </cell>
          <cell r="L227" t="str">
            <v>A3681</v>
          </cell>
          <cell r="M227" t="str">
            <v>Charity Of Elizabeth Wadsworth</v>
          </cell>
          <cell r="N227" t="str">
            <v>RASA</v>
          </cell>
          <cell r="O227">
            <v>1</v>
          </cell>
        </row>
        <row r="228">
          <cell r="A228" t="str">
            <v>A3751</v>
          </cell>
          <cell r="B228" t="str">
            <v>A3751</v>
          </cell>
          <cell r="C228" t="str">
            <v>Charity of Emma Rice &amp; W.E.J. Knight</v>
          </cell>
          <cell r="D228" t="str">
            <v>No</v>
          </cell>
          <cell r="E228" t="str">
            <v>non-grp</v>
          </cell>
          <cell r="F228">
            <v>0</v>
          </cell>
          <cell r="G228">
            <v>0</v>
          </cell>
          <cell r="H228">
            <v>0</v>
          </cell>
          <cell r="I228" t="str">
            <v>A3751</v>
          </cell>
          <cell r="J228" t="str">
            <v>Charity of Emma Rice &amp; W.E.J. Knight</v>
          </cell>
          <cell r="K228">
            <v>0</v>
          </cell>
          <cell r="L228" t="str">
            <v>A3751</v>
          </cell>
          <cell r="M228" t="str">
            <v>Charity of Emma Rice &amp; W.E.J. Knight</v>
          </cell>
          <cell r="N228" t="str">
            <v>RASA</v>
          </cell>
          <cell r="O228">
            <v>1</v>
          </cell>
        </row>
        <row r="229">
          <cell r="A229" t="str">
            <v>A0364</v>
          </cell>
          <cell r="B229" t="str">
            <v>A0364</v>
          </cell>
          <cell r="C229" t="str">
            <v>Charity of George Jones</v>
          </cell>
          <cell r="D229" t="str">
            <v>No</v>
          </cell>
          <cell r="E229" t="str">
            <v>non-grp</v>
          </cell>
          <cell r="F229">
            <v>0</v>
          </cell>
          <cell r="G229">
            <v>0</v>
          </cell>
          <cell r="H229">
            <v>0</v>
          </cell>
          <cell r="I229" t="str">
            <v>A0364</v>
          </cell>
          <cell r="J229" t="str">
            <v>Charity of George Jones</v>
          </cell>
          <cell r="K229">
            <v>0</v>
          </cell>
          <cell r="L229" t="str">
            <v>A0364</v>
          </cell>
          <cell r="M229" t="str">
            <v>Charity of George Jones</v>
          </cell>
          <cell r="N229" t="str">
            <v>RASA</v>
          </cell>
          <cell r="O229">
            <v>1</v>
          </cell>
        </row>
        <row r="230">
          <cell r="A230" t="str">
            <v>A4057</v>
          </cell>
          <cell r="B230" t="str">
            <v>A4057</v>
          </cell>
          <cell r="C230" t="str">
            <v>Charity of Marjorie Hurst</v>
          </cell>
          <cell r="D230" t="str">
            <v>No</v>
          </cell>
          <cell r="E230" t="str">
            <v>non-grp</v>
          </cell>
          <cell r="F230">
            <v>0</v>
          </cell>
          <cell r="G230">
            <v>0</v>
          </cell>
          <cell r="H230">
            <v>0</v>
          </cell>
          <cell r="I230" t="str">
            <v>A4057</v>
          </cell>
          <cell r="J230" t="str">
            <v>Charity of Marjorie Hurst</v>
          </cell>
          <cell r="K230">
            <v>0</v>
          </cell>
          <cell r="L230" t="str">
            <v>A4057</v>
          </cell>
          <cell r="M230" t="str">
            <v>Charity of Marjorie Hurst</v>
          </cell>
          <cell r="N230" t="str">
            <v>RASA</v>
          </cell>
          <cell r="O230">
            <v>1</v>
          </cell>
        </row>
        <row r="231">
          <cell r="A231" t="str">
            <v>A4430</v>
          </cell>
          <cell r="B231" t="str">
            <v>A4430</v>
          </cell>
          <cell r="C231" t="str">
            <v>Charity of Mrs Catherine Walker</v>
          </cell>
          <cell r="D231" t="str">
            <v>No</v>
          </cell>
          <cell r="E231" t="str">
            <v>non-grp</v>
          </cell>
          <cell r="F231">
            <v>0</v>
          </cell>
          <cell r="G231">
            <v>0</v>
          </cell>
          <cell r="H231">
            <v>0</v>
          </cell>
          <cell r="I231" t="str">
            <v>A4430</v>
          </cell>
          <cell r="J231" t="str">
            <v>Charity of Mrs Catherine Walker</v>
          </cell>
          <cell r="K231">
            <v>0</v>
          </cell>
          <cell r="L231" t="str">
            <v>A4430</v>
          </cell>
          <cell r="M231" t="str">
            <v>Charity of Mrs Catherine Walker</v>
          </cell>
          <cell r="N231" t="str">
            <v>RASA</v>
          </cell>
          <cell r="O231">
            <v>1</v>
          </cell>
        </row>
        <row r="232">
          <cell r="A232" t="str">
            <v>A3540</v>
          </cell>
          <cell r="B232" t="str">
            <v>A3540</v>
          </cell>
          <cell r="C232" t="str">
            <v>Charity of Sarah Jane Wood &amp; Mary A Garnett</v>
          </cell>
          <cell r="D232" t="str">
            <v>No</v>
          </cell>
          <cell r="E232" t="str">
            <v>non-grp</v>
          </cell>
          <cell r="F232">
            <v>0</v>
          </cell>
          <cell r="G232">
            <v>0</v>
          </cell>
          <cell r="H232">
            <v>0</v>
          </cell>
          <cell r="I232" t="str">
            <v>A3540</v>
          </cell>
          <cell r="J232" t="str">
            <v>Charity of Sarah Jane Wood &amp; Mary A Garnett</v>
          </cell>
          <cell r="K232">
            <v>0</v>
          </cell>
          <cell r="L232" t="str">
            <v>A3540</v>
          </cell>
          <cell r="M232" t="str">
            <v>Charity of Sarah Jane Wood &amp; Mary A Garnett</v>
          </cell>
          <cell r="N232" t="str">
            <v>RASA</v>
          </cell>
          <cell r="O232">
            <v>1</v>
          </cell>
        </row>
        <row r="233">
          <cell r="A233" t="str">
            <v>A3990</v>
          </cell>
          <cell r="B233" t="str">
            <v>A3990</v>
          </cell>
          <cell r="C233" t="str">
            <v>Charles Edward Sugden Almshouses</v>
          </cell>
          <cell r="D233" t="str">
            <v>No</v>
          </cell>
          <cell r="E233" t="str">
            <v>non-grp</v>
          </cell>
          <cell r="F233">
            <v>0</v>
          </cell>
          <cell r="G233">
            <v>0</v>
          </cell>
          <cell r="H233">
            <v>0</v>
          </cell>
          <cell r="I233" t="str">
            <v>A3990</v>
          </cell>
          <cell r="J233" t="str">
            <v>Charles Edward Sugden Almshouses</v>
          </cell>
          <cell r="K233">
            <v>0</v>
          </cell>
          <cell r="L233" t="str">
            <v>A3990</v>
          </cell>
          <cell r="M233" t="str">
            <v>Charles Edward Sugden Almshouses</v>
          </cell>
          <cell r="N233" t="str">
            <v>RASA</v>
          </cell>
          <cell r="O233">
            <v>1</v>
          </cell>
        </row>
        <row r="234">
          <cell r="A234" t="str">
            <v>L4331</v>
          </cell>
          <cell r="B234" t="str">
            <v>L4331</v>
          </cell>
          <cell r="C234" t="str">
            <v>Chelmer Housing Partnership Limited</v>
          </cell>
          <cell r="D234" t="str">
            <v>Yes</v>
          </cell>
          <cell r="E234" t="str">
            <v>Yes</v>
          </cell>
          <cell r="F234">
            <v>0</v>
          </cell>
          <cell r="G234">
            <v>0</v>
          </cell>
          <cell r="H234">
            <v>0</v>
          </cell>
          <cell r="I234" t="str">
            <v>L4331</v>
          </cell>
          <cell r="J234" t="str">
            <v>Chelmer Housing Partnership Limited</v>
          </cell>
          <cell r="K234">
            <v>0</v>
          </cell>
          <cell r="L234" t="str">
            <v>L4331</v>
          </cell>
          <cell r="M234" t="str">
            <v>Chelmer Housing Partnership Limited</v>
          </cell>
          <cell r="N234" t="str">
            <v>Large</v>
          </cell>
          <cell r="O234">
            <v>1</v>
          </cell>
        </row>
        <row r="235">
          <cell r="A235" t="str">
            <v>4572</v>
          </cell>
          <cell r="B235">
            <v>4572</v>
          </cell>
          <cell r="C235" t="str">
            <v>Cheltenham Borough Homes Limited</v>
          </cell>
          <cell r="D235" t="str">
            <v>Yes</v>
          </cell>
          <cell r="E235" t="str">
            <v>Yes</v>
          </cell>
          <cell r="F235">
            <v>0</v>
          </cell>
          <cell r="G235">
            <v>0</v>
          </cell>
          <cell r="H235">
            <v>0</v>
          </cell>
          <cell r="I235" t="str">
            <v>4572</v>
          </cell>
          <cell r="J235" t="str">
            <v>Cheltenham Borough Homes Limited</v>
          </cell>
          <cell r="K235">
            <v>0</v>
          </cell>
          <cell r="L235" t="str">
            <v>4572</v>
          </cell>
          <cell r="M235" t="str">
            <v>Cheltenham Borough Homes Limited</v>
          </cell>
          <cell r="N235" t="str">
            <v>RASA</v>
          </cell>
          <cell r="O235">
            <v>1</v>
          </cell>
        </row>
        <row r="236">
          <cell r="A236" t="str">
            <v>H4270</v>
          </cell>
          <cell r="B236" t="str">
            <v>H4270</v>
          </cell>
          <cell r="C236" t="str">
            <v>Cheltenham Young Men's Christian Association</v>
          </cell>
          <cell r="D236" t="str">
            <v>No</v>
          </cell>
          <cell r="E236" t="str">
            <v>non-grp</v>
          </cell>
          <cell r="F236">
            <v>0</v>
          </cell>
          <cell r="G236">
            <v>0</v>
          </cell>
          <cell r="H236">
            <v>0</v>
          </cell>
          <cell r="I236" t="str">
            <v>H4270</v>
          </cell>
          <cell r="J236" t="str">
            <v>Cheltenham Young Men's Christian Association</v>
          </cell>
          <cell r="K236">
            <v>0</v>
          </cell>
          <cell r="L236" t="str">
            <v>H4270</v>
          </cell>
          <cell r="M236" t="str">
            <v>Cheltenham Young Men's Christian Association</v>
          </cell>
          <cell r="N236" t="str">
            <v>RASA</v>
          </cell>
          <cell r="O236">
            <v>1</v>
          </cell>
        </row>
        <row r="237">
          <cell r="A237" t="str">
            <v>H0399</v>
          </cell>
          <cell r="B237" t="str">
            <v>H0399</v>
          </cell>
          <cell r="C237" t="str">
            <v>Cherchefelle Housing Association Limited</v>
          </cell>
          <cell r="D237" t="str">
            <v>No</v>
          </cell>
          <cell r="E237" t="str">
            <v>non-grp</v>
          </cell>
          <cell r="F237">
            <v>0</v>
          </cell>
          <cell r="G237">
            <v>0</v>
          </cell>
          <cell r="H237">
            <v>0</v>
          </cell>
          <cell r="I237" t="str">
            <v>H0399</v>
          </cell>
          <cell r="J237" t="str">
            <v>Cherchefelle Housing Association Limited</v>
          </cell>
          <cell r="K237">
            <v>0</v>
          </cell>
          <cell r="L237" t="str">
            <v>H0399</v>
          </cell>
          <cell r="M237" t="str">
            <v>Cherchefelle Housing Association Limited</v>
          </cell>
          <cell r="N237" t="str">
            <v>RASA</v>
          </cell>
          <cell r="O237">
            <v>1</v>
          </cell>
        </row>
        <row r="238">
          <cell r="A238" t="str">
            <v>C4111</v>
          </cell>
          <cell r="B238" t="str">
            <v>C4111</v>
          </cell>
          <cell r="C238" t="str">
            <v>Cheriton Housing Co-operative Limited</v>
          </cell>
          <cell r="D238" t="str">
            <v>No</v>
          </cell>
          <cell r="E238" t="str">
            <v>non-grp</v>
          </cell>
          <cell r="F238">
            <v>0</v>
          </cell>
          <cell r="G238">
            <v>0</v>
          </cell>
          <cell r="H238">
            <v>0</v>
          </cell>
          <cell r="I238" t="str">
            <v>C4111</v>
          </cell>
          <cell r="J238" t="str">
            <v>Cheriton Housing Co-operative Limited</v>
          </cell>
          <cell r="K238">
            <v>0</v>
          </cell>
          <cell r="L238" t="str">
            <v>C4111</v>
          </cell>
          <cell r="M238" t="str">
            <v>Cheriton Housing Co-operative Limited</v>
          </cell>
          <cell r="N238" t="str">
            <v>RASA</v>
          </cell>
          <cell r="O238">
            <v>1</v>
          </cell>
        </row>
        <row r="239">
          <cell r="A239" t="str">
            <v>C3608</v>
          </cell>
          <cell r="B239" t="str">
            <v>C3608</v>
          </cell>
          <cell r="C239" t="str">
            <v>Cherryfield Co-operative Limited</v>
          </cell>
          <cell r="D239" t="str">
            <v>No</v>
          </cell>
          <cell r="E239" t="str">
            <v>non-grp</v>
          </cell>
          <cell r="F239">
            <v>0</v>
          </cell>
          <cell r="G239">
            <v>0</v>
          </cell>
          <cell r="H239">
            <v>0</v>
          </cell>
          <cell r="I239" t="str">
            <v>C3608</v>
          </cell>
          <cell r="J239" t="str">
            <v>Cherryfield Co-operative Limited</v>
          </cell>
          <cell r="K239">
            <v>0</v>
          </cell>
          <cell r="L239" t="str">
            <v>C3608</v>
          </cell>
          <cell r="M239" t="str">
            <v>Cherryfield Co-operative Limited</v>
          </cell>
          <cell r="N239" t="str">
            <v>RASA</v>
          </cell>
          <cell r="O239">
            <v>1</v>
          </cell>
        </row>
        <row r="240">
          <cell r="A240" t="str">
            <v>L4472</v>
          </cell>
          <cell r="B240" t="str">
            <v>L4472</v>
          </cell>
          <cell r="C240" t="str">
            <v>Cheshire Peaks &amp; Plains Housing Trust</v>
          </cell>
          <cell r="D240" t="str">
            <v>No</v>
          </cell>
          <cell r="E240" t="str">
            <v>non-grp</v>
          </cell>
          <cell r="F240">
            <v>0</v>
          </cell>
          <cell r="G240">
            <v>0</v>
          </cell>
          <cell r="H240">
            <v>0</v>
          </cell>
          <cell r="I240" t="str">
            <v>L4472</v>
          </cell>
          <cell r="J240" t="str">
            <v>Cheshire Peaks &amp; Plains Housing Trust</v>
          </cell>
          <cell r="K240">
            <v>0</v>
          </cell>
          <cell r="L240" t="str">
            <v>L4472</v>
          </cell>
          <cell r="M240" t="str">
            <v>Cheshire Peaks &amp; Plains Housing Trust</v>
          </cell>
          <cell r="N240" t="str">
            <v>Large</v>
          </cell>
          <cell r="O240">
            <v>1</v>
          </cell>
        </row>
        <row r="241">
          <cell r="A241" t="str">
            <v>LH3942</v>
          </cell>
          <cell r="B241" t="str">
            <v>LH3942</v>
          </cell>
          <cell r="C241" t="str">
            <v>Chesterfield Churches Housing Association Limited</v>
          </cell>
          <cell r="D241" t="str">
            <v>No</v>
          </cell>
          <cell r="E241" t="str">
            <v>non-grp</v>
          </cell>
          <cell r="F241">
            <v>0</v>
          </cell>
          <cell r="G241">
            <v>0</v>
          </cell>
          <cell r="H241">
            <v>0</v>
          </cell>
          <cell r="I241" t="str">
            <v>LH3942</v>
          </cell>
          <cell r="J241" t="str">
            <v>Chesterfield Churches Housing Association Limited</v>
          </cell>
          <cell r="K241">
            <v>0</v>
          </cell>
          <cell r="L241" t="str">
            <v>LH3942</v>
          </cell>
          <cell r="M241" t="str">
            <v>Chesterfield Churches Housing Association Limited</v>
          </cell>
          <cell r="N241" t="str">
            <v>RASA</v>
          </cell>
          <cell r="O241">
            <v>1</v>
          </cell>
        </row>
        <row r="242">
          <cell r="A242" t="str">
            <v>L1306</v>
          </cell>
          <cell r="B242" t="str">
            <v>L1306</v>
          </cell>
          <cell r="C242" t="str">
            <v>Chichester Greyfriars Housing Association Limited</v>
          </cell>
          <cell r="D242" t="str">
            <v>No</v>
          </cell>
          <cell r="E242" t="str">
            <v>non-grp</v>
          </cell>
          <cell r="F242">
            <v>0</v>
          </cell>
          <cell r="G242">
            <v>0</v>
          </cell>
          <cell r="H242">
            <v>0</v>
          </cell>
          <cell r="I242" t="str">
            <v>L1306</v>
          </cell>
          <cell r="J242" t="str">
            <v>Chichester Greyfriars Housing Association Limited</v>
          </cell>
          <cell r="K242">
            <v>0</v>
          </cell>
          <cell r="L242" t="str">
            <v>L1306</v>
          </cell>
          <cell r="M242" t="str">
            <v>Chichester Greyfriars Housing Association Limited</v>
          </cell>
          <cell r="N242" t="str">
            <v>RASA</v>
          </cell>
          <cell r="O242">
            <v>1</v>
          </cell>
        </row>
        <row r="243">
          <cell r="A243" t="str">
            <v>C3497</v>
          </cell>
          <cell r="B243" t="str">
            <v>C3497</v>
          </cell>
          <cell r="C243" t="str">
            <v>Chippenham Housing Co-operative Limited</v>
          </cell>
          <cell r="D243" t="str">
            <v>No</v>
          </cell>
          <cell r="E243" t="str">
            <v>non-grp</v>
          </cell>
          <cell r="F243">
            <v>0</v>
          </cell>
          <cell r="G243">
            <v>0</v>
          </cell>
          <cell r="H243">
            <v>0</v>
          </cell>
          <cell r="I243" t="str">
            <v>C3497</v>
          </cell>
          <cell r="J243" t="str">
            <v>Chippenham Housing Co-operative Limited</v>
          </cell>
          <cell r="K243">
            <v>0</v>
          </cell>
          <cell r="L243" t="str">
            <v>C3497</v>
          </cell>
          <cell r="M243" t="str">
            <v>Chippenham Housing Co-operative Limited</v>
          </cell>
          <cell r="N243" t="str">
            <v>RASA</v>
          </cell>
          <cell r="O243">
            <v>1</v>
          </cell>
        </row>
        <row r="244">
          <cell r="A244" t="str">
            <v>L3642</v>
          </cell>
          <cell r="B244" t="str">
            <v>L3642</v>
          </cell>
          <cell r="C244" t="str">
            <v>Chisel Limited</v>
          </cell>
          <cell r="D244" t="str">
            <v>No</v>
          </cell>
          <cell r="E244" t="str">
            <v>non-grp</v>
          </cell>
          <cell r="F244">
            <v>0</v>
          </cell>
          <cell r="G244">
            <v>0</v>
          </cell>
          <cell r="H244">
            <v>0</v>
          </cell>
          <cell r="I244" t="str">
            <v>L3642</v>
          </cell>
          <cell r="J244" t="str">
            <v>Chisel Limited</v>
          </cell>
          <cell r="K244">
            <v>0</v>
          </cell>
          <cell r="L244" t="str">
            <v>L3642</v>
          </cell>
          <cell r="M244" t="str">
            <v>Chisel Limited</v>
          </cell>
          <cell r="N244" t="str">
            <v>RASA</v>
          </cell>
          <cell r="O244">
            <v>1</v>
          </cell>
        </row>
        <row r="245">
          <cell r="A245" t="str">
            <v>L1693</v>
          </cell>
          <cell r="B245" t="str">
            <v>L1693</v>
          </cell>
          <cell r="C245" t="str">
            <v>Chislehurst and Sidcup Housing Association</v>
          </cell>
          <cell r="D245" t="str">
            <v>No</v>
          </cell>
          <cell r="E245" t="str">
            <v>non-grp</v>
          </cell>
          <cell r="F245">
            <v>0</v>
          </cell>
          <cell r="G245">
            <v>0</v>
          </cell>
          <cell r="H245">
            <v>0</v>
          </cell>
          <cell r="I245" t="str">
            <v>L1693</v>
          </cell>
          <cell r="J245" t="str">
            <v>Chislehurst and Sidcup Housing Association</v>
          </cell>
          <cell r="K245">
            <v>0</v>
          </cell>
          <cell r="L245" t="str">
            <v>L1693</v>
          </cell>
          <cell r="M245" t="str">
            <v>Chislehurst and Sidcup Housing Association</v>
          </cell>
          <cell r="N245" t="str">
            <v>RASA</v>
          </cell>
          <cell r="O245">
            <v>1</v>
          </cell>
        </row>
        <row r="246">
          <cell r="A246" t="str">
            <v>A0821</v>
          </cell>
          <cell r="B246" t="str">
            <v>A0821</v>
          </cell>
          <cell r="C246" t="str">
            <v>Chiswick Parochial Charities</v>
          </cell>
          <cell r="D246" t="str">
            <v>No</v>
          </cell>
          <cell r="E246" t="str">
            <v>non-grp</v>
          </cell>
          <cell r="F246">
            <v>0</v>
          </cell>
          <cell r="G246">
            <v>0</v>
          </cell>
          <cell r="H246">
            <v>0</v>
          </cell>
          <cell r="I246" t="str">
            <v>A0821</v>
          </cell>
          <cell r="J246" t="str">
            <v>Chiswick Parochial Charities</v>
          </cell>
          <cell r="K246">
            <v>0</v>
          </cell>
          <cell r="L246" t="str">
            <v>A0821</v>
          </cell>
          <cell r="M246" t="str">
            <v>Chiswick Parochial Charities</v>
          </cell>
          <cell r="N246" t="str">
            <v>RASA</v>
          </cell>
          <cell r="O246">
            <v>1</v>
          </cell>
        </row>
        <row r="247">
          <cell r="A247" t="str">
            <v>4751</v>
          </cell>
          <cell r="B247">
            <v>4751</v>
          </cell>
          <cell r="C247" t="str">
            <v>Chrysalis Supported Association Limited</v>
          </cell>
          <cell r="D247" t="str">
            <v>No</v>
          </cell>
          <cell r="E247" t="str">
            <v>non-grp</v>
          </cell>
          <cell r="F247">
            <v>0</v>
          </cell>
          <cell r="G247">
            <v>0</v>
          </cell>
          <cell r="H247">
            <v>0</v>
          </cell>
          <cell r="I247" t="str">
            <v>4751</v>
          </cell>
          <cell r="J247" t="str">
            <v>Chrysalis Supported Association Limited</v>
          </cell>
          <cell r="K247">
            <v>0</v>
          </cell>
          <cell r="L247" t="str">
            <v>4751</v>
          </cell>
          <cell r="M247" t="str">
            <v>Chrysalis Supported Association Limited</v>
          </cell>
          <cell r="N247" t="str">
            <v>RASA</v>
          </cell>
          <cell r="O247">
            <v>1</v>
          </cell>
        </row>
        <row r="248">
          <cell r="A248" t="str">
            <v>A2868</v>
          </cell>
          <cell r="B248" t="str">
            <v>A2868</v>
          </cell>
          <cell r="C248" t="str">
            <v>Chubb, Whetstone and Napper's Almshouses</v>
          </cell>
          <cell r="D248" t="str">
            <v>No</v>
          </cell>
          <cell r="E248" t="str">
            <v>non-grp</v>
          </cell>
          <cell r="F248">
            <v>0</v>
          </cell>
          <cell r="G248">
            <v>0</v>
          </cell>
          <cell r="H248">
            <v>0</v>
          </cell>
          <cell r="I248" t="str">
            <v>A2868</v>
          </cell>
          <cell r="J248" t="str">
            <v>Chubb, Whetstone and Napper's Almshouses</v>
          </cell>
          <cell r="K248">
            <v>0</v>
          </cell>
          <cell r="L248" t="str">
            <v>A2868</v>
          </cell>
          <cell r="M248" t="str">
            <v>Chubb, Whetstone and Napper's Almshouses</v>
          </cell>
          <cell r="N248" t="str">
            <v>RASA</v>
          </cell>
          <cell r="O248">
            <v>1</v>
          </cell>
        </row>
        <row r="249">
          <cell r="A249" t="str">
            <v>A2070</v>
          </cell>
          <cell r="B249" t="str">
            <v>A2070</v>
          </cell>
          <cell r="C249" t="str">
            <v>Church Almshouses Charity</v>
          </cell>
          <cell r="D249" t="str">
            <v>No</v>
          </cell>
          <cell r="E249" t="str">
            <v>non-grp</v>
          </cell>
          <cell r="F249">
            <v>0</v>
          </cell>
          <cell r="G249">
            <v>0</v>
          </cell>
          <cell r="H249">
            <v>0</v>
          </cell>
          <cell r="I249" t="str">
            <v>A2070</v>
          </cell>
          <cell r="J249" t="str">
            <v>Church Almshouses Charity</v>
          </cell>
          <cell r="K249">
            <v>0</v>
          </cell>
          <cell r="L249" t="str">
            <v>A2070</v>
          </cell>
          <cell r="M249" t="str">
            <v>Church Almshouses Charity</v>
          </cell>
          <cell r="N249" t="str">
            <v>RASA</v>
          </cell>
          <cell r="O249">
            <v>1</v>
          </cell>
        </row>
        <row r="250">
          <cell r="A250" t="str">
            <v>LH2916</v>
          </cell>
          <cell r="B250" t="str">
            <v>LH2916</v>
          </cell>
          <cell r="C250" t="str">
            <v>Churches Housing Assoc of Dudley &amp; District Ltd</v>
          </cell>
          <cell r="D250" t="str">
            <v>No</v>
          </cell>
          <cell r="E250" t="str">
            <v>non-grp</v>
          </cell>
          <cell r="F250">
            <v>0</v>
          </cell>
          <cell r="G250">
            <v>0</v>
          </cell>
          <cell r="H250">
            <v>0</v>
          </cell>
          <cell r="I250" t="str">
            <v>LH2916</v>
          </cell>
          <cell r="J250" t="str">
            <v>Churches Housing Assoc of Dudley &amp; District Ltd</v>
          </cell>
          <cell r="K250">
            <v>0</v>
          </cell>
          <cell r="L250" t="str">
            <v>LH2916</v>
          </cell>
          <cell r="M250" t="str">
            <v>Churches Housing Assoc of Dudley &amp; District Ltd</v>
          </cell>
          <cell r="N250" t="str">
            <v>RASA</v>
          </cell>
          <cell r="O250">
            <v>1</v>
          </cell>
        </row>
        <row r="251">
          <cell r="A251" t="str">
            <v>LH4046</v>
          </cell>
          <cell r="B251" t="str">
            <v>LH4046</v>
          </cell>
          <cell r="C251" t="str">
            <v>Circle Anglia Limited</v>
          </cell>
          <cell r="D251" t="str">
            <v>Yes</v>
          </cell>
          <cell r="E251" t="str">
            <v>Yes</v>
          </cell>
          <cell r="F251">
            <v>0</v>
          </cell>
          <cell r="G251">
            <v>0</v>
          </cell>
          <cell r="H251">
            <v>0</v>
          </cell>
          <cell r="I251" t="str">
            <v>LH4046</v>
          </cell>
          <cell r="J251" t="str">
            <v>Circle Anglia Limited</v>
          </cell>
          <cell r="K251">
            <v>0</v>
          </cell>
          <cell r="L251" t="str">
            <v>LH4046</v>
          </cell>
          <cell r="M251" t="str">
            <v>Circle Anglia Limited</v>
          </cell>
          <cell r="N251" t="str">
            <v>RASA</v>
          </cell>
          <cell r="O251">
            <v>1</v>
          </cell>
        </row>
        <row r="252">
          <cell r="A252" t="str">
            <v>L0031</v>
          </cell>
          <cell r="B252" t="str">
            <v>L0031</v>
          </cell>
          <cell r="C252" t="str">
            <v>Circle Thirty Three Housing Trust Limited</v>
          </cell>
          <cell r="D252" t="str">
            <v>Yes</v>
          </cell>
          <cell r="E252" t="str">
            <v>No</v>
          </cell>
          <cell r="F252" t="str">
            <v>Yes</v>
          </cell>
          <cell r="G252" t="str">
            <v>LH4046</v>
          </cell>
          <cell r="H252" t="str">
            <v>Circle Anglia Limited</v>
          </cell>
          <cell r="I252" t="str">
            <v>LH4046</v>
          </cell>
          <cell r="J252" t="str">
            <v>Circle Anglia Limited</v>
          </cell>
          <cell r="K252">
            <v>0</v>
          </cell>
          <cell r="L252" t="str">
            <v>LH4046</v>
          </cell>
          <cell r="M252" t="str">
            <v>Circle Anglia Limited</v>
          </cell>
          <cell r="N252" t="str">
            <v>Large</v>
          </cell>
          <cell r="O252">
            <v>1</v>
          </cell>
        </row>
        <row r="253">
          <cell r="A253" t="str">
            <v>L0942</v>
          </cell>
          <cell r="B253" t="str">
            <v>L0942</v>
          </cell>
          <cell r="C253" t="str">
            <v>Mercian Housing Association Limited</v>
          </cell>
          <cell r="D253" t="str">
            <v>Yes</v>
          </cell>
          <cell r="E253" t="str">
            <v>No</v>
          </cell>
          <cell r="F253" t="str">
            <v>Yes</v>
          </cell>
          <cell r="G253" t="str">
            <v>LH4046</v>
          </cell>
          <cell r="H253" t="str">
            <v>Circle Anglia Limited</v>
          </cell>
          <cell r="I253" t="str">
            <v>LH4046</v>
          </cell>
          <cell r="J253" t="str">
            <v>Circle Anglia Limited</v>
          </cell>
          <cell r="K253">
            <v>0</v>
          </cell>
          <cell r="L253" t="str">
            <v>LH4046</v>
          </cell>
          <cell r="M253" t="str">
            <v>Circle Anglia Limited</v>
          </cell>
          <cell r="N253" t="str">
            <v>Large</v>
          </cell>
          <cell r="O253">
            <v>1</v>
          </cell>
        </row>
        <row r="254">
          <cell r="A254" t="str">
            <v>L4548</v>
          </cell>
          <cell r="B254" t="str">
            <v>L4548</v>
          </cell>
          <cell r="C254" t="str">
            <v>Merton Priory Homes</v>
          </cell>
          <cell r="D254" t="str">
            <v>Yes</v>
          </cell>
          <cell r="E254" t="str">
            <v>No</v>
          </cell>
          <cell r="F254" t="str">
            <v>Yes</v>
          </cell>
          <cell r="G254" t="str">
            <v>LH4046</v>
          </cell>
          <cell r="H254" t="str">
            <v>Circle Anglia Limited</v>
          </cell>
          <cell r="I254" t="str">
            <v>LH4046</v>
          </cell>
          <cell r="J254" t="str">
            <v>Circle Anglia Limited</v>
          </cell>
          <cell r="K254">
            <v>0</v>
          </cell>
          <cell r="L254" t="str">
            <v>LH4046</v>
          </cell>
          <cell r="M254" t="str">
            <v>Circle Anglia Limited</v>
          </cell>
          <cell r="N254" t="str">
            <v>Large</v>
          </cell>
          <cell r="O254">
            <v>1</v>
          </cell>
        </row>
        <row r="255">
          <cell r="A255" t="str">
            <v>L4500</v>
          </cell>
          <cell r="B255" t="str">
            <v>L4500</v>
          </cell>
          <cell r="C255" t="str">
            <v>Mole Valley Housing Association Limited</v>
          </cell>
          <cell r="D255" t="str">
            <v>Yes</v>
          </cell>
          <cell r="E255" t="str">
            <v>No</v>
          </cell>
          <cell r="F255" t="str">
            <v>Yes</v>
          </cell>
          <cell r="G255" t="str">
            <v>LH4046</v>
          </cell>
          <cell r="H255" t="str">
            <v>Circle Anglia Limited</v>
          </cell>
          <cell r="I255" t="str">
            <v>LH4046</v>
          </cell>
          <cell r="J255" t="str">
            <v>Circle Anglia Limited</v>
          </cell>
          <cell r="K255">
            <v>0</v>
          </cell>
          <cell r="L255" t="str">
            <v>LH4046</v>
          </cell>
          <cell r="M255" t="str">
            <v>Circle Anglia Limited</v>
          </cell>
          <cell r="N255" t="str">
            <v>Large</v>
          </cell>
          <cell r="O255">
            <v>1</v>
          </cell>
        </row>
        <row r="256">
          <cell r="A256" t="str">
            <v>L4221</v>
          </cell>
          <cell r="B256" t="str">
            <v>L4221</v>
          </cell>
          <cell r="C256" t="str">
            <v>Old Ford Housing Association</v>
          </cell>
          <cell r="D256" t="str">
            <v>Yes</v>
          </cell>
          <cell r="E256" t="str">
            <v>No</v>
          </cell>
          <cell r="F256" t="str">
            <v>Yes</v>
          </cell>
          <cell r="G256" t="str">
            <v>LH4046</v>
          </cell>
          <cell r="H256" t="str">
            <v>Circle Anglia Limited</v>
          </cell>
          <cell r="I256" t="str">
            <v>LH4046</v>
          </cell>
          <cell r="J256" t="str">
            <v>Circle Anglia Limited</v>
          </cell>
          <cell r="K256">
            <v>0</v>
          </cell>
          <cell r="L256" t="str">
            <v>LH4046</v>
          </cell>
          <cell r="M256" t="str">
            <v>Circle Anglia Limited</v>
          </cell>
          <cell r="N256" t="str">
            <v>Large</v>
          </cell>
          <cell r="O256">
            <v>1</v>
          </cell>
        </row>
        <row r="257">
          <cell r="A257" t="str">
            <v>L4501</v>
          </cell>
          <cell r="B257" t="str">
            <v>L4501</v>
          </cell>
          <cell r="C257" t="str">
            <v>Roddons Housing Association Limited</v>
          </cell>
          <cell r="D257" t="str">
            <v>Yes</v>
          </cell>
          <cell r="E257" t="str">
            <v>No</v>
          </cell>
          <cell r="F257" t="str">
            <v>Yes</v>
          </cell>
          <cell r="G257" t="str">
            <v>LH4046</v>
          </cell>
          <cell r="H257" t="str">
            <v>Circle Anglia Limited</v>
          </cell>
          <cell r="I257" t="str">
            <v>LH4046</v>
          </cell>
          <cell r="J257" t="str">
            <v>Circle Anglia Limited</v>
          </cell>
          <cell r="K257">
            <v>0</v>
          </cell>
          <cell r="L257" t="str">
            <v>LH4046</v>
          </cell>
          <cell r="M257" t="str">
            <v>Circle Anglia Limited</v>
          </cell>
          <cell r="N257" t="str">
            <v>Large</v>
          </cell>
          <cell r="O257">
            <v>1</v>
          </cell>
        </row>
        <row r="258">
          <cell r="A258" t="str">
            <v>LH3922</v>
          </cell>
          <cell r="B258" t="str">
            <v>LH3922</v>
          </cell>
          <cell r="C258" t="str">
            <v>Russet Homes Limited</v>
          </cell>
          <cell r="D258" t="str">
            <v>Yes</v>
          </cell>
          <cell r="E258" t="str">
            <v>No</v>
          </cell>
          <cell r="F258" t="str">
            <v>Yes</v>
          </cell>
          <cell r="G258" t="str">
            <v>LH4046</v>
          </cell>
          <cell r="H258" t="str">
            <v>Circle Anglia Limited</v>
          </cell>
          <cell r="I258" t="str">
            <v>LH4046</v>
          </cell>
          <cell r="J258" t="str">
            <v>Circle Anglia Limited</v>
          </cell>
          <cell r="K258">
            <v>0</v>
          </cell>
          <cell r="L258" t="str">
            <v>LH4046</v>
          </cell>
          <cell r="M258" t="str">
            <v>Circle Anglia Limited</v>
          </cell>
          <cell r="N258" t="str">
            <v>Large</v>
          </cell>
          <cell r="O258">
            <v>1</v>
          </cell>
        </row>
        <row r="259">
          <cell r="A259" t="str">
            <v>LH4094</v>
          </cell>
          <cell r="B259" t="str">
            <v>LH4094</v>
          </cell>
          <cell r="C259" t="str">
            <v>South Anglia Housing Limited</v>
          </cell>
          <cell r="D259" t="str">
            <v>Yes</v>
          </cell>
          <cell r="E259" t="str">
            <v>No</v>
          </cell>
          <cell r="F259" t="str">
            <v>Yes</v>
          </cell>
          <cell r="G259" t="str">
            <v>LH4046</v>
          </cell>
          <cell r="H259" t="str">
            <v>Circle Anglia Limited</v>
          </cell>
          <cell r="I259" t="str">
            <v>LH4046</v>
          </cell>
          <cell r="J259" t="str">
            <v>Circle Anglia Limited</v>
          </cell>
          <cell r="K259">
            <v>0</v>
          </cell>
          <cell r="L259" t="str">
            <v>LH4046</v>
          </cell>
          <cell r="M259" t="str">
            <v>Circle Anglia Limited</v>
          </cell>
          <cell r="N259" t="str">
            <v>Large</v>
          </cell>
          <cell r="O259">
            <v>1</v>
          </cell>
        </row>
        <row r="260">
          <cell r="A260" t="str">
            <v>LH3866</v>
          </cell>
          <cell r="B260" t="str">
            <v>LH3866</v>
          </cell>
          <cell r="C260" t="str">
            <v>Wherry Housing Association Limited</v>
          </cell>
          <cell r="D260" t="str">
            <v>Yes</v>
          </cell>
          <cell r="E260" t="str">
            <v>No</v>
          </cell>
          <cell r="F260" t="str">
            <v>Yes</v>
          </cell>
          <cell r="G260" t="str">
            <v>LH4046</v>
          </cell>
          <cell r="H260" t="str">
            <v>Circle Anglia Limited</v>
          </cell>
          <cell r="I260" t="str">
            <v>LH4046</v>
          </cell>
          <cell r="J260" t="str">
            <v>Circle Anglia Limited</v>
          </cell>
          <cell r="K260">
            <v>0</v>
          </cell>
          <cell r="L260" t="str">
            <v>LH4046</v>
          </cell>
          <cell r="M260" t="str">
            <v>Circle Anglia Limited</v>
          </cell>
          <cell r="N260" t="str">
            <v>Large</v>
          </cell>
          <cell r="O260">
            <v>1</v>
          </cell>
        </row>
        <row r="261">
          <cell r="A261" t="str">
            <v>L1444</v>
          </cell>
          <cell r="B261" t="str">
            <v>L1444</v>
          </cell>
          <cell r="C261" t="str">
            <v>Cirencester Housing Society Limited</v>
          </cell>
          <cell r="D261" t="str">
            <v>No</v>
          </cell>
          <cell r="E261" t="str">
            <v>non-grp</v>
          </cell>
          <cell r="F261">
            <v>0</v>
          </cell>
          <cell r="G261">
            <v>0</v>
          </cell>
          <cell r="H261">
            <v>0</v>
          </cell>
          <cell r="I261" t="str">
            <v>L1444</v>
          </cell>
          <cell r="J261" t="str">
            <v>Cirencester Housing Society Limited</v>
          </cell>
          <cell r="K261">
            <v>0</v>
          </cell>
          <cell r="L261" t="str">
            <v>L1444</v>
          </cell>
          <cell r="M261" t="str">
            <v>Cirencester Housing Society Limited</v>
          </cell>
          <cell r="N261" t="str">
            <v>RASA</v>
          </cell>
          <cell r="O261">
            <v>1</v>
          </cell>
        </row>
        <row r="262">
          <cell r="A262" t="str">
            <v>H3905</v>
          </cell>
          <cell r="B262" t="str">
            <v>H3905</v>
          </cell>
          <cell r="C262" t="str">
            <v>City of Exeter YMCA</v>
          </cell>
          <cell r="D262" t="str">
            <v>No</v>
          </cell>
          <cell r="E262" t="str">
            <v>non-grp</v>
          </cell>
          <cell r="F262">
            <v>0</v>
          </cell>
          <cell r="G262">
            <v>0</v>
          </cell>
          <cell r="H262">
            <v>0</v>
          </cell>
          <cell r="I262" t="str">
            <v>H3905</v>
          </cell>
          <cell r="J262" t="str">
            <v>City of Exeter YMCA</v>
          </cell>
          <cell r="K262">
            <v>0</v>
          </cell>
          <cell r="L262" t="str">
            <v>H3905</v>
          </cell>
          <cell r="M262" t="str">
            <v>City of Exeter YMCA</v>
          </cell>
          <cell r="N262" t="str">
            <v>RASA</v>
          </cell>
          <cell r="O262">
            <v>1</v>
          </cell>
        </row>
        <row r="263">
          <cell r="A263" t="str">
            <v>H1720</v>
          </cell>
          <cell r="B263" t="str">
            <v>H1720</v>
          </cell>
          <cell r="C263" t="str">
            <v>City Of Liverpool YMCA (Incorporated)</v>
          </cell>
          <cell r="D263" t="str">
            <v>No</v>
          </cell>
          <cell r="E263" t="str">
            <v>non-grp</v>
          </cell>
          <cell r="F263">
            <v>0</v>
          </cell>
          <cell r="G263">
            <v>0</v>
          </cell>
          <cell r="H263">
            <v>0</v>
          </cell>
          <cell r="I263" t="str">
            <v>H1720</v>
          </cell>
          <cell r="J263" t="str">
            <v>City Of Liverpool YMCA (Incorporated)</v>
          </cell>
          <cell r="K263">
            <v>0</v>
          </cell>
          <cell r="L263" t="str">
            <v>H1720</v>
          </cell>
          <cell r="M263" t="str">
            <v>City Of Liverpool YMCA (Incorporated)</v>
          </cell>
          <cell r="N263" t="str">
            <v>RASA</v>
          </cell>
          <cell r="O263">
            <v>1</v>
          </cell>
        </row>
        <row r="264">
          <cell r="A264" t="str">
            <v>A4055</v>
          </cell>
          <cell r="B264" t="str">
            <v>A4055</v>
          </cell>
          <cell r="C264" t="str">
            <v>City of Wells Almshouses</v>
          </cell>
          <cell r="D264" t="str">
            <v>No</v>
          </cell>
          <cell r="E264" t="str">
            <v>non-grp</v>
          </cell>
          <cell r="F264">
            <v>0</v>
          </cell>
          <cell r="G264">
            <v>0</v>
          </cell>
          <cell r="H264">
            <v>0</v>
          </cell>
          <cell r="I264" t="str">
            <v>A4055</v>
          </cell>
          <cell r="J264" t="str">
            <v>City of Wells Almshouses</v>
          </cell>
          <cell r="K264">
            <v>0</v>
          </cell>
          <cell r="L264" t="str">
            <v>A4055</v>
          </cell>
          <cell r="M264" t="str">
            <v>City of Wells Almshouses</v>
          </cell>
          <cell r="N264" t="str">
            <v>RASA</v>
          </cell>
          <cell r="O264">
            <v>1</v>
          </cell>
        </row>
        <row r="265">
          <cell r="A265" t="str">
            <v>L4528</v>
          </cell>
          <cell r="B265" t="str">
            <v>L4528</v>
          </cell>
          <cell r="C265" t="str">
            <v>City West Housing Trust Limited</v>
          </cell>
          <cell r="D265" t="str">
            <v>Yes</v>
          </cell>
          <cell r="E265" t="str">
            <v>Yes</v>
          </cell>
          <cell r="F265">
            <v>0</v>
          </cell>
          <cell r="G265">
            <v>0</v>
          </cell>
          <cell r="H265">
            <v>0</v>
          </cell>
          <cell r="I265" t="str">
            <v>L4528</v>
          </cell>
          <cell r="J265" t="str">
            <v>City West Housing Trust Limited</v>
          </cell>
          <cell r="K265">
            <v>0</v>
          </cell>
          <cell r="L265" t="str">
            <v>L4528</v>
          </cell>
          <cell r="M265" t="str">
            <v>City West Housing Trust Limited</v>
          </cell>
          <cell r="N265" t="str">
            <v>Large</v>
          </cell>
          <cell r="O265">
            <v>1</v>
          </cell>
        </row>
        <row r="266">
          <cell r="A266" t="str">
            <v>H4099</v>
          </cell>
          <cell r="B266" t="str">
            <v>H4099</v>
          </cell>
          <cell r="C266" t="str">
            <v>City YMCA, London</v>
          </cell>
          <cell r="D266" t="str">
            <v>No</v>
          </cell>
          <cell r="E266" t="str">
            <v>non-grp</v>
          </cell>
          <cell r="F266">
            <v>0</v>
          </cell>
          <cell r="G266">
            <v>0</v>
          </cell>
          <cell r="H266">
            <v>0</v>
          </cell>
          <cell r="I266" t="str">
            <v>H4099</v>
          </cell>
          <cell r="J266" t="str">
            <v>City YMCA, London</v>
          </cell>
          <cell r="K266">
            <v>0</v>
          </cell>
          <cell r="L266" t="str">
            <v>H4099</v>
          </cell>
          <cell r="M266" t="str">
            <v>City YMCA, London</v>
          </cell>
          <cell r="N266" t="str">
            <v>RASA</v>
          </cell>
          <cell r="O266">
            <v>1</v>
          </cell>
        </row>
        <row r="267">
          <cell r="A267" t="str">
            <v>L0156</v>
          </cell>
          <cell r="B267" t="str">
            <v>L0156</v>
          </cell>
          <cell r="C267" t="str">
            <v>Claverdon Benefice Housing Association Limited</v>
          </cell>
          <cell r="D267" t="str">
            <v>No</v>
          </cell>
          <cell r="E267" t="str">
            <v>non-grp</v>
          </cell>
          <cell r="F267">
            <v>0</v>
          </cell>
          <cell r="G267">
            <v>0</v>
          </cell>
          <cell r="H267">
            <v>0</v>
          </cell>
          <cell r="I267" t="str">
            <v>L0156</v>
          </cell>
          <cell r="J267" t="str">
            <v>Claverdon Benefice Housing Association Limited</v>
          </cell>
          <cell r="K267">
            <v>0</v>
          </cell>
          <cell r="L267" t="str">
            <v>L0156</v>
          </cell>
          <cell r="M267" t="str">
            <v>Claverdon Benefice Housing Association Limited</v>
          </cell>
          <cell r="N267" t="str">
            <v>RASA</v>
          </cell>
          <cell r="O267">
            <v>1</v>
          </cell>
        </row>
        <row r="268">
          <cell r="A268" t="str">
            <v>C3041</v>
          </cell>
          <cell r="B268" t="str">
            <v>C3041</v>
          </cell>
          <cell r="C268" t="str">
            <v>Clissold Housing Co-operative Limited</v>
          </cell>
          <cell r="D268" t="str">
            <v>No</v>
          </cell>
          <cell r="E268" t="str">
            <v>non-grp</v>
          </cell>
          <cell r="F268">
            <v>0</v>
          </cell>
          <cell r="G268">
            <v>0</v>
          </cell>
          <cell r="H268">
            <v>0</v>
          </cell>
          <cell r="I268" t="str">
            <v>C3041</v>
          </cell>
          <cell r="J268" t="str">
            <v>Clissold Housing Co-operative Limited</v>
          </cell>
          <cell r="K268">
            <v>0</v>
          </cell>
          <cell r="L268" t="str">
            <v>C3041</v>
          </cell>
          <cell r="M268" t="str">
            <v>Clissold Housing Co-operative Limited</v>
          </cell>
          <cell r="N268" t="str">
            <v>RASA</v>
          </cell>
          <cell r="O268">
            <v>1</v>
          </cell>
        </row>
        <row r="269">
          <cell r="A269" t="str">
            <v>L4342</v>
          </cell>
          <cell r="B269" t="str">
            <v>L4342</v>
          </cell>
          <cell r="C269" t="str">
            <v>Coast &amp; Country Housing Limited</v>
          </cell>
          <cell r="D269" t="str">
            <v>Yes</v>
          </cell>
          <cell r="E269" t="str">
            <v>Yes</v>
          </cell>
          <cell r="F269">
            <v>0</v>
          </cell>
          <cell r="G269">
            <v>0</v>
          </cell>
          <cell r="H269">
            <v>0</v>
          </cell>
          <cell r="I269" t="str">
            <v>L4342</v>
          </cell>
          <cell r="J269" t="str">
            <v>Coast &amp; Country Housing Limited</v>
          </cell>
          <cell r="K269">
            <v>0</v>
          </cell>
          <cell r="L269" t="str">
            <v>L4342</v>
          </cell>
          <cell r="M269" t="str">
            <v>Coast &amp; Country Housing Limited</v>
          </cell>
          <cell r="N269" t="str">
            <v>Large</v>
          </cell>
          <cell r="O269">
            <v>1</v>
          </cell>
        </row>
        <row r="270">
          <cell r="A270" t="str">
            <v>LH4165</v>
          </cell>
          <cell r="B270" t="str">
            <v>LH4165</v>
          </cell>
          <cell r="C270" t="str">
            <v>Coastline Housing Limited</v>
          </cell>
          <cell r="D270" t="str">
            <v>Yes</v>
          </cell>
          <cell r="E270" t="str">
            <v>Yes</v>
          </cell>
          <cell r="F270">
            <v>0</v>
          </cell>
          <cell r="G270">
            <v>0</v>
          </cell>
          <cell r="H270">
            <v>0</v>
          </cell>
          <cell r="I270" t="str">
            <v>LH4165</v>
          </cell>
          <cell r="J270" t="str">
            <v>Coastline Housing Limited</v>
          </cell>
          <cell r="K270">
            <v>0</v>
          </cell>
          <cell r="L270" t="str">
            <v>LH4165</v>
          </cell>
          <cell r="M270" t="str">
            <v>Coastline Housing Limited</v>
          </cell>
          <cell r="N270" t="str">
            <v>Large</v>
          </cell>
          <cell r="O270">
            <v>1</v>
          </cell>
        </row>
        <row r="271">
          <cell r="A271" t="str">
            <v>C3729</v>
          </cell>
          <cell r="B271" t="str">
            <v>C3729</v>
          </cell>
          <cell r="C271" t="str">
            <v>Coin Street Secondary Housing Co-operative Limited</v>
          </cell>
          <cell r="D271" t="str">
            <v>No</v>
          </cell>
          <cell r="E271" t="str">
            <v>non-grp</v>
          </cell>
          <cell r="F271">
            <v>0</v>
          </cell>
          <cell r="G271">
            <v>0</v>
          </cell>
          <cell r="H271">
            <v>0</v>
          </cell>
          <cell r="I271" t="str">
            <v>C3729</v>
          </cell>
          <cell r="J271" t="str">
            <v>Coin Street Secondary Housing Co-operative Limited</v>
          </cell>
          <cell r="K271">
            <v>0</v>
          </cell>
          <cell r="L271" t="str">
            <v>C3729</v>
          </cell>
          <cell r="M271" t="str">
            <v>Coin Street Secondary Housing Co-operative Limited</v>
          </cell>
          <cell r="N271" t="str">
            <v>RASA</v>
          </cell>
          <cell r="O271">
            <v>1</v>
          </cell>
        </row>
        <row r="272">
          <cell r="A272" t="str">
            <v>LH1651</v>
          </cell>
          <cell r="B272" t="str">
            <v>LH1651</v>
          </cell>
          <cell r="C272" t="str">
            <v>Colne Housing Society Limited</v>
          </cell>
          <cell r="D272" t="str">
            <v>No</v>
          </cell>
          <cell r="E272" t="str">
            <v>non-grp</v>
          </cell>
          <cell r="F272">
            <v>0</v>
          </cell>
          <cell r="G272">
            <v>0</v>
          </cell>
          <cell r="H272">
            <v>0</v>
          </cell>
          <cell r="I272" t="str">
            <v>LH1651</v>
          </cell>
          <cell r="J272" t="str">
            <v>Colne Housing Society Limited</v>
          </cell>
          <cell r="K272">
            <v>0</v>
          </cell>
          <cell r="L272" t="str">
            <v>LH1651</v>
          </cell>
          <cell r="M272" t="str">
            <v>Colne Housing Society Limited</v>
          </cell>
          <cell r="N272" t="str">
            <v>Large</v>
          </cell>
          <cell r="O272">
            <v>1</v>
          </cell>
        </row>
        <row r="273">
          <cell r="A273" t="str">
            <v>A3033</v>
          </cell>
          <cell r="B273" t="str">
            <v>A3033</v>
          </cell>
          <cell r="C273" t="str">
            <v>Colton's Hospital</v>
          </cell>
          <cell r="D273" t="str">
            <v>No</v>
          </cell>
          <cell r="E273" t="str">
            <v>non-grp</v>
          </cell>
          <cell r="F273">
            <v>0</v>
          </cell>
          <cell r="G273">
            <v>0</v>
          </cell>
          <cell r="H273">
            <v>0</v>
          </cell>
          <cell r="I273" t="str">
            <v>A3033</v>
          </cell>
          <cell r="J273" t="str">
            <v>Colton's Hospital</v>
          </cell>
          <cell r="K273">
            <v>0</v>
          </cell>
          <cell r="L273" t="str">
            <v>A3033</v>
          </cell>
          <cell r="M273" t="str">
            <v>Colton's Hospital</v>
          </cell>
          <cell r="N273" t="str">
            <v>RASA</v>
          </cell>
          <cell r="O273">
            <v>1</v>
          </cell>
        </row>
        <row r="274">
          <cell r="A274" t="str">
            <v>C2457</v>
          </cell>
          <cell r="B274" t="str">
            <v>C2457</v>
          </cell>
          <cell r="C274" t="str">
            <v>Commonplace Housing Co-operative Limited</v>
          </cell>
          <cell r="D274" t="str">
            <v>No</v>
          </cell>
          <cell r="E274" t="str">
            <v>non-grp</v>
          </cell>
          <cell r="F274">
            <v>0</v>
          </cell>
          <cell r="G274">
            <v>0</v>
          </cell>
          <cell r="H274">
            <v>0</v>
          </cell>
          <cell r="I274" t="str">
            <v>C2457</v>
          </cell>
          <cell r="J274" t="str">
            <v>Commonplace Housing Co-operative Limited</v>
          </cell>
          <cell r="K274">
            <v>0</v>
          </cell>
          <cell r="L274" t="str">
            <v>C2457</v>
          </cell>
          <cell r="M274" t="str">
            <v>Commonplace Housing Co-operative Limited</v>
          </cell>
          <cell r="N274" t="str">
            <v>RASA</v>
          </cell>
          <cell r="O274">
            <v>1</v>
          </cell>
        </row>
        <row r="275">
          <cell r="A275" t="str">
            <v>L4457</v>
          </cell>
          <cell r="B275" t="str">
            <v>L4457</v>
          </cell>
          <cell r="C275" t="str">
            <v>Community Gateway Association Limited</v>
          </cell>
          <cell r="D275" t="str">
            <v>Yes</v>
          </cell>
          <cell r="E275" t="str">
            <v>Yes</v>
          </cell>
          <cell r="F275">
            <v>0</v>
          </cell>
          <cell r="G275">
            <v>0</v>
          </cell>
          <cell r="H275">
            <v>0</v>
          </cell>
          <cell r="I275" t="str">
            <v>L4457</v>
          </cell>
          <cell r="J275" t="str">
            <v>Community Gateway Association Limited</v>
          </cell>
          <cell r="K275">
            <v>0</v>
          </cell>
          <cell r="L275" t="str">
            <v>L4457</v>
          </cell>
          <cell r="M275" t="str">
            <v>Community Gateway Association Limited</v>
          </cell>
          <cell r="N275" t="str">
            <v>Large</v>
          </cell>
          <cell r="O275">
            <v>1</v>
          </cell>
        </row>
        <row r="276">
          <cell r="A276" t="str">
            <v>A2991</v>
          </cell>
          <cell r="B276" t="str">
            <v>A2991</v>
          </cell>
          <cell r="C276" t="str">
            <v>Condlyffe Charity</v>
          </cell>
          <cell r="D276" t="str">
            <v>No</v>
          </cell>
          <cell r="E276" t="str">
            <v>non-grp</v>
          </cell>
          <cell r="F276">
            <v>0</v>
          </cell>
          <cell r="G276">
            <v>0</v>
          </cell>
          <cell r="H276">
            <v>0</v>
          </cell>
          <cell r="I276" t="str">
            <v>A2991</v>
          </cell>
          <cell r="J276" t="str">
            <v>Condlyffe Charity</v>
          </cell>
          <cell r="K276">
            <v>0</v>
          </cell>
          <cell r="L276" t="str">
            <v>A2991</v>
          </cell>
          <cell r="M276" t="str">
            <v>Condlyffe Charity</v>
          </cell>
          <cell r="N276" t="str">
            <v>RASA</v>
          </cell>
          <cell r="O276">
            <v>1</v>
          </cell>
        </row>
        <row r="277">
          <cell r="A277" t="str">
            <v>L2285</v>
          </cell>
          <cell r="B277" t="str">
            <v>L2285</v>
          </cell>
          <cell r="C277" t="str">
            <v>Connect Housing Association Limited</v>
          </cell>
          <cell r="D277" t="str">
            <v>No</v>
          </cell>
          <cell r="E277" t="str">
            <v>non-grp</v>
          </cell>
          <cell r="F277">
            <v>0</v>
          </cell>
          <cell r="G277">
            <v>0</v>
          </cell>
          <cell r="H277">
            <v>0</v>
          </cell>
          <cell r="I277" t="str">
            <v>L2285</v>
          </cell>
          <cell r="J277" t="str">
            <v>Connect Housing Association Limited</v>
          </cell>
          <cell r="K277">
            <v>0</v>
          </cell>
          <cell r="L277" t="str">
            <v>L2285</v>
          </cell>
          <cell r="M277" t="str">
            <v>Connect Housing Association Limited</v>
          </cell>
          <cell r="N277" t="str">
            <v>Large</v>
          </cell>
          <cell r="O277">
            <v>1</v>
          </cell>
        </row>
        <row r="278">
          <cell r="A278" t="str">
            <v>C3554</v>
          </cell>
          <cell r="B278" t="str">
            <v>C3554</v>
          </cell>
          <cell r="C278" t="str">
            <v>Convent Co-operative Limited</v>
          </cell>
          <cell r="D278" t="str">
            <v>Yes</v>
          </cell>
          <cell r="E278" t="str">
            <v>No</v>
          </cell>
          <cell r="F278" t="str">
            <v>No</v>
          </cell>
          <cell r="G278">
            <v>0</v>
          </cell>
          <cell r="H278">
            <v>0</v>
          </cell>
          <cell r="I278" t="str">
            <v>C3554</v>
          </cell>
          <cell r="J278" t="str">
            <v>Convent Co-operative Limited</v>
          </cell>
          <cell r="K278" t="str">
            <v>unreg'd parent: wandsworth council</v>
          </cell>
          <cell r="L278" t="str">
            <v>C3554</v>
          </cell>
          <cell r="M278" t="str">
            <v>Convent Co-operative Limited</v>
          </cell>
          <cell r="N278" t="str">
            <v>RASA</v>
          </cell>
          <cell r="O278">
            <v>1</v>
          </cell>
        </row>
        <row r="279">
          <cell r="A279" t="str">
            <v>A3647</v>
          </cell>
          <cell r="B279" t="str">
            <v>A3647</v>
          </cell>
          <cell r="C279" t="str">
            <v>Cooke's Almshouse Charity</v>
          </cell>
          <cell r="D279" t="str">
            <v>No</v>
          </cell>
          <cell r="E279" t="str">
            <v>non-grp</v>
          </cell>
          <cell r="F279">
            <v>0</v>
          </cell>
          <cell r="G279">
            <v>0</v>
          </cell>
          <cell r="H279">
            <v>0</v>
          </cell>
          <cell r="I279" t="str">
            <v>A3647</v>
          </cell>
          <cell r="J279" t="str">
            <v>Cooke's Almshouse Charity</v>
          </cell>
          <cell r="K279">
            <v>0</v>
          </cell>
          <cell r="L279" t="str">
            <v>A3647</v>
          </cell>
          <cell r="M279" t="str">
            <v>Cooke's Almshouse Charity</v>
          </cell>
          <cell r="N279" t="str">
            <v>RASA</v>
          </cell>
          <cell r="O279">
            <v>1</v>
          </cell>
        </row>
        <row r="280">
          <cell r="A280" t="str">
            <v>C3756</v>
          </cell>
          <cell r="B280" t="str">
            <v>C3756</v>
          </cell>
          <cell r="C280" t="str">
            <v>Co-op Schemes For The Elderly Ltd</v>
          </cell>
          <cell r="D280" t="str">
            <v>No</v>
          </cell>
          <cell r="E280" t="str">
            <v>non-grp</v>
          </cell>
          <cell r="F280">
            <v>0</v>
          </cell>
          <cell r="G280">
            <v>0</v>
          </cell>
          <cell r="H280">
            <v>0</v>
          </cell>
          <cell r="I280" t="str">
            <v>C3756</v>
          </cell>
          <cell r="J280" t="str">
            <v>Co-op Schemes For The Elderly Ltd</v>
          </cell>
          <cell r="K280">
            <v>0</v>
          </cell>
          <cell r="L280" t="str">
            <v>C3756</v>
          </cell>
          <cell r="M280" t="str">
            <v>Co-op Schemes For The Elderly Ltd</v>
          </cell>
          <cell r="N280" t="str">
            <v>RASA</v>
          </cell>
          <cell r="O280">
            <v>1</v>
          </cell>
        </row>
        <row r="281">
          <cell r="A281" t="str">
            <v>A3783</v>
          </cell>
          <cell r="B281" t="str">
            <v>A3783</v>
          </cell>
          <cell r="C281" t="str">
            <v>Cooper and Adkinson Almshouse Charity</v>
          </cell>
          <cell r="D281" t="str">
            <v>No</v>
          </cell>
          <cell r="E281" t="str">
            <v>non-grp</v>
          </cell>
          <cell r="F281">
            <v>0</v>
          </cell>
          <cell r="G281">
            <v>0</v>
          </cell>
          <cell r="H281">
            <v>0</v>
          </cell>
          <cell r="I281" t="str">
            <v>A3783</v>
          </cell>
          <cell r="J281" t="str">
            <v>Cooper and Adkinson Almshouse Charity</v>
          </cell>
          <cell r="K281">
            <v>0</v>
          </cell>
          <cell r="L281" t="str">
            <v>A3783</v>
          </cell>
          <cell r="M281" t="str">
            <v>Cooper and Adkinson Almshouse Charity</v>
          </cell>
          <cell r="N281" t="str">
            <v>RASA</v>
          </cell>
          <cell r="O281">
            <v>1</v>
          </cell>
        </row>
        <row r="282">
          <cell r="A282" t="str">
            <v>LH0170</v>
          </cell>
          <cell r="B282" t="str">
            <v>LH0170</v>
          </cell>
          <cell r="C282" t="str">
            <v>Co-operative Development Society Limited</v>
          </cell>
          <cell r="D282" t="str">
            <v>No</v>
          </cell>
          <cell r="E282" t="str">
            <v>non-grp</v>
          </cell>
          <cell r="F282">
            <v>0</v>
          </cell>
          <cell r="G282">
            <v>0</v>
          </cell>
          <cell r="H282">
            <v>0</v>
          </cell>
          <cell r="I282" t="str">
            <v>LH0170</v>
          </cell>
          <cell r="J282" t="str">
            <v>Co-operative Development Society Limited</v>
          </cell>
          <cell r="K282">
            <v>0</v>
          </cell>
          <cell r="L282" t="str">
            <v>LH0170</v>
          </cell>
          <cell r="M282" t="str">
            <v>Co-operative Development Society Limited</v>
          </cell>
          <cell r="N282" t="str">
            <v>RASA</v>
          </cell>
          <cell r="O282">
            <v>1</v>
          </cell>
        </row>
        <row r="283">
          <cell r="A283" t="str">
            <v>A2946</v>
          </cell>
          <cell r="B283" t="str">
            <v>A2946</v>
          </cell>
          <cell r="C283" t="str">
            <v>Copland Almshouse Charity</v>
          </cell>
          <cell r="D283" t="str">
            <v>No</v>
          </cell>
          <cell r="E283" t="str">
            <v>non-grp</v>
          </cell>
          <cell r="F283">
            <v>0</v>
          </cell>
          <cell r="G283">
            <v>0</v>
          </cell>
          <cell r="H283">
            <v>0</v>
          </cell>
          <cell r="I283" t="str">
            <v>A2946</v>
          </cell>
          <cell r="J283" t="str">
            <v>Copland Almshouse Charity</v>
          </cell>
          <cell r="K283">
            <v>0</v>
          </cell>
          <cell r="L283" t="str">
            <v>A2946</v>
          </cell>
          <cell r="M283" t="str">
            <v>Copland Almshouse Charity</v>
          </cell>
          <cell r="N283" t="str">
            <v>RASA</v>
          </cell>
          <cell r="O283">
            <v>1</v>
          </cell>
        </row>
        <row r="284">
          <cell r="A284" t="str">
            <v>C2417</v>
          </cell>
          <cell r="B284" t="str">
            <v>C2417</v>
          </cell>
          <cell r="C284" t="str">
            <v>Corn and Yates Streets Housing Co-operative Ltd</v>
          </cell>
          <cell r="D284" t="str">
            <v>No</v>
          </cell>
          <cell r="E284" t="str">
            <v>non-grp</v>
          </cell>
          <cell r="F284">
            <v>0</v>
          </cell>
          <cell r="G284">
            <v>0</v>
          </cell>
          <cell r="H284">
            <v>0</v>
          </cell>
          <cell r="I284" t="str">
            <v>C2417</v>
          </cell>
          <cell r="J284" t="str">
            <v>Corn and Yates Streets Housing Co-operative Ltd</v>
          </cell>
          <cell r="K284">
            <v>0</v>
          </cell>
          <cell r="L284" t="str">
            <v>C2417</v>
          </cell>
          <cell r="M284" t="str">
            <v>Corn and Yates Streets Housing Co-operative Ltd</v>
          </cell>
          <cell r="N284" t="str">
            <v>RASA</v>
          </cell>
          <cell r="O284">
            <v>1</v>
          </cell>
        </row>
        <row r="285">
          <cell r="A285" t="str">
            <v>L0147</v>
          </cell>
          <cell r="B285" t="str">
            <v>L0147</v>
          </cell>
          <cell r="C285" t="str">
            <v>Cornerstone Housing Limited</v>
          </cell>
          <cell r="D285" t="str">
            <v>No</v>
          </cell>
          <cell r="E285" t="str">
            <v>non-grp</v>
          </cell>
          <cell r="F285">
            <v>0</v>
          </cell>
          <cell r="G285">
            <v>0</v>
          </cell>
          <cell r="H285">
            <v>0</v>
          </cell>
          <cell r="I285" t="str">
            <v>L0147</v>
          </cell>
          <cell r="J285" t="str">
            <v>Cornerstone Housing Limited</v>
          </cell>
          <cell r="K285">
            <v>0</v>
          </cell>
          <cell r="L285" t="str">
            <v>L0147</v>
          </cell>
          <cell r="M285" t="str">
            <v>Cornerstone Housing Limited</v>
          </cell>
          <cell r="N285" t="str">
            <v>Large</v>
          </cell>
          <cell r="O285">
            <v>1</v>
          </cell>
        </row>
        <row r="286">
          <cell r="A286" t="str">
            <v>C0580</v>
          </cell>
          <cell r="B286" t="str">
            <v>C0580</v>
          </cell>
          <cell r="C286" t="str">
            <v>Cornfield Housing Society Limited</v>
          </cell>
          <cell r="D286" t="str">
            <v>No</v>
          </cell>
          <cell r="E286" t="str">
            <v>non-grp</v>
          </cell>
          <cell r="F286">
            <v>0</v>
          </cell>
          <cell r="G286">
            <v>0</v>
          </cell>
          <cell r="H286">
            <v>0</v>
          </cell>
          <cell r="I286" t="str">
            <v>C0580</v>
          </cell>
          <cell r="J286" t="str">
            <v>Cornfield Housing Society Limited</v>
          </cell>
          <cell r="K286">
            <v>0</v>
          </cell>
          <cell r="L286" t="str">
            <v>C0580</v>
          </cell>
          <cell r="M286" t="str">
            <v>Cornfield Housing Society Limited</v>
          </cell>
          <cell r="N286" t="str">
            <v>RASA</v>
          </cell>
          <cell r="O286">
            <v>1</v>
          </cell>
        </row>
        <row r="287">
          <cell r="A287" t="str">
            <v>4570</v>
          </cell>
          <cell r="B287">
            <v>4570</v>
          </cell>
          <cell r="C287" t="str">
            <v>Cornwall Housing Limited</v>
          </cell>
          <cell r="D287" t="str">
            <v>No</v>
          </cell>
          <cell r="E287" t="str">
            <v>non-grp</v>
          </cell>
          <cell r="F287">
            <v>0</v>
          </cell>
          <cell r="G287">
            <v>0</v>
          </cell>
          <cell r="H287">
            <v>0</v>
          </cell>
          <cell r="I287" t="str">
            <v>4570</v>
          </cell>
          <cell r="J287" t="str">
            <v>Cornwall Housing Limited</v>
          </cell>
          <cell r="K287">
            <v>0</v>
          </cell>
          <cell r="L287" t="str">
            <v>4570</v>
          </cell>
          <cell r="M287" t="str">
            <v>Cornwall Housing Limited</v>
          </cell>
          <cell r="N287" t="str">
            <v>RASA</v>
          </cell>
          <cell r="O287">
            <v>1</v>
          </cell>
        </row>
        <row r="288">
          <cell r="A288" t="str">
            <v>L3613</v>
          </cell>
          <cell r="B288" t="str">
            <v>L3613</v>
          </cell>
          <cell r="C288" t="str">
            <v>Cornwall Rural Housing Association Limited</v>
          </cell>
          <cell r="D288" t="str">
            <v>No</v>
          </cell>
          <cell r="E288" t="str">
            <v>non-grp</v>
          </cell>
          <cell r="F288">
            <v>0</v>
          </cell>
          <cell r="G288">
            <v>0</v>
          </cell>
          <cell r="H288">
            <v>0</v>
          </cell>
          <cell r="I288" t="str">
            <v>L3613</v>
          </cell>
          <cell r="J288" t="str">
            <v>Cornwall Rural Housing Association Limited</v>
          </cell>
          <cell r="K288">
            <v>0</v>
          </cell>
          <cell r="L288" t="str">
            <v>L3613</v>
          </cell>
          <cell r="M288" t="str">
            <v>Cornwall Rural Housing Association Limited</v>
          </cell>
          <cell r="N288" t="str">
            <v>RASA</v>
          </cell>
          <cell r="O288">
            <v>1</v>
          </cell>
        </row>
        <row r="289">
          <cell r="A289" t="str">
            <v>LH1960</v>
          </cell>
          <cell r="B289" t="str">
            <v>LH1960</v>
          </cell>
          <cell r="C289" t="str">
            <v>Corton House Limited</v>
          </cell>
          <cell r="D289" t="str">
            <v>No</v>
          </cell>
          <cell r="E289" t="str">
            <v>non-grp</v>
          </cell>
          <cell r="F289">
            <v>0</v>
          </cell>
          <cell r="G289">
            <v>0</v>
          </cell>
          <cell r="H289">
            <v>0</v>
          </cell>
          <cell r="I289" t="str">
            <v>LH1960</v>
          </cell>
          <cell r="J289" t="str">
            <v>Corton House Limited</v>
          </cell>
          <cell r="K289">
            <v>0</v>
          </cell>
          <cell r="L289" t="str">
            <v>LH1960</v>
          </cell>
          <cell r="M289" t="str">
            <v>Corton House Limited</v>
          </cell>
          <cell r="N289" t="str">
            <v>RASA</v>
          </cell>
          <cell r="O289">
            <v>1</v>
          </cell>
        </row>
        <row r="290">
          <cell r="A290" t="str">
            <v>C2787</v>
          </cell>
          <cell r="B290" t="str">
            <v>C2787</v>
          </cell>
          <cell r="C290" t="str">
            <v>Cossington Housing Co-operative Limited</v>
          </cell>
          <cell r="D290" t="str">
            <v>No</v>
          </cell>
          <cell r="E290" t="str">
            <v>non-grp</v>
          </cell>
          <cell r="F290">
            <v>0</v>
          </cell>
          <cell r="G290">
            <v>0</v>
          </cell>
          <cell r="H290">
            <v>0</v>
          </cell>
          <cell r="I290" t="str">
            <v>C2787</v>
          </cell>
          <cell r="J290" t="str">
            <v>Cossington Housing Co-operative Limited</v>
          </cell>
          <cell r="K290">
            <v>0</v>
          </cell>
          <cell r="L290" t="str">
            <v>C2787</v>
          </cell>
          <cell r="M290" t="str">
            <v>Cossington Housing Co-operative Limited</v>
          </cell>
          <cell r="N290" t="str">
            <v>RASA</v>
          </cell>
          <cell r="O290">
            <v>1</v>
          </cell>
        </row>
        <row r="291">
          <cell r="A291" t="str">
            <v>L4312</v>
          </cell>
          <cell r="B291" t="str">
            <v>L4312</v>
          </cell>
          <cell r="C291" t="str">
            <v>Cottsway Housing Association Limited</v>
          </cell>
          <cell r="D291" t="str">
            <v>Yes</v>
          </cell>
          <cell r="E291" t="str">
            <v>Yes</v>
          </cell>
          <cell r="F291">
            <v>0</v>
          </cell>
          <cell r="G291">
            <v>0</v>
          </cell>
          <cell r="H291">
            <v>0</v>
          </cell>
          <cell r="I291" t="str">
            <v>L4312</v>
          </cell>
          <cell r="J291" t="str">
            <v>Cottsway Housing Association Limited</v>
          </cell>
          <cell r="K291">
            <v>0</v>
          </cell>
          <cell r="L291" t="str">
            <v>L4312</v>
          </cell>
          <cell r="M291" t="str">
            <v>Cottsway Housing Association Limited</v>
          </cell>
          <cell r="N291" t="str">
            <v>Large</v>
          </cell>
          <cell r="O291">
            <v>1</v>
          </cell>
        </row>
        <row r="292">
          <cell r="A292" t="str">
            <v>L2762</v>
          </cell>
          <cell r="B292" t="str">
            <v>L2762</v>
          </cell>
          <cell r="C292" t="str">
            <v>Witney Mills Housing Society Limited</v>
          </cell>
          <cell r="D292" t="str">
            <v>Yes</v>
          </cell>
          <cell r="E292" t="str">
            <v>No</v>
          </cell>
          <cell r="F292" t="str">
            <v>Yes</v>
          </cell>
          <cell r="G292" t="str">
            <v>L4312</v>
          </cell>
          <cell r="H292" t="str">
            <v>Cottsway Housing Association Limited</v>
          </cell>
          <cell r="I292" t="str">
            <v>L4312</v>
          </cell>
          <cell r="J292" t="str">
            <v>Cottsway Housing Association Limited</v>
          </cell>
          <cell r="K292">
            <v>0</v>
          </cell>
          <cell r="L292" t="str">
            <v>L4312</v>
          </cell>
          <cell r="M292" t="str">
            <v>Cottsway Housing Association Limited</v>
          </cell>
          <cell r="N292" t="str">
            <v>RASA</v>
          </cell>
          <cell r="O292">
            <v>1</v>
          </cell>
        </row>
        <row r="293">
          <cell r="A293" t="str">
            <v>A1071</v>
          </cell>
          <cell r="B293" t="str">
            <v>A1071</v>
          </cell>
          <cell r="C293" t="str">
            <v>Countess of Derby's Almshouse</v>
          </cell>
          <cell r="D293" t="str">
            <v>No</v>
          </cell>
          <cell r="E293" t="str">
            <v>non-grp</v>
          </cell>
          <cell r="F293">
            <v>0</v>
          </cell>
          <cell r="G293">
            <v>0</v>
          </cell>
          <cell r="H293">
            <v>0</v>
          </cell>
          <cell r="I293" t="str">
            <v>A1071</v>
          </cell>
          <cell r="J293" t="str">
            <v>Countess of Derby's Almshouse</v>
          </cell>
          <cell r="K293">
            <v>0</v>
          </cell>
          <cell r="L293" t="str">
            <v>A1071</v>
          </cell>
          <cell r="M293" t="str">
            <v>Countess of Derby's Almshouse</v>
          </cell>
          <cell r="N293" t="str">
            <v>RASA</v>
          </cell>
          <cell r="O293">
            <v>1</v>
          </cell>
        </row>
        <row r="294">
          <cell r="A294" t="str">
            <v>H4433</v>
          </cell>
          <cell r="B294" t="str">
            <v>H4433</v>
          </cell>
          <cell r="C294" t="str">
            <v>Coventry &amp; Warwickshire YMCA</v>
          </cell>
          <cell r="D294" t="str">
            <v>No</v>
          </cell>
          <cell r="E294" t="str">
            <v>non-grp</v>
          </cell>
          <cell r="F294">
            <v>0</v>
          </cell>
          <cell r="G294">
            <v>0</v>
          </cell>
          <cell r="H294">
            <v>0</v>
          </cell>
          <cell r="I294" t="str">
            <v>H4433</v>
          </cell>
          <cell r="J294" t="str">
            <v>Coventry &amp; Warwickshire YMCA</v>
          </cell>
          <cell r="K294">
            <v>0</v>
          </cell>
          <cell r="L294" t="str">
            <v>H4433</v>
          </cell>
          <cell r="M294" t="str">
            <v>Coventry &amp; Warwickshire YMCA</v>
          </cell>
          <cell r="N294" t="str">
            <v>RASA</v>
          </cell>
          <cell r="O294">
            <v>1</v>
          </cell>
        </row>
        <row r="295">
          <cell r="A295" t="str">
            <v>C3125</v>
          </cell>
          <cell r="B295" t="str">
            <v>C3125</v>
          </cell>
          <cell r="C295" t="str">
            <v>Craymill Housing Co-operative Limited</v>
          </cell>
          <cell r="D295" t="str">
            <v>No</v>
          </cell>
          <cell r="E295" t="str">
            <v>non-grp</v>
          </cell>
          <cell r="F295">
            <v>0</v>
          </cell>
          <cell r="G295">
            <v>0</v>
          </cell>
          <cell r="H295">
            <v>0</v>
          </cell>
          <cell r="I295" t="str">
            <v>C3125</v>
          </cell>
          <cell r="J295" t="str">
            <v>Craymill Housing Co-operative Limited</v>
          </cell>
          <cell r="K295">
            <v>0</v>
          </cell>
          <cell r="L295" t="str">
            <v>C3125</v>
          </cell>
          <cell r="M295" t="str">
            <v>Craymill Housing Co-operative Limited</v>
          </cell>
          <cell r="N295" t="str">
            <v>RASA</v>
          </cell>
          <cell r="O295">
            <v>1</v>
          </cell>
        </row>
        <row r="296">
          <cell r="A296" t="str">
            <v>4689</v>
          </cell>
          <cell r="B296">
            <v>4689</v>
          </cell>
          <cell r="C296" t="str">
            <v>Creative Support Limited</v>
          </cell>
          <cell r="D296" t="str">
            <v>No</v>
          </cell>
          <cell r="E296" t="str">
            <v>non-grp</v>
          </cell>
          <cell r="F296">
            <v>0</v>
          </cell>
          <cell r="G296">
            <v>0</v>
          </cell>
          <cell r="H296">
            <v>0</v>
          </cell>
          <cell r="I296" t="str">
            <v>4689</v>
          </cell>
          <cell r="J296" t="str">
            <v>Creative Support Limited</v>
          </cell>
          <cell r="K296">
            <v>0</v>
          </cell>
          <cell r="L296" t="str">
            <v>4689</v>
          </cell>
          <cell r="M296" t="str">
            <v>Creative Support Limited</v>
          </cell>
          <cell r="N296" t="str">
            <v>RASA</v>
          </cell>
          <cell r="O296">
            <v>1</v>
          </cell>
        </row>
        <row r="297">
          <cell r="A297" t="str">
            <v>H4058</v>
          </cell>
          <cell r="B297" t="str">
            <v>H4058</v>
          </cell>
          <cell r="C297" t="str">
            <v>Crewe YMCA</v>
          </cell>
          <cell r="D297" t="str">
            <v>No</v>
          </cell>
          <cell r="E297" t="str">
            <v>non-grp</v>
          </cell>
          <cell r="F297">
            <v>0</v>
          </cell>
          <cell r="G297">
            <v>0</v>
          </cell>
          <cell r="H297">
            <v>0</v>
          </cell>
          <cell r="I297" t="str">
            <v>H4058</v>
          </cell>
          <cell r="J297" t="str">
            <v>Crewe YMCA</v>
          </cell>
          <cell r="K297">
            <v>0</v>
          </cell>
          <cell r="L297" t="str">
            <v>H4058</v>
          </cell>
          <cell r="M297" t="str">
            <v>Crewe YMCA</v>
          </cell>
          <cell r="N297" t="str">
            <v>RASA</v>
          </cell>
          <cell r="O297">
            <v>1</v>
          </cell>
        </row>
        <row r="298">
          <cell r="A298" t="str">
            <v>4715</v>
          </cell>
          <cell r="B298">
            <v>4715</v>
          </cell>
          <cell r="C298" t="str">
            <v>Croft Housing Association Limited</v>
          </cell>
          <cell r="D298" t="str">
            <v>No</v>
          </cell>
          <cell r="E298" t="str">
            <v>non-grp</v>
          </cell>
          <cell r="F298">
            <v>0</v>
          </cell>
          <cell r="G298">
            <v>0</v>
          </cell>
          <cell r="H298">
            <v>0</v>
          </cell>
          <cell r="I298" t="str">
            <v>4715</v>
          </cell>
          <cell r="J298" t="str">
            <v>Croft Housing Association Limited</v>
          </cell>
          <cell r="K298">
            <v>0</v>
          </cell>
          <cell r="L298" t="str">
            <v>4715</v>
          </cell>
          <cell r="M298" t="str">
            <v>Croft Housing Association Limited</v>
          </cell>
          <cell r="N298" t="str">
            <v>RASA</v>
          </cell>
          <cell r="O298">
            <v>1</v>
          </cell>
        </row>
        <row r="299">
          <cell r="A299" t="str">
            <v>L1719</v>
          </cell>
          <cell r="B299" t="str">
            <v>L1719</v>
          </cell>
          <cell r="C299" t="str">
            <v>Crosby Housing Association Limited</v>
          </cell>
          <cell r="D299" t="str">
            <v>No</v>
          </cell>
          <cell r="E299" t="str">
            <v>non-grp</v>
          </cell>
          <cell r="F299">
            <v>0</v>
          </cell>
          <cell r="G299">
            <v>0</v>
          </cell>
          <cell r="H299">
            <v>0</v>
          </cell>
          <cell r="I299" t="str">
            <v>L1719</v>
          </cell>
          <cell r="J299" t="str">
            <v>Crosby Housing Association Limited</v>
          </cell>
          <cell r="K299">
            <v>0</v>
          </cell>
          <cell r="L299" t="str">
            <v>L1719</v>
          </cell>
          <cell r="M299" t="str">
            <v>Crosby Housing Association Limited</v>
          </cell>
          <cell r="N299" t="str">
            <v>RASA</v>
          </cell>
          <cell r="O299">
            <v>1</v>
          </cell>
        </row>
        <row r="300">
          <cell r="A300" t="str">
            <v>LH4428</v>
          </cell>
          <cell r="B300" t="str">
            <v>LH4428</v>
          </cell>
          <cell r="C300" t="str">
            <v>Cross Keys Homes Limited</v>
          </cell>
          <cell r="D300" t="str">
            <v>Yes</v>
          </cell>
          <cell r="E300" t="str">
            <v>Yes</v>
          </cell>
          <cell r="F300">
            <v>0</v>
          </cell>
          <cell r="G300">
            <v>0</v>
          </cell>
          <cell r="H300">
            <v>0</v>
          </cell>
          <cell r="I300" t="str">
            <v>LH4428</v>
          </cell>
          <cell r="J300" t="str">
            <v>Cross Keys Homes Limited</v>
          </cell>
          <cell r="K300">
            <v>0</v>
          </cell>
          <cell r="L300" t="str">
            <v>LH4428</v>
          </cell>
          <cell r="M300" t="str">
            <v>Cross Keys Homes Limited</v>
          </cell>
          <cell r="N300" t="str">
            <v>Large</v>
          </cell>
          <cell r="O300">
            <v>1</v>
          </cell>
        </row>
        <row r="301">
          <cell r="A301" t="str">
            <v>C3335</v>
          </cell>
          <cell r="B301" t="str">
            <v>C3335</v>
          </cell>
          <cell r="C301" t="str">
            <v>Cross Lances Housing Co-operative Limited</v>
          </cell>
          <cell r="D301" t="str">
            <v>No</v>
          </cell>
          <cell r="E301" t="str">
            <v>non-grp</v>
          </cell>
          <cell r="F301">
            <v>0</v>
          </cell>
          <cell r="G301">
            <v>0</v>
          </cell>
          <cell r="H301">
            <v>0</v>
          </cell>
          <cell r="I301" t="str">
            <v>C3335</v>
          </cell>
          <cell r="J301" t="str">
            <v>Cross Lances Housing Co-operative Limited</v>
          </cell>
          <cell r="K301">
            <v>0</v>
          </cell>
          <cell r="L301" t="str">
            <v>C3335</v>
          </cell>
          <cell r="M301" t="str">
            <v>Cross Lances Housing Co-operative Limited</v>
          </cell>
          <cell r="N301" t="str">
            <v>RASA</v>
          </cell>
          <cell r="O301">
            <v>1</v>
          </cell>
        </row>
        <row r="302">
          <cell r="A302" t="str">
            <v>LH1521</v>
          </cell>
          <cell r="B302" t="str">
            <v>LH1521</v>
          </cell>
          <cell r="C302" t="str">
            <v>Crown Housing Association Limited</v>
          </cell>
          <cell r="D302" t="str">
            <v>No</v>
          </cell>
          <cell r="E302" t="str">
            <v>non-grp</v>
          </cell>
          <cell r="F302">
            <v>0</v>
          </cell>
          <cell r="G302">
            <v>0</v>
          </cell>
          <cell r="H302">
            <v>0</v>
          </cell>
          <cell r="I302" t="str">
            <v>LH1521</v>
          </cell>
          <cell r="J302" t="str">
            <v>Crown Housing Association Limited</v>
          </cell>
          <cell r="K302">
            <v>0</v>
          </cell>
          <cell r="L302" t="str">
            <v>LH1521</v>
          </cell>
          <cell r="M302" t="str">
            <v>Crown Housing Association Limited</v>
          </cell>
          <cell r="N302" t="str">
            <v>RASA</v>
          </cell>
          <cell r="O302">
            <v>1</v>
          </cell>
        </row>
        <row r="303">
          <cell r="A303" t="str">
            <v>LH0495</v>
          </cell>
          <cell r="B303" t="str">
            <v>LH0495</v>
          </cell>
          <cell r="C303" t="str">
            <v>Croydon Churches Housing Association Limited</v>
          </cell>
          <cell r="D303" t="str">
            <v>No</v>
          </cell>
          <cell r="E303" t="str">
            <v>non-grp</v>
          </cell>
          <cell r="F303">
            <v>0</v>
          </cell>
          <cell r="G303">
            <v>0</v>
          </cell>
          <cell r="H303">
            <v>0</v>
          </cell>
          <cell r="I303" t="str">
            <v>LH0495</v>
          </cell>
          <cell r="J303" t="str">
            <v>Croydon Churches Housing Association Limited</v>
          </cell>
          <cell r="K303">
            <v>0</v>
          </cell>
          <cell r="L303" t="str">
            <v>LH0495</v>
          </cell>
          <cell r="M303" t="str">
            <v>Croydon Churches Housing Association Limited</v>
          </cell>
          <cell r="N303" t="str">
            <v>Large</v>
          </cell>
          <cell r="O303">
            <v>1</v>
          </cell>
        </row>
        <row r="304">
          <cell r="A304" t="str">
            <v>L0051</v>
          </cell>
          <cell r="B304" t="str">
            <v>L0051</v>
          </cell>
          <cell r="C304" t="str">
            <v>Croydon Unitarian Housing Association Limited</v>
          </cell>
          <cell r="D304" t="str">
            <v>No</v>
          </cell>
          <cell r="E304" t="str">
            <v>non-grp</v>
          </cell>
          <cell r="F304">
            <v>0</v>
          </cell>
          <cell r="G304">
            <v>0</v>
          </cell>
          <cell r="H304">
            <v>0</v>
          </cell>
          <cell r="I304" t="str">
            <v>L0051</v>
          </cell>
          <cell r="J304" t="str">
            <v>Croydon Unitarian Housing Association Limited</v>
          </cell>
          <cell r="K304">
            <v>0</v>
          </cell>
          <cell r="L304" t="str">
            <v>L0051</v>
          </cell>
          <cell r="M304" t="str">
            <v>Croydon Unitarian Housing Association Limited</v>
          </cell>
          <cell r="N304" t="str">
            <v>RASA</v>
          </cell>
          <cell r="O304">
            <v>1</v>
          </cell>
        </row>
        <row r="305">
          <cell r="A305" t="str">
            <v>LH3918</v>
          </cell>
          <cell r="B305" t="str">
            <v>LH3918</v>
          </cell>
          <cell r="C305" t="str">
            <v>Curo Choice Limited</v>
          </cell>
          <cell r="D305" t="str">
            <v>Yes</v>
          </cell>
          <cell r="E305" t="str">
            <v>No</v>
          </cell>
          <cell r="F305" t="str">
            <v>Yes</v>
          </cell>
          <cell r="G305" t="str">
            <v>LH4336</v>
          </cell>
          <cell r="H305" t="str">
            <v>Curo Group (Albion) Limited</v>
          </cell>
          <cell r="I305" t="str">
            <v>LH4336</v>
          </cell>
          <cell r="J305" t="str">
            <v>Curo Group (Albion) Limited</v>
          </cell>
          <cell r="K305">
            <v>0</v>
          </cell>
          <cell r="L305" t="str">
            <v>LH4336</v>
          </cell>
          <cell r="M305" t="str">
            <v>Curo Group (Albion) Limited</v>
          </cell>
          <cell r="N305" t="str">
            <v>RASA</v>
          </cell>
          <cell r="O305">
            <v>1</v>
          </cell>
        </row>
        <row r="306">
          <cell r="A306" t="str">
            <v>LH4336</v>
          </cell>
          <cell r="B306" t="str">
            <v>LH4336</v>
          </cell>
          <cell r="C306" t="str">
            <v>Curo Group (Albion) Limited</v>
          </cell>
          <cell r="D306" t="str">
            <v>Yes</v>
          </cell>
          <cell r="E306" t="str">
            <v>Yes</v>
          </cell>
          <cell r="F306">
            <v>0</v>
          </cell>
          <cell r="G306">
            <v>0</v>
          </cell>
          <cell r="H306">
            <v>0</v>
          </cell>
          <cell r="I306" t="str">
            <v>LH4336</v>
          </cell>
          <cell r="J306" t="str">
            <v>Curo Group (Albion) Limited</v>
          </cell>
          <cell r="K306">
            <v>0</v>
          </cell>
          <cell r="L306" t="str">
            <v>LH4336</v>
          </cell>
          <cell r="M306" t="str">
            <v>Curo Group (Albion) Limited</v>
          </cell>
          <cell r="N306" t="str">
            <v>RASA</v>
          </cell>
          <cell r="O306">
            <v>1</v>
          </cell>
        </row>
        <row r="307">
          <cell r="A307" t="str">
            <v>L0419</v>
          </cell>
          <cell r="B307" t="str">
            <v>L0419</v>
          </cell>
          <cell r="C307" t="str">
            <v>Curo Places (Bristol) Limited</v>
          </cell>
          <cell r="D307" t="str">
            <v>Yes</v>
          </cell>
          <cell r="E307" t="str">
            <v>No</v>
          </cell>
          <cell r="F307" t="str">
            <v>Yes</v>
          </cell>
          <cell r="G307" t="str">
            <v>LH4336</v>
          </cell>
          <cell r="H307" t="str">
            <v>Curo Group (Albion) Limited</v>
          </cell>
          <cell r="I307" t="str">
            <v>LH4336</v>
          </cell>
          <cell r="J307" t="str">
            <v>Curo Group (Albion) Limited</v>
          </cell>
          <cell r="K307">
            <v>0</v>
          </cell>
          <cell r="L307" t="str">
            <v>LH4336</v>
          </cell>
          <cell r="M307" t="str">
            <v>Curo Group (Albion) Limited</v>
          </cell>
          <cell r="N307" t="str">
            <v>Large</v>
          </cell>
          <cell r="O307">
            <v>1</v>
          </cell>
        </row>
        <row r="308">
          <cell r="A308" t="str">
            <v>LH4209</v>
          </cell>
          <cell r="B308" t="str">
            <v>LH4209</v>
          </cell>
          <cell r="C308" t="str">
            <v>Curo Places Limited</v>
          </cell>
          <cell r="D308" t="str">
            <v>Yes</v>
          </cell>
          <cell r="E308" t="str">
            <v>No</v>
          </cell>
          <cell r="F308" t="str">
            <v>Yes</v>
          </cell>
          <cell r="G308" t="str">
            <v>LH4336</v>
          </cell>
          <cell r="H308" t="str">
            <v>Curo Group (Albion) Limited</v>
          </cell>
          <cell r="I308" t="str">
            <v>LH4336</v>
          </cell>
          <cell r="J308" t="str">
            <v>Curo Group (Albion) Limited</v>
          </cell>
          <cell r="K308">
            <v>0</v>
          </cell>
          <cell r="L308" t="str">
            <v>LH4336</v>
          </cell>
          <cell r="M308" t="str">
            <v>Curo Group (Albion) Limited</v>
          </cell>
          <cell r="N308" t="str">
            <v>Large</v>
          </cell>
          <cell r="O308">
            <v>1</v>
          </cell>
        </row>
        <row r="309">
          <cell r="A309" t="str">
            <v>L1530</v>
          </cell>
          <cell r="B309" t="str">
            <v>L1530</v>
          </cell>
          <cell r="C309" t="str">
            <v>CWL Housing</v>
          </cell>
          <cell r="D309" t="str">
            <v>No</v>
          </cell>
          <cell r="E309" t="str">
            <v>non-grp</v>
          </cell>
          <cell r="F309">
            <v>0</v>
          </cell>
          <cell r="G309">
            <v>0</v>
          </cell>
          <cell r="H309">
            <v>0</v>
          </cell>
          <cell r="I309" t="str">
            <v>L1530</v>
          </cell>
          <cell r="J309" t="str">
            <v>CWL Housing</v>
          </cell>
          <cell r="K309">
            <v>0</v>
          </cell>
          <cell r="L309" t="str">
            <v>L1530</v>
          </cell>
          <cell r="M309" t="str">
            <v>CWL Housing</v>
          </cell>
          <cell r="N309" t="str">
            <v>RASA</v>
          </cell>
          <cell r="O309">
            <v>1</v>
          </cell>
        </row>
        <row r="310">
          <cell r="A310" t="str">
            <v>C2695</v>
          </cell>
          <cell r="B310" t="str">
            <v>C2695</v>
          </cell>
          <cell r="C310" t="str">
            <v>Cyron Housing Co-operative Limited</v>
          </cell>
          <cell r="D310" t="str">
            <v>No</v>
          </cell>
          <cell r="E310" t="str">
            <v>non-grp</v>
          </cell>
          <cell r="F310">
            <v>0</v>
          </cell>
          <cell r="G310">
            <v>0</v>
          </cell>
          <cell r="H310">
            <v>0</v>
          </cell>
          <cell r="I310" t="str">
            <v>C2695</v>
          </cell>
          <cell r="J310" t="str">
            <v>Cyron Housing Co-operative Limited</v>
          </cell>
          <cell r="K310">
            <v>0</v>
          </cell>
          <cell r="L310" t="str">
            <v>C2695</v>
          </cell>
          <cell r="M310" t="str">
            <v>Cyron Housing Co-operative Limited</v>
          </cell>
          <cell r="N310" t="str">
            <v>RASA</v>
          </cell>
          <cell r="O310">
            <v>1</v>
          </cell>
        </row>
        <row r="311">
          <cell r="A311" t="str">
            <v>A3010</v>
          </cell>
          <cell r="B311" t="str">
            <v>A3010</v>
          </cell>
          <cell r="C311" t="str">
            <v>Danby Almshouse Charity</v>
          </cell>
          <cell r="D311" t="str">
            <v>No</v>
          </cell>
          <cell r="E311" t="str">
            <v>non-grp</v>
          </cell>
          <cell r="F311">
            <v>0</v>
          </cell>
          <cell r="G311">
            <v>0</v>
          </cell>
          <cell r="H311">
            <v>0</v>
          </cell>
          <cell r="I311" t="str">
            <v>A3010</v>
          </cell>
          <cell r="J311" t="str">
            <v>Danby Almshouse Charity</v>
          </cell>
          <cell r="K311">
            <v>0</v>
          </cell>
          <cell r="L311" t="str">
            <v>A3010</v>
          </cell>
          <cell r="M311" t="str">
            <v>Danby Almshouse Charity</v>
          </cell>
          <cell r="N311" t="str">
            <v>RASA</v>
          </cell>
          <cell r="O311">
            <v>1</v>
          </cell>
        </row>
        <row r="312">
          <cell r="A312" t="str">
            <v>C3300</v>
          </cell>
          <cell r="B312" t="str">
            <v>C3300</v>
          </cell>
          <cell r="C312" t="str">
            <v>Darent Housing Co-operative Limited</v>
          </cell>
          <cell r="D312" t="str">
            <v>No</v>
          </cell>
          <cell r="E312" t="str">
            <v>non-grp</v>
          </cell>
          <cell r="F312">
            <v>0</v>
          </cell>
          <cell r="G312">
            <v>0</v>
          </cell>
          <cell r="H312">
            <v>0</v>
          </cell>
          <cell r="I312" t="str">
            <v>C3300</v>
          </cell>
          <cell r="J312" t="str">
            <v>Darent Housing Co-operative Limited</v>
          </cell>
          <cell r="K312">
            <v>0</v>
          </cell>
          <cell r="L312" t="str">
            <v>C3300</v>
          </cell>
          <cell r="M312" t="str">
            <v>Darent Housing Co-operative Limited</v>
          </cell>
          <cell r="N312" t="str">
            <v>RASA</v>
          </cell>
          <cell r="O312">
            <v>1</v>
          </cell>
        </row>
        <row r="313">
          <cell r="A313" t="str">
            <v>LH2346</v>
          </cell>
          <cell r="B313" t="str">
            <v>LH2346</v>
          </cell>
          <cell r="C313" t="str">
            <v>Darlington Housing Association Limited</v>
          </cell>
          <cell r="D313" t="str">
            <v>No</v>
          </cell>
          <cell r="E313" t="str">
            <v>non-grp</v>
          </cell>
          <cell r="F313">
            <v>0</v>
          </cell>
          <cell r="G313">
            <v>0</v>
          </cell>
          <cell r="H313">
            <v>0</v>
          </cell>
          <cell r="I313" t="str">
            <v>LH2346</v>
          </cell>
          <cell r="J313" t="str">
            <v>Darlington Housing Association Limited</v>
          </cell>
          <cell r="K313">
            <v>0</v>
          </cell>
          <cell r="L313" t="str">
            <v>LH2346</v>
          </cell>
          <cell r="M313" t="str">
            <v>Darlington Housing Association Limited</v>
          </cell>
          <cell r="N313" t="str">
            <v>RASA</v>
          </cell>
          <cell r="O313">
            <v>1</v>
          </cell>
        </row>
        <row r="314">
          <cell r="A314" t="str">
            <v>A2448</v>
          </cell>
          <cell r="B314" t="str">
            <v>A2448</v>
          </cell>
          <cell r="C314" t="str">
            <v>Dartford Almshouse Charity</v>
          </cell>
          <cell r="D314" t="str">
            <v>No</v>
          </cell>
          <cell r="E314" t="str">
            <v>non-grp</v>
          </cell>
          <cell r="F314">
            <v>0</v>
          </cell>
          <cell r="G314">
            <v>0</v>
          </cell>
          <cell r="H314">
            <v>0</v>
          </cell>
          <cell r="I314" t="str">
            <v>A2448</v>
          </cell>
          <cell r="J314" t="str">
            <v>Dartford Almshouse Charity</v>
          </cell>
          <cell r="K314">
            <v>0</v>
          </cell>
          <cell r="L314" t="str">
            <v>A2448</v>
          </cell>
          <cell r="M314" t="str">
            <v>Dartford Almshouse Charity</v>
          </cell>
          <cell r="N314" t="str">
            <v>RASA</v>
          </cell>
          <cell r="O314">
            <v>1</v>
          </cell>
        </row>
        <row r="315">
          <cell r="A315" t="str">
            <v>A0563</v>
          </cell>
          <cell r="B315" t="str">
            <v>A0563</v>
          </cell>
          <cell r="C315" t="str">
            <v>Dauntsey Almshouse Charity</v>
          </cell>
          <cell r="D315" t="str">
            <v>No</v>
          </cell>
          <cell r="E315" t="str">
            <v>non-grp</v>
          </cell>
          <cell r="F315">
            <v>0</v>
          </cell>
          <cell r="G315">
            <v>0</v>
          </cell>
          <cell r="H315">
            <v>0</v>
          </cell>
          <cell r="I315" t="str">
            <v>A0563</v>
          </cell>
          <cell r="J315" t="str">
            <v>Dauntsey Almshouse Charity</v>
          </cell>
          <cell r="K315">
            <v>0</v>
          </cell>
          <cell r="L315" t="str">
            <v>A0563</v>
          </cell>
          <cell r="M315" t="str">
            <v>Dauntsey Almshouse Charity</v>
          </cell>
          <cell r="N315" t="str">
            <v>RASA</v>
          </cell>
          <cell r="O315">
            <v>1</v>
          </cell>
        </row>
        <row r="316">
          <cell r="A316" t="str">
            <v>C3890</v>
          </cell>
          <cell r="B316" t="str">
            <v>C3890</v>
          </cell>
          <cell r="C316" t="str">
            <v>Dawley Housing Co-operative Limited</v>
          </cell>
          <cell r="D316" t="str">
            <v>No</v>
          </cell>
          <cell r="E316" t="str">
            <v>non-grp</v>
          </cell>
          <cell r="F316">
            <v>0</v>
          </cell>
          <cell r="G316">
            <v>0</v>
          </cell>
          <cell r="H316">
            <v>0</v>
          </cell>
          <cell r="I316" t="str">
            <v>C3890</v>
          </cell>
          <cell r="J316" t="str">
            <v>Dawley Housing Co-operative Limited</v>
          </cell>
          <cell r="K316">
            <v>0</v>
          </cell>
          <cell r="L316" t="str">
            <v>C3890</v>
          </cell>
          <cell r="M316" t="str">
            <v>Dawley Housing Co-operative Limited</v>
          </cell>
          <cell r="N316" t="str">
            <v>RASA</v>
          </cell>
          <cell r="O316">
            <v>1</v>
          </cell>
        </row>
        <row r="317">
          <cell r="A317" t="str">
            <v>A4271</v>
          </cell>
          <cell r="B317" t="str">
            <v>A4271</v>
          </cell>
          <cell r="C317" t="str">
            <v>Day's &amp; Atkinson's Almshouse Charity</v>
          </cell>
          <cell r="D317" t="str">
            <v>No</v>
          </cell>
          <cell r="E317" t="str">
            <v>non-grp</v>
          </cell>
          <cell r="F317">
            <v>0</v>
          </cell>
          <cell r="G317">
            <v>0</v>
          </cell>
          <cell r="H317">
            <v>0</v>
          </cell>
          <cell r="I317" t="str">
            <v>A4271</v>
          </cell>
          <cell r="J317" t="str">
            <v>Day's &amp; Atkinson's Almshouse Charity</v>
          </cell>
          <cell r="K317">
            <v>0</v>
          </cell>
          <cell r="L317" t="str">
            <v>A4271</v>
          </cell>
          <cell r="M317" t="str">
            <v>Day's &amp; Atkinson's Almshouse Charity</v>
          </cell>
          <cell r="N317" t="str">
            <v>RASA</v>
          </cell>
          <cell r="O317">
            <v>1</v>
          </cell>
        </row>
        <row r="318">
          <cell r="A318" t="str">
            <v>C4100</v>
          </cell>
          <cell r="B318" t="str">
            <v>C4100</v>
          </cell>
          <cell r="C318" t="str">
            <v>Delce Manor Housing Co-operative Limited</v>
          </cell>
          <cell r="D318" t="str">
            <v>No</v>
          </cell>
          <cell r="E318" t="str">
            <v>non-grp</v>
          </cell>
          <cell r="F318">
            <v>0</v>
          </cell>
          <cell r="G318">
            <v>0</v>
          </cell>
          <cell r="H318">
            <v>0</v>
          </cell>
          <cell r="I318" t="str">
            <v>C4100</v>
          </cell>
          <cell r="J318" t="str">
            <v>Delce Manor Housing Co-operative Limited</v>
          </cell>
          <cell r="K318">
            <v>0</v>
          </cell>
          <cell r="L318" t="str">
            <v>C4100</v>
          </cell>
          <cell r="M318" t="str">
            <v>Delce Manor Housing Co-operative Limited</v>
          </cell>
          <cell r="N318" t="str">
            <v>RASA</v>
          </cell>
          <cell r="O318">
            <v>1</v>
          </cell>
        </row>
        <row r="319">
          <cell r="A319" t="str">
            <v>C3691</v>
          </cell>
          <cell r="B319" t="str">
            <v>C3691</v>
          </cell>
          <cell r="C319" t="str">
            <v>Dennetts Housing Co-operative Limited</v>
          </cell>
          <cell r="D319" t="str">
            <v>No</v>
          </cell>
          <cell r="E319" t="str">
            <v>non-grp</v>
          </cell>
          <cell r="F319">
            <v>0</v>
          </cell>
          <cell r="G319">
            <v>0</v>
          </cell>
          <cell r="H319">
            <v>0</v>
          </cell>
          <cell r="I319" t="str">
            <v>C3691</v>
          </cell>
          <cell r="J319" t="str">
            <v>Dennetts Housing Co-operative Limited</v>
          </cell>
          <cell r="K319">
            <v>0</v>
          </cell>
          <cell r="L319" t="str">
            <v>C3691</v>
          </cell>
          <cell r="M319" t="str">
            <v>Dennetts Housing Co-operative Limited</v>
          </cell>
          <cell r="N319" t="str">
            <v>RASA</v>
          </cell>
          <cell r="O319">
            <v>1</v>
          </cell>
        </row>
        <row r="320">
          <cell r="A320" t="str">
            <v>C2300</v>
          </cell>
          <cell r="B320" t="str">
            <v>C2300</v>
          </cell>
          <cell r="C320" t="str">
            <v>Deptford Housing Co-operative Limited</v>
          </cell>
          <cell r="D320" t="str">
            <v>No</v>
          </cell>
          <cell r="E320" t="str">
            <v>non-grp</v>
          </cell>
          <cell r="F320">
            <v>0</v>
          </cell>
          <cell r="G320">
            <v>0</v>
          </cell>
          <cell r="H320">
            <v>0</v>
          </cell>
          <cell r="I320" t="str">
            <v>C2300</v>
          </cell>
          <cell r="J320" t="str">
            <v>Deptford Housing Co-operative Limited</v>
          </cell>
          <cell r="K320">
            <v>0</v>
          </cell>
          <cell r="L320" t="str">
            <v>C2300</v>
          </cell>
          <cell r="M320" t="str">
            <v>Deptford Housing Co-operative Limited</v>
          </cell>
          <cell r="N320" t="str">
            <v>RASA</v>
          </cell>
          <cell r="O320">
            <v>1</v>
          </cell>
        </row>
        <row r="321">
          <cell r="A321" t="str">
            <v>4576</v>
          </cell>
          <cell r="B321">
            <v>4576</v>
          </cell>
          <cell r="C321" t="str">
            <v>Derby Homes Limited</v>
          </cell>
          <cell r="D321" t="str">
            <v>Yes</v>
          </cell>
          <cell r="E321" t="str">
            <v>No</v>
          </cell>
          <cell r="F321" t="str">
            <v>No</v>
          </cell>
          <cell r="G321">
            <v>0</v>
          </cell>
          <cell r="H321">
            <v>0</v>
          </cell>
          <cell r="I321" t="str">
            <v>4576</v>
          </cell>
          <cell r="J321" t="str">
            <v>Derby Homes Limited</v>
          </cell>
          <cell r="K321" t="str">
            <v xml:space="preserve">unreg'd parent: Derby City Council </v>
          </cell>
          <cell r="L321" t="str">
            <v>4576</v>
          </cell>
          <cell r="M321" t="str">
            <v>Derby Homes Limited</v>
          </cell>
          <cell r="N321" t="str">
            <v>RASA</v>
          </cell>
          <cell r="O321">
            <v>1</v>
          </cell>
        </row>
        <row r="322">
          <cell r="A322" t="str">
            <v>4677</v>
          </cell>
          <cell r="B322">
            <v>4677</v>
          </cell>
          <cell r="C322" t="str">
            <v>Derventio Housing Trust</v>
          </cell>
          <cell r="D322" t="str">
            <v>No</v>
          </cell>
          <cell r="E322" t="str">
            <v>non-grp</v>
          </cell>
          <cell r="F322">
            <v>0</v>
          </cell>
          <cell r="G322">
            <v>0</v>
          </cell>
          <cell r="H322">
            <v>0</v>
          </cell>
          <cell r="I322" t="str">
            <v>4677</v>
          </cell>
          <cell r="J322" t="str">
            <v>Derventio Housing Trust</v>
          </cell>
          <cell r="K322">
            <v>0</v>
          </cell>
          <cell r="L322" t="str">
            <v>4677</v>
          </cell>
          <cell r="M322" t="str">
            <v>Derventio Housing Trust</v>
          </cell>
          <cell r="N322" t="str">
            <v>RASA</v>
          </cell>
          <cell r="O322">
            <v>1</v>
          </cell>
        </row>
        <row r="323">
          <cell r="A323" t="str">
            <v>L0715</v>
          </cell>
          <cell r="B323" t="str">
            <v>L0715</v>
          </cell>
          <cell r="C323" t="str">
            <v>Derwent Housing Association Limited</v>
          </cell>
          <cell r="D323" t="str">
            <v>Yes</v>
          </cell>
          <cell r="E323" t="str">
            <v>Yes</v>
          </cell>
          <cell r="F323">
            <v>0</v>
          </cell>
          <cell r="G323">
            <v>0</v>
          </cell>
          <cell r="H323">
            <v>0</v>
          </cell>
          <cell r="I323" t="str">
            <v>L0715</v>
          </cell>
          <cell r="J323" t="str">
            <v>Derwent Housing Association Limited</v>
          </cell>
          <cell r="K323">
            <v>0</v>
          </cell>
          <cell r="L323" t="str">
            <v>L0715</v>
          </cell>
          <cell r="M323" t="str">
            <v>Derwent Housing Association Limited</v>
          </cell>
          <cell r="N323" t="str">
            <v>Large</v>
          </cell>
          <cell r="O323">
            <v>1</v>
          </cell>
        </row>
        <row r="324">
          <cell r="A324" t="str">
            <v>L4483</v>
          </cell>
          <cell r="B324" t="str">
            <v>L4483</v>
          </cell>
          <cell r="C324" t="str">
            <v>Derwentside Homes</v>
          </cell>
          <cell r="D324" t="str">
            <v>Yes</v>
          </cell>
          <cell r="E324" t="str">
            <v>Yes</v>
          </cell>
          <cell r="F324">
            <v>0</v>
          </cell>
          <cell r="G324">
            <v>0</v>
          </cell>
          <cell r="H324">
            <v>0</v>
          </cell>
          <cell r="I324" t="str">
            <v>L4483</v>
          </cell>
          <cell r="J324" t="str">
            <v>Derwentside Homes</v>
          </cell>
          <cell r="K324">
            <v>0</v>
          </cell>
          <cell r="L324" t="str">
            <v>L4483</v>
          </cell>
          <cell r="M324" t="str">
            <v>Derwentside Homes</v>
          </cell>
          <cell r="N324" t="str">
            <v>Large</v>
          </cell>
          <cell r="O324">
            <v>1</v>
          </cell>
        </row>
        <row r="325">
          <cell r="A325" t="str">
            <v>4713</v>
          </cell>
          <cell r="B325">
            <v>4713</v>
          </cell>
          <cell r="C325" t="str">
            <v>Developing Initiatives for Support in the Community</v>
          </cell>
          <cell r="D325" t="str">
            <v>No</v>
          </cell>
          <cell r="E325" t="str">
            <v>non-grp</v>
          </cell>
          <cell r="F325">
            <v>0</v>
          </cell>
          <cell r="G325">
            <v>0</v>
          </cell>
          <cell r="H325">
            <v>0</v>
          </cell>
          <cell r="I325" t="str">
            <v>4713</v>
          </cell>
          <cell r="J325" t="str">
            <v>Developing Initiatives for Support in the Community</v>
          </cell>
          <cell r="K325">
            <v>0</v>
          </cell>
          <cell r="L325" t="str">
            <v>4713</v>
          </cell>
          <cell r="M325" t="str">
            <v>Developing Initiatives for Support in the Community</v>
          </cell>
          <cell r="N325" t="str">
            <v>RASA</v>
          </cell>
          <cell r="O325">
            <v>1</v>
          </cell>
        </row>
        <row r="326">
          <cell r="A326" t="str">
            <v>4705</v>
          </cell>
          <cell r="B326">
            <v>4705</v>
          </cell>
          <cell r="C326" t="str">
            <v>Devon and Cornwall Housing Limited</v>
          </cell>
          <cell r="D326" t="str">
            <v>Yes</v>
          </cell>
          <cell r="E326" t="str">
            <v>Yes</v>
          </cell>
          <cell r="F326">
            <v>0</v>
          </cell>
          <cell r="G326">
            <v>0</v>
          </cell>
          <cell r="H326">
            <v>0</v>
          </cell>
          <cell r="I326" t="str">
            <v>4705</v>
          </cell>
          <cell r="J326" t="str">
            <v>Devon and Cornwall Housing Limited</v>
          </cell>
          <cell r="K326" t="str">
            <v>Amalgamation</v>
          </cell>
          <cell r="L326" t="str">
            <v>N0637</v>
          </cell>
          <cell r="M326" t="str">
            <v>Devon and Cornwall Housing Limited - new - correct code and name when set</v>
          </cell>
          <cell r="N326" t="str">
            <v>Large</v>
          </cell>
          <cell r="O326">
            <v>1</v>
          </cell>
        </row>
        <row r="327">
          <cell r="A327" t="str">
            <v>4818</v>
          </cell>
          <cell r="B327">
            <v>4818</v>
          </cell>
          <cell r="C327" t="str">
            <v>Devon and Cornwall Housing Limited</v>
          </cell>
          <cell r="D327" t="str">
            <v>Yes</v>
          </cell>
          <cell r="E327" t="str">
            <v>Yes</v>
          </cell>
          <cell r="F327">
            <v>0</v>
          </cell>
          <cell r="G327">
            <v>0</v>
          </cell>
          <cell r="H327">
            <v>0</v>
          </cell>
          <cell r="I327" t="str">
            <v>4705</v>
          </cell>
          <cell r="J327" t="str">
            <v>Devon and Cornwall Housing Limited</v>
          </cell>
          <cell r="K327" t="str">
            <v>New record for amalgamated D&amp;D and West Devon - update RP code when set</v>
          </cell>
          <cell r="L327" t="str">
            <v>4818</v>
          </cell>
          <cell r="M327" t="str">
            <v>Devon and Cornwall Housing Limited</v>
          </cell>
          <cell r="N327" t="str">
            <v>Large</v>
          </cell>
          <cell r="O327">
            <v>1</v>
          </cell>
        </row>
        <row r="328">
          <cell r="A328" t="str">
            <v>LH4198</v>
          </cell>
          <cell r="B328" t="str">
            <v>LH4198</v>
          </cell>
          <cell r="C328" t="str">
            <v>West Devon Homes Limited</v>
          </cell>
          <cell r="D328" t="str">
            <v>No</v>
          </cell>
          <cell r="E328" t="str">
            <v>non-grp</v>
          </cell>
          <cell r="F328">
            <v>0</v>
          </cell>
          <cell r="G328">
            <v>0</v>
          </cell>
          <cell r="H328">
            <v>0</v>
          </cell>
          <cell r="I328" t="str">
            <v>LH4198</v>
          </cell>
          <cell r="J328" t="str">
            <v>West Devon Homes Limited</v>
          </cell>
          <cell r="K328" t="str">
            <v>Amalgamation to Devon and Cornwall - from when?</v>
          </cell>
          <cell r="L328" t="str">
            <v>N0637</v>
          </cell>
          <cell r="M328" t="str">
            <v>Devon and Cornwall Housing Limited - new - correct code and name when set</v>
          </cell>
          <cell r="N328" t="str">
            <v>Large</v>
          </cell>
          <cell r="O328">
            <v>1</v>
          </cell>
        </row>
        <row r="329">
          <cell r="A329" t="str">
            <v>4648</v>
          </cell>
          <cell r="B329">
            <v>4648</v>
          </cell>
          <cell r="C329" t="str">
            <v>Dimensions (UK) Limited</v>
          </cell>
          <cell r="D329" t="str">
            <v>Yes</v>
          </cell>
          <cell r="E329" t="str">
            <v>Yes</v>
          </cell>
          <cell r="F329">
            <v>0</v>
          </cell>
          <cell r="G329">
            <v>0</v>
          </cell>
          <cell r="H329">
            <v>0</v>
          </cell>
          <cell r="I329" t="str">
            <v>4648</v>
          </cell>
          <cell r="J329" t="str">
            <v>Dimensions (UK) Limited</v>
          </cell>
          <cell r="K329">
            <v>0</v>
          </cell>
          <cell r="L329" t="str">
            <v>4648</v>
          </cell>
          <cell r="M329" t="str">
            <v>Dimensions (UK) Limited</v>
          </cell>
          <cell r="N329" t="str">
            <v>Large</v>
          </cell>
          <cell r="O329">
            <v>1</v>
          </cell>
        </row>
        <row r="330">
          <cell r="A330" t="str">
            <v>C3226</v>
          </cell>
          <cell r="B330" t="str">
            <v>C3226</v>
          </cell>
          <cell r="C330" t="str">
            <v>Dingle Residents Co-operative Limited</v>
          </cell>
          <cell r="D330" t="str">
            <v>No</v>
          </cell>
          <cell r="E330" t="str">
            <v>non-grp</v>
          </cell>
          <cell r="F330">
            <v>0</v>
          </cell>
          <cell r="G330">
            <v>0</v>
          </cell>
          <cell r="H330">
            <v>0</v>
          </cell>
          <cell r="I330" t="str">
            <v>C3226</v>
          </cell>
          <cell r="J330" t="str">
            <v>Dingle Residents Co-operative Limited</v>
          </cell>
          <cell r="K330">
            <v>0</v>
          </cell>
          <cell r="L330" t="str">
            <v>C3226</v>
          </cell>
          <cell r="M330" t="str">
            <v>Dingle Residents Co-operative Limited</v>
          </cell>
          <cell r="N330" t="str">
            <v>RASA</v>
          </cell>
          <cell r="O330">
            <v>1</v>
          </cell>
        </row>
        <row r="331">
          <cell r="A331" t="str">
            <v>4695</v>
          </cell>
          <cell r="B331">
            <v>4695</v>
          </cell>
          <cell r="C331" t="str">
            <v>Doctor Spurstowe and Bishop Wood Almshouse Charity</v>
          </cell>
          <cell r="D331" t="str">
            <v>No</v>
          </cell>
          <cell r="E331" t="str">
            <v>non-grp</v>
          </cell>
          <cell r="F331">
            <v>0</v>
          </cell>
          <cell r="G331">
            <v>0</v>
          </cell>
          <cell r="H331">
            <v>0</v>
          </cell>
          <cell r="I331" t="str">
            <v>4695</v>
          </cell>
          <cell r="J331" t="str">
            <v>Doctor Spurstowe and Bishop Wood Almshouse Charity</v>
          </cell>
          <cell r="K331">
            <v>0</v>
          </cell>
          <cell r="L331" t="str">
            <v>4695</v>
          </cell>
          <cell r="M331" t="str">
            <v>Doctor Spurstowe and Bishop Wood Almshouse Charity</v>
          </cell>
          <cell r="N331" t="str">
            <v>RASA</v>
          </cell>
          <cell r="O331">
            <v>1</v>
          </cell>
        </row>
        <row r="332">
          <cell r="A332" t="str">
            <v>H3639</v>
          </cell>
          <cell r="B332" t="str">
            <v>H3639</v>
          </cell>
          <cell r="C332" t="str">
            <v>Doncaster Young Men's Christian Association</v>
          </cell>
          <cell r="D332" t="str">
            <v>No</v>
          </cell>
          <cell r="E332" t="str">
            <v>non-grp</v>
          </cell>
          <cell r="F332">
            <v>0</v>
          </cell>
          <cell r="G332">
            <v>0</v>
          </cell>
          <cell r="H332">
            <v>0</v>
          </cell>
          <cell r="I332" t="str">
            <v>H3639</v>
          </cell>
          <cell r="J332" t="str">
            <v>Doncaster Young Men's Christian Association</v>
          </cell>
          <cell r="K332">
            <v>0</v>
          </cell>
          <cell r="L332" t="str">
            <v>H3639</v>
          </cell>
          <cell r="M332" t="str">
            <v>Doncaster Young Men's Christian Association</v>
          </cell>
          <cell r="N332" t="str">
            <v>RASA</v>
          </cell>
          <cell r="O332">
            <v>1</v>
          </cell>
        </row>
        <row r="333">
          <cell r="A333" t="str">
            <v>A2255</v>
          </cell>
          <cell r="B333" t="str">
            <v>A2255</v>
          </cell>
          <cell r="C333" t="str">
            <v>Dorking Charity</v>
          </cell>
          <cell r="D333" t="str">
            <v>No</v>
          </cell>
          <cell r="E333" t="str">
            <v>non-grp</v>
          </cell>
          <cell r="F333">
            <v>0</v>
          </cell>
          <cell r="G333">
            <v>0</v>
          </cell>
          <cell r="H333">
            <v>0</v>
          </cell>
          <cell r="I333" t="str">
            <v>A2255</v>
          </cell>
          <cell r="J333" t="str">
            <v>Dorking Charity</v>
          </cell>
          <cell r="K333">
            <v>0</v>
          </cell>
          <cell r="L333" t="str">
            <v>A2255</v>
          </cell>
          <cell r="M333" t="str">
            <v>Dorking Charity</v>
          </cell>
          <cell r="N333" t="str">
            <v>RASA</v>
          </cell>
          <cell r="O333">
            <v>1</v>
          </cell>
        </row>
        <row r="334">
          <cell r="A334" t="str">
            <v>A2917</v>
          </cell>
          <cell r="B334" t="str">
            <v>A2917</v>
          </cell>
          <cell r="C334" t="str">
            <v>Dormer's Hospital Charity</v>
          </cell>
          <cell r="D334" t="str">
            <v>No</v>
          </cell>
          <cell r="E334" t="str">
            <v>non-grp</v>
          </cell>
          <cell r="F334">
            <v>0</v>
          </cell>
          <cell r="G334">
            <v>0</v>
          </cell>
          <cell r="H334">
            <v>0</v>
          </cell>
          <cell r="I334" t="str">
            <v>A2917</v>
          </cell>
          <cell r="J334" t="str">
            <v>Dormer's Hospital Charity</v>
          </cell>
          <cell r="K334">
            <v>0</v>
          </cell>
          <cell r="L334" t="str">
            <v>A2917</v>
          </cell>
          <cell r="M334" t="str">
            <v>Dormer's Hospital Charity</v>
          </cell>
          <cell r="N334" t="str">
            <v>RASA</v>
          </cell>
          <cell r="O334">
            <v>1</v>
          </cell>
        </row>
        <row r="335">
          <cell r="A335" t="str">
            <v>A2367</v>
          </cell>
          <cell r="B335" t="str">
            <v>A2367</v>
          </cell>
          <cell r="C335" t="str">
            <v>Drayton Parochial Charities</v>
          </cell>
          <cell r="D335" t="str">
            <v>No</v>
          </cell>
          <cell r="E335" t="str">
            <v>non-grp</v>
          </cell>
          <cell r="F335">
            <v>0</v>
          </cell>
          <cell r="G335">
            <v>0</v>
          </cell>
          <cell r="H335">
            <v>0</v>
          </cell>
          <cell r="I335" t="str">
            <v>A2367</v>
          </cell>
          <cell r="J335" t="str">
            <v>Drayton Parochial Charities</v>
          </cell>
          <cell r="K335">
            <v>0</v>
          </cell>
          <cell r="L335" t="str">
            <v>A2367</v>
          </cell>
          <cell r="M335" t="str">
            <v>Drayton Parochial Charities</v>
          </cell>
          <cell r="N335" t="str">
            <v>RASA</v>
          </cell>
          <cell r="O335">
            <v>1</v>
          </cell>
        </row>
        <row r="336">
          <cell r="A336" t="str">
            <v>L0307</v>
          </cell>
          <cell r="B336" t="str">
            <v>L0307</v>
          </cell>
          <cell r="C336" t="str">
            <v>Ducane Housing Association Limited</v>
          </cell>
          <cell r="D336" t="str">
            <v>No</v>
          </cell>
          <cell r="E336" t="str">
            <v>non-grp</v>
          </cell>
          <cell r="F336">
            <v>0</v>
          </cell>
          <cell r="G336">
            <v>0</v>
          </cell>
          <cell r="H336">
            <v>0</v>
          </cell>
          <cell r="I336" t="str">
            <v>L0307</v>
          </cell>
          <cell r="J336" t="str">
            <v>Ducane Housing Association Limited</v>
          </cell>
          <cell r="K336">
            <v>0</v>
          </cell>
          <cell r="L336" t="str">
            <v>L0307</v>
          </cell>
          <cell r="M336" t="str">
            <v>Ducane Housing Association Limited</v>
          </cell>
          <cell r="N336" t="str">
            <v>RASA</v>
          </cell>
          <cell r="O336">
            <v>1</v>
          </cell>
        </row>
        <row r="337">
          <cell r="A337" t="str">
            <v>A4157</v>
          </cell>
          <cell r="B337" t="str">
            <v>A4157</v>
          </cell>
          <cell r="C337" t="str">
            <v>Dunk's Almshouse Charity</v>
          </cell>
          <cell r="D337" t="str">
            <v>No</v>
          </cell>
          <cell r="E337" t="str">
            <v>non-grp</v>
          </cell>
          <cell r="F337">
            <v>0</v>
          </cell>
          <cell r="G337">
            <v>0</v>
          </cell>
          <cell r="H337">
            <v>0</v>
          </cell>
          <cell r="I337" t="str">
            <v>A4157</v>
          </cell>
          <cell r="J337" t="str">
            <v>Dunk's Almshouse Charity</v>
          </cell>
          <cell r="K337">
            <v>0</v>
          </cell>
          <cell r="L337" t="str">
            <v>A4157</v>
          </cell>
          <cell r="M337" t="str">
            <v>Dunk's Almshouse Charity</v>
          </cell>
          <cell r="N337" t="str">
            <v>RASA</v>
          </cell>
          <cell r="O337">
            <v>1</v>
          </cell>
        </row>
        <row r="338">
          <cell r="A338" t="str">
            <v>A3213</v>
          </cell>
          <cell r="B338" t="str">
            <v>A3213</v>
          </cell>
          <cell r="C338" t="str">
            <v>Durham Aged Mineworkers' Homes Association</v>
          </cell>
          <cell r="D338" t="str">
            <v>No</v>
          </cell>
          <cell r="E338" t="str">
            <v>non-grp</v>
          </cell>
          <cell r="F338">
            <v>0</v>
          </cell>
          <cell r="G338">
            <v>0</v>
          </cell>
          <cell r="H338">
            <v>0</v>
          </cell>
          <cell r="I338" t="str">
            <v>A3213</v>
          </cell>
          <cell r="J338" t="str">
            <v>Durham Aged Mineworkers' Homes Association</v>
          </cell>
          <cell r="K338">
            <v>0</v>
          </cell>
          <cell r="L338" t="str">
            <v>A3213</v>
          </cell>
          <cell r="M338" t="str">
            <v>Durham Aged Mineworkers' Homes Association</v>
          </cell>
          <cell r="N338" t="str">
            <v>Large</v>
          </cell>
          <cell r="O338">
            <v>1</v>
          </cell>
        </row>
        <row r="339">
          <cell r="A339" t="str">
            <v>L0851</v>
          </cell>
          <cell r="B339" t="str">
            <v>L0851</v>
          </cell>
          <cell r="C339" t="str">
            <v>Dyers Company Housing Association Limited</v>
          </cell>
          <cell r="D339" t="str">
            <v>No</v>
          </cell>
          <cell r="E339" t="str">
            <v>non-grp</v>
          </cell>
          <cell r="F339">
            <v>0</v>
          </cell>
          <cell r="G339">
            <v>0</v>
          </cell>
          <cell r="H339">
            <v>0</v>
          </cell>
          <cell r="I339" t="str">
            <v>L0851</v>
          </cell>
          <cell r="J339" t="str">
            <v>Dyers Company Housing Association Limited</v>
          </cell>
          <cell r="K339">
            <v>0</v>
          </cell>
          <cell r="L339" t="str">
            <v>L0851</v>
          </cell>
          <cell r="M339" t="str">
            <v>Dyers Company Housing Association Limited</v>
          </cell>
          <cell r="N339" t="str">
            <v>RASA</v>
          </cell>
          <cell r="O339">
            <v>1</v>
          </cell>
        </row>
        <row r="340">
          <cell r="A340" t="str">
            <v>A2721</v>
          </cell>
          <cell r="B340" t="str">
            <v>A2721</v>
          </cell>
          <cell r="C340" t="str">
            <v>E W King Memorial Homes</v>
          </cell>
          <cell r="D340" t="str">
            <v>No</v>
          </cell>
          <cell r="E340" t="str">
            <v>non-grp</v>
          </cell>
          <cell r="F340">
            <v>0</v>
          </cell>
          <cell r="G340">
            <v>0</v>
          </cell>
          <cell r="H340">
            <v>0</v>
          </cell>
          <cell r="I340" t="str">
            <v>A2721</v>
          </cell>
          <cell r="J340" t="str">
            <v>E W King Memorial Homes</v>
          </cell>
          <cell r="K340">
            <v>0</v>
          </cell>
          <cell r="L340" t="str">
            <v>A2721</v>
          </cell>
          <cell r="M340" t="str">
            <v>E W King Memorial Homes</v>
          </cell>
          <cell r="N340" t="str">
            <v>RASA</v>
          </cell>
          <cell r="O340">
            <v>1</v>
          </cell>
        </row>
        <row r="341">
          <cell r="A341" t="str">
            <v>A3538</v>
          </cell>
          <cell r="B341" t="str">
            <v>A3538</v>
          </cell>
          <cell r="C341" t="str">
            <v>Earle's Retreat</v>
          </cell>
          <cell r="D341" t="str">
            <v>No</v>
          </cell>
          <cell r="E341" t="str">
            <v>non-grp</v>
          </cell>
          <cell r="F341">
            <v>0</v>
          </cell>
          <cell r="G341">
            <v>0</v>
          </cell>
          <cell r="H341">
            <v>0</v>
          </cell>
          <cell r="I341" t="str">
            <v>A3538</v>
          </cell>
          <cell r="J341" t="str">
            <v>Earle's Retreat</v>
          </cell>
          <cell r="K341">
            <v>0</v>
          </cell>
          <cell r="L341" t="str">
            <v>A3538</v>
          </cell>
          <cell r="M341" t="str">
            <v>Earle's Retreat</v>
          </cell>
          <cell r="N341" t="str">
            <v>RASA</v>
          </cell>
          <cell r="O341">
            <v>1</v>
          </cell>
        </row>
        <row r="342">
          <cell r="A342" t="str">
            <v>A3485</v>
          </cell>
          <cell r="B342" t="str">
            <v>A3485</v>
          </cell>
          <cell r="C342" t="str">
            <v>Earsdon, Newburn and Shilbottle Almshouse Charity</v>
          </cell>
          <cell r="D342" t="str">
            <v>No</v>
          </cell>
          <cell r="E342" t="str">
            <v>non-grp</v>
          </cell>
          <cell r="F342">
            <v>0</v>
          </cell>
          <cell r="G342">
            <v>0</v>
          </cell>
          <cell r="H342">
            <v>0</v>
          </cell>
          <cell r="I342" t="str">
            <v>A3485</v>
          </cell>
          <cell r="J342" t="str">
            <v>Earsdon, Newburn and Shilbottle Almshouse Charity</v>
          </cell>
          <cell r="K342">
            <v>0</v>
          </cell>
          <cell r="L342" t="str">
            <v>A3485</v>
          </cell>
          <cell r="M342" t="str">
            <v>Earsdon, Newburn and Shilbottle Almshouse Charity</v>
          </cell>
          <cell r="N342" t="str">
            <v>RASA</v>
          </cell>
          <cell r="O342">
            <v>1</v>
          </cell>
        </row>
        <row r="343">
          <cell r="A343" t="str">
            <v>L0519</v>
          </cell>
          <cell r="B343" t="str">
            <v>L0519</v>
          </cell>
          <cell r="C343" t="str">
            <v>East Boro Housing Trust Limited</v>
          </cell>
          <cell r="D343" t="str">
            <v>No</v>
          </cell>
          <cell r="E343" t="str">
            <v>non-grp</v>
          </cell>
          <cell r="F343">
            <v>0</v>
          </cell>
          <cell r="G343">
            <v>0</v>
          </cell>
          <cell r="H343">
            <v>0</v>
          </cell>
          <cell r="I343" t="str">
            <v>L0519</v>
          </cell>
          <cell r="J343" t="str">
            <v>East Boro Housing Trust Limited</v>
          </cell>
          <cell r="K343">
            <v>0</v>
          </cell>
          <cell r="L343" t="str">
            <v>L0519</v>
          </cell>
          <cell r="M343" t="str">
            <v>East Boro Housing Trust Limited</v>
          </cell>
          <cell r="N343" t="str">
            <v>RASA</v>
          </cell>
          <cell r="O343">
            <v>1</v>
          </cell>
        </row>
        <row r="344">
          <cell r="A344" t="str">
            <v>L4434</v>
          </cell>
          <cell r="B344" t="str">
            <v>L4434</v>
          </cell>
          <cell r="C344" t="str">
            <v>East End Homes Limited</v>
          </cell>
          <cell r="D344" t="str">
            <v>Yes</v>
          </cell>
          <cell r="E344" t="str">
            <v>Yes</v>
          </cell>
          <cell r="F344">
            <v>0</v>
          </cell>
          <cell r="G344">
            <v>0</v>
          </cell>
          <cell r="H344">
            <v>0</v>
          </cell>
          <cell r="I344" t="str">
            <v>L4434</v>
          </cell>
          <cell r="J344" t="str">
            <v>East End Homes Limited</v>
          </cell>
          <cell r="K344">
            <v>0</v>
          </cell>
          <cell r="L344" t="str">
            <v>L4434</v>
          </cell>
          <cell r="M344" t="str">
            <v>East End Homes Limited</v>
          </cell>
          <cell r="N344" t="str">
            <v>Large</v>
          </cell>
          <cell r="O344">
            <v>1</v>
          </cell>
        </row>
        <row r="345">
          <cell r="A345" t="str">
            <v>4775</v>
          </cell>
          <cell r="B345">
            <v>4775</v>
          </cell>
          <cell r="C345" t="str">
            <v>East Midlands Housing and Regeneration Limited</v>
          </cell>
          <cell r="D345" t="str">
            <v>Yes</v>
          </cell>
          <cell r="E345" t="str">
            <v>No</v>
          </cell>
          <cell r="F345" t="str">
            <v>Yes</v>
          </cell>
          <cell r="G345" t="str">
            <v>L4530</v>
          </cell>
          <cell r="H345" t="str">
            <v>East Midlands Housing Group</v>
          </cell>
          <cell r="I345" t="str">
            <v>L4530</v>
          </cell>
          <cell r="J345" t="str">
            <v>East Midlands Housing Group</v>
          </cell>
          <cell r="K345">
            <v>0</v>
          </cell>
          <cell r="L345" t="str">
            <v>L4530</v>
          </cell>
          <cell r="M345" t="str">
            <v>East Midlands Housing Group</v>
          </cell>
          <cell r="N345" t="str">
            <v>Large</v>
          </cell>
          <cell r="O345">
            <v>1</v>
          </cell>
        </row>
        <row r="346">
          <cell r="A346" t="str">
            <v>L4530</v>
          </cell>
          <cell r="B346" t="str">
            <v>L4530</v>
          </cell>
          <cell r="C346" t="str">
            <v>East Midlands Housing Group</v>
          </cell>
          <cell r="D346" t="str">
            <v>Yes</v>
          </cell>
          <cell r="E346" t="str">
            <v>Yes</v>
          </cell>
          <cell r="F346">
            <v>0</v>
          </cell>
          <cell r="G346">
            <v>0</v>
          </cell>
          <cell r="H346">
            <v>0</v>
          </cell>
          <cell r="I346" t="str">
            <v>L4530</v>
          </cell>
          <cell r="J346" t="str">
            <v>East Midlands Housing Group</v>
          </cell>
          <cell r="K346">
            <v>0</v>
          </cell>
          <cell r="L346" t="str">
            <v>L4530</v>
          </cell>
          <cell r="M346" t="str">
            <v>East Midlands Housing Group</v>
          </cell>
          <cell r="N346" t="str">
            <v>RASA</v>
          </cell>
          <cell r="O346">
            <v>1</v>
          </cell>
        </row>
        <row r="347">
          <cell r="A347" t="str">
            <v>LH2833</v>
          </cell>
          <cell r="B347" t="str">
            <v>LH2833</v>
          </cell>
          <cell r="C347" t="str">
            <v>East Homes Limited</v>
          </cell>
          <cell r="D347" t="str">
            <v>Yes</v>
          </cell>
          <cell r="E347" t="str">
            <v>No</v>
          </cell>
          <cell r="F347" t="str">
            <v>Yes</v>
          </cell>
          <cell r="G347" t="str">
            <v>LH4309</v>
          </cell>
          <cell r="H347" t="str">
            <v>East Thames Group Limited</v>
          </cell>
          <cell r="I347" t="str">
            <v>LH4309</v>
          </cell>
          <cell r="J347" t="str">
            <v>East Thames Group Limited</v>
          </cell>
          <cell r="K347">
            <v>0</v>
          </cell>
          <cell r="L347" t="str">
            <v>LH4309</v>
          </cell>
          <cell r="M347" t="str">
            <v>East Thames Group Limited</v>
          </cell>
          <cell r="N347" t="str">
            <v>Large</v>
          </cell>
          <cell r="O347">
            <v>1</v>
          </cell>
        </row>
        <row r="348">
          <cell r="A348" t="str">
            <v>LH4309</v>
          </cell>
          <cell r="B348" t="str">
            <v>LH4309</v>
          </cell>
          <cell r="C348" t="str">
            <v>East Thames Group Limited</v>
          </cell>
          <cell r="D348" t="str">
            <v>Yes</v>
          </cell>
          <cell r="E348" t="str">
            <v>Yes</v>
          </cell>
          <cell r="F348">
            <v>0</v>
          </cell>
          <cell r="G348">
            <v>0</v>
          </cell>
          <cell r="H348">
            <v>0</v>
          </cell>
          <cell r="I348" t="str">
            <v>LH4309</v>
          </cell>
          <cell r="J348" t="str">
            <v>East Thames Group Limited</v>
          </cell>
          <cell r="K348">
            <v>0</v>
          </cell>
          <cell r="L348" t="str">
            <v>LH4309</v>
          </cell>
          <cell r="M348" t="str">
            <v>East Thames Group Limited</v>
          </cell>
          <cell r="N348" t="str">
            <v>RASA</v>
          </cell>
          <cell r="O348">
            <v>1</v>
          </cell>
        </row>
        <row r="349">
          <cell r="A349" t="str">
            <v>4670</v>
          </cell>
          <cell r="B349">
            <v>4670</v>
          </cell>
          <cell r="C349" t="str">
            <v>Easy Housing Association Ltd</v>
          </cell>
          <cell r="D349" t="str">
            <v>No</v>
          </cell>
          <cell r="E349" t="str">
            <v>non-grp</v>
          </cell>
          <cell r="F349">
            <v>0</v>
          </cell>
          <cell r="G349">
            <v>0</v>
          </cell>
          <cell r="H349">
            <v>0</v>
          </cell>
          <cell r="I349" t="str">
            <v>4670</v>
          </cell>
          <cell r="J349" t="str">
            <v>Easy Housing Association Ltd</v>
          </cell>
          <cell r="K349">
            <v>0</v>
          </cell>
          <cell r="L349" t="str">
            <v>4670</v>
          </cell>
          <cell r="M349" t="str">
            <v>Easy Housing Association Ltd</v>
          </cell>
          <cell r="N349" t="str">
            <v>RASA</v>
          </cell>
          <cell r="O349">
            <v>1</v>
          </cell>
        </row>
        <row r="350">
          <cell r="A350" t="str">
            <v>LH3882</v>
          </cell>
          <cell r="B350" t="str">
            <v>LH3882</v>
          </cell>
          <cell r="C350" t="str">
            <v>Ebony Sistren Housing Association Limited</v>
          </cell>
          <cell r="D350" t="str">
            <v>No</v>
          </cell>
          <cell r="E350" t="str">
            <v>non-grp</v>
          </cell>
          <cell r="F350">
            <v>0</v>
          </cell>
          <cell r="G350">
            <v>0</v>
          </cell>
          <cell r="H350">
            <v>0</v>
          </cell>
          <cell r="I350" t="str">
            <v>LH3882</v>
          </cell>
          <cell r="J350" t="str">
            <v>Ebony Sistren Housing Association Limited</v>
          </cell>
          <cell r="K350">
            <v>0</v>
          </cell>
          <cell r="L350" t="str">
            <v>LH3882</v>
          </cell>
          <cell r="M350" t="str">
            <v>Ebony Sistren Housing Association Limited</v>
          </cell>
          <cell r="N350" t="str">
            <v>RASA</v>
          </cell>
          <cell r="O350">
            <v>1</v>
          </cell>
        </row>
        <row r="351">
          <cell r="A351" t="str">
            <v>L4140</v>
          </cell>
          <cell r="B351" t="str">
            <v>L4140</v>
          </cell>
          <cell r="C351" t="str">
            <v>Eden Housing Association Limited</v>
          </cell>
          <cell r="D351" t="str">
            <v>Yes</v>
          </cell>
          <cell r="E351" t="str">
            <v>Yes</v>
          </cell>
          <cell r="F351">
            <v>0</v>
          </cell>
          <cell r="G351">
            <v>0</v>
          </cell>
          <cell r="H351">
            <v>0</v>
          </cell>
          <cell r="I351" t="str">
            <v>L4140</v>
          </cell>
          <cell r="J351" t="str">
            <v>Eden Housing Association Limited</v>
          </cell>
          <cell r="K351">
            <v>0</v>
          </cell>
          <cell r="L351" t="str">
            <v>L4140</v>
          </cell>
          <cell r="M351" t="str">
            <v>Eden Housing Association Limited</v>
          </cell>
          <cell r="N351" t="str">
            <v>Large</v>
          </cell>
          <cell r="O351">
            <v>1</v>
          </cell>
        </row>
        <row r="352">
          <cell r="A352" t="str">
            <v>C2745</v>
          </cell>
          <cell r="B352" t="str">
            <v>C2745</v>
          </cell>
          <cell r="C352" t="str">
            <v>Edward Henry House Co-operative Limited</v>
          </cell>
          <cell r="D352" t="str">
            <v>No</v>
          </cell>
          <cell r="E352" t="str">
            <v>non-grp</v>
          </cell>
          <cell r="F352">
            <v>0</v>
          </cell>
          <cell r="G352">
            <v>0</v>
          </cell>
          <cell r="H352">
            <v>0</v>
          </cell>
          <cell r="I352" t="str">
            <v>C2745</v>
          </cell>
          <cell r="J352" t="str">
            <v>Edward Henry House Co-operative Limited</v>
          </cell>
          <cell r="K352">
            <v>0</v>
          </cell>
          <cell r="L352" t="str">
            <v>C2745</v>
          </cell>
          <cell r="M352" t="str">
            <v>Edward Henry House Co-operative Limited</v>
          </cell>
          <cell r="N352" t="str">
            <v>RASA</v>
          </cell>
          <cell r="O352">
            <v>1</v>
          </cell>
        </row>
        <row r="353">
          <cell r="A353" t="str">
            <v>L0918</v>
          </cell>
          <cell r="B353" t="str">
            <v>L0918</v>
          </cell>
          <cell r="C353" t="str">
            <v>Egerton Housing Association Limited</v>
          </cell>
          <cell r="D353" t="str">
            <v>No</v>
          </cell>
          <cell r="E353" t="str">
            <v>non-grp</v>
          </cell>
          <cell r="F353">
            <v>0</v>
          </cell>
          <cell r="G353">
            <v>0</v>
          </cell>
          <cell r="H353">
            <v>0</v>
          </cell>
          <cell r="I353" t="str">
            <v>L0918</v>
          </cell>
          <cell r="J353" t="str">
            <v>Egerton Housing Association Limited</v>
          </cell>
          <cell r="K353">
            <v>0</v>
          </cell>
          <cell r="L353" t="str">
            <v>L0918</v>
          </cell>
          <cell r="M353" t="str">
            <v>Egerton Housing Association Limited</v>
          </cell>
          <cell r="N353" t="str">
            <v>RASA</v>
          </cell>
          <cell r="O353">
            <v>1</v>
          </cell>
        </row>
        <row r="354">
          <cell r="A354" t="str">
            <v>LH3940</v>
          </cell>
          <cell r="B354" t="str">
            <v>LH3940</v>
          </cell>
          <cell r="C354" t="str">
            <v>Ekaya Housing Association Limited</v>
          </cell>
          <cell r="D354" t="str">
            <v>No</v>
          </cell>
          <cell r="E354" t="str">
            <v>non-grp</v>
          </cell>
          <cell r="F354">
            <v>0</v>
          </cell>
          <cell r="G354">
            <v>0</v>
          </cell>
          <cell r="H354">
            <v>0</v>
          </cell>
          <cell r="I354" t="str">
            <v>LH3940</v>
          </cell>
          <cell r="J354" t="str">
            <v>Ekaya Housing Association Limited</v>
          </cell>
          <cell r="K354">
            <v>0</v>
          </cell>
          <cell r="L354" t="str">
            <v>LH3940</v>
          </cell>
          <cell r="M354" t="str">
            <v>Ekaya Housing Association Limited</v>
          </cell>
          <cell r="N354" t="str">
            <v>RASA</v>
          </cell>
          <cell r="O354">
            <v>1</v>
          </cell>
        </row>
        <row r="355">
          <cell r="A355" t="str">
            <v>L3262</v>
          </cell>
          <cell r="B355" t="str">
            <v>L3262</v>
          </cell>
          <cell r="C355" t="str">
            <v>Eldon Housing Association Limited</v>
          </cell>
          <cell r="D355" t="str">
            <v>No</v>
          </cell>
          <cell r="E355" t="str">
            <v>non-grp</v>
          </cell>
          <cell r="F355">
            <v>0</v>
          </cell>
          <cell r="G355">
            <v>0</v>
          </cell>
          <cell r="H355">
            <v>0</v>
          </cell>
          <cell r="I355" t="str">
            <v>L3262</v>
          </cell>
          <cell r="J355" t="str">
            <v>Eldon Housing Association Limited</v>
          </cell>
          <cell r="K355">
            <v>0</v>
          </cell>
          <cell r="L355" t="str">
            <v>L3262</v>
          </cell>
          <cell r="M355" t="str">
            <v>Eldon Housing Association Limited</v>
          </cell>
          <cell r="N355" t="str">
            <v>RASA</v>
          </cell>
          <cell r="O355">
            <v>1</v>
          </cell>
        </row>
        <row r="356">
          <cell r="A356" t="str">
            <v>C3609</v>
          </cell>
          <cell r="B356" t="str">
            <v>C3609</v>
          </cell>
          <cell r="C356" t="str">
            <v>Eldonian Community Based Housing Association Ltd</v>
          </cell>
          <cell r="D356" t="str">
            <v>No</v>
          </cell>
          <cell r="E356" t="str">
            <v>non-grp</v>
          </cell>
          <cell r="F356">
            <v>0</v>
          </cell>
          <cell r="G356">
            <v>0</v>
          </cell>
          <cell r="H356">
            <v>0</v>
          </cell>
          <cell r="I356" t="str">
            <v>C3609</v>
          </cell>
          <cell r="J356" t="str">
            <v>Eldonian Community Based Housing Association Ltd</v>
          </cell>
          <cell r="K356">
            <v>0</v>
          </cell>
          <cell r="L356" t="str">
            <v>C3609</v>
          </cell>
          <cell r="M356" t="str">
            <v>Eldonian Community Based Housing Association Ltd</v>
          </cell>
          <cell r="N356" t="str">
            <v>RASA</v>
          </cell>
          <cell r="O356">
            <v>1</v>
          </cell>
        </row>
        <row r="357">
          <cell r="A357" t="str">
            <v>A1168</v>
          </cell>
          <cell r="B357" t="str">
            <v>A1168</v>
          </cell>
          <cell r="C357" t="str">
            <v>Eleanor Palmer Trust</v>
          </cell>
          <cell r="D357" t="str">
            <v>No</v>
          </cell>
          <cell r="E357" t="str">
            <v>non-grp</v>
          </cell>
          <cell r="F357">
            <v>0</v>
          </cell>
          <cell r="G357">
            <v>0</v>
          </cell>
          <cell r="H357">
            <v>0</v>
          </cell>
          <cell r="I357" t="str">
            <v>A1168</v>
          </cell>
          <cell r="J357" t="str">
            <v>Eleanor Palmer Trust</v>
          </cell>
          <cell r="K357">
            <v>0</v>
          </cell>
          <cell r="L357" t="str">
            <v>A1168</v>
          </cell>
          <cell r="M357" t="str">
            <v>Eleanor Palmer Trust</v>
          </cell>
          <cell r="N357" t="str">
            <v>RASA</v>
          </cell>
          <cell r="O357">
            <v>1</v>
          </cell>
        </row>
        <row r="358">
          <cell r="A358" t="str">
            <v>LH0977</v>
          </cell>
          <cell r="B358" t="str">
            <v>LH0977</v>
          </cell>
          <cell r="C358" t="str">
            <v>Elim Housing Association Limited</v>
          </cell>
          <cell r="D358" t="str">
            <v>No</v>
          </cell>
          <cell r="E358" t="str">
            <v>non-grp</v>
          </cell>
          <cell r="F358">
            <v>0</v>
          </cell>
          <cell r="G358">
            <v>0</v>
          </cell>
          <cell r="H358">
            <v>0</v>
          </cell>
          <cell r="I358" t="str">
            <v>LH0977</v>
          </cell>
          <cell r="J358" t="str">
            <v>Elim Housing Association Limited</v>
          </cell>
          <cell r="K358">
            <v>0</v>
          </cell>
          <cell r="L358" t="str">
            <v>LH0977</v>
          </cell>
          <cell r="M358" t="str">
            <v>Elim Housing Association Limited</v>
          </cell>
          <cell r="N358" t="str">
            <v>RASA</v>
          </cell>
          <cell r="O358">
            <v>1</v>
          </cell>
        </row>
        <row r="359">
          <cell r="A359" t="str">
            <v>A2786</v>
          </cell>
          <cell r="B359" t="str">
            <v>A2786</v>
          </cell>
          <cell r="C359" t="str">
            <v>Elizabeth Dowell's Trust</v>
          </cell>
          <cell r="D359" t="str">
            <v>No</v>
          </cell>
          <cell r="E359" t="str">
            <v>non-grp</v>
          </cell>
          <cell r="F359">
            <v>0</v>
          </cell>
          <cell r="G359">
            <v>0</v>
          </cell>
          <cell r="H359">
            <v>0</v>
          </cell>
          <cell r="I359" t="str">
            <v>A2786</v>
          </cell>
          <cell r="J359" t="str">
            <v>Elizabeth Dowell's Trust</v>
          </cell>
          <cell r="K359">
            <v>0</v>
          </cell>
          <cell r="L359" t="str">
            <v>A2786</v>
          </cell>
          <cell r="M359" t="str">
            <v>Elizabeth Dowell's Trust</v>
          </cell>
          <cell r="N359" t="str">
            <v>RASA</v>
          </cell>
          <cell r="O359">
            <v>1</v>
          </cell>
        </row>
        <row r="360">
          <cell r="A360" t="str">
            <v>A3205</v>
          </cell>
          <cell r="B360" t="str">
            <v>A3205</v>
          </cell>
          <cell r="C360" t="str">
            <v>Elizabeth Huggins Cottages Charity</v>
          </cell>
          <cell r="D360" t="str">
            <v>No</v>
          </cell>
          <cell r="E360" t="str">
            <v>non-grp</v>
          </cell>
          <cell r="F360">
            <v>0</v>
          </cell>
          <cell r="G360">
            <v>0</v>
          </cell>
          <cell r="H360">
            <v>0</v>
          </cell>
          <cell r="I360" t="str">
            <v>A3205</v>
          </cell>
          <cell r="J360" t="str">
            <v>Elizabeth Huggins Cottages Charity</v>
          </cell>
          <cell r="K360">
            <v>0</v>
          </cell>
          <cell r="L360" t="str">
            <v>A3205</v>
          </cell>
          <cell r="M360" t="str">
            <v>Elizabeth Huggins Cottages Charity</v>
          </cell>
          <cell r="N360" t="str">
            <v>RASA</v>
          </cell>
          <cell r="O360">
            <v>1</v>
          </cell>
        </row>
        <row r="361">
          <cell r="A361" t="str">
            <v>C3129</v>
          </cell>
          <cell r="B361" t="str">
            <v>C3129</v>
          </cell>
          <cell r="C361" t="str">
            <v>Elles Housing Co-operative Limited</v>
          </cell>
          <cell r="D361" t="str">
            <v>No</v>
          </cell>
          <cell r="E361" t="str">
            <v>non-grp</v>
          </cell>
          <cell r="F361">
            <v>0</v>
          </cell>
          <cell r="G361">
            <v>0</v>
          </cell>
          <cell r="H361">
            <v>0</v>
          </cell>
          <cell r="I361" t="str">
            <v>C3129</v>
          </cell>
          <cell r="J361" t="str">
            <v>Elles Housing Co-operative Limited</v>
          </cell>
          <cell r="K361">
            <v>0</v>
          </cell>
          <cell r="L361" t="str">
            <v>C3129</v>
          </cell>
          <cell r="M361" t="str">
            <v>Elles Housing Co-operative Limited</v>
          </cell>
          <cell r="N361" t="str">
            <v>RASA</v>
          </cell>
          <cell r="O361">
            <v>1</v>
          </cell>
        </row>
        <row r="362">
          <cell r="A362" t="str">
            <v>A3838</v>
          </cell>
          <cell r="B362" t="str">
            <v>A3838</v>
          </cell>
          <cell r="C362" t="str">
            <v>Emily Bentley Homes</v>
          </cell>
          <cell r="D362" t="str">
            <v>No</v>
          </cell>
          <cell r="E362" t="str">
            <v>non-grp</v>
          </cell>
          <cell r="F362">
            <v>0</v>
          </cell>
          <cell r="G362">
            <v>0</v>
          </cell>
          <cell r="H362">
            <v>0</v>
          </cell>
          <cell r="I362" t="str">
            <v>A3838</v>
          </cell>
          <cell r="J362" t="str">
            <v>Emily Bentley Homes</v>
          </cell>
          <cell r="K362">
            <v>0</v>
          </cell>
          <cell r="L362" t="str">
            <v>A3838</v>
          </cell>
          <cell r="M362" t="str">
            <v>Emily Bentley Homes</v>
          </cell>
          <cell r="N362" t="str">
            <v>RASA</v>
          </cell>
          <cell r="O362">
            <v>1</v>
          </cell>
        </row>
        <row r="363">
          <cell r="A363" t="str">
            <v>A3386</v>
          </cell>
          <cell r="B363" t="str">
            <v>A3386</v>
          </cell>
          <cell r="C363" t="str">
            <v>Emily Brydges Willyams Memorial Houses</v>
          </cell>
          <cell r="D363" t="str">
            <v>No</v>
          </cell>
          <cell r="E363" t="str">
            <v>non-grp</v>
          </cell>
          <cell r="F363">
            <v>0</v>
          </cell>
          <cell r="G363">
            <v>0</v>
          </cell>
          <cell r="H363">
            <v>0</v>
          </cell>
          <cell r="I363" t="str">
            <v>A3386</v>
          </cell>
          <cell r="J363" t="str">
            <v>Emily Brydges Willyams Memorial Houses</v>
          </cell>
          <cell r="K363">
            <v>0</v>
          </cell>
          <cell r="L363" t="str">
            <v>A3386</v>
          </cell>
          <cell r="M363" t="str">
            <v>Emily Brydges Willyams Memorial Houses</v>
          </cell>
          <cell r="N363" t="str">
            <v>RASA</v>
          </cell>
          <cell r="O363">
            <v>1</v>
          </cell>
        </row>
        <row r="364">
          <cell r="A364" t="str">
            <v>4663</v>
          </cell>
          <cell r="B364">
            <v>4663</v>
          </cell>
          <cell r="C364" t="str">
            <v>Empower Housing Association Limited</v>
          </cell>
          <cell r="D364" t="str">
            <v>No</v>
          </cell>
          <cell r="E364" t="str">
            <v>non-grp</v>
          </cell>
          <cell r="F364">
            <v>0</v>
          </cell>
          <cell r="G364">
            <v>0</v>
          </cell>
          <cell r="H364">
            <v>0</v>
          </cell>
          <cell r="I364" t="str">
            <v>4663</v>
          </cell>
          <cell r="J364" t="str">
            <v>Empower Housing Association Limited</v>
          </cell>
          <cell r="K364">
            <v>0</v>
          </cell>
          <cell r="L364" t="str">
            <v>4663</v>
          </cell>
          <cell r="M364" t="str">
            <v>Empower Housing Association Limited</v>
          </cell>
          <cell r="N364" t="str">
            <v>RASA</v>
          </cell>
          <cell r="O364">
            <v>1</v>
          </cell>
        </row>
        <row r="365">
          <cell r="A365" t="str">
            <v>L4167</v>
          </cell>
          <cell r="B365" t="str">
            <v>L4167</v>
          </cell>
          <cell r="C365" t="str">
            <v>Empowering People Inspiring Communities Limited</v>
          </cell>
          <cell r="D365" t="str">
            <v>Yes</v>
          </cell>
          <cell r="E365" t="str">
            <v>Yes</v>
          </cell>
          <cell r="F365">
            <v>0</v>
          </cell>
          <cell r="G365">
            <v>0</v>
          </cell>
          <cell r="H365">
            <v>0</v>
          </cell>
          <cell r="I365" t="str">
            <v>L4167</v>
          </cell>
          <cell r="J365" t="str">
            <v>Empowering People Inspiring Communities Limited</v>
          </cell>
          <cell r="K365">
            <v>0</v>
          </cell>
          <cell r="L365" t="str">
            <v>L4167</v>
          </cell>
          <cell r="M365" t="str">
            <v>Empowering People Inspiring Communities Limited</v>
          </cell>
          <cell r="N365" t="str">
            <v>RASA</v>
          </cell>
          <cell r="O365">
            <v>1</v>
          </cell>
        </row>
        <row r="366">
          <cell r="A366" t="str">
            <v>L4004</v>
          </cell>
          <cell r="B366" t="str">
            <v>L4004</v>
          </cell>
          <cell r="C366" t="str">
            <v>English Rural Housing Association Limited</v>
          </cell>
          <cell r="D366" t="str">
            <v>No</v>
          </cell>
          <cell r="E366" t="str">
            <v>non-grp</v>
          </cell>
          <cell r="F366">
            <v>0</v>
          </cell>
          <cell r="G366">
            <v>0</v>
          </cell>
          <cell r="H366">
            <v>0</v>
          </cell>
          <cell r="I366" t="str">
            <v>L4004</v>
          </cell>
          <cell r="J366" t="str">
            <v>English Rural Housing Association Limited</v>
          </cell>
          <cell r="K366">
            <v>0</v>
          </cell>
          <cell r="L366" t="str">
            <v>L4004</v>
          </cell>
          <cell r="M366" t="str">
            <v>English Rural Housing Association Limited</v>
          </cell>
          <cell r="N366" t="str">
            <v>Large</v>
          </cell>
          <cell r="O366">
            <v>1</v>
          </cell>
        </row>
        <row r="367">
          <cell r="A367" t="str">
            <v>LH0526</v>
          </cell>
          <cell r="B367" t="str">
            <v>LH0526</v>
          </cell>
          <cell r="C367" t="str">
            <v>ENHAM</v>
          </cell>
          <cell r="D367" t="str">
            <v>No</v>
          </cell>
          <cell r="E367" t="str">
            <v>non-grp</v>
          </cell>
          <cell r="F367">
            <v>0</v>
          </cell>
          <cell r="G367">
            <v>0</v>
          </cell>
          <cell r="H367">
            <v>0</v>
          </cell>
          <cell r="I367" t="str">
            <v>LH0526</v>
          </cell>
          <cell r="J367" t="str">
            <v>ENHAM</v>
          </cell>
          <cell r="K367">
            <v>0</v>
          </cell>
          <cell r="L367" t="str">
            <v>LH0526</v>
          </cell>
          <cell r="M367" t="str">
            <v>ENHAM</v>
          </cell>
          <cell r="N367" t="str">
            <v>RASA</v>
          </cell>
          <cell r="O367">
            <v>1</v>
          </cell>
        </row>
        <row r="368">
          <cell r="A368" t="str">
            <v>L0038</v>
          </cell>
          <cell r="B368" t="str">
            <v>L0038</v>
          </cell>
          <cell r="C368" t="str">
            <v>Epsom and Ewell Housing Association Limited</v>
          </cell>
          <cell r="D368" t="str">
            <v>No</v>
          </cell>
          <cell r="E368" t="str">
            <v>non-grp</v>
          </cell>
          <cell r="F368">
            <v>0</v>
          </cell>
          <cell r="G368">
            <v>0</v>
          </cell>
          <cell r="H368">
            <v>0</v>
          </cell>
          <cell r="I368" t="str">
            <v>L0038</v>
          </cell>
          <cell r="J368" t="str">
            <v>Epsom and Ewell Housing Association Limited</v>
          </cell>
          <cell r="K368">
            <v>0</v>
          </cell>
          <cell r="L368" t="str">
            <v>L0038</v>
          </cell>
          <cell r="M368" t="str">
            <v>Epsom and Ewell Housing Association Limited</v>
          </cell>
          <cell r="N368" t="str">
            <v>RASA</v>
          </cell>
          <cell r="O368">
            <v>1</v>
          </cell>
        </row>
        <row r="369">
          <cell r="A369" t="str">
            <v>SL3170</v>
          </cell>
          <cell r="B369" t="str">
            <v>SL3170</v>
          </cell>
          <cell r="C369" t="str">
            <v>Equity Housing Association Limited</v>
          </cell>
          <cell r="D369" t="str">
            <v>Yes</v>
          </cell>
          <cell r="E369" t="str">
            <v>No</v>
          </cell>
          <cell r="F369" t="str">
            <v>Yes</v>
          </cell>
          <cell r="G369" t="str">
            <v>L1229</v>
          </cell>
          <cell r="H369" t="str">
            <v>Equity Housing Group Limited</v>
          </cell>
          <cell r="I369" t="str">
            <v>L1229</v>
          </cell>
          <cell r="J369" t="str">
            <v>Equity Housing Group Limited</v>
          </cell>
          <cell r="K369">
            <v>0</v>
          </cell>
          <cell r="L369" t="str">
            <v>L1229</v>
          </cell>
          <cell r="M369" t="str">
            <v>Equity Housing Group Limited</v>
          </cell>
          <cell r="N369" t="str">
            <v>Large</v>
          </cell>
          <cell r="O369">
            <v>1</v>
          </cell>
        </row>
        <row r="370">
          <cell r="A370" t="str">
            <v>L1229</v>
          </cell>
          <cell r="B370" t="str">
            <v>L1229</v>
          </cell>
          <cell r="C370" t="str">
            <v>Equity Housing Group Limited</v>
          </cell>
          <cell r="D370" t="str">
            <v>Yes</v>
          </cell>
          <cell r="E370" t="str">
            <v>Yes</v>
          </cell>
          <cell r="F370">
            <v>0</v>
          </cell>
          <cell r="G370">
            <v>0</v>
          </cell>
          <cell r="H370">
            <v>0</v>
          </cell>
          <cell r="I370" t="str">
            <v>L1229</v>
          </cell>
          <cell r="J370" t="str">
            <v>Equity Housing Group Limited</v>
          </cell>
          <cell r="K370">
            <v>0</v>
          </cell>
          <cell r="L370" t="str">
            <v>L1229</v>
          </cell>
          <cell r="M370" t="str">
            <v>Equity Housing Group Limited</v>
          </cell>
          <cell r="N370" t="str">
            <v>Large</v>
          </cell>
          <cell r="O370">
            <v>1</v>
          </cell>
        </row>
        <row r="371">
          <cell r="A371" t="str">
            <v>L3535</v>
          </cell>
          <cell r="B371" t="str">
            <v>L3535</v>
          </cell>
          <cell r="C371" t="str">
            <v>Estuary Housing Association Limited</v>
          </cell>
          <cell r="D371" t="str">
            <v>Yes</v>
          </cell>
          <cell r="E371" t="str">
            <v>Yes</v>
          </cell>
          <cell r="F371">
            <v>0</v>
          </cell>
          <cell r="G371">
            <v>0</v>
          </cell>
          <cell r="H371">
            <v>0</v>
          </cell>
          <cell r="I371" t="str">
            <v>L3535</v>
          </cell>
          <cell r="J371" t="str">
            <v>Estuary Housing Association Limited</v>
          </cell>
          <cell r="K371">
            <v>0</v>
          </cell>
          <cell r="L371" t="str">
            <v>L3535</v>
          </cell>
          <cell r="M371" t="str">
            <v>Estuary Housing Association Limited</v>
          </cell>
          <cell r="N371" t="str">
            <v>Large</v>
          </cell>
          <cell r="O371">
            <v>1</v>
          </cell>
        </row>
        <row r="372">
          <cell r="A372" t="str">
            <v>A3245</v>
          </cell>
          <cell r="B372" t="str">
            <v>A3245</v>
          </cell>
          <cell r="C372" t="str">
            <v>Eustace Hook and Drummond Memorial Almshouses</v>
          </cell>
          <cell r="D372" t="str">
            <v>No</v>
          </cell>
          <cell r="E372" t="str">
            <v>non-grp</v>
          </cell>
          <cell r="F372">
            <v>0</v>
          </cell>
          <cell r="G372">
            <v>0</v>
          </cell>
          <cell r="H372">
            <v>0</v>
          </cell>
          <cell r="I372" t="str">
            <v>A3245</v>
          </cell>
          <cell r="J372" t="str">
            <v>Eustace Hook and Drummond Memorial Almshouses</v>
          </cell>
          <cell r="K372">
            <v>0</v>
          </cell>
          <cell r="L372" t="str">
            <v>A3245</v>
          </cell>
          <cell r="M372" t="str">
            <v>Eustace Hook and Drummond Memorial Almshouses</v>
          </cell>
          <cell r="N372" t="str">
            <v>RASA</v>
          </cell>
          <cell r="O372">
            <v>1</v>
          </cell>
        </row>
        <row r="373">
          <cell r="A373" t="str">
            <v>L2650</v>
          </cell>
          <cell r="B373" t="str">
            <v>L2650</v>
          </cell>
          <cell r="C373" t="str">
            <v>Eventide &amp; Watts Charity</v>
          </cell>
          <cell r="D373" t="str">
            <v>No</v>
          </cell>
          <cell r="E373" t="str">
            <v>non-grp</v>
          </cell>
          <cell r="F373">
            <v>0</v>
          </cell>
          <cell r="G373">
            <v>0</v>
          </cell>
          <cell r="H373">
            <v>0</v>
          </cell>
          <cell r="I373" t="str">
            <v>L2650</v>
          </cell>
          <cell r="J373" t="str">
            <v>Eventide &amp; Watts Charity</v>
          </cell>
          <cell r="K373">
            <v>0</v>
          </cell>
          <cell r="L373" t="str">
            <v>L2650</v>
          </cell>
          <cell r="M373" t="str">
            <v>Eventide &amp; Watts Charity</v>
          </cell>
          <cell r="N373" t="str">
            <v>RASA</v>
          </cell>
          <cell r="O373">
            <v>1</v>
          </cell>
        </row>
        <row r="374">
          <cell r="A374" t="str">
            <v>C3023</v>
          </cell>
          <cell r="B374" t="str">
            <v>C3023</v>
          </cell>
          <cell r="C374" t="str">
            <v>Everbrook Housing Co-operative Limited</v>
          </cell>
          <cell r="D374" t="str">
            <v>No</v>
          </cell>
          <cell r="E374" t="str">
            <v>non-grp</v>
          </cell>
          <cell r="F374">
            <v>0</v>
          </cell>
          <cell r="G374">
            <v>0</v>
          </cell>
          <cell r="H374">
            <v>0</v>
          </cell>
          <cell r="I374" t="str">
            <v>C3023</v>
          </cell>
          <cell r="J374" t="str">
            <v>Everbrook Housing Co-operative Limited</v>
          </cell>
          <cell r="K374">
            <v>0</v>
          </cell>
          <cell r="L374" t="str">
            <v>C3023</v>
          </cell>
          <cell r="M374" t="str">
            <v>Everbrook Housing Co-operative Limited</v>
          </cell>
          <cell r="N374" t="str">
            <v>RASA</v>
          </cell>
          <cell r="O374">
            <v>1</v>
          </cell>
        </row>
        <row r="375">
          <cell r="A375" t="str">
            <v>A1921</v>
          </cell>
          <cell r="B375" t="str">
            <v>A1921</v>
          </cell>
          <cell r="C375" t="str">
            <v>Exeter Municipal Charities</v>
          </cell>
          <cell r="D375" t="str">
            <v>No</v>
          </cell>
          <cell r="E375" t="str">
            <v>non-grp</v>
          </cell>
          <cell r="F375">
            <v>0</v>
          </cell>
          <cell r="G375">
            <v>0</v>
          </cell>
          <cell r="H375">
            <v>0</v>
          </cell>
          <cell r="I375" t="str">
            <v>A1921</v>
          </cell>
          <cell r="J375" t="str">
            <v>Exeter Municipal Charities</v>
          </cell>
          <cell r="K375">
            <v>0</v>
          </cell>
          <cell r="L375" t="str">
            <v>A1921</v>
          </cell>
          <cell r="M375" t="str">
            <v>Exeter Municipal Charities</v>
          </cell>
          <cell r="N375" t="str">
            <v>RASA</v>
          </cell>
          <cell r="O375">
            <v>1</v>
          </cell>
        </row>
        <row r="376">
          <cell r="A376" t="str">
            <v>4774</v>
          </cell>
          <cell r="B376">
            <v>4774</v>
          </cell>
          <cell r="C376" t="str">
            <v>Expectations (UK)</v>
          </cell>
          <cell r="D376" t="str">
            <v>No</v>
          </cell>
          <cell r="E376" t="str">
            <v>non-grp</v>
          </cell>
          <cell r="F376">
            <v>0</v>
          </cell>
          <cell r="G376">
            <v>0</v>
          </cell>
          <cell r="H376">
            <v>0</v>
          </cell>
          <cell r="I376" t="str">
            <v>4774</v>
          </cell>
          <cell r="J376" t="str">
            <v>Expectations (UK)</v>
          </cell>
          <cell r="K376">
            <v>0</v>
          </cell>
          <cell r="L376" t="str">
            <v>4774</v>
          </cell>
          <cell r="M376" t="str">
            <v>Expectations (UK)</v>
          </cell>
          <cell r="N376" t="str">
            <v>RASA</v>
          </cell>
          <cell r="O376">
            <v>1</v>
          </cell>
        </row>
        <row r="377">
          <cell r="A377" t="str">
            <v>L3790</v>
          </cell>
          <cell r="B377" t="str">
            <v>L3790</v>
          </cell>
          <cell r="C377" t="str">
            <v>Fairfield Moravian Housing Association Limited</v>
          </cell>
          <cell r="D377" t="str">
            <v>No</v>
          </cell>
          <cell r="E377" t="str">
            <v>non-grp</v>
          </cell>
          <cell r="F377">
            <v>0</v>
          </cell>
          <cell r="G377">
            <v>0</v>
          </cell>
          <cell r="H377">
            <v>0</v>
          </cell>
          <cell r="I377" t="str">
            <v>L3790</v>
          </cell>
          <cell r="J377" t="str">
            <v>Fairfield Moravian Housing Association Limited</v>
          </cell>
          <cell r="K377">
            <v>0</v>
          </cell>
          <cell r="L377" t="str">
            <v>L3790</v>
          </cell>
          <cell r="M377" t="str">
            <v>Fairfield Moravian Housing Association Limited</v>
          </cell>
          <cell r="N377" t="str">
            <v>RASA</v>
          </cell>
          <cell r="O377">
            <v>1</v>
          </cell>
        </row>
        <row r="378">
          <cell r="A378" t="str">
            <v>C0447</v>
          </cell>
          <cell r="B378" t="str">
            <v>C0447</v>
          </cell>
          <cell r="C378" t="str">
            <v>Fairhazel Co-operative Limited</v>
          </cell>
          <cell r="D378" t="str">
            <v>No</v>
          </cell>
          <cell r="E378" t="str">
            <v>non-grp</v>
          </cell>
          <cell r="F378">
            <v>0</v>
          </cell>
          <cell r="G378">
            <v>0</v>
          </cell>
          <cell r="H378">
            <v>0</v>
          </cell>
          <cell r="I378" t="str">
            <v>C0447</v>
          </cell>
          <cell r="J378" t="str">
            <v>Fairhazel Co-operative Limited</v>
          </cell>
          <cell r="K378">
            <v>0</v>
          </cell>
          <cell r="L378" t="str">
            <v>C0447</v>
          </cell>
          <cell r="M378" t="str">
            <v>Fairhazel Co-operative Limited</v>
          </cell>
          <cell r="N378" t="str">
            <v>RASA</v>
          </cell>
          <cell r="O378">
            <v>1</v>
          </cell>
        </row>
        <row r="379">
          <cell r="A379" t="str">
            <v>L4535</v>
          </cell>
          <cell r="B379" t="str">
            <v>L4535</v>
          </cell>
          <cell r="C379" t="str">
            <v>Fairoak Housing Assocation</v>
          </cell>
          <cell r="D379" t="str">
            <v>No</v>
          </cell>
          <cell r="E379" t="str">
            <v>non-grp</v>
          </cell>
          <cell r="F379">
            <v>0</v>
          </cell>
          <cell r="G379">
            <v>0</v>
          </cell>
          <cell r="H379">
            <v>0</v>
          </cell>
          <cell r="I379" t="str">
            <v>L4535</v>
          </cell>
          <cell r="J379" t="str">
            <v>Fairoak Housing Assocation</v>
          </cell>
          <cell r="K379">
            <v>0</v>
          </cell>
          <cell r="L379" t="str">
            <v>L4535</v>
          </cell>
          <cell r="M379" t="str">
            <v>Fairoak Housing Assocation</v>
          </cell>
          <cell r="N379" t="str">
            <v>RASA</v>
          </cell>
          <cell r="O379">
            <v>1</v>
          </cell>
        </row>
        <row r="380">
          <cell r="A380" t="str">
            <v>L3629</v>
          </cell>
          <cell r="B380" t="str">
            <v>L3629</v>
          </cell>
          <cell r="C380" t="str">
            <v>Falcon Rural Housing Limited</v>
          </cell>
          <cell r="D380" t="str">
            <v>No</v>
          </cell>
          <cell r="E380" t="str">
            <v>non-grp</v>
          </cell>
          <cell r="F380">
            <v>0</v>
          </cell>
          <cell r="G380">
            <v>0</v>
          </cell>
          <cell r="H380">
            <v>0</v>
          </cell>
          <cell r="I380" t="str">
            <v>L3629</v>
          </cell>
          <cell r="J380" t="str">
            <v>Falcon Rural Housing Limited</v>
          </cell>
          <cell r="K380">
            <v>0</v>
          </cell>
          <cell r="L380" t="str">
            <v>L3629</v>
          </cell>
          <cell r="M380" t="str">
            <v>Falcon Rural Housing Limited</v>
          </cell>
          <cell r="N380" t="str">
            <v>RASA</v>
          </cell>
          <cell r="O380">
            <v>1</v>
          </cell>
        </row>
        <row r="381">
          <cell r="A381" t="str">
            <v>C2747</v>
          </cell>
          <cell r="B381" t="str">
            <v>C2747</v>
          </cell>
          <cell r="C381" t="str">
            <v>Falconar Street Housing Co-operative Limited</v>
          </cell>
          <cell r="D381" t="str">
            <v>No</v>
          </cell>
          <cell r="E381" t="str">
            <v>non-grp</v>
          </cell>
          <cell r="F381">
            <v>0</v>
          </cell>
          <cell r="G381">
            <v>0</v>
          </cell>
          <cell r="H381">
            <v>0</v>
          </cell>
          <cell r="I381" t="str">
            <v>C2747</v>
          </cell>
          <cell r="J381" t="str">
            <v>Falconar Street Housing Co-operative Limited</v>
          </cell>
          <cell r="K381">
            <v>0</v>
          </cell>
          <cell r="L381" t="str">
            <v>C2747</v>
          </cell>
          <cell r="M381" t="str">
            <v>Falconar Street Housing Co-operative Limited</v>
          </cell>
          <cell r="N381" t="str">
            <v>RASA</v>
          </cell>
          <cell r="O381">
            <v>1</v>
          </cell>
        </row>
        <row r="382">
          <cell r="A382" t="str">
            <v>L1236</v>
          </cell>
          <cell r="B382" t="str">
            <v>L1236</v>
          </cell>
          <cell r="C382" t="str">
            <v>Family Housing Assoc (Birkenhead &amp; Wirral) Limited</v>
          </cell>
          <cell r="D382" t="str">
            <v>No</v>
          </cell>
          <cell r="E382" t="str">
            <v>non-grp</v>
          </cell>
          <cell r="F382">
            <v>0</v>
          </cell>
          <cell r="G382">
            <v>0</v>
          </cell>
          <cell r="H382">
            <v>0</v>
          </cell>
          <cell r="I382" t="str">
            <v>L1236</v>
          </cell>
          <cell r="J382" t="str">
            <v>Family Housing Assoc (Birkenhead &amp; Wirral) Limited</v>
          </cell>
          <cell r="K382">
            <v>0</v>
          </cell>
          <cell r="L382" t="str">
            <v>L1236</v>
          </cell>
          <cell r="M382" t="str">
            <v>Family Housing Assoc (Birkenhead &amp; Wirral) Limited</v>
          </cell>
          <cell r="N382" t="str">
            <v>RASA</v>
          </cell>
          <cell r="O382">
            <v>1</v>
          </cell>
        </row>
        <row r="383">
          <cell r="A383" t="str">
            <v>L1733</v>
          </cell>
          <cell r="B383" t="str">
            <v>L1733</v>
          </cell>
          <cell r="C383" t="str">
            <v>Family Housing Association (York) Limited</v>
          </cell>
          <cell r="D383" t="str">
            <v>No</v>
          </cell>
          <cell r="E383" t="str">
            <v>non-grp</v>
          </cell>
          <cell r="F383">
            <v>0</v>
          </cell>
          <cell r="G383">
            <v>0</v>
          </cell>
          <cell r="H383">
            <v>0</v>
          </cell>
          <cell r="I383" t="str">
            <v>L1733</v>
          </cell>
          <cell r="J383" t="str">
            <v>Family Housing Association (York) Limited</v>
          </cell>
          <cell r="K383">
            <v>0</v>
          </cell>
          <cell r="L383" t="str">
            <v>L1733</v>
          </cell>
          <cell r="M383" t="str">
            <v>Family Housing Association (York) Limited</v>
          </cell>
          <cell r="N383" t="str">
            <v>RASA</v>
          </cell>
          <cell r="O383">
            <v>1</v>
          </cell>
        </row>
        <row r="384">
          <cell r="A384" t="str">
            <v>L4212</v>
          </cell>
          <cell r="B384" t="str">
            <v>L4212</v>
          </cell>
          <cell r="C384" t="str">
            <v>Charlton Triangle Homes Limited</v>
          </cell>
          <cell r="D384" t="str">
            <v>Yes</v>
          </cell>
          <cell r="E384" t="str">
            <v>No</v>
          </cell>
          <cell r="F384" t="str">
            <v>Yes</v>
          </cell>
          <cell r="G384" t="str">
            <v>L4470</v>
          </cell>
          <cell r="H384" t="str">
            <v>Family Mosaic Housing</v>
          </cell>
          <cell r="I384" t="str">
            <v>L4470</v>
          </cell>
          <cell r="J384" t="str">
            <v>Family Mosaic Housing</v>
          </cell>
          <cell r="K384">
            <v>0</v>
          </cell>
          <cell r="L384" t="str">
            <v>L4470</v>
          </cell>
          <cell r="M384" t="str">
            <v>Family Mosaic Housing</v>
          </cell>
          <cell r="N384" t="str">
            <v>Large</v>
          </cell>
          <cell r="O384">
            <v>1</v>
          </cell>
        </row>
        <row r="385">
          <cell r="A385" t="str">
            <v>L3885</v>
          </cell>
          <cell r="B385" t="str">
            <v>L3885</v>
          </cell>
          <cell r="C385" t="str">
            <v>Family Mosaic Home Ownership Limited</v>
          </cell>
          <cell r="D385" t="str">
            <v>Yes</v>
          </cell>
          <cell r="E385" t="str">
            <v>No</v>
          </cell>
          <cell r="F385" t="str">
            <v>Yes</v>
          </cell>
          <cell r="G385" t="str">
            <v>L4470</v>
          </cell>
          <cell r="H385" t="str">
            <v>Family Mosaic Housing</v>
          </cell>
          <cell r="I385" t="str">
            <v>L4470</v>
          </cell>
          <cell r="J385" t="str">
            <v>Family Mosaic Housing</v>
          </cell>
          <cell r="K385">
            <v>0</v>
          </cell>
          <cell r="L385" t="str">
            <v>L4470</v>
          </cell>
          <cell r="M385" t="str">
            <v>Family Mosaic Housing</v>
          </cell>
          <cell r="N385" t="str">
            <v>RASA</v>
          </cell>
          <cell r="O385">
            <v>1</v>
          </cell>
        </row>
        <row r="386">
          <cell r="A386" t="str">
            <v>L4470</v>
          </cell>
          <cell r="B386" t="str">
            <v>L4470</v>
          </cell>
          <cell r="C386" t="str">
            <v>Family Mosaic Housing</v>
          </cell>
          <cell r="D386" t="str">
            <v>Yes</v>
          </cell>
          <cell r="E386" t="str">
            <v>Yes</v>
          </cell>
          <cell r="F386">
            <v>0</v>
          </cell>
          <cell r="G386">
            <v>0</v>
          </cell>
          <cell r="H386">
            <v>0</v>
          </cell>
          <cell r="I386" t="str">
            <v>L4470</v>
          </cell>
          <cell r="J386" t="str">
            <v>Family Mosaic Housing</v>
          </cell>
          <cell r="K386">
            <v>0</v>
          </cell>
          <cell r="L386" t="str">
            <v>L4470</v>
          </cell>
          <cell r="M386" t="str">
            <v>Family Mosaic Housing</v>
          </cell>
          <cell r="N386" t="str">
            <v>Large</v>
          </cell>
          <cell r="O386">
            <v>1</v>
          </cell>
        </row>
        <row r="387">
          <cell r="A387" t="str">
            <v>L4301</v>
          </cell>
          <cell r="B387" t="str">
            <v>L4301</v>
          </cell>
          <cell r="C387" t="str">
            <v>Old Oak Housing Association Ltd</v>
          </cell>
          <cell r="D387" t="str">
            <v>Yes</v>
          </cell>
          <cell r="E387" t="str">
            <v>No</v>
          </cell>
          <cell r="F387" t="str">
            <v>Yes</v>
          </cell>
          <cell r="G387" t="str">
            <v>L4470</v>
          </cell>
          <cell r="H387" t="str">
            <v>Family Mosaic Housing</v>
          </cell>
          <cell r="I387" t="str">
            <v>L4470</v>
          </cell>
          <cell r="J387" t="str">
            <v>Family Mosaic Housing</v>
          </cell>
          <cell r="K387">
            <v>0</v>
          </cell>
          <cell r="L387" t="str">
            <v>L4470</v>
          </cell>
          <cell r="M387" t="str">
            <v>Family Mosaic Housing</v>
          </cell>
          <cell r="N387" t="str">
            <v>RASA</v>
          </cell>
          <cell r="O387">
            <v>1</v>
          </cell>
        </row>
        <row r="388">
          <cell r="A388" t="str">
            <v>A1482</v>
          </cell>
          <cell r="B388" t="str">
            <v>A1482</v>
          </cell>
          <cell r="C388" t="str">
            <v>Faversham United Municipal Charities</v>
          </cell>
          <cell r="D388" t="str">
            <v>No</v>
          </cell>
          <cell r="E388" t="str">
            <v>non-grp</v>
          </cell>
          <cell r="F388">
            <v>0</v>
          </cell>
          <cell r="G388">
            <v>0</v>
          </cell>
          <cell r="H388">
            <v>0</v>
          </cell>
          <cell r="I388" t="str">
            <v>A1482</v>
          </cell>
          <cell r="J388" t="str">
            <v>Faversham United Municipal Charities</v>
          </cell>
          <cell r="K388">
            <v>0</v>
          </cell>
          <cell r="L388" t="str">
            <v>A1482</v>
          </cell>
          <cell r="M388" t="str">
            <v>Faversham United Municipal Charities</v>
          </cell>
          <cell r="N388" t="str">
            <v>RASA</v>
          </cell>
          <cell r="O388">
            <v>1</v>
          </cell>
        </row>
        <row r="389">
          <cell r="A389" t="str">
            <v>A3989</v>
          </cell>
          <cell r="B389" t="str">
            <v>A3989</v>
          </cell>
          <cell r="C389" t="str">
            <v>Fence Trust</v>
          </cell>
          <cell r="D389" t="str">
            <v>No</v>
          </cell>
          <cell r="E389" t="str">
            <v>non-grp</v>
          </cell>
          <cell r="F389">
            <v>0</v>
          </cell>
          <cell r="G389">
            <v>0</v>
          </cell>
          <cell r="H389">
            <v>0</v>
          </cell>
          <cell r="I389" t="str">
            <v>A3989</v>
          </cell>
          <cell r="J389" t="str">
            <v>Fence Trust</v>
          </cell>
          <cell r="K389">
            <v>0</v>
          </cell>
          <cell r="L389" t="str">
            <v>A3989</v>
          </cell>
          <cell r="M389" t="str">
            <v>Fence Trust</v>
          </cell>
          <cell r="N389" t="str">
            <v>RASA</v>
          </cell>
          <cell r="O389">
            <v>1</v>
          </cell>
        </row>
        <row r="390">
          <cell r="A390" t="str">
            <v>4636</v>
          </cell>
          <cell r="B390">
            <v>4636</v>
          </cell>
          <cell r="C390" t="str">
            <v>Fern Gateways Limited</v>
          </cell>
          <cell r="D390" t="str">
            <v>No</v>
          </cell>
          <cell r="E390" t="str">
            <v>non-grp</v>
          </cell>
          <cell r="F390">
            <v>0</v>
          </cell>
          <cell r="G390">
            <v>0</v>
          </cell>
          <cell r="H390">
            <v>0</v>
          </cell>
          <cell r="I390" t="str">
            <v>4636</v>
          </cell>
          <cell r="J390" t="str">
            <v>Fern Gateways Limited</v>
          </cell>
          <cell r="K390">
            <v>0</v>
          </cell>
          <cell r="L390" t="str">
            <v>4636</v>
          </cell>
          <cell r="M390" t="str">
            <v>Fern Gateways Limited</v>
          </cell>
          <cell r="N390" t="str">
            <v>RASA</v>
          </cell>
          <cell r="O390">
            <v>1</v>
          </cell>
        </row>
        <row r="391">
          <cell r="A391" t="str">
            <v>L4539</v>
          </cell>
          <cell r="B391" t="str">
            <v>L4539</v>
          </cell>
          <cell r="C391" t="str">
            <v>Fern Housing Association</v>
          </cell>
          <cell r="D391" t="str">
            <v>No</v>
          </cell>
          <cell r="E391" t="str">
            <v>non-grp</v>
          </cell>
          <cell r="F391">
            <v>0</v>
          </cell>
          <cell r="G391">
            <v>0</v>
          </cell>
          <cell r="H391">
            <v>0</v>
          </cell>
          <cell r="I391" t="str">
            <v>L4539</v>
          </cell>
          <cell r="J391" t="str">
            <v>Fern Housing Association</v>
          </cell>
          <cell r="K391">
            <v>0</v>
          </cell>
          <cell r="L391" t="str">
            <v>L4539</v>
          </cell>
          <cell r="M391" t="str">
            <v>Fern Housing Association</v>
          </cell>
          <cell r="N391" t="str">
            <v>RASA</v>
          </cell>
          <cell r="O391">
            <v>1</v>
          </cell>
        </row>
        <row r="392">
          <cell r="A392" t="str">
            <v>C2949</v>
          </cell>
          <cell r="B392" t="str">
            <v>C2949</v>
          </cell>
          <cell r="C392" t="str">
            <v>Finsbury Park Housing Co-operative Limited</v>
          </cell>
          <cell r="D392" t="str">
            <v>No</v>
          </cell>
          <cell r="E392" t="str">
            <v>non-grp</v>
          </cell>
          <cell r="F392">
            <v>0</v>
          </cell>
          <cell r="G392">
            <v>0</v>
          </cell>
          <cell r="H392">
            <v>0</v>
          </cell>
          <cell r="I392" t="str">
            <v>C2949</v>
          </cell>
          <cell r="J392" t="str">
            <v>Finsbury Park Housing Co-operative Limited</v>
          </cell>
          <cell r="K392">
            <v>0</v>
          </cell>
          <cell r="L392" t="str">
            <v>C2949</v>
          </cell>
          <cell r="M392" t="str">
            <v>Finsbury Park Housing Co-operative Limited</v>
          </cell>
          <cell r="N392" t="str">
            <v>RASA</v>
          </cell>
          <cell r="O392">
            <v>1</v>
          </cell>
        </row>
        <row r="393">
          <cell r="A393" t="str">
            <v>L0422</v>
          </cell>
          <cell r="B393" t="str">
            <v>L0422</v>
          </cell>
          <cell r="C393" t="str">
            <v>Firbank Housing Society Limited</v>
          </cell>
          <cell r="D393" t="str">
            <v>No</v>
          </cell>
          <cell r="E393" t="str">
            <v>non-grp</v>
          </cell>
          <cell r="F393">
            <v>0</v>
          </cell>
          <cell r="G393">
            <v>0</v>
          </cell>
          <cell r="H393">
            <v>0</v>
          </cell>
          <cell r="I393" t="str">
            <v>L0422</v>
          </cell>
          <cell r="J393" t="str">
            <v>Firbank Housing Society Limited</v>
          </cell>
          <cell r="K393">
            <v>0</v>
          </cell>
          <cell r="L393" t="str">
            <v>L0422</v>
          </cell>
          <cell r="M393" t="str">
            <v>Firbank Housing Society Limited</v>
          </cell>
          <cell r="N393" t="str">
            <v>RASA</v>
          </cell>
          <cell r="O393">
            <v>1</v>
          </cell>
        </row>
        <row r="394">
          <cell r="A394" t="str">
            <v>4582</v>
          </cell>
          <cell r="B394">
            <v>4582</v>
          </cell>
          <cell r="C394" t="str">
            <v>First Choice Homes Oldham Limited</v>
          </cell>
          <cell r="D394" t="str">
            <v>No</v>
          </cell>
          <cell r="E394" t="str">
            <v>non-grp</v>
          </cell>
          <cell r="F394">
            <v>0</v>
          </cell>
          <cell r="G394">
            <v>0</v>
          </cell>
          <cell r="H394">
            <v>0</v>
          </cell>
          <cell r="I394" t="str">
            <v>4582</v>
          </cell>
          <cell r="J394" t="str">
            <v>First Choice Homes Oldham Limited</v>
          </cell>
          <cell r="K394">
            <v>0</v>
          </cell>
          <cell r="L394" t="str">
            <v>4582</v>
          </cell>
          <cell r="M394" t="str">
            <v>First Choice Homes Oldham Limited</v>
          </cell>
          <cell r="N394" t="str">
            <v>Large</v>
          </cell>
          <cell r="O394">
            <v>1</v>
          </cell>
        </row>
        <row r="395">
          <cell r="A395" t="str">
            <v>4702</v>
          </cell>
          <cell r="B395">
            <v>4702</v>
          </cell>
          <cell r="C395" t="str">
            <v>First Priority Housing Association Limited</v>
          </cell>
          <cell r="D395" t="str">
            <v>No</v>
          </cell>
          <cell r="E395" t="str">
            <v>non-grp</v>
          </cell>
          <cell r="F395">
            <v>0</v>
          </cell>
          <cell r="G395">
            <v>0</v>
          </cell>
          <cell r="H395">
            <v>0</v>
          </cell>
          <cell r="I395" t="str">
            <v>4702</v>
          </cell>
          <cell r="J395" t="str">
            <v>First Priority Housing Association Limited</v>
          </cell>
          <cell r="K395">
            <v>0</v>
          </cell>
          <cell r="L395" t="str">
            <v>4702</v>
          </cell>
          <cell r="M395" t="str">
            <v>First Priority Housing Association Limited</v>
          </cell>
          <cell r="N395" t="str">
            <v>RASA</v>
          </cell>
          <cell r="O395">
            <v>1</v>
          </cell>
        </row>
        <row r="396">
          <cell r="A396" t="str">
            <v>L4553</v>
          </cell>
          <cell r="B396" t="str">
            <v>L4553</v>
          </cell>
          <cell r="C396" t="str">
            <v>First Wessex</v>
          </cell>
          <cell r="D396" t="str">
            <v>No</v>
          </cell>
          <cell r="E396" t="str">
            <v>non-grp</v>
          </cell>
          <cell r="F396">
            <v>0</v>
          </cell>
          <cell r="G396">
            <v>0</v>
          </cell>
          <cell r="H396">
            <v>0</v>
          </cell>
          <cell r="I396" t="str">
            <v>L4553</v>
          </cell>
          <cell r="J396" t="str">
            <v>First Wessex</v>
          </cell>
          <cell r="K396">
            <v>0</v>
          </cell>
          <cell r="L396" t="str">
            <v>L4553</v>
          </cell>
          <cell r="M396" t="str">
            <v>First Wessex</v>
          </cell>
          <cell r="N396" t="str">
            <v>Large</v>
          </cell>
          <cell r="O396">
            <v>1</v>
          </cell>
        </row>
        <row r="397">
          <cell r="A397" t="str">
            <v>A2363</v>
          </cell>
          <cell r="B397" t="str">
            <v>A2363</v>
          </cell>
          <cell r="C397" t="str">
            <v>Fitzgerald Charity</v>
          </cell>
          <cell r="D397" t="str">
            <v>No</v>
          </cell>
          <cell r="E397" t="str">
            <v>non-grp</v>
          </cell>
          <cell r="F397">
            <v>0</v>
          </cell>
          <cell r="G397">
            <v>0</v>
          </cell>
          <cell r="H397">
            <v>0</v>
          </cell>
          <cell r="I397" t="str">
            <v>A2363</v>
          </cell>
          <cell r="J397" t="str">
            <v>Fitzgerald Charity</v>
          </cell>
          <cell r="K397">
            <v>0</v>
          </cell>
          <cell r="L397" t="str">
            <v>A2363</v>
          </cell>
          <cell r="M397" t="str">
            <v>Fitzgerald Charity</v>
          </cell>
          <cell r="N397" t="str">
            <v>RASA</v>
          </cell>
          <cell r="O397">
            <v>1</v>
          </cell>
        </row>
        <row r="398">
          <cell r="A398" t="str">
            <v>L2195</v>
          </cell>
          <cell r="B398" t="str">
            <v>L2195</v>
          </cell>
          <cell r="C398" t="str">
            <v>Five Villages Home Association Limited</v>
          </cell>
          <cell r="D398" t="str">
            <v>No</v>
          </cell>
          <cell r="E398" t="str">
            <v>non-grp</v>
          </cell>
          <cell r="F398">
            <v>0</v>
          </cell>
          <cell r="G398">
            <v>0</v>
          </cell>
          <cell r="H398">
            <v>0</v>
          </cell>
          <cell r="I398" t="str">
            <v>L2195</v>
          </cell>
          <cell r="J398" t="str">
            <v>Five Villages Home Association Limited</v>
          </cell>
          <cell r="K398">
            <v>0</v>
          </cell>
          <cell r="L398" t="str">
            <v>L2195</v>
          </cell>
          <cell r="M398" t="str">
            <v>Five Villages Home Association Limited</v>
          </cell>
          <cell r="N398" t="str">
            <v>RASA</v>
          </cell>
          <cell r="O398">
            <v>1</v>
          </cell>
        </row>
        <row r="399">
          <cell r="A399" t="str">
            <v>4651</v>
          </cell>
          <cell r="B399">
            <v>4651</v>
          </cell>
          <cell r="C399" t="str">
            <v>Flagship Housing Group Limited</v>
          </cell>
          <cell r="D399" t="str">
            <v>No</v>
          </cell>
          <cell r="E399" t="str">
            <v>non-grp</v>
          </cell>
          <cell r="F399">
            <v>0</v>
          </cell>
          <cell r="G399">
            <v>0</v>
          </cell>
          <cell r="H399">
            <v>0</v>
          </cell>
          <cell r="I399" t="str">
            <v>4651</v>
          </cell>
          <cell r="J399" t="str">
            <v>Flagship Housing Group Limited</v>
          </cell>
          <cell r="K399">
            <v>0</v>
          </cell>
          <cell r="L399" t="str">
            <v>4651</v>
          </cell>
          <cell r="M399" t="str">
            <v>Flagship Housing Group Limited</v>
          </cell>
          <cell r="N399" t="str">
            <v>Large</v>
          </cell>
          <cell r="O399">
            <v>1</v>
          </cell>
        </row>
        <row r="400">
          <cell r="A400" t="str">
            <v>A3536</v>
          </cell>
          <cell r="B400" t="str">
            <v>A3536</v>
          </cell>
          <cell r="C400" t="str">
            <v>Ford Street and Maynard Almshouse Charity</v>
          </cell>
          <cell r="D400" t="str">
            <v>No</v>
          </cell>
          <cell r="E400" t="str">
            <v>non-grp</v>
          </cell>
          <cell r="F400">
            <v>0</v>
          </cell>
          <cell r="G400">
            <v>0</v>
          </cell>
          <cell r="H400">
            <v>0</v>
          </cell>
          <cell r="I400" t="str">
            <v>A3536</v>
          </cell>
          <cell r="J400" t="str">
            <v>Ford Street and Maynard Almshouse Charity</v>
          </cell>
          <cell r="K400">
            <v>0</v>
          </cell>
          <cell r="L400" t="str">
            <v>A3536</v>
          </cell>
          <cell r="M400" t="str">
            <v>Ford Street and Maynard Almshouse Charity</v>
          </cell>
          <cell r="N400" t="str">
            <v>RASA</v>
          </cell>
          <cell r="O400">
            <v>1</v>
          </cell>
        </row>
        <row r="401">
          <cell r="A401" t="str">
            <v>L0087</v>
          </cell>
          <cell r="B401" t="str">
            <v>L0087</v>
          </cell>
          <cell r="C401" t="str">
            <v>Forest Housing Association Limited</v>
          </cell>
          <cell r="D401" t="str">
            <v>No</v>
          </cell>
          <cell r="E401" t="str">
            <v>non-grp</v>
          </cell>
          <cell r="F401">
            <v>0</v>
          </cell>
          <cell r="G401">
            <v>0</v>
          </cell>
          <cell r="H401">
            <v>0</v>
          </cell>
          <cell r="I401" t="str">
            <v>L0087</v>
          </cell>
          <cell r="J401" t="str">
            <v>Forest Housing Association Limited</v>
          </cell>
          <cell r="K401">
            <v>0</v>
          </cell>
          <cell r="L401" t="str">
            <v>L0087</v>
          </cell>
          <cell r="M401" t="str">
            <v>Forest Housing Association Limited</v>
          </cell>
          <cell r="N401" t="str">
            <v>RASA</v>
          </cell>
          <cell r="O401">
            <v>1</v>
          </cell>
        </row>
        <row r="402">
          <cell r="A402" t="str">
            <v>H3927</v>
          </cell>
          <cell r="B402" t="str">
            <v>H3927</v>
          </cell>
          <cell r="C402" t="str">
            <v>Forest Young Men's Christian Association of East London</v>
          </cell>
          <cell r="D402" t="str">
            <v>No</v>
          </cell>
          <cell r="E402" t="str">
            <v>non-grp</v>
          </cell>
          <cell r="F402">
            <v>0</v>
          </cell>
          <cell r="G402">
            <v>0</v>
          </cell>
          <cell r="H402">
            <v>0</v>
          </cell>
          <cell r="I402" t="str">
            <v>H3927</v>
          </cell>
          <cell r="J402" t="str">
            <v>Forest Young Men's Christian Association of East London</v>
          </cell>
          <cell r="K402">
            <v>0</v>
          </cell>
          <cell r="L402" t="str">
            <v>H3927</v>
          </cell>
          <cell r="M402" t="str">
            <v>Forest Young Men's Christian Association of East London</v>
          </cell>
          <cell r="N402" t="str">
            <v>RASA</v>
          </cell>
          <cell r="O402">
            <v>1</v>
          </cell>
        </row>
        <row r="403">
          <cell r="A403" t="str">
            <v>L4278</v>
          </cell>
          <cell r="B403" t="str">
            <v>L4278</v>
          </cell>
          <cell r="C403" t="str">
            <v>Festival Housing Limited</v>
          </cell>
          <cell r="D403" t="str">
            <v>Yes</v>
          </cell>
          <cell r="E403" t="str">
            <v>Yes</v>
          </cell>
          <cell r="F403">
            <v>0</v>
          </cell>
          <cell r="G403">
            <v>0</v>
          </cell>
          <cell r="H403">
            <v>0</v>
          </cell>
          <cell r="I403" t="str">
            <v>L4278</v>
          </cell>
          <cell r="J403" t="str">
            <v>Festival Housing Limited</v>
          </cell>
          <cell r="K403" t="str">
            <v>Joined Fortis Group with effect from April 2014</v>
          </cell>
          <cell r="L403" t="str">
            <v>4789</v>
          </cell>
          <cell r="M403" t="str">
            <v>Fortis Living</v>
          </cell>
          <cell r="N403" t="str">
            <v>Large</v>
          </cell>
          <cell r="O403">
            <v>1</v>
          </cell>
        </row>
        <row r="404">
          <cell r="A404" t="str">
            <v>4789</v>
          </cell>
          <cell r="B404">
            <v>4789</v>
          </cell>
          <cell r="C404" t="str">
            <v>Fortis Living</v>
          </cell>
          <cell r="D404" t="str">
            <v>Yes</v>
          </cell>
          <cell r="E404" t="str">
            <v>Yes</v>
          </cell>
          <cell r="F404">
            <v>0</v>
          </cell>
          <cell r="G404">
            <v>0</v>
          </cell>
          <cell r="H404">
            <v>0</v>
          </cell>
          <cell r="I404">
            <v>0</v>
          </cell>
          <cell r="J404">
            <v>0</v>
          </cell>
          <cell r="K404" t="str">
            <v>No SDR received; record added for new group parent from April 2014</v>
          </cell>
          <cell r="L404" t="str">
            <v>4789</v>
          </cell>
          <cell r="M404" t="str">
            <v>Fortis Living</v>
          </cell>
          <cell r="N404" t="str">
            <v>Large</v>
          </cell>
          <cell r="O404">
            <v>1</v>
          </cell>
        </row>
        <row r="405">
          <cell r="A405" t="str">
            <v>LH4416</v>
          </cell>
          <cell r="B405" t="str">
            <v>LH4416</v>
          </cell>
          <cell r="C405" t="str">
            <v>Worcester Community Housing Limited</v>
          </cell>
          <cell r="D405" t="str">
            <v>No</v>
          </cell>
          <cell r="E405" t="str">
            <v>non-grp</v>
          </cell>
          <cell r="F405">
            <v>0</v>
          </cell>
          <cell r="G405">
            <v>0</v>
          </cell>
          <cell r="H405">
            <v>0</v>
          </cell>
          <cell r="I405" t="str">
            <v>LH4416</v>
          </cell>
          <cell r="J405" t="str">
            <v>Worcester Community Housing Limited</v>
          </cell>
          <cell r="K405" t="str">
            <v>Joined Fortis Group with effect from April 2014</v>
          </cell>
          <cell r="L405" t="str">
            <v>4789</v>
          </cell>
          <cell r="M405" t="str">
            <v>Fortis Living</v>
          </cell>
          <cell r="N405" t="str">
            <v>Large</v>
          </cell>
          <cell r="O405">
            <v>1</v>
          </cell>
        </row>
        <row r="406">
          <cell r="A406" t="str">
            <v>4688</v>
          </cell>
          <cell r="B406">
            <v>4688</v>
          </cell>
          <cell r="C406" t="str">
            <v>Foundation</v>
          </cell>
          <cell r="D406" t="str">
            <v>Yes</v>
          </cell>
          <cell r="E406" t="str">
            <v>Yes</v>
          </cell>
          <cell r="F406">
            <v>0</v>
          </cell>
          <cell r="G406">
            <v>0</v>
          </cell>
          <cell r="H406">
            <v>0</v>
          </cell>
          <cell r="I406" t="str">
            <v>4688</v>
          </cell>
          <cell r="J406" t="str">
            <v>Foundation</v>
          </cell>
          <cell r="K406">
            <v>0</v>
          </cell>
          <cell r="L406" t="str">
            <v>4688</v>
          </cell>
          <cell r="M406" t="str">
            <v>Foundation</v>
          </cell>
          <cell r="N406" t="str">
            <v>RASA</v>
          </cell>
          <cell r="O406">
            <v>1</v>
          </cell>
        </row>
        <row r="407">
          <cell r="A407" t="str">
            <v>LH0910</v>
          </cell>
          <cell r="B407" t="str">
            <v>LH0910</v>
          </cell>
          <cell r="C407" t="str">
            <v>Fountain Housing Association Limited</v>
          </cell>
          <cell r="D407" t="str">
            <v>No</v>
          </cell>
          <cell r="E407" t="str">
            <v>non-grp</v>
          </cell>
          <cell r="F407">
            <v>0</v>
          </cell>
          <cell r="G407">
            <v>0</v>
          </cell>
          <cell r="H407">
            <v>0</v>
          </cell>
          <cell r="I407" t="str">
            <v>LH0910</v>
          </cell>
          <cell r="J407" t="str">
            <v>Fountain Housing Association Limited</v>
          </cell>
          <cell r="K407">
            <v>0</v>
          </cell>
          <cell r="L407" t="str">
            <v>LH0910</v>
          </cell>
          <cell r="M407" t="str">
            <v>Fountain Housing Association Limited</v>
          </cell>
          <cell r="N407" t="str">
            <v>RASA</v>
          </cell>
          <cell r="O407">
            <v>1</v>
          </cell>
        </row>
        <row r="408">
          <cell r="A408" t="str">
            <v>L4529</v>
          </cell>
          <cell r="B408" t="str">
            <v>L4529</v>
          </cell>
          <cell r="C408" t="str">
            <v>Berwick Borough Housing</v>
          </cell>
          <cell r="D408" t="str">
            <v>Yes</v>
          </cell>
          <cell r="E408" t="str">
            <v>No</v>
          </cell>
          <cell r="F408" t="str">
            <v>Yes</v>
          </cell>
          <cell r="G408" t="str">
            <v>L4531</v>
          </cell>
          <cell r="H408" t="str">
            <v>Four Housing Group Limited</v>
          </cell>
          <cell r="I408" t="str">
            <v>L4531</v>
          </cell>
          <cell r="J408" t="str">
            <v>Four Housing Group Limited</v>
          </cell>
          <cell r="K408">
            <v>0</v>
          </cell>
          <cell r="L408" t="str">
            <v>L4531</v>
          </cell>
          <cell r="M408" t="str">
            <v>Four Housing Group Limited</v>
          </cell>
          <cell r="N408" t="str">
            <v>Large</v>
          </cell>
          <cell r="O408">
            <v>1</v>
          </cell>
        </row>
        <row r="409">
          <cell r="A409" t="str">
            <v>L4531</v>
          </cell>
          <cell r="B409" t="str">
            <v>L4531</v>
          </cell>
          <cell r="C409" t="str">
            <v>Four Housing Group Limited</v>
          </cell>
          <cell r="D409" t="str">
            <v>Yes</v>
          </cell>
          <cell r="E409" t="str">
            <v>Yes</v>
          </cell>
          <cell r="F409">
            <v>0</v>
          </cell>
          <cell r="G409">
            <v>0</v>
          </cell>
          <cell r="H409">
            <v>0</v>
          </cell>
          <cell r="I409" t="str">
            <v>L4531</v>
          </cell>
          <cell r="J409" t="str">
            <v>Four Housing Group Limited</v>
          </cell>
          <cell r="K409">
            <v>0</v>
          </cell>
          <cell r="L409" t="str">
            <v>L4531</v>
          </cell>
          <cell r="M409" t="str">
            <v>Four Housing Group Limited</v>
          </cell>
          <cell r="N409" t="str">
            <v>RASA</v>
          </cell>
          <cell r="O409">
            <v>1</v>
          </cell>
        </row>
        <row r="410">
          <cell r="A410" t="str">
            <v>LH0886</v>
          </cell>
          <cell r="B410" t="str">
            <v>LH0886</v>
          </cell>
          <cell r="C410" t="str">
            <v>Three Rivers Housing Association Limited</v>
          </cell>
          <cell r="D410" t="str">
            <v>Yes</v>
          </cell>
          <cell r="E410" t="str">
            <v>No</v>
          </cell>
          <cell r="F410" t="str">
            <v>Yes</v>
          </cell>
          <cell r="G410" t="str">
            <v>L4531</v>
          </cell>
          <cell r="H410" t="str">
            <v>Four Housing Group Limited</v>
          </cell>
          <cell r="I410" t="str">
            <v>L4531</v>
          </cell>
          <cell r="J410" t="str">
            <v>Four Housing Group Limited</v>
          </cell>
          <cell r="K410">
            <v>0</v>
          </cell>
          <cell r="L410" t="str">
            <v>L4531</v>
          </cell>
          <cell r="M410" t="str">
            <v>Four Housing Group Limited</v>
          </cell>
          <cell r="N410" t="str">
            <v>Large</v>
          </cell>
          <cell r="O410">
            <v>1</v>
          </cell>
        </row>
        <row r="411">
          <cell r="A411" t="str">
            <v>LH4184</v>
          </cell>
          <cell r="B411" t="str">
            <v>LH4184</v>
          </cell>
          <cell r="C411" t="str">
            <v>Framework Housing Association</v>
          </cell>
          <cell r="D411" t="str">
            <v>Yes</v>
          </cell>
          <cell r="E411" t="str">
            <v>Yes</v>
          </cell>
          <cell r="F411">
            <v>0</v>
          </cell>
          <cell r="G411">
            <v>0</v>
          </cell>
          <cell r="H411">
            <v>0</v>
          </cell>
          <cell r="I411" t="str">
            <v>LH4184</v>
          </cell>
          <cell r="J411" t="str">
            <v>Framework Housing Association</v>
          </cell>
          <cell r="K411">
            <v>0</v>
          </cell>
          <cell r="L411" t="str">
            <v>LH4184</v>
          </cell>
          <cell r="M411" t="str">
            <v>Framework Housing Association</v>
          </cell>
          <cell r="N411" t="str">
            <v>RASA</v>
          </cell>
          <cell r="O411">
            <v>1</v>
          </cell>
        </row>
        <row r="412">
          <cell r="A412" t="str">
            <v>A0656</v>
          </cell>
          <cell r="B412" t="str">
            <v>A0656</v>
          </cell>
          <cell r="C412" t="str">
            <v>Frank Crossley's Almshouses</v>
          </cell>
          <cell r="D412" t="str">
            <v>No</v>
          </cell>
          <cell r="E412" t="str">
            <v>non-grp</v>
          </cell>
          <cell r="F412">
            <v>0</v>
          </cell>
          <cell r="G412">
            <v>0</v>
          </cell>
          <cell r="H412">
            <v>0</v>
          </cell>
          <cell r="I412" t="str">
            <v>A0656</v>
          </cell>
          <cell r="J412" t="str">
            <v>Frank Crossley's Almshouses</v>
          </cell>
          <cell r="K412">
            <v>0</v>
          </cell>
          <cell r="L412" t="str">
            <v>A0656</v>
          </cell>
          <cell r="M412" t="str">
            <v>Frank Crossley's Almshouses</v>
          </cell>
          <cell r="N412" t="str">
            <v>RASA</v>
          </cell>
          <cell r="O412">
            <v>1</v>
          </cell>
        </row>
        <row r="413">
          <cell r="A413" t="str">
            <v>L1680</v>
          </cell>
          <cell r="B413" t="str">
            <v>L1680</v>
          </cell>
          <cell r="C413" t="str">
            <v>Franklands Village Housing Association Limited</v>
          </cell>
          <cell r="D413" t="str">
            <v>No</v>
          </cell>
          <cell r="E413" t="str">
            <v>non-grp</v>
          </cell>
          <cell r="F413">
            <v>0</v>
          </cell>
          <cell r="G413">
            <v>0</v>
          </cell>
          <cell r="H413">
            <v>0</v>
          </cell>
          <cell r="I413" t="str">
            <v>L1680</v>
          </cell>
          <cell r="J413" t="str">
            <v>Franklands Village Housing Association Limited</v>
          </cell>
          <cell r="K413">
            <v>0</v>
          </cell>
          <cell r="L413" t="str">
            <v>L1680</v>
          </cell>
          <cell r="M413" t="str">
            <v>Franklands Village Housing Association Limited</v>
          </cell>
          <cell r="N413" t="str">
            <v>RASA</v>
          </cell>
          <cell r="O413">
            <v>1</v>
          </cell>
        </row>
        <row r="414">
          <cell r="A414" t="str">
            <v>C3991</v>
          </cell>
          <cell r="B414" t="str">
            <v>C3991</v>
          </cell>
          <cell r="C414" t="str">
            <v>Franklyn Housing Co-operative Limited</v>
          </cell>
          <cell r="D414" t="str">
            <v>No</v>
          </cell>
          <cell r="E414" t="str">
            <v>non-grp</v>
          </cell>
          <cell r="F414">
            <v>0</v>
          </cell>
          <cell r="G414">
            <v>0</v>
          </cell>
          <cell r="H414">
            <v>0</v>
          </cell>
          <cell r="I414" t="str">
            <v>C3991</v>
          </cell>
          <cell r="J414" t="str">
            <v>Franklyn Housing Co-operative Limited</v>
          </cell>
          <cell r="K414">
            <v>0</v>
          </cell>
          <cell r="L414" t="str">
            <v>C3991</v>
          </cell>
          <cell r="M414" t="str">
            <v>Franklyn Housing Co-operative Limited</v>
          </cell>
          <cell r="N414" t="str">
            <v>RASA</v>
          </cell>
          <cell r="O414">
            <v>1</v>
          </cell>
        </row>
        <row r="415">
          <cell r="A415" t="str">
            <v>L4463</v>
          </cell>
          <cell r="B415" t="str">
            <v>L4463</v>
          </cell>
          <cell r="C415" t="str">
            <v>Freebridge Community Housing Limited</v>
          </cell>
          <cell r="D415" t="str">
            <v>No</v>
          </cell>
          <cell r="E415" t="str">
            <v>non-grp</v>
          </cell>
          <cell r="F415">
            <v>0</v>
          </cell>
          <cell r="G415">
            <v>0</v>
          </cell>
          <cell r="H415">
            <v>0</v>
          </cell>
          <cell r="I415" t="str">
            <v>L4463</v>
          </cell>
          <cell r="J415" t="str">
            <v>Freebridge Community Housing Limited</v>
          </cell>
          <cell r="K415">
            <v>0</v>
          </cell>
          <cell r="L415" t="str">
            <v>L4463</v>
          </cell>
          <cell r="M415" t="str">
            <v>Freebridge Community Housing Limited</v>
          </cell>
          <cell r="N415" t="str">
            <v>Large</v>
          </cell>
          <cell r="O415">
            <v>1</v>
          </cell>
        </row>
        <row r="416">
          <cell r="A416" t="str">
            <v>A4036</v>
          </cell>
          <cell r="B416" t="str">
            <v>A4036</v>
          </cell>
          <cell r="C416" t="str">
            <v>Freemen`s Almshouses</v>
          </cell>
          <cell r="D416" t="str">
            <v>No</v>
          </cell>
          <cell r="E416" t="str">
            <v>non-grp</v>
          </cell>
          <cell r="F416">
            <v>0</v>
          </cell>
          <cell r="G416">
            <v>0</v>
          </cell>
          <cell r="H416">
            <v>0</v>
          </cell>
          <cell r="I416" t="str">
            <v>A4036</v>
          </cell>
          <cell r="J416" t="str">
            <v>Freemen`s Almshouses</v>
          </cell>
          <cell r="K416">
            <v>0</v>
          </cell>
          <cell r="L416" t="str">
            <v>A4036</v>
          </cell>
          <cell r="M416" t="str">
            <v>Freemen`s Almshouses</v>
          </cell>
          <cell r="N416" t="str">
            <v>RASA</v>
          </cell>
          <cell r="O416">
            <v>1</v>
          </cell>
        </row>
        <row r="417">
          <cell r="A417" t="str">
            <v>A2709</v>
          </cell>
          <cell r="B417" t="str">
            <v>A2709</v>
          </cell>
          <cell r="C417" t="str">
            <v>Freeston and Sagar's Almshouses</v>
          </cell>
          <cell r="D417" t="str">
            <v>No</v>
          </cell>
          <cell r="E417" t="str">
            <v>non-grp</v>
          </cell>
          <cell r="F417">
            <v>0</v>
          </cell>
          <cell r="G417">
            <v>0</v>
          </cell>
          <cell r="H417">
            <v>0</v>
          </cell>
          <cell r="I417" t="str">
            <v>A2709</v>
          </cell>
          <cell r="J417" t="str">
            <v>Freeston and Sagar's Almshouses</v>
          </cell>
          <cell r="K417">
            <v>0</v>
          </cell>
          <cell r="L417" t="str">
            <v>A2709</v>
          </cell>
          <cell r="M417" t="str">
            <v>Freeston and Sagar's Almshouses</v>
          </cell>
          <cell r="N417" t="str">
            <v>RASA</v>
          </cell>
          <cell r="O417">
            <v>1</v>
          </cell>
        </row>
        <row r="418">
          <cell r="A418" t="str">
            <v>4739</v>
          </cell>
          <cell r="B418">
            <v>4739</v>
          </cell>
          <cell r="C418" t="str">
            <v>French Weir Affordable Homes</v>
          </cell>
          <cell r="D418" t="str">
            <v>No</v>
          </cell>
          <cell r="E418" t="str">
            <v>non-grp</v>
          </cell>
          <cell r="F418">
            <v>0</v>
          </cell>
          <cell r="G418">
            <v>0</v>
          </cell>
          <cell r="H418">
            <v>0</v>
          </cell>
          <cell r="I418" t="str">
            <v>4739</v>
          </cell>
          <cell r="J418" t="str">
            <v>French Weir Affordable Homes</v>
          </cell>
          <cell r="K418">
            <v>0</v>
          </cell>
          <cell r="L418" t="str">
            <v>4739</v>
          </cell>
          <cell r="M418" t="str">
            <v>French Weir Affordable Homes</v>
          </cell>
          <cell r="N418" t="str">
            <v>RASA</v>
          </cell>
          <cell r="O418">
            <v>1</v>
          </cell>
        </row>
        <row r="419">
          <cell r="A419" t="str">
            <v>L4498</v>
          </cell>
          <cell r="B419" t="str">
            <v>L4498</v>
          </cell>
          <cell r="C419" t="str">
            <v>Daventry and District Housing</v>
          </cell>
          <cell r="D419" t="str">
            <v>Yes</v>
          </cell>
          <cell r="E419" t="str">
            <v>No</v>
          </cell>
          <cell r="F419" t="str">
            <v>Yes</v>
          </cell>
          <cell r="G419" t="str">
            <v>L4502</v>
          </cell>
          <cell r="H419" t="str">
            <v>Futures Housing Group Limited</v>
          </cell>
          <cell r="I419" t="str">
            <v>L4502</v>
          </cell>
          <cell r="J419" t="str">
            <v>Futures Housing Group Limited</v>
          </cell>
          <cell r="K419">
            <v>0</v>
          </cell>
          <cell r="L419" t="str">
            <v>L4502</v>
          </cell>
          <cell r="M419" t="str">
            <v>Futures Housing Group Limited</v>
          </cell>
          <cell r="N419" t="str">
            <v>Large</v>
          </cell>
          <cell r="O419">
            <v>1</v>
          </cell>
        </row>
        <row r="420">
          <cell r="A420" t="str">
            <v>L4372</v>
          </cell>
          <cell r="B420" t="str">
            <v>L4372</v>
          </cell>
          <cell r="C420" t="str">
            <v>Futures Homescape Limited</v>
          </cell>
          <cell r="D420" t="str">
            <v>Yes</v>
          </cell>
          <cell r="E420" t="str">
            <v>No</v>
          </cell>
          <cell r="F420" t="str">
            <v>Yes</v>
          </cell>
          <cell r="G420" t="str">
            <v>L4502</v>
          </cell>
          <cell r="H420" t="str">
            <v>Futures Housing Group Limited</v>
          </cell>
          <cell r="I420" t="str">
            <v>L4502</v>
          </cell>
          <cell r="J420" t="str">
            <v>Futures Housing Group Limited</v>
          </cell>
          <cell r="K420">
            <v>0</v>
          </cell>
          <cell r="L420" t="str">
            <v>L4502</v>
          </cell>
          <cell r="M420" t="str">
            <v>Futures Housing Group Limited</v>
          </cell>
          <cell r="N420" t="str">
            <v>Large</v>
          </cell>
          <cell r="O420">
            <v>1</v>
          </cell>
        </row>
        <row r="421">
          <cell r="A421" t="str">
            <v>L4502</v>
          </cell>
          <cell r="B421" t="str">
            <v>L4502</v>
          </cell>
          <cell r="C421" t="str">
            <v>Futures Housing Group Limited</v>
          </cell>
          <cell r="D421" t="str">
            <v>Yes</v>
          </cell>
          <cell r="E421" t="str">
            <v>Yes</v>
          </cell>
          <cell r="F421">
            <v>0</v>
          </cell>
          <cell r="G421">
            <v>0</v>
          </cell>
          <cell r="H421">
            <v>0</v>
          </cell>
          <cell r="I421" t="str">
            <v>L4502</v>
          </cell>
          <cell r="J421" t="str">
            <v>Futures Housing Group Limited</v>
          </cell>
          <cell r="K421">
            <v>0</v>
          </cell>
          <cell r="L421" t="str">
            <v>L4502</v>
          </cell>
          <cell r="M421" t="str">
            <v>Futures Housing Group Limited</v>
          </cell>
          <cell r="N421" t="str">
            <v>RASA</v>
          </cell>
          <cell r="O421">
            <v>1</v>
          </cell>
        </row>
        <row r="422">
          <cell r="A422" t="str">
            <v>L0517</v>
          </cell>
          <cell r="B422" t="str">
            <v>L0517</v>
          </cell>
          <cell r="C422" t="str">
            <v>Gateway Housing Association</v>
          </cell>
          <cell r="D422" t="str">
            <v>Yes</v>
          </cell>
          <cell r="E422" t="str">
            <v>Yes</v>
          </cell>
          <cell r="F422">
            <v>0</v>
          </cell>
          <cell r="G422">
            <v>0</v>
          </cell>
          <cell r="H422">
            <v>0</v>
          </cell>
          <cell r="I422" t="str">
            <v>L0517</v>
          </cell>
          <cell r="J422" t="str">
            <v>Gateway Housing Association</v>
          </cell>
          <cell r="K422">
            <v>0</v>
          </cell>
          <cell r="L422" t="str">
            <v>L0517</v>
          </cell>
          <cell r="M422" t="str">
            <v>Gateway Housing Association</v>
          </cell>
          <cell r="N422" t="str">
            <v>Large</v>
          </cell>
          <cell r="O422">
            <v>1</v>
          </cell>
        </row>
        <row r="423">
          <cell r="A423" t="str">
            <v>4655</v>
          </cell>
          <cell r="B423">
            <v>4655</v>
          </cell>
          <cell r="C423" t="str">
            <v>Genesis Housing Association Limited</v>
          </cell>
          <cell r="D423" t="str">
            <v>Yes</v>
          </cell>
          <cell r="E423" t="str">
            <v>Yes</v>
          </cell>
          <cell r="F423">
            <v>0</v>
          </cell>
          <cell r="G423">
            <v>0</v>
          </cell>
          <cell r="H423">
            <v>0</v>
          </cell>
          <cell r="I423" t="str">
            <v>4655</v>
          </cell>
          <cell r="J423" t="str">
            <v>Genesis Housing Association Limited</v>
          </cell>
          <cell r="K423">
            <v>0</v>
          </cell>
          <cell r="L423" t="str">
            <v>4655</v>
          </cell>
          <cell r="M423" t="str">
            <v>Genesis Housing Association Limited</v>
          </cell>
          <cell r="N423" t="str">
            <v>Large</v>
          </cell>
          <cell r="O423">
            <v>1</v>
          </cell>
        </row>
        <row r="424">
          <cell r="A424" t="str">
            <v>A3332</v>
          </cell>
          <cell r="B424" t="str">
            <v>A3332</v>
          </cell>
          <cell r="C424" t="str">
            <v>Loughton Almshouse Charity</v>
          </cell>
          <cell r="D424" t="str">
            <v>Yes</v>
          </cell>
          <cell r="E424" t="str">
            <v>No</v>
          </cell>
          <cell r="F424" t="str">
            <v>Yes</v>
          </cell>
          <cell r="G424" t="str">
            <v>4655</v>
          </cell>
          <cell r="H424" t="str">
            <v>Genesis Housing Association Limited</v>
          </cell>
          <cell r="I424" t="str">
            <v>4655</v>
          </cell>
          <cell r="J424" t="str">
            <v>Genesis Housing Association Limited</v>
          </cell>
          <cell r="K424">
            <v>0</v>
          </cell>
          <cell r="L424" t="str">
            <v>4655</v>
          </cell>
          <cell r="M424" t="str">
            <v>Genesis Housing Association Limited</v>
          </cell>
          <cell r="N424" t="str">
            <v>RASA</v>
          </cell>
          <cell r="O424">
            <v>1</v>
          </cell>
        </row>
        <row r="425">
          <cell r="A425" t="str">
            <v>A0647</v>
          </cell>
          <cell r="B425" t="str">
            <v>A0647</v>
          </cell>
          <cell r="C425" t="str">
            <v>Miss Rutland's Almshouses</v>
          </cell>
          <cell r="D425" t="str">
            <v>Yes</v>
          </cell>
          <cell r="E425" t="str">
            <v>No</v>
          </cell>
          <cell r="F425" t="str">
            <v>Yes</v>
          </cell>
          <cell r="G425" t="str">
            <v>4655</v>
          </cell>
          <cell r="H425" t="str">
            <v>Genesis Housing Association Limited</v>
          </cell>
          <cell r="I425" t="str">
            <v>4655</v>
          </cell>
          <cell r="J425" t="str">
            <v>Genesis Housing Association Limited</v>
          </cell>
          <cell r="K425">
            <v>0</v>
          </cell>
          <cell r="L425" t="str">
            <v>4655</v>
          </cell>
          <cell r="M425" t="str">
            <v>Genesis Housing Association Limited</v>
          </cell>
          <cell r="N425" t="str">
            <v>RASA</v>
          </cell>
          <cell r="O425">
            <v>1</v>
          </cell>
        </row>
        <row r="426">
          <cell r="A426" t="str">
            <v>SL3365</v>
          </cell>
          <cell r="B426" t="str">
            <v>SL3365</v>
          </cell>
          <cell r="C426" t="str">
            <v>Springboard Two Housing Association Limited</v>
          </cell>
          <cell r="D426" t="str">
            <v>Yes</v>
          </cell>
          <cell r="E426" t="str">
            <v>No</v>
          </cell>
          <cell r="F426" t="str">
            <v>Yes</v>
          </cell>
          <cell r="G426" t="str">
            <v>4655</v>
          </cell>
          <cell r="H426" t="str">
            <v>Genesis Housing Association Limited</v>
          </cell>
          <cell r="I426" t="str">
            <v>4655</v>
          </cell>
          <cell r="J426" t="str">
            <v>Genesis Housing Association Limited</v>
          </cell>
          <cell r="K426">
            <v>0</v>
          </cell>
          <cell r="L426" t="str">
            <v>4655</v>
          </cell>
          <cell r="M426" t="str">
            <v>Genesis Housing Association Limited</v>
          </cell>
          <cell r="N426" t="str">
            <v>RASA</v>
          </cell>
          <cell r="O426">
            <v>1</v>
          </cell>
        </row>
        <row r="427">
          <cell r="A427" t="str">
            <v>L4313</v>
          </cell>
          <cell r="B427" t="str">
            <v>L4313</v>
          </cell>
          <cell r="C427" t="str">
            <v>Gentoo Group Limited</v>
          </cell>
          <cell r="D427" t="str">
            <v>Yes</v>
          </cell>
          <cell r="E427" t="str">
            <v>Yes</v>
          </cell>
          <cell r="F427">
            <v>0</v>
          </cell>
          <cell r="G427">
            <v>0</v>
          </cell>
          <cell r="H427">
            <v>0</v>
          </cell>
          <cell r="I427" t="str">
            <v>L4313</v>
          </cell>
          <cell r="J427" t="str">
            <v>Gentoo Group Limited</v>
          </cell>
          <cell r="K427">
            <v>0</v>
          </cell>
          <cell r="L427" t="str">
            <v>L4313</v>
          </cell>
          <cell r="M427" t="str">
            <v>Gentoo Group Limited</v>
          </cell>
          <cell r="N427" t="str">
            <v>RASA</v>
          </cell>
          <cell r="O427">
            <v>1</v>
          </cell>
        </row>
        <row r="428">
          <cell r="A428" t="str">
            <v>L4318</v>
          </cell>
          <cell r="B428" t="str">
            <v>L4318</v>
          </cell>
          <cell r="C428" t="str">
            <v>Gentoo Sunderland Limited</v>
          </cell>
          <cell r="D428" t="str">
            <v>Yes</v>
          </cell>
          <cell r="E428" t="str">
            <v>No</v>
          </cell>
          <cell r="F428" t="str">
            <v>Yes</v>
          </cell>
          <cell r="G428" t="str">
            <v>L4313</v>
          </cell>
          <cell r="H428" t="str">
            <v>Gentoo Group Limited</v>
          </cell>
          <cell r="I428" t="str">
            <v>L4313</v>
          </cell>
          <cell r="J428" t="str">
            <v>Gentoo Group Limited</v>
          </cell>
          <cell r="K428">
            <v>0</v>
          </cell>
          <cell r="L428" t="str">
            <v>L4313</v>
          </cell>
          <cell r="M428" t="str">
            <v>Gentoo Group Limited</v>
          </cell>
          <cell r="N428" t="str">
            <v>Large</v>
          </cell>
          <cell r="O428">
            <v>1</v>
          </cell>
        </row>
        <row r="429">
          <cell r="A429" t="str">
            <v>A3038</v>
          </cell>
          <cell r="B429" t="str">
            <v>A3038</v>
          </cell>
          <cell r="C429" t="str">
            <v>George Green's Almshouses</v>
          </cell>
          <cell r="D429" t="str">
            <v>No</v>
          </cell>
          <cell r="E429" t="str">
            <v>non-grp</v>
          </cell>
          <cell r="F429">
            <v>0</v>
          </cell>
          <cell r="G429">
            <v>0</v>
          </cell>
          <cell r="H429">
            <v>0</v>
          </cell>
          <cell r="I429" t="str">
            <v>A3038</v>
          </cell>
          <cell r="J429" t="str">
            <v>George Green's Almshouses</v>
          </cell>
          <cell r="K429">
            <v>0</v>
          </cell>
          <cell r="L429" t="str">
            <v>A3038</v>
          </cell>
          <cell r="M429" t="str">
            <v>George Green's Almshouses</v>
          </cell>
          <cell r="N429" t="str">
            <v>RASA</v>
          </cell>
          <cell r="O429">
            <v>1</v>
          </cell>
        </row>
        <row r="430">
          <cell r="A430" t="str">
            <v>A4080</v>
          </cell>
          <cell r="B430" t="str">
            <v>A4080</v>
          </cell>
          <cell r="C430" t="str">
            <v>George Newton Housing Trust</v>
          </cell>
          <cell r="D430" t="str">
            <v>No</v>
          </cell>
          <cell r="E430" t="str">
            <v>non-grp</v>
          </cell>
          <cell r="F430">
            <v>0</v>
          </cell>
          <cell r="G430">
            <v>0</v>
          </cell>
          <cell r="H430">
            <v>0</v>
          </cell>
          <cell r="I430" t="str">
            <v>A4080</v>
          </cell>
          <cell r="J430" t="str">
            <v>George Newton Housing Trust</v>
          </cell>
          <cell r="K430">
            <v>0</v>
          </cell>
          <cell r="L430" t="str">
            <v>A4080</v>
          </cell>
          <cell r="M430" t="str">
            <v>George Newton Housing Trust</v>
          </cell>
          <cell r="N430" t="str">
            <v>RASA</v>
          </cell>
          <cell r="O430">
            <v>1</v>
          </cell>
        </row>
        <row r="431">
          <cell r="A431" t="str">
            <v>L3598</v>
          </cell>
          <cell r="B431" t="str">
            <v>L3598</v>
          </cell>
          <cell r="C431" t="str">
            <v>German Lutheran Housing Association Limited</v>
          </cell>
          <cell r="D431" t="str">
            <v>No</v>
          </cell>
          <cell r="E431" t="str">
            <v>non-grp</v>
          </cell>
          <cell r="F431">
            <v>0</v>
          </cell>
          <cell r="G431">
            <v>0</v>
          </cell>
          <cell r="H431">
            <v>0</v>
          </cell>
          <cell r="I431" t="str">
            <v>L3598</v>
          </cell>
          <cell r="J431" t="str">
            <v>German Lutheran Housing Association Limited</v>
          </cell>
          <cell r="K431">
            <v>0</v>
          </cell>
          <cell r="L431" t="str">
            <v>L3598</v>
          </cell>
          <cell r="M431" t="str">
            <v>German Lutheran Housing Association Limited</v>
          </cell>
          <cell r="N431" t="str">
            <v>RASA</v>
          </cell>
          <cell r="O431">
            <v>1</v>
          </cell>
        </row>
        <row r="432">
          <cell r="A432" t="str">
            <v>C3378</v>
          </cell>
          <cell r="B432" t="str">
            <v>C3378</v>
          </cell>
          <cell r="C432" t="str">
            <v>Giffard Park Housing Co-operative Limited</v>
          </cell>
          <cell r="D432" t="str">
            <v>No</v>
          </cell>
          <cell r="E432" t="str">
            <v>non-grp</v>
          </cell>
          <cell r="F432">
            <v>0</v>
          </cell>
          <cell r="G432">
            <v>0</v>
          </cell>
          <cell r="H432">
            <v>0</v>
          </cell>
          <cell r="I432" t="str">
            <v>C3378</v>
          </cell>
          <cell r="J432" t="str">
            <v>Giffard Park Housing Co-operative Limited</v>
          </cell>
          <cell r="K432">
            <v>0</v>
          </cell>
          <cell r="L432" t="str">
            <v>C3378</v>
          </cell>
          <cell r="M432" t="str">
            <v>Giffard Park Housing Co-operative Limited</v>
          </cell>
          <cell r="N432" t="str">
            <v>RASA</v>
          </cell>
          <cell r="O432">
            <v>1</v>
          </cell>
        </row>
        <row r="433">
          <cell r="A433" t="str">
            <v>4787</v>
          </cell>
          <cell r="B433">
            <v>4787</v>
          </cell>
          <cell r="C433" t="str">
            <v>Ginosar Housing CIC</v>
          </cell>
          <cell r="D433" t="str">
            <v>No</v>
          </cell>
          <cell r="E433" t="str">
            <v>non-grp</v>
          </cell>
          <cell r="F433">
            <v>0</v>
          </cell>
          <cell r="G433">
            <v>0</v>
          </cell>
          <cell r="H433">
            <v>0</v>
          </cell>
          <cell r="I433" t="str">
            <v>4787</v>
          </cell>
          <cell r="J433" t="str">
            <v>Ginosar Housing CIC</v>
          </cell>
          <cell r="K433">
            <v>0</v>
          </cell>
          <cell r="L433" t="str">
            <v>4787</v>
          </cell>
          <cell r="M433" t="str">
            <v>Ginosar Housing CIC</v>
          </cell>
          <cell r="N433" t="str">
            <v>RASA</v>
          </cell>
          <cell r="O433">
            <v>1</v>
          </cell>
        </row>
        <row r="434">
          <cell r="A434" t="str">
            <v>L0664</v>
          </cell>
          <cell r="B434" t="str">
            <v>L0664</v>
          </cell>
          <cell r="C434" t="str">
            <v>Glebe Housing Association Limited</v>
          </cell>
          <cell r="D434" t="str">
            <v>No</v>
          </cell>
          <cell r="E434" t="str">
            <v>non-grp</v>
          </cell>
          <cell r="F434">
            <v>0</v>
          </cell>
          <cell r="G434">
            <v>0</v>
          </cell>
          <cell r="H434">
            <v>0</v>
          </cell>
          <cell r="I434" t="str">
            <v>L0664</v>
          </cell>
          <cell r="J434" t="str">
            <v>Glebe Housing Association Limited</v>
          </cell>
          <cell r="K434">
            <v>0</v>
          </cell>
          <cell r="L434" t="str">
            <v>L0664</v>
          </cell>
          <cell r="M434" t="str">
            <v>Glebe Housing Association Limited</v>
          </cell>
          <cell r="N434" t="str">
            <v>RASA</v>
          </cell>
          <cell r="O434">
            <v>1</v>
          </cell>
        </row>
        <row r="435">
          <cell r="A435" t="str">
            <v>C2730</v>
          </cell>
          <cell r="B435" t="str">
            <v>C2730</v>
          </cell>
          <cell r="C435" t="str">
            <v>Glenkerry Co-operative Housing Association Limited</v>
          </cell>
          <cell r="D435" t="str">
            <v>No</v>
          </cell>
          <cell r="E435" t="str">
            <v>non-grp</v>
          </cell>
          <cell r="F435">
            <v>0</v>
          </cell>
          <cell r="G435">
            <v>0</v>
          </cell>
          <cell r="H435">
            <v>0</v>
          </cell>
          <cell r="I435" t="str">
            <v>C2730</v>
          </cell>
          <cell r="J435" t="str">
            <v>Glenkerry Co-operative Housing Association Limited</v>
          </cell>
          <cell r="K435">
            <v>0</v>
          </cell>
          <cell r="L435" t="str">
            <v>C2730</v>
          </cell>
          <cell r="M435" t="str">
            <v>Glenkerry Co-operative Housing Association Limited</v>
          </cell>
          <cell r="N435" t="str">
            <v>RASA</v>
          </cell>
          <cell r="O435">
            <v>1</v>
          </cell>
        </row>
        <row r="436">
          <cell r="A436" t="str">
            <v>A3267</v>
          </cell>
          <cell r="B436" t="str">
            <v>A3267</v>
          </cell>
          <cell r="C436" t="str">
            <v>Glover's Trust</v>
          </cell>
          <cell r="D436" t="str">
            <v>No</v>
          </cell>
          <cell r="E436" t="str">
            <v>non-grp</v>
          </cell>
          <cell r="F436">
            <v>0</v>
          </cell>
          <cell r="G436">
            <v>0</v>
          </cell>
          <cell r="H436">
            <v>0</v>
          </cell>
          <cell r="I436" t="str">
            <v>A3267</v>
          </cell>
          <cell r="J436" t="str">
            <v>Glover's Trust</v>
          </cell>
          <cell r="K436">
            <v>0</v>
          </cell>
          <cell r="L436" t="str">
            <v>A3267</v>
          </cell>
          <cell r="M436" t="str">
            <v>Glover's Trust</v>
          </cell>
          <cell r="N436" t="str">
            <v>RASA</v>
          </cell>
          <cell r="O436">
            <v>1</v>
          </cell>
        </row>
        <row r="437">
          <cell r="A437" t="str">
            <v>LH2032</v>
          </cell>
          <cell r="B437" t="str">
            <v>LH2032</v>
          </cell>
          <cell r="C437" t="str">
            <v>God's Port Housing Society Limited</v>
          </cell>
          <cell r="D437" t="str">
            <v>No</v>
          </cell>
          <cell r="E437" t="str">
            <v>non-grp</v>
          </cell>
          <cell r="F437">
            <v>0</v>
          </cell>
          <cell r="G437">
            <v>0</v>
          </cell>
          <cell r="H437">
            <v>0</v>
          </cell>
          <cell r="I437" t="str">
            <v>LH2032</v>
          </cell>
          <cell r="J437" t="str">
            <v>God's Port Housing Society Limited</v>
          </cell>
          <cell r="K437">
            <v>0</v>
          </cell>
          <cell r="L437" t="str">
            <v>LH2032</v>
          </cell>
          <cell r="M437" t="str">
            <v>God's Port Housing Society Limited</v>
          </cell>
          <cell r="N437" t="str">
            <v>RASA</v>
          </cell>
          <cell r="O437">
            <v>1</v>
          </cell>
        </row>
        <row r="438">
          <cell r="A438" t="str">
            <v>C4135</v>
          </cell>
          <cell r="B438" t="str">
            <v>C4135</v>
          </cell>
          <cell r="C438" t="str">
            <v>Golden Hill Housing Co-operative Limited</v>
          </cell>
          <cell r="D438" t="str">
            <v>No</v>
          </cell>
          <cell r="E438" t="str">
            <v>non-grp</v>
          </cell>
          <cell r="F438">
            <v>0</v>
          </cell>
          <cell r="G438">
            <v>0</v>
          </cell>
          <cell r="H438">
            <v>0</v>
          </cell>
          <cell r="I438" t="str">
            <v>C4135</v>
          </cell>
          <cell r="J438" t="str">
            <v>Golden Hill Housing Co-operative Limited</v>
          </cell>
          <cell r="K438">
            <v>0</v>
          </cell>
          <cell r="L438" t="str">
            <v>C4135</v>
          </cell>
          <cell r="M438" t="str">
            <v>Golden Hill Housing Co-operative Limited</v>
          </cell>
          <cell r="N438" t="str">
            <v>RASA</v>
          </cell>
          <cell r="O438">
            <v>1</v>
          </cell>
        </row>
        <row r="439">
          <cell r="A439" t="str">
            <v>LH4402</v>
          </cell>
          <cell r="B439" t="str">
            <v>LH4402</v>
          </cell>
          <cell r="C439" t="str">
            <v>Golding Homes</v>
          </cell>
          <cell r="D439" t="str">
            <v>Yes</v>
          </cell>
          <cell r="E439" t="str">
            <v>Yes</v>
          </cell>
          <cell r="F439">
            <v>0</v>
          </cell>
          <cell r="G439">
            <v>0</v>
          </cell>
          <cell r="H439">
            <v>0</v>
          </cell>
          <cell r="I439" t="str">
            <v>LH4402</v>
          </cell>
          <cell r="J439" t="str">
            <v>Golding Homes</v>
          </cell>
          <cell r="K439">
            <v>0</v>
          </cell>
          <cell r="L439" t="str">
            <v>LH4402</v>
          </cell>
          <cell r="M439" t="str">
            <v>Golding Homes</v>
          </cell>
          <cell r="N439" t="str">
            <v>Large</v>
          </cell>
          <cell r="O439">
            <v>1</v>
          </cell>
        </row>
        <row r="440">
          <cell r="A440" t="str">
            <v>4758</v>
          </cell>
          <cell r="B440">
            <v>4758</v>
          </cell>
          <cell r="C440" t="str">
            <v>Gordian Knot Housing Solutions Limited</v>
          </cell>
          <cell r="D440" t="str">
            <v>No</v>
          </cell>
          <cell r="E440" t="str">
            <v>non-grp</v>
          </cell>
          <cell r="F440">
            <v>0</v>
          </cell>
          <cell r="G440">
            <v>0</v>
          </cell>
          <cell r="H440">
            <v>0</v>
          </cell>
          <cell r="I440" t="str">
            <v>4758</v>
          </cell>
          <cell r="J440" t="str">
            <v>Gordian Knot Housing Solutions Limited</v>
          </cell>
          <cell r="K440">
            <v>0</v>
          </cell>
          <cell r="L440" t="str">
            <v>4758</v>
          </cell>
          <cell r="M440" t="str">
            <v>Gordian Knot Housing Solutions Limited</v>
          </cell>
          <cell r="N440" t="str">
            <v>RASA</v>
          </cell>
          <cell r="O440">
            <v>1</v>
          </cell>
        </row>
        <row r="441">
          <cell r="A441" t="str">
            <v>C3227</v>
          </cell>
          <cell r="B441" t="str">
            <v>C3227</v>
          </cell>
          <cell r="C441" t="str">
            <v>Grafton Crescent Housing Co-operative Limited</v>
          </cell>
          <cell r="D441" t="str">
            <v>No</v>
          </cell>
          <cell r="E441" t="str">
            <v>non-grp</v>
          </cell>
          <cell r="F441">
            <v>0</v>
          </cell>
          <cell r="G441">
            <v>0</v>
          </cell>
          <cell r="H441">
            <v>0</v>
          </cell>
          <cell r="I441" t="str">
            <v>C3227</v>
          </cell>
          <cell r="J441" t="str">
            <v>Grafton Crescent Housing Co-operative Limited</v>
          </cell>
          <cell r="K441">
            <v>0</v>
          </cell>
          <cell r="L441" t="str">
            <v>C3227</v>
          </cell>
          <cell r="M441" t="str">
            <v>Grafton Crescent Housing Co-operative Limited</v>
          </cell>
          <cell r="N441" t="str">
            <v>RASA</v>
          </cell>
          <cell r="O441">
            <v>1</v>
          </cell>
        </row>
        <row r="442">
          <cell r="A442" t="str">
            <v>4743</v>
          </cell>
          <cell r="B442">
            <v>4743</v>
          </cell>
          <cell r="C442" t="str">
            <v>Grainger Trust Limited</v>
          </cell>
          <cell r="D442" t="str">
            <v>Yes</v>
          </cell>
          <cell r="E442" t="str">
            <v>No</v>
          </cell>
          <cell r="F442" t="str">
            <v>No</v>
          </cell>
          <cell r="G442">
            <v>0</v>
          </cell>
          <cell r="H442">
            <v>0</v>
          </cell>
          <cell r="I442" t="str">
            <v>4743</v>
          </cell>
          <cell r="J442" t="str">
            <v>Grainger Trust Limited</v>
          </cell>
          <cell r="K442" t="str">
            <v>unreg'd parent: Grainger plc</v>
          </cell>
          <cell r="L442" t="str">
            <v>4743</v>
          </cell>
          <cell r="M442" t="str">
            <v>Grainger Trust Limited</v>
          </cell>
          <cell r="N442" t="str">
            <v>RASA</v>
          </cell>
          <cell r="O442">
            <v>1</v>
          </cell>
        </row>
        <row r="443">
          <cell r="A443" t="str">
            <v>H3862</v>
          </cell>
          <cell r="B443" t="str">
            <v>H3862</v>
          </cell>
          <cell r="C443" t="str">
            <v>Granby House (Youlgrave and District) Society Ltd</v>
          </cell>
          <cell r="D443" t="str">
            <v>No</v>
          </cell>
          <cell r="E443" t="str">
            <v>non-grp</v>
          </cell>
          <cell r="F443">
            <v>0</v>
          </cell>
          <cell r="G443">
            <v>0</v>
          </cell>
          <cell r="H443">
            <v>0</v>
          </cell>
          <cell r="I443" t="str">
            <v>H3862</v>
          </cell>
          <cell r="J443" t="str">
            <v>Granby House (Youlgrave and District) Society Ltd</v>
          </cell>
          <cell r="K443">
            <v>0</v>
          </cell>
          <cell r="L443" t="str">
            <v>H3862</v>
          </cell>
          <cell r="M443" t="str">
            <v>Granby House (Youlgrave and District) Society Ltd</v>
          </cell>
          <cell r="N443" t="str">
            <v>RASA</v>
          </cell>
          <cell r="O443">
            <v>1</v>
          </cell>
        </row>
        <row r="444">
          <cell r="A444" t="str">
            <v>C2683</v>
          </cell>
          <cell r="B444" t="str">
            <v>C2683</v>
          </cell>
          <cell r="C444" t="str">
            <v>Grand Union Housing Co-operative Limited</v>
          </cell>
          <cell r="D444" t="str">
            <v>No</v>
          </cell>
          <cell r="E444" t="str">
            <v>non-grp</v>
          </cell>
          <cell r="F444">
            <v>0</v>
          </cell>
          <cell r="G444">
            <v>0</v>
          </cell>
          <cell r="H444">
            <v>0</v>
          </cell>
          <cell r="I444" t="str">
            <v>C2683</v>
          </cell>
          <cell r="J444" t="str">
            <v>Grand Union Housing Co-operative Limited</v>
          </cell>
          <cell r="K444">
            <v>0</v>
          </cell>
          <cell r="L444" t="str">
            <v>C2683</v>
          </cell>
          <cell r="M444" t="str">
            <v>Grand Union Housing Co-operative Limited</v>
          </cell>
          <cell r="N444" t="str">
            <v>RASA</v>
          </cell>
          <cell r="O444">
            <v>1</v>
          </cell>
        </row>
        <row r="445">
          <cell r="A445" t="str">
            <v>L4048</v>
          </cell>
          <cell r="B445" t="str">
            <v>L4048</v>
          </cell>
          <cell r="C445" t="str">
            <v>Aragon Housing Association Limited</v>
          </cell>
          <cell r="D445" t="str">
            <v>Yes</v>
          </cell>
          <cell r="E445" t="str">
            <v>No</v>
          </cell>
          <cell r="F445" t="str">
            <v>Yes</v>
          </cell>
          <cell r="G445" t="str">
            <v>L4518</v>
          </cell>
          <cell r="H445" t="str">
            <v>Grand Union Housing Group</v>
          </cell>
          <cell r="I445" t="str">
            <v>L4518</v>
          </cell>
          <cell r="J445" t="str">
            <v>Grand Union Housing Group</v>
          </cell>
          <cell r="K445">
            <v>0</v>
          </cell>
          <cell r="L445" t="str">
            <v>L4518</v>
          </cell>
          <cell r="M445" t="str">
            <v>Grand Union Housing Group</v>
          </cell>
          <cell r="N445" t="str">
            <v>Large</v>
          </cell>
          <cell r="O445">
            <v>1</v>
          </cell>
        </row>
        <row r="446">
          <cell r="A446" t="str">
            <v>L4518</v>
          </cell>
          <cell r="B446" t="str">
            <v>L4518</v>
          </cell>
          <cell r="C446" t="str">
            <v>Grand Union Housing Group</v>
          </cell>
          <cell r="D446" t="str">
            <v>Yes</v>
          </cell>
          <cell r="E446" t="str">
            <v>Yes</v>
          </cell>
          <cell r="F446">
            <v>0</v>
          </cell>
          <cell r="G446">
            <v>0</v>
          </cell>
          <cell r="H446">
            <v>0</v>
          </cell>
          <cell r="I446" t="str">
            <v>L4518</v>
          </cell>
          <cell r="J446" t="str">
            <v>Grand Union Housing Group</v>
          </cell>
          <cell r="K446">
            <v>0</v>
          </cell>
          <cell r="L446" t="str">
            <v>L4518</v>
          </cell>
          <cell r="M446" t="str">
            <v>Grand Union Housing Group</v>
          </cell>
          <cell r="N446" t="str">
            <v>RASA</v>
          </cell>
          <cell r="O446">
            <v>1</v>
          </cell>
        </row>
        <row r="447">
          <cell r="A447" t="str">
            <v>L4059</v>
          </cell>
          <cell r="B447" t="str">
            <v>L4059</v>
          </cell>
          <cell r="C447" t="str">
            <v>Macintyre Housing Association Limited</v>
          </cell>
          <cell r="D447" t="str">
            <v>Yes</v>
          </cell>
          <cell r="E447" t="str">
            <v>No</v>
          </cell>
          <cell r="F447" t="str">
            <v>Yes</v>
          </cell>
          <cell r="G447" t="str">
            <v>L4518</v>
          </cell>
          <cell r="H447" t="str">
            <v>Grand Union Housing Group</v>
          </cell>
          <cell r="I447" t="str">
            <v>L4518</v>
          </cell>
          <cell r="J447" t="str">
            <v>Grand Union Housing Group</v>
          </cell>
          <cell r="K447">
            <v>0</v>
          </cell>
          <cell r="L447" t="str">
            <v>L4518</v>
          </cell>
          <cell r="M447" t="str">
            <v>Grand Union Housing Group</v>
          </cell>
          <cell r="N447" t="str">
            <v>RASA</v>
          </cell>
          <cell r="O447">
            <v>1</v>
          </cell>
        </row>
        <row r="448">
          <cell r="A448" t="str">
            <v>L4519</v>
          </cell>
          <cell r="B448" t="str">
            <v>L4519</v>
          </cell>
          <cell r="C448" t="str">
            <v>South Northants Homes Limited</v>
          </cell>
          <cell r="D448" t="str">
            <v>Yes</v>
          </cell>
          <cell r="E448" t="str">
            <v>No</v>
          </cell>
          <cell r="F448" t="str">
            <v>Yes</v>
          </cell>
          <cell r="G448" t="str">
            <v>L4518</v>
          </cell>
          <cell r="H448" t="str">
            <v>Grand Union Housing Group</v>
          </cell>
          <cell r="I448" t="str">
            <v>L4518</v>
          </cell>
          <cell r="J448" t="str">
            <v>Grand Union Housing Group</v>
          </cell>
          <cell r="K448">
            <v>0</v>
          </cell>
          <cell r="L448" t="str">
            <v>L4518</v>
          </cell>
          <cell r="M448" t="str">
            <v>Grand Union Housing Group</v>
          </cell>
          <cell r="N448" t="str">
            <v>Large</v>
          </cell>
          <cell r="O448">
            <v>1</v>
          </cell>
        </row>
        <row r="449">
          <cell r="A449" t="str">
            <v>A3583</v>
          </cell>
          <cell r="B449" t="str">
            <v>A3583</v>
          </cell>
          <cell r="C449" t="str">
            <v>Grantham's Almshouses</v>
          </cell>
          <cell r="D449" t="str">
            <v>No</v>
          </cell>
          <cell r="E449" t="str">
            <v>non-grp</v>
          </cell>
          <cell r="F449">
            <v>0</v>
          </cell>
          <cell r="G449">
            <v>0</v>
          </cell>
          <cell r="H449">
            <v>0</v>
          </cell>
          <cell r="I449" t="str">
            <v>A3583</v>
          </cell>
          <cell r="J449" t="str">
            <v>Grantham's Almshouses</v>
          </cell>
          <cell r="K449">
            <v>0</v>
          </cell>
          <cell r="L449" t="str">
            <v>A3583</v>
          </cell>
          <cell r="M449" t="str">
            <v>Grantham's Almshouses</v>
          </cell>
          <cell r="N449" t="str">
            <v>RASA</v>
          </cell>
          <cell r="O449">
            <v>1</v>
          </cell>
        </row>
        <row r="450">
          <cell r="A450" t="str">
            <v>LH0870</v>
          </cell>
          <cell r="B450" t="str">
            <v>LH0870</v>
          </cell>
          <cell r="C450" t="str">
            <v>Gravesend Churches Housing Association Limited</v>
          </cell>
          <cell r="D450" t="str">
            <v>No</v>
          </cell>
          <cell r="E450" t="str">
            <v>non-grp</v>
          </cell>
          <cell r="F450">
            <v>0</v>
          </cell>
          <cell r="G450">
            <v>0</v>
          </cell>
          <cell r="H450">
            <v>0</v>
          </cell>
          <cell r="I450" t="str">
            <v>LH0870</v>
          </cell>
          <cell r="J450" t="str">
            <v>Gravesend Churches Housing Association Limited</v>
          </cell>
          <cell r="K450">
            <v>0</v>
          </cell>
          <cell r="L450" t="str">
            <v>LH0870</v>
          </cell>
          <cell r="M450" t="str">
            <v>Gravesend Churches Housing Association Limited</v>
          </cell>
          <cell r="N450" t="str">
            <v>RASA</v>
          </cell>
          <cell r="O450">
            <v>1</v>
          </cell>
        </row>
        <row r="451">
          <cell r="A451" t="str">
            <v>A0846</v>
          </cell>
          <cell r="B451" t="str">
            <v>A0846</v>
          </cell>
          <cell r="C451" t="str">
            <v>Great Hospital</v>
          </cell>
          <cell r="D451" t="str">
            <v>Yes</v>
          </cell>
          <cell r="E451" t="str">
            <v>Yes</v>
          </cell>
          <cell r="F451">
            <v>0</v>
          </cell>
          <cell r="G451">
            <v>0</v>
          </cell>
          <cell r="H451">
            <v>0</v>
          </cell>
          <cell r="I451" t="str">
            <v>A0846</v>
          </cell>
          <cell r="J451" t="str">
            <v>Great Hospital</v>
          </cell>
          <cell r="K451">
            <v>0</v>
          </cell>
          <cell r="L451" t="str">
            <v>A0846</v>
          </cell>
          <cell r="M451" t="str">
            <v>Great Hospital</v>
          </cell>
          <cell r="N451" t="str">
            <v>RASA</v>
          </cell>
          <cell r="O451">
            <v>1</v>
          </cell>
        </row>
        <row r="452">
          <cell r="A452" t="str">
            <v>L1230</v>
          </cell>
          <cell r="B452" t="str">
            <v>L1230</v>
          </cell>
          <cell r="C452" t="str">
            <v>Great Places Housing Association</v>
          </cell>
          <cell r="D452" t="str">
            <v>Yes</v>
          </cell>
          <cell r="E452" t="str">
            <v>No</v>
          </cell>
          <cell r="F452" t="str">
            <v>Yes</v>
          </cell>
          <cell r="G452" t="str">
            <v>L4465</v>
          </cell>
          <cell r="H452" t="str">
            <v>Great Places Housing Group Limited</v>
          </cell>
          <cell r="I452" t="str">
            <v>L4465</v>
          </cell>
          <cell r="J452" t="str">
            <v>Great Places Housing Group Limited</v>
          </cell>
          <cell r="K452">
            <v>0</v>
          </cell>
          <cell r="L452" t="str">
            <v>L4465</v>
          </cell>
          <cell r="M452" t="str">
            <v>Great Places Housing Group Limited</v>
          </cell>
          <cell r="N452" t="str">
            <v>Large</v>
          </cell>
          <cell r="O452">
            <v>1</v>
          </cell>
        </row>
        <row r="453">
          <cell r="A453" t="str">
            <v>L4465</v>
          </cell>
          <cell r="B453" t="str">
            <v>L4465</v>
          </cell>
          <cell r="C453" t="str">
            <v>Great Places Housing Group Limited</v>
          </cell>
          <cell r="D453" t="str">
            <v>Yes</v>
          </cell>
          <cell r="E453" t="str">
            <v>Yes</v>
          </cell>
          <cell r="F453">
            <v>0</v>
          </cell>
          <cell r="G453">
            <v>0</v>
          </cell>
          <cell r="H453">
            <v>0</v>
          </cell>
          <cell r="I453" t="str">
            <v>L4465</v>
          </cell>
          <cell r="J453" t="str">
            <v>Great Places Housing Group Limited</v>
          </cell>
          <cell r="K453">
            <v>0</v>
          </cell>
          <cell r="L453" t="str">
            <v>L4465</v>
          </cell>
          <cell r="M453" t="str">
            <v>Great Places Housing Group Limited</v>
          </cell>
          <cell r="N453" t="str">
            <v>RASA</v>
          </cell>
          <cell r="O453">
            <v>1</v>
          </cell>
        </row>
        <row r="454">
          <cell r="A454" t="str">
            <v>SL3224</v>
          </cell>
          <cell r="B454" t="str">
            <v>SL3224</v>
          </cell>
          <cell r="C454" t="str">
            <v>Plumlife Homes Limited</v>
          </cell>
          <cell r="D454" t="str">
            <v>Yes</v>
          </cell>
          <cell r="E454" t="str">
            <v>No</v>
          </cell>
          <cell r="F454" t="str">
            <v>Yes</v>
          </cell>
          <cell r="G454" t="str">
            <v>L4465</v>
          </cell>
          <cell r="H454" t="str">
            <v>Great Places Housing Group Limited</v>
          </cell>
          <cell r="I454" t="str">
            <v>L4465</v>
          </cell>
          <cell r="J454" t="str">
            <v>Great Places Housing Group Limited</v>
          </cell>
          <cell r="K454">
            <v>0</v>
          </cell>
          <cell r="L454" t="str">
            <v>L4465</v>
          </cell>
          <cell r="M454" t="str">
            <v>Great Places Housing Group Limited</v>
          </cell>
          <cell r="N454" t="str">
            <v>RASA</v>
          </cell>
          <cell r="O454">
            <v>1</v>
          </cell>
        </row>
        <row r="455">
          <cell r="A455" t="str">
            <v>H3762</v>
          </cell>
          <cell r="B455" t="str">
            <v>H3762</v>
          </cell>
          <cell r="C455" t="str">
            <v>Great Wall Society Limited</v>
          </cell>
          <cell r="D455" t="str">
            <v>No</v>
          </cell>
          <cell r="E455" t="str">
            <v>non-grp</v>
          </cell>
          <cell r="F455">
            <v>0</v>
          </cell>
          <cell r="G455">
            <v>0</v>
          </cell>
          <cell r="H455">
            <v>0</v>
          </cell>
          <cell r="I455" t="str">
            <v>H3762</v>
          </cell>
          <cell r="J455" t="str">
            <v>Great Wall Society Limited</v>
          </cell>
          <cell r="K455">
            <v>0</v>
          </cell>
          <cell r="L455" t="str">
            <v>H3762</v>
          </cell>
          <cell r="M455" t="str">
            <v>Great Wall Society Limited</v>
          </cell>
          <cell r="N455" t="str">
            <v>RASA</v>
          </cell>
          <cell r="O455">
            <v>1</v>
          </cell>
        </row>
        <row r="456">
          <cell r="A456" t="str">
            <v>C2682</v>
          </cell>
          <cell r="B456" t="str">
            <v>C2682</v>
          </cell>
          <cell r="C456" t="str">
            <v>Green Dragon Lane Housing Co-operative Limited</v>
          </cell>
          <cell r="D456" t="str">
            <v>No</v>
          </cell>
          <cell r="E456" t="str">
            <v>non-grp</v>
          </cell>
          <cell r="F456">
            <v>0</v>
          </cell>
          <cell r="G456">
            <v>0</v>
          </cell>
          <cell r="H456">
            <v>0</v>
          </cell>
          <cell r="I456" t="str">
            <v>C2682</v>
          </cell>
          <cell r="J456" t="str">
            <v>Green Dragon Lane Housing Co-operative Limited</v>
          </cell>
          <cell r="K456">
            <v>0</v>
          </cell>
          <cell r="L456" t="str">
            <v>C2682</v>
          </cell>
          <cell r="M456" t="str">
            <v>Green Dragon Lane Housing Co-operative Limited</v>
          </cell>
          <cell r="N456" t="str">
            <v>RASA</v>
          </cell>
          <cell r="O456">
            <v>1</v>
          </cell>
        </row>
        <row r="457">
          <cell r="A457" t="str">
            <v>L4499</v>
          </cell>
          <cell r="B457" t="str">
            <v>L4499</v>
          </cell>
          <cell r="C457" t="str">
            <v>Greenfields Community Housing Association</v>
          </cell>
          <cell r="D457" t="str">
            <v>Yes</v>
          </cell>
          <cell r="E457" t="str">
            <v>Yes</v>
          </cell>
          <cell r="F457">
            <v>0</v>
          </cell>
          <cell r="G457">
            <v>0</v>
          </cell>
          <cell r="H457">
            <v>0</v>
          </cell>
          <cell r="I457" t="str">
            <v>L4499</v>
          </cell>
          <cell r="J457" t="str">
            <v>Greenfields Community Housing Association</v>
          </cell>
          <cell r="K457">
            <v>0</v>
          </cell>
          <cell r="L457" t="str">
            <v>L4499</v>
          </cell>
          <cell r="M457" t="str">
            <v>Greenfields Community Housing Association</v>
          </cell>
          <cell r="N457" t="str">
            <v>Large</v>
          </cell>
          <cell r="O457">
            <v>1</v>
          </cell>
        </row>
        <row r="458">
          <cell r="A458" t="str">
            <v>L1393</v>
          </cell>
          <cell r="B458" t="str">
            <v>L1393</v>
          </cell>
          <cell r="C458" t="str">
            <v>Greenoak Housing Association Limited</v>
          </cell>
          <cell r="D458" t="str">
            <v>No</v>
          </cell>
          <cell r="E458" t="str">
            <v>non-grp</v>
          </cell>
          <cell r="F458">
            <v>0</v>
          </cell>
          <cell r="G458">
            <v>0</v>
          </cell>
          <cell r="H458">
            <v>0</v>
          </cell>
          <cell r="I458" t="str">
            <v>L1393</v>
          </cell>
          <cell r="J458" t="str">
            <v>Greenoak Housing Association Limited</v>
          </cell>
          <cell r="K458">
            <v>0</v>
          </cell>
          <cell r="L458" t="str">
            <v>L1393</v>
          </cell>
          <cell r="M458" t="str">
            <v>Greenoak Housing Association Limited</v>
          </cell>
          <cell r="N458" t="str">
            <v>RASA</v>
          </cell>
          <cell r="O458">
            <v>1</v>
          </cell>
        </row>
        <row r="459">
          <cell r="A459" t="str">
            <v>4732</v>
          </cell>
          <cell r="B459">
            <v>4732</v>
          </cell>
          <cell r="C459" t="str">
            <v>GreenSquare Community Housing</v>
          </cell>
          <cell r="D459" t="str">
            <v>Yes</v>
          </cell>
          <cell r="E459" t="str">
            <v>No</v>
          </cell>
          <cell r="F459" t="str">
            <v>Yes</v>
          </cell>
          <cell r="G459" t="str">
            <v>L4515</v>
          </cell>
          <cell r="H459" t="str">
            <v>GreenSquare Group Limited</v>
          </cell>
          <cell r="I459" t="str">
            <v>L4515</v>
          </cell>
          <cell r="J459" t="str">
            <v>GreenSquare Group Limited</v>
          </cell>
          <cell r="K459">
            <v>0</v>
          </cell>
          <cell r="L459" t="str">
            <v>L4515</v>
          </cell>
          <cell r="M459" t="str">
            <v>GreenSquare Group Limited</v>
          </cell>
          <cell r="N459" t="str">
            <v>RASA</v>
          </cell>
          <cell r="O459">
            <v>1</v>
          </cell>
        </row>
        <row r="460">
          <cell r="A460" t="str">
            <v>L4515</v>
          </cell>
          <cell r="B460" t="str">
            <v>L4515</v>
          </cell>
          <cell r="C460" t="str">
            <v>GreenSquare Group Limited</v>
          </cell>
          <cell r="D460" t="str">
            <v>Yes</v>
          </cell>
          <cell r="E460" t="str">
            <v>Yes</v>
          </cell>
          <cell r="F460">
            <v>0</v>
          </cell>
          <cell r="G460">
            <v>0</v>
          </cell>
          <cell r="H460">
            <v>0</v>
          </cell>
          <cell r="I460" t="str">
            <v>L4515</v>
          </cell>
          <cell r="J460" t="str">
            <v>GreenSquare Group Limited</v>
          </cell>
          <cell r="K460">
            <v>0</v>
          </cell>
          <cell r="L460" t="str">
            <v>L4515</v>
          </cell>
          <cell r="M460" t="str">
            <v>GreenSquare Group Limited</v>
          </cell>
          <cell r="N460" t="str">
            <v>RASA</v>
          </cell>
          <cell r="O460">
            <v>1</v>
          </cell>
        </row>
        <row r="461">
          <cell r="A461" t="str">
            <v>L3984</v>
          </cell>
          <cell r="B461" t="str">
            <v>L3984</v>
          </cell>
          <cell r="C461" t="str">
            <v>Oxbode Housing Association Limited</v>
          </cell>
          <cell r="D461" t="str">
            <v>Yes</v>
          </cell>
          <cell r="E461" t="str">
            <v>No</v>
          </cell>
          <cell r="F461" t="str">
            <v>Yes</v>
          </cell>
          <cell r="G461" t="str">
            <v>L4515</v>
          </cell>
          <cell r="H461" t="str">
            <v>GreenSquare Group Limited</v>
          </cell>
          <cell r="I461" t="str">
            <v>L4515</v>
          </cell>
          <cell r="J461" t="str">
            <v>GreenSquare Group Limited</v>
          </cell>
          <cell r="K461">
            <v>0</v>
          </cell>
          <cell r="L461" t="str">
            <v>L4515</v>
          </cell>
          <cell r="M461" t="str">
            <v>GreenSquare Group Limited</v>
          </cell>
          <cell r="N461" t="str">
            <v>RASA</v>
          </cell>
          <cell r="O461">
            <v>1</v>
          </cell>
        </row>
        <row r="462">
          <cell r="A462" t="str">
            <v>L0893</v>
          </cell>
          <cell r="B462" t="str">
            <v>L0893</v>
          </cell>
          <cell r="C462" t="str">
            <v>Oxford Citizens Housing Association Limited</v>
          </cell>
          <cell r="D462" t="str">
            <v>Yes</v>
          </cell>
          <cell r="E462" t="str">
            <v>No</v>
          </cell>
          <cell r="F462" t="str">
            <v>Yes</v>
          </cell>
          <cell r="G462" t="str">
            <v>L4515</v>
          </cell>
          <cell r="H462" t="str">
            <v>GreenSquare Group Limited</v>
          </cell>
          <cell r="I462" t="str">
            <v>L4515</v>
          </cell>
          <cell r="J462" t="str">
            <v>GreenSquare Group Limited</v>
          </cell>
          <cell r="K462">
            <v>0</v>
          </cell>
          <cell r="L462" t="str">
            <v>L4515</v>
          </cell>
          <cell r="M462" t="str">
            <v>GreenSquare Group Limited</v>
          </cell>
          <cell r="N462" t="str">
            <v>Large</v>
          </cell>
          <cell r="O462">
            <v>1</v>
          </cell>
        </row>
        <row r="463">
          <cell r="A463" t="str">
            <v>LH4083</v>
          </cell>
          <cell r="B463" t="str">
            <v>LH4083</v>
          </cell>
          <cell r="C463" t="str">
            <v>Westlea Housing Association Limited</v>
          </cell>
          <cell r="D463" t="str">
            <v>Yes</v>
          </cell>
          <cell r="E463" t="str">
            <v>No</v>
          </cell>
          <cell r="F463" t="str">
            <v>Yes</v>
          </cell>
          <cell r="G463" t="str">
            <v>L4515</v>
          </cell>
          <cell r="H463" t="str">
            <v>GreenSquare Group Limited</v>
          </cell>
          <cell r="I463" t="str">
            <v>L4515</v>
          </cell>
          <cell r="J463" t="str">
            <v>GreenSquare Group Limited</v>
          </cell>
          <cell r="K463">
            <v>0</v>
          </cell>
          <cell r="L463" t="str">
            <v>L4515</v>
          </cell>
          <cell r="M463" t="str">
            <v>GreenSquare Group Limited</v>
          </cell>
          <cell r="N463" t="str">
            <v>Large</v>
          </cell>
          <cell r="O463">
            <v>1</v>
          </cell>
        </row>
        <row r="464">
          <cell r="A464" t="str">
            <v>L0308</v>
          </cell>
          <cell r="B464" t="str">
            <v>L0308</v>
          </cell>
          <cell r="C464" t="str">
            <v>Greenwich Housing Society Limited</v>
          </cell>
          <cell r="D464" t="str">
            <v>No</v>
          </cell>
          <cell r="E464" t="str">
            <v>non-grp</v>
          </cell>
          <cell r="F464">
            <v>0</v>
          </cell>
          <cell r="G464">
            <v>0</v>
          </cell>
          <cell r="H464">
            <v>0</v>
          </cell>
          <cell r="I464" t="str">
            <v>L0308</v>
          </cell>
          <cell r="J464" t="str">
            <v>Greenwich Housing Society Limited</v>
          </cell>
          <cell r="K464">
            <v>0</v>
          </cell>
          <cell r="L464" t="str">
            <v>L0308</v>
          </cell>
          <cell r="M464" t="str">
            <v>Greenwich Housing Society Limited</v>
          </cell>
          <cell r="N464" t="str">
            <v>RASA</v>
          </cell>
          <cell r="O464">
            <v>1</v>
          </cell>
        </row>
        <row r="465">
          <cell r="A465" t="str">
            <v>LH4152</v>
          </cell>
          <cell r="B465" t="str">
            <v>LH4152</v>
          </cell>
          <cell r="C465" t="str">
            <v>Grimsby,Cleethorpes and Humber Region Y.M.C.A.</v>
          </cell>
          <cell r="D465" t="str">
            <v>No</v>
          </cell>
          <cell r="E465" t="str">
            <v>non-grp</v>
          </cell>
          <cell r="F465">
            <v>0</v>
          </cell>
          <cell r="G465">
            <v>0</v>
          </cell>
          <cell r="H465">
            <v>0</v>
          </cell>
          <cell r="I465" t="str">
            <v>LH4152</v>
          </cell>
          <cell r="J465" t="str">
            <v>Grimsby,Cleethorpes and Humber Region Y.M.C.A.</v>
          </cell>
          <cell r="K465">
            <v>0</v>
          </cell>
          <cell r="L465" t="str">
            <v>LH4152</v>
          </cell>
          <cell r="M465" t="str">
            <v>Grimsby,Cleethorpes and Humber Region Y.M.C.A.</v>
          </cell>
          <cell r="N465" t="str">
            <v>RASA</v>
          </cell>
          <cell r="O465">
            <v>1</v>
          </cell>
        </row>
        <row r="466">
          <cell r="A466" t="str">
            <v>LH4106</v>
          </cell>
          <cell r="B466" t="str">
            <v>LH4106</v>
          </cell>
          <cell r="C466" t="str">
            <v>Guild Care</v>
          </cell>
          <cell r="D466" t="str">
            <v>No</v>
          </cell>
          <cell r="E466" t="str">
            <v>non-grp</v>
          </cell>
          <cell r="F466">
            <v>0</v>
          </cell>
          <cell r="G466">
            <v>0</v>
          </cell>
          <cell r="H466">
            <v>0</v>
          </cell>
          <cell r="I466" t="str">
            <v>LH4106</v>
          </cell>
          <cell r="J466" t="str">
            <v>Guild Care</v>
          </cell>
          <cell r="K466">
            <v>0</v>
          </cell>
          <cell r="L466" t="str">
            <v>LH4106</v>
          </cell>
          <cell r="M466" t="str">
            <v>Guild Care</v>
          </cell>
          <cell r="N466" t="str">
            <v>RASA</v>
          </cell>
          <cell r="O466">
            <v>1</v>
          </cell>
        </row>
        <row r="467">
          <cell r="A467" t="str">
            <v>LH0971</v>
          </cell>
          <cell r="B467" t="str">
            <v>LH0971</v>
          </cell>
          <cell r="C467" t="str">
            <v>Guildford Sunset Homes</v>
          </cell>
          <cell r="D467" t="str">
            <v>No</v>
          </cell>
          <cell r="E467" t="str">
            <v>non-grp</v>
          </cell>
          <cell r="F467">
            <v>0</v>
          </cell>
          <cell r="G467">
            <v>0</v>
          </cell>
          <cell r="H467">
            <v>0</v>
          </cell>
          <cell r="I467" t="str">
            <v>LH0971</v>
          </cell>
          <cell r="J467" t="str">
            <v>Guildford Sunset Homes</v>
          </cell>
          <cell r="K467">
            <v>0</v>
          </cell>
          <cell r="L467" t="str">
            <v>LH0971</v>
          </cell>
          <cell r="M467" t="str">
            <v>Guildford Sunset Homes</v>
          </cell>
          <cell r="N467" t="str">
            <v>RASA</v>
          </cell>
          <cell r="O467">
            <v>1</v>
          </cell>
        </row>
        <row r="468">
          <cell r="A468" t="str">
            <v>H3717</v>
          </cell>
          <cell r="B468" t="str">
            <v>H3717</v>
          </cell>
          <cell r="C468" t="str">
            <v>Guildford YMCA Limited</v>
          </cell>
          <cell r="D468" t="str">
            <v>No</v>
          </cell>
          <cell r="E468" t="str">
            <v>non-grp</v>
          </cell>
          <cell r="F468">
            <v>0</v>
          </cell>
          <cell r="G468">
            <v>0</v>
          </cell>
          <cell r="H468">
            <v>0</v>
          </cell>
          <cell r="I468" t="str">
            <v>H3717</v>
          </cell>
          <cell r="J468" t="str">
            <v>Guildford YMCA Limited</v>
          </cell>
          <cell r="K468">
            <v>0</v>
          </cell>
          <cell r="L468" t="str">
            <v>H3717</v>
          </cell>
          <cell r="M468" t="str">
            <v>Guildford YMCA Limited</v>
          </cell>
          <cell r="N468" t="str">
            <v>RASA</v>
          </cell>
          <cell r="O468">
            <v>1</v>
          </cell>
        </row>
        <row r="469">
          <cell r="A469" t="str">
            <v>LH0459</v>
          </cell>
          <cell r="B469" t="str">
            <v>LH0459</v>
          </cell>
          <cell r="C469" t="str">
            <v>Habinteg Housing Association Limited</v>
          </cell>
          <cell r="D469" t="str">
            <v>Yes</v>
          </cell>
          <cell r="E469" t="str">
            <v>Yes</v>
          </cell>
          <cell r="F469">
            <v>0</v>
          </cell>
          <cell r="G469">
            <v>0</v>
          </cell>
          <cell r="H469">
            <v>0</v>
          </cell>
          <cell r="I469" t="str">
            <v>LH0459</v>
          </cell>
          <cell r="J469" t="str">
            <v>Habinteg Housing Association Limited</v>
          </cell>
          <cell r="K469">
            <v>0</v>
          </cell>
          <cell r="L469" t="str">
            <v>LH0459</v>
          </cell>
          <cell r="M469" t="str">
            <v>Habinteg Housing Association Limited</v>
          </cell>
          <cell r="N469" t="str">
            <v>Large</v>
          </cell>
          <cell r="O469">
            <v>1</v>
          </cell>
        </row>
        <row r="470">
          <cell r="A470" t="str">
            <v>C2744</v>
          </cell>
          <cell r="B470" t="str">
            <v>C2744</v>
          </cell>
          <cell r="C470" t="str">
            <v>Hackney Housing Co-operative Limited</v>
          </cell>
          <cell r="D470" t="str">
            <v>No</v>
          </cell>
          <cell r="E470" t="str">
            <v>non-grp</v>
          </cell>
          <cell r="F470">
            <v>0</v>
          </cell>
          <cell r="G470">
            <v>0</v>
          </cell>
          <cell r="H470">
            <v>0</v>
          </cell>
          <cell r="I470" t="str">
            <v>C2744</v>
          </cell>
          <cell r="J470" t="str">
            <v>Hackney Housing Co-operative Limited</v>
          </cell>
          <cell r="K470">
            <v>0</v>
          </cell>
          <cell r="L470" t="str">
            <v>C2744</v>
          </cell>
          <cell r="M470" t="str">
            <v>Hackney Housing Co-operative Limited</v>
          </cell>
          <cell r="N470" t="str">
            <v>RASA</v>
          </cell>
          <cell r="O470">
            <v>1</v>
          </cell>
        </row>
        <row r="471">
          <cell r="A471" t="str">
            <v>4661</v>
          </cell>
          <cell r="B471">
            <v>4661</v>
          </cell>
          <cell r="C471" t="str">
            <v>Halo Housing Association Limited</v>
          </cell>
          <cell r="D471" t="str">
            <v>No</v>
          </cell>
          <cell r="E471" t="str">
            <v>non-grp</v>
          </cell>
          <cell r="F471">
            <v>0</v>
          </cell>
          <cell r="G471">
            <v>0</v>
          </cell>
          <cell r="H471">
            <v>0</v>
          </cell>
          <cell r="I471" t="str">
            <v>4661</v>
          </cell>
          <cell r="J471" t="str">
            <v>Halo Housing Association Limited</v>
          </cell>
          <cell r="K471">
            <v>0</v>
          </cell>
          <cell r="L471" t="str">
            <v>4661</v>
          </cell>
          <cell r="M471" t="str">
            <v>Halo Housing Association Limited</v>
          </cell>
          <cell r="N471" t="str">
            <v>RASA</v>
          </cell>
          <cell r="O471">
            <v>1</v>
          </cell>
        </row>
        <row r="472">
          <cell r="A472" t="str">
            <v>L4456</v>
          </cell>
          <cell r="B472" t="str">
            <v>L4456</v>
          </cell>
          <cell r="C472" t="str">
            <v>Halton Housing Trust Limited</v>
          </cell>
          <cell r="D472" t="str">
            <v>Yes</v>
          </cell>
          <cell r="E472" t="str">
            <v>Yes</v>
          </cell>
          <cell r="F472">
            <v>0</v>
          </cell>
          <cell r="G472">
            <v>0</v>
          </cell>
          <cell r="H472">
            <v>0</v>
          </cell>
          <cell r="I472" t="str">
            <v>L4456</v>
          </cell>
          <cell r="J472" t="str">
            <v>Halton Housing Trust Limited</v>
          </cell>
          <cell r="K472">
            <v>0</v>
          </cell>
          <cell r="L472" t="str">
            <v>L4456</v>
          </cell>
          <cell r="M472" t="str">
            <v>Halton Housing Trust Limited</v>
          </cell>
          <cell r="N472" t="str">
            <v>Large</v>
          </cell>
          <cell r="O472">
            <v>1</v>
          </cell>
        </row>
        <row r="473">
          <cell r="A473" t="str">
            <v>4685</v>
          </cell>
          <cell r="B473">
            <v>4685</v>
          </cell>
          <cell r="C473" t="str">
            <v>Hamelin Trust Services Limited</v>
          </cell>
          <cell r="D473" t="str">
            <v>Yes</v>
          </cell>
          <cell r="E473" t="str">
            <v>No</v>
          </cell>
          <cell r="F473" t="str">
            <v>No</v>
          </cell>
          <cell r="G473">
            <v>0</v>
          </cell>
          <cell r="H473">
            <v>0</v>
          </cell>
          <cell r="I473" t="str">
            <v>4685</v>
          </cell>
          <cell r="J473" t="str">
            <v>Hamelin Trust Services Limited</v>
          </cell>
          <cell r="K473" t="str">
            <v>unreg'd parent: Hamelin Trust</v>
          </cell>
          <cell r="L473" t="str">
            <v>4685</v>
          </cell>
          <cell r="M473" t="str">
            <v>Hamelin Trust Services Limited</v>
          </cell>
          <cell r="N473" t="str">
            <v>RASA</v>
          </cell>
          <cell r="O473">
            <v>1</v>
          </cell>
        </row>
        <row r="474">
          <cell r="A474" t="str">
            <v>C3724</v>
          </cell>
          <cell r="B474" t="str">
            <v>C3724</v>
          </cell>
          <cell r="C474" t="str">
            <v>Hamlet Village Housing Co-operative Limited</v>
          </cell>
          <cell r="D474" t="str">
            <v>No</v>
          </cell>
          <cell r="E474" t="str">
            <v>non-grp</v>
          </cell>
          <cell r="F474">
            <v>0</v>
          </cell>
          <cell r="G474">
            <v>0</v>
          </cell>
          <cell r="H474">
            <v>0</v>
          </cell>
          <cell r="I474" t="str">
            <v>C3724</v>
          </cell>
          <cell r="J474" t="str">
            <v>Hamlet Village Housing Co-operative Limited</v>
          </cell>
          <cell r="K474">
            <v>0</v>
          </cell>
          <cell r="L474" t="str">
            <v>C3724</v>
          </cell>
          <cell r="M474" t="str">
            <v>Hamlet Village Housing Co-operative Limited</v>
          </cell>
          <cell r="N474" t="str">
            <v>RASA</v>
          </cell>
          <cell r="O474">
            <v>1</v>
          </cell>
        </row>
        <row r="475">
          <cell r="A475" t="str">
            <v>A1789</v>
          </cell>
          <cell r="B475" t="str">
            <v>A1789</v>
          </cell>
          <cell r="C475" t="str">
            <v>Hammersmith United Charities</v>
          </cell>
          <cell r="D475" t="str">
            <v>No</v>
          </cell>
          <cell r="E475" t="str">
            <v>non-grp</v>
          </cell>
          <cell r="F475">
            <v>0</v>
          </cell>
          <cell r="G475">
            <v>0</v>
          </cell>
          <cell r="H475">
            <v>0</v>
          </cell>
          <cell r="I475" t="str">
            <v>A1789</v>
          </cell>
          <cell r="J475" t="str">
            <v>Hammersmith United Charities</v>
          </cell>
          <cell r="K475">
            <v>0</v>
          </cell>
          <cell r="L475" t="str">
            <v>A1789</v>
          </cell>
          <cell r="M475" t="str">
            <v>Hammersmith United Charities</v>
          </cell>
          <cell r="N475" t="str">
            <v>RASA</v>
          </cell>
          <cell r="O475">
            <v>1</v>
          </cell>
        </row>
        <row r="476">
          <cell r="A476" t="str">
            <v>C3772</v>
          </cell>
          <cell r="B476" t="str">
            <v>C3772</v>
          </cell>
          <cell r="C476" t="str">
            <v>Hamwic Housing Co-operative Limited</v>
          </cell>
          <cell r="D476" t="str">
            <v>No</v>
          </cell>
          <cell r="E476" t="str">
            <v>non-grp</v>
          </cell>
          <cell r="F476">
            <v>0</v>
          </cell>
          <cell r="G476">
            <v>0</v>
          </cell>
          <cell r="H476">
            <v>0</v>
          </cell>
          <cell r="I476" t="str">
            <v>C3772</v>
          </cell>
          <cell r="J476" t="str">
            <v>Hamwic Housing Co-operative Limited</v>
          </cell>
          <cell r="K476">
            <v>0</v>
          </cell>
          <cell r="L476" t="str">
            <v>C3772</v>
          </cell>
          <cell r="M476" t="str">
            <v>Hamwic Housing Co-operative Limited</v>
          </cell>
          <cell r="N476" t="str">
            <v>RASA</v>
          </cell>
          <cell r="O476">
            <v>1</v>
          </cell>
        </row>
        <row r="477">
          <cell r="A477" t="str">
            <v>A3714</v>
          </cell>
          <cell r="B477" t="str">
            <v>A3714</v>
          </cell>
          <cell r="C477" t="str">
            <v>Almshouse Charity of Elizabeth Smith</v>
          </cell>
          <cell r="D477" t="str">
            <v>Yes</v>
          </cell>
          <cell r="E477" t="str">
            <v>No</v>
          </cell>
          <cell r="F477" t="str">
            <v>Yes</v>
          </cell>
          <cell r="G477" t="str">
            <v>L0071</v>
          </cell>
          <cell r="H477" t="str">
            <v>Hanover Housing Association</v>
          </cell>
          <cell r="I477" t="str">
            <v>L0071</v>
          </cell>
          <cell r="J477" t="str">
            <v>Hanover Housing Association</v>
          </cell>
          <cell r="K477">
            <v>0</v>
          </cell>
          <cell r="L477" t="str">
            <v>L0071</v>
          </cell>
          <cell r="M477" t="str">
            <v>Hanover Housing Association</v>
          </cell>
          <cell r="N477" t="str">
            <v>RASA</v>
          </cell>
          <cell r="O477">
            <v>1</v>
          </cell>
        </row>
        <row r="478">
          <cell r="A478" t="str">
            <v>A2482</v>
          </cell>
          <cell r="B478" t="str">
            <v>A2482</v>
          </cell>
          <cell r="C478" t="str">
            <v>Collins Memorial Trust</v>
          </cell>
          <cell r="D478" t="str">
            <v>Yes</v>
          </cell>
          <cell r="E478" t="str">
            <v>No</v>
          </cell>
          <cell r="F478" t="str">
            <v>Yes</v>
          </cell>
          <cell r="G478" t="str">
            <v>L0071</v>
          </cell>
          <cell r="H478" t="str">
            <v>Hanover Housing Association</v>
          </cell>
          <cell r="I478" t="str">
            <v>L0071</v>
          </cell>
          <cell r="J478" t="str">
            <v>Hanover Housing Association</v>
          </cell>
          <cell r="K478">
            <v>0</v>
          </cell>
          <cell r="L478" t="str">
            <v>L0071</v>
          </cell>
          <cell r="M478" t="str">
            <v>Hanover Housing Association</v>
          </cell>
          <cell r="N478" t="str">
            <v>RASA</v>
          </cell>
          <cell r="O478">
            <v>1</v>
          </cell>
        </row>
        <row r="479">
          <cell r="A479" t="str">
            <v>L0071</v>
          </cell>
          <cell r="B479" t="str">
            <v>L0071</v>
          </cell>
          <cell r="C479" t="str">
            <v>Hanover Housing Association</v>
          </cell>
          <cell r="D479" t="str">
            <v>Yes</v>
          </cell>
          <cell r="E479" t="str">
            <v>Yes</v>
          </cell>
          <cell r="F479">
            <v>0</v>
          </cell>
          <cell r="G479">
            <v>0</v>
          </cell>
          <cell r="H479">
            <v>0</v>
          </cell>
          <cell r="I479" t="str">
            <v>L0071</v>
          </cell>
          <cell r="J479" t="str">
            <v>Hanover Housing Association</v>
          </cell>
          <cell r="K479">
            <v>0</v>
          </cell>
          <cell r="L479" t="str">
            <v>L0071</v>
          </cell>
          <cell r="M479" t="str">
            <v>Hanover Housing Association</v>
          </cell>
          <cell r="N479" t="str">
            <v>Large</v>
          </cell>
          <cell r="O479">
            <v>1</v>
          </cell>
        </row>
        <row r="480">
          <cell r="A480" t="str">
            <v>A1254</v>
          </cell>
          <cell r="B480" t="str">
            <v>A1254</v>
          </cell>
          <cell r="C480" t="str">
            <v>Jane Cameron's Old Peoples Charity</v>
          </cell>
          <cell r="D480" t="str">
            <v>Yes</v>
          </cell>
          <cell r="E480" t="str">
            <v>No</v>
          </cell>
          <cell r="F480" t="str">
            <v>Yes</v>
          </cell>
          <cell r="G480" t="str">
            <v>L0071</v>
          </cell>
          <cell r="H480" t="str">
            <v>Hanover Housing Association</v>
          </cell>
          <cell r="I480" t="str">
            <v>L0071</v>
          </cell>
          <cell r="J480" t="str">
            <v>Hanover Housing Association</v>
          </cell>
          <cell r="K480">
            <v>0</v>
          </cell>
          <cell r="L480" t="str">
            <v>L0071</v>
          </cell>
          <cell r="M480" t="str">
            <v>Hanover Housing Association</v>
          </cell>
          <cell r="N480" t="str">
            <v>RASA</v>
          </cell>
          <cell r="O480">
            <v>1</v>
          </cell>
        </row>
        <row r="481">
          <cell r="A481" t="str">
            <v>A4037</v>
          </cell>
          <cell r="B481" t="str">
            <v>A4037</v>
          </cell>
          <cell r="C481" t="str">
            <v>The Flood Charity</v>
          </cell>
          <cell r="D481" t="str">
            <v>Yes</v>
          </cell>
          <cell r="E481" t="str">
            <v>No</v>
          </cell>
          <cell r="F481" t="str">
            <v>Yes</v>
          </cell>
          <cell r="G481" t="str">
            <v>L0071</v>
          </cell>
          <cell r="H481" t="str">
            <v>Hanover Housing Association</v>
          </cell>
          <cell r="I481" t="str">
            <v>L0071</v>
          </cell>
          <cell r="J481" t="str">
            <v>Hanover Housing Association</v>
          </cell>
          <cell r="K481">
            <v>0</v>
          </cell>
          <cell r="L481" t="str">
            <v>L0071</v>
          </cell>
          <cell r="M481" t="str">
            <v>Hanover Housing Association</v>
          </cell>
          <cell r="N481" t="str">
            <v>RASA</v>
          </cell>
          <cell r="O481">
            <v>1</v>
          </cell>
        </row>
        <row r="482">
          <cell r="A482" t="str">
            <v>A3997</v>
          </cell>
          <cell r="B482" t="str">
            <v>A3997</v>
          </cell>
          <cell r="C482" t="str">
            <v>The Margaret Jane Ashley Almshouse Charity</v>
          </cell>
          <cell r="D482" t="str">
            <v>Yes</v>
          </cell>
          <cell r="E482" t="str">
            <v>No</v>
          </cell>
          <cell r="F482" t="str">
            <v>Yes</v>
          </cell>
          <cell r="G482" t="str">
            <v>L0071</v>
          </cell>
          <cell r="H482" t="str">
            <v>Hanover Housing Association</v>
          </cell>
          <cell r="I482" t="str">
            <v>L0071</v>
          </cell>
          <cell r="J482" t="str">
            <v>Hanover Housing Association</v>
          </cell>
          <cell r="K482">
            <v>0</v>
          </cell>
          <cell r="L482" t="str">
            <v>L0071</v>
          </cell>
          <cell r="M482" t="str">
            <v>Hanover Housing Association</v>
          </cell>
          <cell r="N482" t="str">
            <v>RASA</v>
          </cell>
          <cell r="O482">
            <v>1</v>
          </cell>
        </row>
        <row r="483">
          <cell r="A483" t="str">
            <v>A2643</v>
          </cell>
          <cell r="B483" t="str">
            <v>A2643</v>
          </cell>
          <cell r="C483" t="str">
            <v>William Paul Housing Trust</v>
          </cell>
          <cell r="D483" t="str">
            <v>Yes</v>
          </cell>
          <cell r="E483" t="str">
            <v>No</v>
          </cell>
          <cell r="F483" t="str">
            <v>Yes</v>
          </cell>
          <cell r="G483" t="str">
            <v>L0071</v>
          </cell>
          <cell r="H483" t="str">
            <v>Hanover Housing Association</v>
          </cell>
          <cell r="I483" t="str">
            <v>L0071</v>
          </cell>
          <cell r="J483" t="str">
            <v>Hanover Housing Association</v>
          </cell>
          <cell r="K483">
            <v>0</v>
          </cell>
          <cell r="L483" t="str">
            <v>L0071</v>
          </cell>
          <cell r="M483" t="str">
            <v>Hanover Housing Association</v>
          </cell>
          <cell r="N483" t="str">
            <v>RASA</v>
          </cell>
          <cell r="O483">
            <v>1</v>
          </cell>
        </row>
        <row r="484">
          <cell r="A484" t="str">
            <v>LH3594</v>
          </cell>
          <cell r="B484" t="str">
            <v>LH3594</v>
          </cell>
          <cell r="C484" t="str">
            <v>HARC Housing Association Limited</v>
          </cell>
          <cell r="D484" t="str">
            <v>No</v>
          </cell>
          <cell r="E484" t="str">
            <v>non-grp</v>
          </cell>
          <cell r="F484">
            <v>0</v>
          </cell>
          <cell r="G484">
            <v>0</v>
          </cell>
          <cell r="H484">
            <v>0</v>
          </cell>
          <cell r="I484" t="str">
            <v>LH3594</v>
          </cell>
          <cell r="J484" t="str">
            <v>HARC Housing Association Limited</v>
          </cell>
          <cell r="K484">
            <v>0</v>
          </cell>
          <cell r="L484" t="str">
            <v>LH3594</v>
          </cell>
          <cell r="M484" t="str">
            <v>HARC Housing Association Limited</v>
          </cell>
          <cell r="N484" t="str">
            <v>RASA</v>
          </cell>
          <cell r="O484">
            <v>1</v>
          </cell>
        </row>
        <row r="485">
          <cell r="A485" t="str">
            <v>A4354</v>
          </cell>
          <cell r="B485" t="str">
            <v>A4354</v>
          </cell>
          <cell r="C485" t="str">
            <v>Harefield Parochial Charities</v>
          </cell>
          <cell r="D485" t="str">
            <v>No</v>
          </cell>
          <cell r="E485" t="str">
            <v>non-grp</v>
          </cell>
          <cell r="F485">
            <v>0</v>
          </cell>
          <cell r="G485">
            <v>0</v>
          </cell>
          <cell r="H485">
            <v>0</v>
          </cell>
          <cell r="I485" t="str">
            <v>A4354</v>
          </cell>
          <cell r="J485" t="str">
            <v>Harefield Parochial Charities</v>
          </cell>
          <cell r="K485">
            <v>0</v>
          </cell>
          <cell r="L485" t="str">
            <v>A4354</v>
          </cell>
          <cell r="M485" t="str">
            <v>Harefield Parochial Charities</v>
          </cell>
          <cell r="N485" t="str">
            <v>RASA</v>
          </cell>
          <cell r="O485">
            <v>1</v>
          </cell>
        </row>
        <row r="486">
          <cell r="A486" t="str">
            <v>L0860</v>
          </cell>
          <cell r="B486" t="str">
            <v>L0860</v>
          </cell>
          <cell r="C486" t="str">
            <v>Harlington Rectory Housing Association Limited</v>
          </cell>
          <cell r="D486" t="str">
            <v>No</v>
          </cell>
          <cell r="E486" t="str">
            <v>non-grp</v>
          </cell>
          <cell r="F486">
            <v>0</v>
          </cell>
          <cell r="G486">
            <v>0</v>
          </cell>
          <cell r="H486">
            <v>0</v>
          </cell>
          <cell r="I486" t="str">
            <v>L0860</v>
          </cell>
          <cell r="J486" t="str">
            <v>Harlington Rectory Housing Association Limited</v>
          </cell>
          <cell r="K486">
            <v>0</v>
          </cell>
          <cell r="L486" t="str">
            <v>L0860</v>
          </cell>
          <cell r="M486" t="str">
            <v>Harlington Rectory Housing Association Limited</v>
          </cell>
          <cell r="N486" t="str">
            <v>RASA</v>
          </cell>
          <cell r="O486">
            <v>1</v>
          </cell>
        </row>
        <row r="487">
          <cell r="A487" t="str">
            <v>A0163</v>
          </cell>
          <cell r="B487" t="str">
            <v>A0163</v>
          </cell>
          <cell r="C487" t="str">
            <v>Harlow Poors Charities</v>
          </cell>
          <cell r="D487" t="str">
            <v>No</v>
          </cell>
          <cell r="E487" t="str">
            <v>non-grp</v>
          </cell>
          <cell r="F487">
            <v>0</v>
          </cell>
          <cell r="G487">
            <v>0</v>
          </cell>
          <cell r="H487">
            <v>0</v>
          </cell>
          <cell r="I487" t="str">
            <v>A0163</v>
          </cell>
          <cell r="J487" t="str">
            <v>Harlow Poors Charities</v>
          </cell>
          <cell r="K487">
            <v>0</v>
          </cell>
          <cell r="L487" t="str">
            <v>A0163</v>
          </cell>
          <cell r="M487" t="str">
            <v>Harlow Poors Charities</v>
          </cell>
          <cell r="N487" t="str">
            <v>RASA</v>
          </cell>
          <cell r="O487">
            <v>1</v>
          </cell>
        </row>
        <row r="488">
          <cell r="A488" t="str">
            <v>A2323</v>
          </cell>
          <cell r="B488" t="str">
            <v>A2323</v>
          </cell>
          <cell r="C488" t="str">
            <v>Harman Atwood For Almshouses and Curates House</v>
          </cell>
          <cell r="D488" t="str">
            <v>No</v>
          </cell>
          <cell r="E488" t="str">
            <v>non-grp</v>
          </cell>
          <cell r="F488">
            <v>0</v>
          </cell>
          <cell r="G488">
            <v>0</v>
          </cell>
          <cell r="H488">
            <v>0</v>
          </cell>
          <cell r="I488" t="str">
            <v>A2323</v>
          </cell>
          <cell r="J488" t="str">
            <v>Harman Atwood For Almshouses and Curates House</v>
          </cell>
          <cell r="K488">
            <v>0</v>
          </cell>
          <cell r="L488" t="str">
            <v>A2323</v>
          </cell>
          <cell r="M488" t="str">
            <v>Harman Atwood For Almshouses and Curates House</v>
          </cell>
          <cell r="N488" t="str">
            <v>RASA</v>
          </cell>
          <cell r="O488">
            <v>1</v>
          </cell>
        </row>
        <row r="489">
          <cell r="A489" t="str">
            <v>A0458</v>
          </cell>
          <cell r="B489" t="str">
            <v>A0458</v>
          </cell>
          <cell r="C489" t="str">
            <v>Harpers Marsh and Crumps Almshouse Charity</v>
          </cell>
          <cell r="D489" t="str">
            <v>No</v>
          </cell>
          <cell r="E489" t="str">
            <v>non-grp</v>
          </cell>
          <cell r="F489">
            <v>0</v>
          </cell>
          <cell r="G489">
            <v>0</v>
          </cell>
          <cell r="H489">
            <v>0</v>
          </cell>
          <cell r="I489" t="str">
            <v>A0458</v>
          </cell>
          <cell r="J489" t="str">
            <v>Harpers Marsh and Crumps Almshouse Charity</v>
          </cell>
          <cell r="K489">
            <v>0</v>
          </cell>
          <cell r="L489" t="str">
            <v>A0458</v>
          </cell>
          <cell r="M489" t="str">
            <v>Harpers Marsh and Crumps Almshouse Charity</v>
          </cell>
          <cell r="N489" t="str">
            <v>RASA</v>
          </cell>
          <cell r="O489">
            <v>1</v>
          </cell>
        </row>
        <row r="490">
          <cell r="A490" t="str">
            <v>A1920</v>
          </cell>
          <cell r="B490" t="str">
            <v>A1920</v>
          </cell>
          <cell r="C490" t="str">
            <v>Harrison &amp; Potter Trust</v>
          </cell>
          <cell r="D490" t="str">
            <v>No</v>
          </cell>
          <cell r="E490" t="str">
            <v>non-grp</v>
          </cell>
          <cell r="F490">
            <v>0</v>
          </cell>
          <cell r="G490">
            <v>0</v>
          </cell>
          <cell r="H490">
            <v>0</v>
          </cell>
          <cell r="I490" t="str">
            <v>A1920</v>
          </cell>
          <cell r="J490" t="str">
            <v>Harrison &amp; Potter Trust</v>
          </cell>
          <cell r="K490">
            <v>0</v>
          </cell>
          <cell r="L490" t="str">
            <v>A1920</v>
          </cell>
          <cell r="M490" t="str">
            <v>Harrison &amp; Potter Trust</v>
          </cell>
          <cell r="N490" t="str">
            <v>RASA</v>
          </cell>
          <cell r="O490">
            <v>1</v>
          </cell>
        </row>
        <row r="491">
          <cell r="A491" t="str">
            <v>A4410</v>
          </cell>
          <cell r="B491" t="str">
            <v>A4410</v>
          </cell>
          <cell r="C491" t="str">
            <v>Harrison Housing</v>
          </cell>
          <cell r="D491" t="str">
            <v>No</v>
          </cell>
          <cell r="E491" t="str">
            <v>non-grp</v>
          </cell>
          <cell r="F491">
            <v>0</v>
          </cell>
          <cell r="G491">
            <v>0</v>
          </cell>
          <cell r="H491">
            <v>0</v>
          </cell>
          <cell r="I491" t="str">
            <v>A4410</v>
          </cell>
          <cell r="J491" t="str">
            <v>Harrison Housing</v>
          </cell>
          <cell r="K491">
            <v>0</v>
          </cell>
          <cell r="L491" t="str">
            <v>A4410</v>
          </cell>
          <cell r="M491" t="str">
            <v>Harrison Housing</v>
          </cell>
          <cell r="N491" t="str">
            <v>RASA</v>
          </cell>
          <cell r="O491">
            <v>1</v>
          </cell>
        </row>
        <row r="492">
          <cell r="A492" t="str">
            <v>L2188</v>
          </cell>
          <cell r="B492" t="str">
            <v>L2188</v>
          </cell>
          <cell r="C492" t="str">
            <v>Harrogate Families Housing Association Limited</v>
          </cell>
          <cell r="D492" t="str">
            <v>No</v>
          </cell>
          <cell r="E492" t="str">
            <v>non-grp</v>
          </cell>
          <cell r="F492">
            <v>0</v>
          </cell>
          <cell r="G492">
            <v>0</v>
          </cell>
          <cell r="H492">
            <v>0</v>
          </cell>
          <cell r="I492" t="str">
            <v>L2188</v>
          </cell>
          <cell r="J492" t="str">
            <v>Harrogate Families Housing Association Limited</v>
          </cell>
          <cell r="K492">
            <v>0</v>
          </cell>
          <cell r="L492" t="str">
            <v>L2188</v>
          </cell>
          <cell r="M492" t="str">
            <v>Harrogate Families Housing Association Limited</v>
          </cell>
          <cell r="N492" t="str">
            <v>RASA</v>
          </cell>
          <cell r="O492">
            <v>1</v>
          </cell>
        </row>
        <row r="493">
          <cell r="A493" t="str">
            <v>L1015</v>
          </cell>
          <cell r="B493" t="str">
            <v>L1015</v>
          </cell>
          <cell r="C493" t="str">
            <v>Harrogate Flower Fund Homes Limited</v>
          </cell>
          <cell r="D493" t="str">
            <v>No</v>
          </cell>
          <cell r="E493" t="str">
            <v>non-grp</v>
          </cell>
          <cell r="F493">
            <v>0</v>
          </cell>
          <cell r="G493">
            <v>0</v>
          </cell>
          <cell r="H493">
            <v>0</v>
          </cell>
          <cell r="I493" t="str">
            <v>L1015</v>
          </cell>
          <cell r="J493" t="str">
            <v>Harrogate Flower Fund Homes Limited</v>
          </cell>
          <cell r="K493">
            <v>0</v>
          </cell>
          <cell r="L493" t="str">
            <v>L1015</v>
          </cell>
          <cell r="M493" t="str">
            <v>Harrogate Flower Fund Homes Limited</v>
          </cell>
          <cell r="N493" t="str">
            <v>RASA</v>
          </cell>
          <cell r="O493">
            <v>1</v>
          </cell>
        </row>
        <row r="494">
          <cell r="A494" t="str">
            <v>H0705</v>
          </cell>
          <cell r="B494" t="str">
            <v>H0705</v>
          </cell>
          <cell r="C494" t="str">
            <v>Harrogate Neighbours Housing Association Limited</v>
          </cell>
          <cell r="D494" t="str">
            <v>No</v>
          </cell>
          <cell r="E494" t="str">
            <v>non-grp</v>
          </cell>
          <cell r="F494">
            <v>0</v>
          </cell>
          <cell r="G494">
            <v>0</v>
          </cell>
          <cell r="H494">
            <v>0</v>
          </cell>
          <cell r="I494" t="str">
            <v>H0705</v>
          </cell>
          <cell r="J494" t="str">
            <v>Harrogate Neighbours Housing Association Limited</v>
          </cell>
          <cell r="K494">
            <v>0</v>
          </cell>
          <cell r="L494" t="str">
            <v>H0705</v>
          </cell>
          <cell r="M494" t="str">
            <v>Harrogate Neighbours Housing Association Limited</v>
          </cell>
          <cell r="N494" t="str">
            <v>RASA</v>
          </cell>
          <cell r="O494">
            <v>1</v>
          </cell>
        </row>
        <row r="495">
          <cell r="A495" t="str">
            <v>L0923</v>
          </cell>
          <cell r="B495" t="str">
            <v>L0923</v>
          </cell>
          <cell r="C495" t="str">
            <v>Harrow Churches Housing Association</v>
          </cell>
          <cell r="D495" t="str">
            <v>No</v>
          </cell>
          <cell r="E495" t="str">
            <v>non-grp</v>
          </cell>
          <cell r="F495">
            <v>0</v>
          </cell>
          <cell r="G495">
            <v>0</v>
          </cell>
          <cell r="H495">
            <v>0</v>
          </cell>
          <cell r="I495" t="str">
            <v>L0923</v>
          </cell>
          <cell r="J495" t="str">
            <v>Harrow Churches Housing Association</v>
          </cell>
          <cell r="K495">
            <v>0</v>
          </cell>
          <cell r="L495" t="str">
            <v>L0923</v>
          </cell>
          <cell r="M495" t="str">
            <v>Harrow Churches Housing Association</v>
          </cell>
          <cell r="N495" t="str">
            <v>RASA</v>
          </cell>
          <cell r="O495">
            <v>1</v>
          </cell>
        </row>
        <row r="496">
          <cell r="A496" t="str">
            <v>A1055</v>
          </cell>
          <cell r="B496" t="str">
            <v>A1055</v>
          </cell>
          <cell r="C496" t="str">
            <v>Hartlepools War Memorial Homes &amp; the Crosby Homes</v>
          </cell>
          <cell r="D496" t="str">
            <v>No</v>
          </cell>
          <cell r="E496" t="str">
            <v>non-grp</v>
          </cell>
          <cell r="F496">
            <v>0</v>
          </cell>
          <cell r="G496">
            <v>0</v>
          </cell>
          <cell r="H496">
            <v>0</v>
          </cell>
          <cell r="I496" t="str">
            <v>A1055</v>
          </cell>
          <cell r="J496" t="str">
            <v>Hartlepools War Memorial Homes &amp; the Crosby Homes</v>
          </cell>
          <cell r="K496">
            <v>0</v>
          </cell>
          <cell r="L496" t="str">
            <v>A1055</v>
          </cell>
          <cell r="M496" t="str">
            <v>Hartlepools War Memorial Homes &amp; the Crosby Homes</v>
          </cell>
          <cell r="N496" t="str">
            <v>RASA</v>
          </cell>
          <cell r="O496">
            <v>1</v>
          </cell>
        </row>
        <row r="497">
          <cell r="A497" t="str">
            <v>L2173</v>
          </cell>
          <cell r="B497" t="str">
            <v>L2173</v>
          </cell>
          <cell r="C497" t="str">
            <v>Hassocks Housing Society Limited</v>
          </cell>
          <cell r="D497" t="str">
            <v>No</v>
          </cell>
          <cell r="E497" t="str">
            <v>non-grp</v>
          </cell>
          <cell r="F497">
            <v>0</v>
          </cell>
          <cell r="G497">
            <v>0</v>
          </cell>
          <cell r="H497">
            <v>0</v>
          </cell>
          <cell r="I497" t="str">
            <v>L2173</v>
          </cell>
          <cell r="J497" t="str">
            <v>Hassocks Housing Society Limited</v>
          </cell>
          <cell r="K497">
            <v>0</v>
          </cell>
          <cell r="L497" t="str">
            <v>L2173</v>
          </cell>
          <cell r="M497" t="str">
            <v>Hassocks Housing Society Limited</v>
          </cell>
          <cell r="N497" t="str">
            <v>RASA</v>
          </cell>
          <cell r="O497">
            <v>1</v>
          </cell>
        </row>
        <row r="498">
          <cell r="A498" t="str">
            <v>L0018</v>
          </cell>
          <cell r="B498" t="str">
            <v>L0018</v>
          </cell>
          <cell r="C498" t="str">
            <v>Hastoe Housing Association Limited</v>
          </cell>
          <cell r="D498" t="str">
            <v>Yes</v>
          </cell>
          <cell r="E498" t="str">
            <v>Yes</v>
          </cell>
          <cell r="F498">
            <v>0</v>
          </cell>
          <cell r="G498">
            <v>0</v>
          </cell>
          <cell r="H498">
            <v>0</v>
          </cell>
          <cell r="I498" t="str">
            <v>L0018</v>
          </cell>
          <cell r="J498" t="str">
            <v>Hastoe Housing Association Limited</v>
          </cell>
          <cell r="K498">
            <v>0</v>
          </cell>
          <cell r="L498" t="str">
            <v>L0018</v>
          </cell>
          <cell r="M498" t="str">
            <v>Hastoe Housing Association Limited</v>
          </cell>
          <cell r="N498" t="str">
            <v>Large</v>
          </cell>
          <cell r="O498">
            <v>1</v>
          </cell>
        </row>
        <row r="499">
          <cell r="A499" t="str">
            <v>L3797</v>
          </cell>
          <cell r="B499" t="str">
            <v>L3797</v>
          </cell>
          <cell r="C499" t="str">
            <v>Hastoe Wyvern Housing Association Limited</v>
          </cell>
          <cell r="D499" t="str">
            <v>Yes</v>
          </cell>
          <cell r="E499" t="str">
            <v>No</v>
          </cell>
          <cell r="F499" t="str">
            <v>Yes</v>
          </cell>
          <cell r="G499" t="str">
            <v>L0018</v>
          </cell>
          <cell r="H499" t="str">
            <v>Hastoe Housing Association Limited</v>
          </cell>
          <cell r="I499" t="str">
            <v>L0018</v>
          </cell>
          <cell r="J499" t="str">
            <v>Hastoe Housing Association Limited</v>
          </cell>
          <cell r="K499">
            <v>0</v>
          </cell>
          <cell r="L499" t="str">
            <v>L0018</v>
          </cell>
          <cell r="M499" t="str">
            <v>Hastoe Housing Association Limited</v>
          </cell>
          <cell r="N499" t="str">
            <v>RASA</v>
          </cell>
          <cell r="O499">
            <v>1</v>
          </cell>
        </row>
        <row r="500">
          <cell r="A500" t="str">
            <v>L0938</v>
          </cell>
          <cell r="B500" t="str">
            <v>L0938</v>
          </cell>
          <cell r="C500" t="str">
            <v>Hatton Housing Trust Limited</v>
          </cell>
          <cell r="D500" t="str">
            <v>No</v>
          </cell>
          <cell r="E500" t="str">
            <v>non-grp</v>
          </cell>
          <cell r="F500">
            <v>0</v>
          </cell>
          <cell r="G500">
            <v>0</v>
          </cell>
          <cell r="H500">
            <v>0</v>
          </cell>
          <cell r="I500" t="str">
            <v>L0938</v>
          </cell>
          <cell r="J500" t="str">
            <v>Hatton Housing Trust Limited</v>
          </cell>
          <cell r="K500">
            <v>0</v>
          </cell>
          <cell r="L500" t="str">
            <v>L0938</v>
          </cell>
          <cell r="M500" t="str">
            <v>Hatton Housing Trust Limited</v>
          </cell>
          <cell r="N500" t="str">
            <v>RASA</v>
          </cell>
          <cell r="O500">
            <v>1</v>
          </cell>
        </row>
        <row r="501">
          <cell r="A501" t="str">
            <v>LH3889</v>
          </cell>
          <cell r="B501" t="str">
            <v>LH3889</v>
          </cell>
          <cell r="C501" t="str">
            <v>Havant Housing Association Limited</v>
          </cell>
          <cell r="D501" t="str">
            <v>No</v>
          </cell>
          <cell r="E501" t="str">
            <v>non-grp</v>
          </cell>
          <cell r="F501">
            <v>0</v>
          </cell>
          <cell r="G501">
            <v>0</v>
          </cell>
          <cell r="H501">
            <v>0</v>
          </cell>
          <cell r="I501" t="str">
            <v>LH3889</v>
          </cell>
          <cell r="J501" t="str">
            <v>Havant Housing Association Limited</v>
          </cell>
          <cell r="K501">
            <v>0</v>
          </cell>
          <cell r="L501" t="str">
            <v>LH3889</v>
          </cell>
          <cell r="M501" t="str">
            <v>Havant Housing Association Limited</v>
          </cell>
          <cell r="N501" t="str">
            <v>RASA</v>
          </cell>
          <cell r="O501">
            <v>1</v>
          </cell>
        </row>
        <row r="502">
          <cell r="A502" t="str">
            <v>LH0402</v>
          </cell>
          <cell r="B502" t="str">
            <v>LH0402</v>
          </cell>
          <cell r="C502" t="str">
            <v>Haven Green Housing Association Limited</v>
          </cell>
          <cell r="D502" t="str">
            <v>No</v>
          </cell>
          <cell r="E502" t="str">
            <v>non-grp</v>
          </cell>
          <cell r="F502">
            <v>0</v>
          </cell>
          <cell r="G502">
            <v>0</v>
          </cell>
          <cell r="H502">
            <v>0</v>
          </cell>
          <cell r="I502" t="str">
            <v>LH0402</v>
          </cell>
          <cell r="J502" t="str">
            <v>Haven Green Housing Association Limited</v>
          </cell>
          <cell r="K502">
            <v>0</v>
          </cell>
          <cell r="L502" t="str">
            <v>LH0402</v>
          </cell>
          <cell r="M502" t="str">
            <v>Haven Green Housing Association Limited</v>
          </cell>
          <cell r="N502" t="str">
            <v>RASA</v>
          </cell>
          <cell r="O502">
            <v>1</v>
          </cell>
        </row>
        <row r="503">
          <cell r="A503" t="str">
            <v>4707</v>
          </cell>
          <cell r="B503">
            <v>4707</v>
          </cell>
          <cell r="C503" t="str">
            <v>Hawes Street Housing Limited</v>
          </cell>
          <cell r="D503" t="str">
            <v>No</v>
          </cell>
          <cell r="E503" t="str">
            <v>non-grp</v>
          </cell>
          <cell r="F503">
            <v>0</v>
          </cell>
          <cell r="G503">
            <v>0</v>
          </cell>
          <cell r="H503">
            <v>0</v>
          </cell>
          <cell r="I503" t="str">
            <v>4707</v>
          </cell>
          <cell r="J503" t="str">
            <v>Hawes Street Housing Limited</v>
          </cell>
          <cell r="K503">
            <v>0</v>
          </cell>
          <cell r="L503" t="str">
            <v>4707</v>
          </cell>
          <cell r="M503" t="str">
            <v>Hawes Street Housing Limited</v>
          </cell>
          <cell r="N503" t="str">
            <v>RASA</v>
          </cell>
          <cell r="O503">
            <v>1</v>
          </cell>
        </row>
        <row r="504">
          <cell r="A504" t="str">
            <v>L0488</v>
          </cell>
          <cell r="B504" t="str">
            <v>L0488</v>
          </cell>
          <cell r="C504" t="str">
            <v>Hawkridge Housing Association Limited</v>
          </cell>
          <cell r="D504" t="str">
            <v>No</v>
          </cell>
          <cell r="E504" t="str">
            <v>non-grp</v>
          </cell>
          <cell r="F504">
            <v>0</v>
          </cell>
          <cell r="G504">
            <v>0</v>
          </cell>
          <cell r="H504">
            <v>0</v>
          </cell>
          <cell r="I504" t="str">
            <v>L0488</v>
          </cell>
          <cell r="J504" t="str">
            <v>Hawkridge Housing Association Limited</v>
          </cell>
          <cell r="K504">
            <v>0</v>
          </cell>
          <cell r="L504" t="str">
            <v>L0488</v>
          </cell>
          <cell r="M504" t="str">
            <v>Hawkridge Housing Association Limited</v>
          </cell>
          <cell r="N504" t="str">
            <v>RASA</v>
          </cell>
          <cell r="O504">
            <v>1</v>
          </cell>
        </row>
        <row r="505">
          <cell r="A505" t="str">
            <v>C3963</v>
          </cell>
          <cell r="B505" t="str">
            <v>C3963</v>
          </cell>
          <cell r="C505" t="str">
            <v>Hazel Housing Co-operative Limited</v>
          </cell>
          <cell r="D505" t="str">
            <v>No</v>
          </cell>
          <cell r="E505" t="str">
            <v>non-grp</v>
          </cell>
          <cell r="F505">
            <v>0</v>
          </cell>
          <cell r="G505">
            <v>0</v>
          </cell>
          <cell r="H505">
            <v>0</v>
          </cell>
          <cell r="I505" t="str">
            <v>C3963</v>
          </cell>
          <cell r="J505" t="str">
            <v>Hazel Housing Co-operative Limited</v>
          </cell>
          <cell r="K505">
            <v>0</v>
          </cell>
          <cell r="L505" t="str">
            <v>C3963</v>
          </cell>
          <cell r="M505" t="str">
            <v>Hazel Housing Co-operative Limited</v>
          </cell>
          <cell r="N505" t="str">
            <v>RASA</v>
          </cell>
          <cell r="O505">
            <v>1</v>
          </cell>
        </row>
        <row r="506">
          <cell r="A506" t="str">
            <v>4634</v>
          </cell>
          <cell r="B506">
            <v>4634</v>
          </cell>
          <cell r="C506" t="str">
            <v>Heart of Medway Housing Association Ltd</v>
          </cell>
          <cell r="D506" t="str">
            <v>Yes</v>
          </cell>
          <cell r="E506" t="str">
            <v>No</v>
          </cell>
          <cell r="F506" t="str">
            <v>No</v>
          </cell>
          <cell r="G506">
            <v>0</v>
          </cell>
          <cell r="H506">
            <v>0</v>
          </cell>
          <cell r="I506" t="str">
            <v>4634</v>
          </cell>
          <cell r="J506" t="str">
            <v>Heart of Medway Housing Association Ltd</v>
          </cell>
          <cell r="K506" t="str">
            <v>unreg'd parent: mhs homes ltd</v>
          </cell>
          <cell r="L506" t="str">
            <v>4634</v>
          </cell>
          <cell r="M506" t="str">
            <v>Heart of Medway Housing Association Ltd</v>
          </cell>
          <cell r="N506" t="str">
            <v>RASA</v>
          </cell>
          <cell r="O506">
            <v>1</v>
          </cell>
        </row>
        <row r="507">
          <cell r="A507" t="str">
            <v>4658</v>
          </cell>
          <cell r="B507">
            <v>4658</v>
          </cell>
          <cell r="C507" t="str">
            <v>Heartsease House Community Interest Company</v>
          </cell>
          <cell r="D507" t="str">
            <v>No</v>
          </cell>
          <cell r="E507" t="str">
            <v>non-grp</v>
          </cell>
          <cell r="F507">
            <v>0</v>
          </cell>
          <cell r="G507">
            <v>0</v>
          </cell>
          <cell r="H507">
            <v>0</v>
          </cell>
          <cell r="I507" t="str">
            <v>4658</v>
          </cell>
          <cell r="J507" t="str">
            <v>Heartsease House Community Interest Company</v>
          </cell>
          <cell r="K507">
            <v>0</v>
          </cell>
          <cell r="L507" t="str">
            <v>4658</v>
          </cell>
          <cell r="M507" t="str">
            <v>Heartsease House Community Interest Company</v>
          </cell>
          <cell r="N507" t="str">
            <v>RASA</v>
          </cell>
          <cell r="O507">
            <v>1</v>
          </cell>
        </row>
        <row r="508">
          <cell r="A508" t="str">
            <v>C2390</v>
          </cell>
          <cell r="B508" t="str">
            <v>C2390</v>
          </cell>
          <cell r="C508" t="str">
            <v>Heathview Tenants' Co-operative Limited</v>
          </cell>
          <cell r="D508" t="str">
            <v>No</v>
          </cell>
          <cell r="E508" t="str">
            <v>non-grp</v>
          </cell>
          <cell r="F508">
            <v>0</v>
          </cell>
          <cell r="G508">
            <v>0</v>
          </cell>
          <cell r="H508">
            <v>0</v>
          </cell>
          <cell r="I508" t="str">
            <v>C2390</v>
          </cell>
          <cell r="J508" t="str">
            <v>Heathview Tenants' Co-operative Limited</v>
          </cell>
          <cell r="K508">
            <v>0</v>
          </cell>
          <cell r="L508" t="str">
            <v>C2390</v>
          </cell>
          <cell r="M508" t="str">
            <v>Heathview Tenants' Co-operative Limited</v>
          </cell>
          <cell r="N508" t="str">
            <v>RASA</v>
          </cell>
          <cell r="O508">
            <v>1</v>
          </cell>
        </row>
        <row r="509">
          <cell r="A509" t="str">
            <v>A0379</v>
          </cell>
          <cell r="B509" t="str">
            <v>A0379</v>
          </cell>
          <cell r="C509" t="str">
            <v>Helen Peele Memorial Almshouses</v>
          </cell>
          <cell r="D509" t="str">
            <v>No</v>
          </cell>
          <cell r="E509" t="str">
            <v>non-grp</v>
          </cell>
          <cell r="F509">
            <v>0</v>
          </cell>
          <cell r="G509">
            <v>0</v>
          </cell>
          <cell r="H509">
            <v>0</v>
          </cell>
          <cell r="I509" t="str">
            <v>A0379</v>
          </cell>
          <cell r="J509" t="str">
            <v>Helen Peele Memorial Almshouses</v>
          </cell>
          <cell r="K509">
            <v>0</v>
          </cell>
          <cell r="L509" t="str">
            <v>A0379</v>
          </cell>
          <cell r="M509" t="str">
            <v>Helen Peele Memorial Almshouses</v>
          </cell>
          <cell r="N509" t="str">
            <v>RASA</v>
          </cell>
          <cell r="O509">
            <v>1</v>
          </cell>
        </row>
        <row r="510">
          <cell r="A510" t="str">
            <v>4744</v>
          </cell>
          <cell r="B510">
            <v>4744</v>
          </cell>
          <cell r="C510" t="str">
            <v>Hellens Residential Limited</v>
          </cell>
          <cell r="D510" t="str">
            <v>No</v>
          </cell>
          <cell r="E510" t="str">
            <v>non-grp</v>
          </cell>
          <cell r="F510">
            <v>0</v>
          </cell>
          <cell r="G510">
            <v>0</v>
          </cell>
          <cell r="H510">
            <v>0</v>
          </cell>
          <cell r="I510" t="str">
            <v>4744</v>
          </cell>
          <cell r="J510" t="str">
            <v>Hellens Residential Limited</v>
          </cell>
          <cell r="K510">
            <v>0</v>
          </cell>
          <cell r="L510" t="str">
            <v>4744</v>
          </cell>
          <cell r="M510" t="str">
            <v>Hellens Residential Limited</v>
          </cell>
          <cell r="N510" t="str">
            <v>RASA</v>
          </cell>
          <cell r="O510">
            <v>1</v>
          </cell>
        </row>
        <row r="511">
          <cell r="A511" t="str">
            <v>L1515</v>
          </cell>
          <cell r="B511" t="str">
            <v>L1515</v>
          </cell>
          <cell r="C511" t="str">
            <v>Hendon Christian Housing Association Limited</v>
          </cell>
          <cell r="D511" t="str">
            <v>No</v>
          </cell>
          <cell r="E511" t="str">
            <v>non-grp</v>
          </cell>
          <cell r="F511">
            <v>0</v>
          </cell>
          <cell r="G511">
            <v>0</v>
          </cell>
          <cell r="H511">
            <v>0</v>
          </cell>
          <cell r="I511" t="str">
            <v>L1515</v>
          </cell>
          <cell r="J511" t="str">
            <v>Hendon Christian Housing Association Limited</v>
          </cell>
          <cell r="K511">
            <v>0</v>
          </cell>
          <cell r="L511" t="str">
            <v>L1515</v>
          </cell>
          <cell r="M511" t="str">
            <v>Hendon Christian Housing Association Limited</v>
          </cell>
          <cell r="N511" t="str">
            <v>RASA</v>
          </cell>
          <cell r="O511">
            <v>1</v>
          </cell>
        </row>
        <row r="512">
          <cell r="A512" t="str">
            <v>L1998</v>
          </cell>
          <cell r="B512" t="str">
            <v>L1998</v>
          </cell>
          <cell r="C512" t="str">
            <v>Henley and District Housing Trust Limited</v>
          </cell>
          <cell r="D512" t="str">
            <v>No</v>
          </cell>
          <cell r="E512" t="str">
            <v>non-grp</v>
          </cell>
          <cell r="F512">
            <v>0</v>
          </cell>
          <cell r="G512">
            <v>0</v>
          </cell>
          <cell r="H512">
            <v>0</v>
          </cell>
          <cell r="I512" t="str">
            <v>L1998</v>
          </cell>
          <cell r="J512" t="str">
            <v>Henley and District Housing Trust Limited</v>
          </cell>
          <cell r="K512">
            <v>0</v>
          </cell>
          <cell r="L512" t="str">
            <v>L1998</v>
          </cell>
          <cell r="M512" t="str">
            <v>Henley and District Housing Trust Limited</v>
          </cell>
          <cell r="N512" t="str">
            <v>RASA</v>
          </cell>
          <cell r="O512">
            <v>1</v>
          </cell>
        </row>
        <row r="513">
          <cell r="A513" t="str">
            <v>A4063</v>
          </cell>
          <cell r="B513" t="str">
            <v>A4063</v>
          </cell>
          <cell r="C513" t="str">
            <v>Henry Boys Almshouses</v>
          </cell>
          <cell r="D513" t="str">
            <v>No</v>
          </cell>
          <cell r="E513" t="str">
            <v>non-grp</v>
          </cell>
          <cell r="F513">
            <v>0</v>
          </cell>
          <cell r="G513">
            <v>0</v>
          </cell>
          <cell r="H513">
            <v>0</v>
          </cell>
          <cell r="I513" t="str">
            <v>A4063</v>
          </cell>
          <cell r="J513" t="str">
            <v>Henry Boys Almshouses</v>
          </cell>
          <cell r="K513">
            <v>0</v>
          </cell>
          <cell r="L513" t="str">
            <v>A4063</v>
          </cell>
          <cell r="M513" t="str">
            <v>Henry Boys Almshouses</v>
          </cell>
          <cell r="N513" t="str">
            <v>RASA</v>
          </cell>
          <cell r="O513">
            <v>1</v>
          </cell>
        </row>
        <row r="514">
          <cell r="A514" t="str">
            <v>A3946</v>
          </cell>
          <cell r="B514" t="str">
            <v>A3946</v>
          </cell>
          <cell r="C514" t="str">
            <v>Henry Gilder Drake Almshouse Charity</v>
          </cell>
          <cell r="D514" t="str">
            <v>No</v>
          </cell>
          <cell r="E514" t="str">
            <v>non-grp</v>
          </cell>
          <cell r="F514">
            <v>0</v>
          </cell>
          <cell r="G514">
            <v>0</v>
          </cell>
          <cell r="H514">
            <v>0</v>
          </cell>
          <cell r="I514" t="str">
            <v>A3946</v>
          </cell>
          <cell r="J514" t="str">
            <v>Henry Gilder Drake Almshouse Charity</v>
          </cell>
          <cell r="K514">
            <v>0</v>
          </cell>
          <cell r="L514" t="str">
            <v>A3946</v>
          </cell>
          <cell r="M514" t="str">
            <v>Henry Gilder Drake Almshouse Charity</v>
          </cell>
          <cell r="N514" t="str">
            <v>RASA</v>
          </cell>
          <cell r="O514">
            <v>1</v>
          </cell>
        </row>
        <row r="515">
          <cell r="A515" t="str">
            <v>A3969</v>
          </cell>
          <cell r="B515" t="str">
            <v>A3969</v>
          </cell>
          <cell r="C515" t="str">
            <v>Henry Pinnock &amp; Victoria &amp; Albert Memorial Charity</v>
          </cell>
          <cell r="D515" t="str">
            <v>No</v>
          </cell>
          <cell r="E515" t="str">
            <v>non-grp</v>
          </cell>
          <cell r="F515">
            <v>0</v>
          </cell>
          <cell r="G515">
            <v>0</v>
          </cell>
          <cell r="H515">
            <v>0</v>
          </cell>
          <cell r="I515" t="str">
            <v>A3969</v>
          </cell>
          <cell r="J515" t="str">
            <v>Henry Pinnock &amp; Victoria &amp; Albert Memorial Charity</v>
          </cell>
          <cell r="K515">
            <v>0</v>
          </cell>
          <cell r="L515" t="str">
            <v>A3969</v>
          </cell>
          <cell r="M515" t="str">
            <v>Henry Pinnock &amp; Victoria &amp; Albert Memorial Charity</v>
          </cell>
          <cell r="N515" t="str">
            <v>RASA</v>
          </cell>
          <cell r="O515">
            <v>1</v>
          </cell>
        </row>
        <row r="516">
          <cell r="A516" t="str">
            <v>LH4353</v>
          </cell>
          <cell r="B516" t="str">
            <v>LH4353</v>
          </cell>
          <cell r="C516" t="str">
            <v>Herefordshire Housing Limited</v>
          </cell>
          <cell r="D516" t="str">
            <v>No</v>
          </cell>
          <cell r="E516" t="str">
            <v>non-grp</v>
          </cell>
          <cell r="F516">
            <v>0</v>
          </cell>
          <cell r="G516">
            <v>0</v>
          </cell>
          <cell r="H516">
            <v>0</v>
          </cell>
          <cell r="I516" t="str">
            <v>LH4353</v>
          </cell>
          <cell r="J516" t="str">
            <v>Herefordshire Housing Limited</v>
          </cell>
          <cell r="K516">
            <v>0</v>
          </cell>
          <cell r="L516" t="str">
            <v>LH4353</v>
          </cell>
          <cell r="M516" t="str">
            <v>Herefordshire Housing Limited</v>
          </cell>
          <cell r="N516" t="str">
            <v>Large</v>
          </cell>
          <cell r="O516">
            <v>1</v>
          </cell>
        </row>
        <row r="517">
          <cell r="A517" t="str">
            <v>LH4261</v>
          </cell>
          <cell r="B517" t="str">
            <v>LH4261</v>
          </cell>
          <cell r="C517" t="str">
            <v>Herring House Trust</v>
          </cell>
          <cell r="D517" t="str">
            <v>No</v>
          </cell>
          <cell r="E517" t="str">
            <v>non-grp</v>
          </cell>
          <cell r="F517">
            <v>0</v>
          </cell>
          <cell r="G517">
            <v>0</v>
          </cell>
          <cell r="H517">
            <v>0</v>
          </cell>
          <cell r="I517" t="str">
            <v>LH4261</v>
          </cell>
          <cell r="J517" t="str">
            <v>Herring House Trust</v>
          </cell>
          <cell r="K517">
            <v>0</v>
          </cell>
          <cell r="L517" t="str">
            <v>LH4261</v>
          </cell>
          <cell r="M517" t="str">
            <v>Herring House Trust</v>
          </cell>
          <cell r="N517" t="str">
            <v>RASA</v>
          </cell>
          <cell r="O517">
            <v>1</v>
          </cell>
        </row>
        <row r="518">
          <cell r="A518" t="str">
            <v>C2976</v>
          </cell>
          <cell r="B518" t="str">
            <v>C2976</v>
          </cell>
          <cell r="C518" t="str">
            <v>Hesketh Street Housing Co-operative Limited</v>
          </cell>
          <cell r="D518" t="str">
            <v>No</v>
          </cell>
          <cell r="E518" t="str">
            <v>non-grp</v>
          </cell>
          <cell r="F518">
            <v>0</v>
          </cell>
          <cell r="G518">
            <v>0</v>
          </cell>
          <cell r="H518">
            <v>0</v>
          </cell>
          <cell r="I518" t="str">
            <v>C2976</v>
          </cell>
          <cell r="J518" t="str">
            <v>Hesketh Street Housing Co-operative Limited</v>
          </cell>
          <cell r="K518">
            <v>0</v>
          </cell>
          <cell r="L518" t="str">
            <v>C2976</v>
          </cell>
          <cell r="M518" t="str">
            <v>Hesketh Street Housing Co-operative Limited</v>
          </cell>
          <cell r="N518" t="str">
            <v>RASA</v>
          </cell>
          <cell r="O518">
            <v>1</v>
          </cell>
        </row>
        <row r="519">
          <cell r="A519" t="str">
            <v>L1856</v>
          </cell>
          <cell r="B519" t="str">
            <v>L1856</v>
          </cell>
          <cell r="C519" t="str">
            <v>Hewitt Homes</v>
          </cell>
          <cell r="D519" t="str">
            <v>No</v>
          </cell>
          <cell r="E519" t="str">
            <v>non-grp</v>
          </cell>
          <cell r="F519">
            <v>0</v>
          </cell>
          <cell r="G519">
            <v>0</v>
          </cell>
          <cell r="H519">
            <v>0</v>
          </cell>
          <cell r="I519" t="str">
            <v>L1856</v>
          </cell>
          <cell r="J519" t="str">
            <v>Hewitt Homes</v>
          </cell>
          <cell r="K519">
            <v>0</v>
          </cell>
          <cell r="L519" t="str">
            <v>L1856</v>
          </cell>
          <cell r="M519" t="str">
            <v>Hewitt Homes</v>
          </cell>
          <cell r="N519" t="str">
            <v>RASA</v>
          </cell>
          <cell r="O519">
            <v>1</v>
          </cell>
        </row>
        <row r="520">
          <cell r="A520" t="str">
            <v>L1538</v>
          </cell>
          <cell r="B520" t="str">
            <v>L1538</v>
          </cell>
          <cell r="C520" t="str">
            <v>Hexagon Housing Association Limited</v>
          </cell>
          <cell r="D520" t="str">
            <v>Yes</v>
          </cell>
          <cell r="E520" t="str">
            <v>Yes</v>
          </cell>
          <cell r="F520">
            <v>0</v>
          </cell>
          <cell r="G520">
            <v>0</v>
          </cell>
          <cell r="H520">
            <v>0</v>
          </cell>
          <cell r="I520" t="str">
            <v>L1538</v>
          </cell>
          <cell r="J520" t="str">
            <v>Hexagon Housing Association Limited</v>
          </cell>
          <cell r="K520">
            <v>0</v>
          </cell>
          <cell r="L520" t="str">
            <v>L1538</v>
          </cell>
          <cell r="M520" t="str">
            <v>Hexagon Housing Association Limited</v>
          </cell>
          <cell r="N520" t="str">
            <v>Large</v>
          </cell>
          <cell r="O520">
            <v>1</v>
          </cell>
        </row>
        <row r="521">
          <cell r="A521" t="str">
            <v>LH3903</v>
          </cell>
          <cell r="B521" t="str">
            <v>LH3903</v>
          </cell>
          <cell r="C521" t="str">
            <v>Horniman Housing Association Limited</v>
          </cell>
          <cell r="D521" t="str">
            <v>Yes</v>
          </cell>
          <cell r="E521" t="str">
            <v>No</v>
          </cell>
          <cell r="F521" t="str">
            <v>Yes</v>
          </cell>
          <cell r="G521" t="str">
            <v>L1538</v>
          </cell>
          <cell r="H521" t="str">
            <v>Hexagon Housing Association Limited</v>
          </cell>
          <cell r="I521" t="str">
            <v>L1538</v>
          </cell>
          <cell r="J521" t="str">
            <v>Hexagon Housing Association Limited</v>
          </cell>
          <cell r="K521">
            <v>0</v>
          </cell>
          <cell r="L521" t="str">
            <v>L1538</v>
          </cell>
          <cell r="M521" t="str">
            <v>Hexagon Housing Association Limited</v>
          </cell>
          <cell r="N521" t="str">
            <v>RASA</v>
          </cell>
          <cell r="O521">
            <v>1</v>
          </cell>
        </row>
        <row r="522">
          <cell r="A522" t="str">
            <v>4784</v>
          </cell>
          <cell r="B522">
            <v>4784</v>
          </cell>
          <cell r="C522" t="str">
            <v>HH Residential Care Ltd</v>
          </cell>
          <cell r="D522" t="str">
            <v>No</v>
          </cell>
          <cell r="E522" t="str">
            <v>non-grp</v>
          </cell>
          <cell r="F522">
            <v>0</v>
          </cell>
          <cell r="G522">
            <v>0</v>
          </cell>
          <cell r="H522">
            <v>0</v>
          </cell>
          <cell r="I522" t="str">
            <v>4784</v>
          </cell>
          <cell r="J522" t="str">
            <v>HH Residential Care Ltd</v>
          </cell>
          <cell r="K522">
            <v>0</v>
          </cell>
          <cell r="L522" t="str">
            <v>4784</v>
          </cell>
          <cell r="M522" t="str">
            <v>HH Residential Care Ltd</v>
          </cell>
          <cell r="N522" t="str">
            <v>RASA</v>
          </cell>
          <cell r="O522">
            <v>1</v>
          </cell>
        </row>
        <row r="523">
          <cell r="A523" t="str">
            <v>A2485</v>
          </cell>
          <cell r="B523" t="str">
            <v>A2485</v>
          </cell>
          <cell r="C523" t="str">
            <v>Hibbert Almshouse Charity</v>
          </cell>
          <cell r="D523" t="str">
            <v>No</v>
          </cell>
          <cell r="E523" t="str">
            <v>non-grp</v>
          </cell>
          <cell r="F523">
            <v>0</v>
          </cell>
          <cell r="G523">
            <v>0</v>
          </cell>
          <cell r="H523">
            <v>0</v>
          </cell>
          <cell r="I523" t="str">
            <v>A2485</v>
          </cell>
          <cell r="J523" t="str">
            <v>Hibbert Almshouse Charity</v>
          </cell>
          <cell r="K523">
            <v>0</v>
          </cell>
          <cell r="L523" t="str">
            <v>A2485</v>
          </cell>
          <cell r="M523" t="str">
            <v>Hibbert Almshouse Charity</v>
          </cell>
          <cell r="N523" t="str">
            <v>RASA</v>
          </cell>
          <cell r="O523">
            <v>1</v>
          </cell>
        </row>
        <row r="524">
          <cell r="A524" t="str">
            <v>H3853</v>
          </cell>
          <cell r="B524" t="str">
            <v>H3853</v>
          </cell>
          <cell r="C524" t="str">
            <v>Hibiscus Housing Association Limited</v>
          </cell>
          <cell r="D524" t="str">
            <v>No</v>
          </cell>
          <cell r="E524" t="str">
            <v>non-grp</v>
          </cell>
          <cell r="F524">
            <v>0</v>
          </cell>
          <cell r="G524">
            <v>0</v>
          </cell>
          <cell r="H524">
            <v>0</v>
          </cell>
          <cell r="I524" t="str">
            <v>H3853</v>
          </cell>
          <cell r="J524" t="str">
            <v>Hibiscus Housing Association Limited</v>
          </cell>
          <cell r="K524">
            <v>0</v>
          </cell>
          <cell r="L524" t="str">
            <v>H3853</v>
          </cell>
          <cell r="M524" t="str">
            <v>Hibiscus Housing Association Limited</v>
          </cell>
          <cell r="N524" t="str">
            <v>RASA</v>
          </cell>
          <cell r="O524">
            <v>1</v>
          </cell>
        </row>
        <row r="525">
          <cell r="A525" t="str">
            <v>4776</v>
          </cell>
          <cell r="B525">
            <v>4776</v>
          </cell>
          <cell r="C525" t="str">
            <v>Highstone Housing Association Limited</v>
          </cell>
          <cell r="D525" t="str">
            <v>No</v>
          </cell>
          <cell r="E525" t="str">
            <v>non-grp</v>
          </cell>
          <cell r="F525">
            <v>0</v>
          </cell>
          <cell r="G525">
            <v>0</v>
          </cell>
          <cell r="H525">
            <v>0</v>
          </cell>
          <cell r="I525" t="str">
            <v>4776</v>
          </cell>
          <cell r="J525" t="str">
            <v>Highstone Housing Association Limited</v>
          </cell>
          <cell r="K525">
            <v>0</v>
          </cell>
          <cell r="L525" t="str">
            <v>4776</v>
          </cell>
          <cell r="M525" t="str">
            <v>Highstone Housing Association Limited</v>
          </cell>
          <cell r="N525" t="str">
            <v>RASA</v>
          </cell>
          <cell r="O525">
            <v>1</v>
          </cell>
        </row>
        <row r="526">
          <cell r="A526" t="str">
            <v>L2179</v>
          </cell>
          <cell r="B526" t="str">
            <v>L2179</v>
          </cell>
          <cell r="C526" t="str">
            <v>Hightown Praetorian and Churches Housing Association</v>
          </cell>
          <cell r="D526" t="str">
            <v>Yes</v>
          </cell>
          <cell r="E526" t="str">
            <v>Yes</v>
          </cell>
          <cell r="F526">
            <v>0</v>
          </cell>
          <cell r="G526">
            <v>0</v>
          </cell>
          <cell r="H526">
            <v>0</v>
          </cell>
          <cell r="I526" t="str">
            <v>L2179</v>
          </cell>
          <cell r="J526" t="str">
            <v>Hightown Praetorian and Churches Housing Association</v>
          </cell>
          <cell r="K526">
            <v>0</v>
          </cell>
          <cell r="L526" t="str">
            <v>L2179</v>
          </cell>
          <cell r="M526" t="str">
            <v>Hightown Praetorian and Churches Housing Association</v>
          </cell>
          <cell r="N526" t="str">
            <v>Large</v>
          </cell>
          <cell r="O526">
            <v>1</v>
          </cell>
        </row>
        <row r="527">
          <cell r="A527" t="str">
            <v>LH1315</v>
          </cell>
          <cell r="B527" t="str">
            <v>LH1315</v>
          </cell>
          <cell r="C527" t="str">
            <v>Hill Homes</v>
          </cell>
          <cell r="D527" t="str">
            <v>No</v>
          </cell>
          <cell r="E527" t="str">
            <v>non-grp</v>
          </cell>
          <cell r="F527">
            <v>0</v>
          </cell>
          <cell r="G527">
            <v>0</v>
          </cell>
          <cell r="H527">
            <v>0</v>
          </cell>
          <cell r="I527" t="str">
            <v>LH1315</v>
          </cell>
          <cell r="J527" t="str">
            <v>Hill Homes</v>
          </cell>
          <cell r="K527">
            <v>0</v>
          </cell>
          <cell r="L527" t="str">
            <v>LH1315</v>
          </cell>
          <cell r="M527" t="str">
            <v>Hill Homes</v>
          </cell>
          <cell r="N527" t="str">
            <v>RASA</v>
          </cell>
          <cell r="O527">
            <v>1</v>
          </cell>
        </row>
        <row r="528">
          <cell r="A528" t="str">
            <v>4760</v>
          </cell>
          <cell r="B528">
            <v>4760</v>
          </cell>
          <cell r="C528" t="str">
            <v>Hilldale Housing Association Limited</v>
          </cell>
          <cell r="D528" t="str">
            <v>No</v>
          </cell>
          <cell r="E528" t="str">
            <v>non-grp</v>
          </cell>
          <cell r="F528">
            <v>0</v>
          </cell>
          <cell r="G528">
            <v>0</v>
          </cell>
          <cell r="H528">
            <v>0</v>
          </cell>
          <cell r="I528" t="str">
            <v>4760</v>
          </cell>
          <cell r="J528" t="str">
            <v>Hilldale Housing Association Limited</v>
          </cell>
          <cell r="K528">
            <v>0</v>
          </cell>
          <cell r="L528" t="str">
            <v>4760</v>
          </cell>
          <cell r="M528" t="str">
            <v>Hilldale Housing Association Limited</v>
          </cell>
          <cell r="N528" t="str">
            <v>RASA</v>
          </cell>
          <cell r="O528">
            <v>1</v>
          </cell>
        </row>
        <row r="529">
          <cell r="A529" t="str">
            <v>C3454</v>
          </cell>
          <cell r="B529" t="str">
            <v>C3454</v>
          </cell>
          <cell r="C529" t="str">
            <v>Hirst Housing Co-operative Limited</v>
          </cell>
          <cell r="D529" t="str">
            <v>No</v>
          </cell>
          <cell r="E529" t="str">
            <v>non-grp</v>
          </cell>
          <cell r="F529">
            <v>0</v>
          </cell>
          <cell r="G529">
            <v>0</v>
          </cell>
          <cell r="H529">
            <v>0</v>
          </cell>
          <cell r="I529" t="str">
            <v>C3454</v>
          </cell>
          <cell r="J529" t="str">
            <v>Hirst Housing Co-operative Limited</v>
          </cell>
          <cell r="K529">
            <v>0</v>
          </cell>
          <cell r="L529" t="str">
            <v>C3454</v>
          </cell>
          <cell r="M529" t="str">
            <v>Hirst Housing Co-operative Limited</v>
          </cell>
          <cell r="N529" t="str">
            <v>RASA</v>
          </cell>
          <cell r="O529">
            <v>1</v>
          </cell>
        </row>
        <row r="530">
          <cell r="A530" t="str">
            <v>4723</v>
          </cell>
          <cell r="B530">
            <v>4723</v>
          </cell>
          <cell r="C530" t="str">
            <v>Hoffmann Foundation for Autism</v>
          </cell>
          <cell r="D530" t="str">
            <v>No</v>
          </cell>
          <cell r="E530" t="str">
            <v>non-grp</v>
          </cell>
          <cell r="F530">
            <v>0</v>
          </cell>
          <cell r="G530">
            <v>0</v>
          </cell>
          <cell r="H530">
            <v>0</v>
          </cell>
          <cell r="I530" t="str">
            <v>4723</v>
          </cell>
          <cell r="J530" t="str">
            <v>Hoffmann Foundation for Autism</v>
          </cell>
          <cell r="K530">
            <v>0</v>
          </cell>
          <cell r="L530" t="str">
            <v>4723</v>
          </cell>
          <cell r="M530" t="str">
            <v>Hoffmann Foundation for Autism</v>
          </cell>
          <cell r="N530" t="str">
            <v>RASA</v>
          </cell>
          <cell r="O530">
            <v>1</v>
          </cell>
        </row>
        <row r="531">
          <cell r="A531" t="str">
            <v>C2206</v>
          </cell>
          <cell r="B531" t="str">
            <v>C2206</v>
          </cell>
          <cell r="C531" t="str">
            <v>Holmwood Tenants Co-operative Limited</v>
          </cell>
          <cell r="D531" t="str">
            <v>No</v>
          </cell>
          <cell r="E531" t="str">
            <v>non-grp</v>
          </cell>
          <cell r="F531">
            <v>0</v>
          </cell>
          <cell r="G531">
            <v>0</v>
          </cell>
          <cell r="H531">
            <v>0</v>
          </cell>
          <cell r="I531" t="str">
            <v>C2206</v>
          </cell>
          <cell r="J531" t="str">
            <v>Holmwood Tenants Co-operative Limited</v>
          </cell>
          <cell r="K531">
            <v>0</v>
          </cell>
          <cell r="L531" t="str">
            <v>C2206</v>
          </cell>
          <cell r="M531" t="str">
            <v>Holmwood Tenants Co-operative Limited</v>
          </cell>
          <cell r="N531" t="str">
            <v>RASA</v>
          </cell>
          <cell r="O531">
            <v>1</v>
          </cell>
        </row>
        <row r="532">
          <cell r="A532" t="str">
            <v>C3298</v>
          </cell>
          <cell r="B532" t="str">
            <v>C3298</v>
          </cell>
          <cell r="C532" t="str">
            <v>Holt Road Area Housing Co-operative Limited</v>
          </cell>
          <cell r="D532" t="str">
            <v>No</v>
          </cell>
          <cell r="E532" t="str">
            <v>non-grp</v>
          </cell>
          <cell r="F532">
            <v>0</v>
          </cell>
          <cell r="G532">
            <v>0</v>
          </cell>
          <cell r="H532">
            <v>0</v>
          </cell>
          <cell r="I532" t="str">
            <v>C3298</v>
          </cell>
          <cell r="J532" t="str">
            <v>Holt Road Area Housing Co-operative Limited</v>
          </cell>
          <cell r="K532">
            <v>0</v>
          </cell>
          <cell r="L532" t="str">
            <v>C3298</v>
          </cell>
          <cell r="M532" t="str">
            <v>Holt Road Area Housing Co-operative Limited</v>
          </cell>
          <cell r="N532" t="str">
            <v>RASA</v>
          </cell>
          <cell r="O532">
            <v>1</v>
          </cell>
        </row>
        <row r="533">
          <cell r="A533" t="str">
            <v>L1994</v>
          </cell>
          <cell r="B533" t="str">
            <v>L1994</v>
          </cell>
          <cell r="C533" t="str">
            <v>Holy Trinity (Guildford) Housing Association Ltd</v>
          </cell>
          <cell r="D533" t="str">
            <v>No</v>
          </cell>
          <cell r="E533" t="str">
            <v>non-grp</v>
          </cell>
          <cell r="F533">
            <v>0</v>
          </cell>
          <cell r="G533">
            <v>0</v>
          </cell>
          <cell r="H533">
            <v>0</v>
          </cell>
          <cell r="I533" t="str">
            <v>L1994</v>
          </cell>
          <cell r="J533" t="str">
            <v>Holy Trinity (Guildford) Housing Association Ltd</v>
          </cell>
          <cell r="K533">
            <v>0</v>
          </cell>
          <cell r="L533" t="str">
            <v>L1994</v>
          </cell>
          <cell r="M533" t="str">
            <v>Holy Trinity (Guildford) Housing Association Ltd</v>
          </cell>
          <cell r="N533" t="str">
            <v>RASA</v>
          </cell>
          <cell r="O533">
            <v>1</v>
          </cell>
        </row>
        <row r="534">
          <cell r="A534" t="str">
            <v>C2422</v>
          </cell>
          <cell r="B534" t="str">
            <v>C2422</v>
          </cell>
          <cell r="C534" t="str">
            <v>Holyland Housing Co-Operative Limited</v>
          </cell>
          <cell r="D534" t="str">
            <v>No</v>
          </cell>
          <cell r="E534" t="str">
            <v>non-grp</v>
          </cell>
          <cell r="F534">
            <v>0</v>
          </cell>
          <cell r="G534">
            <v>0</v>
          </cell>
          <cell r="H534">
            <v>0</v>
          </cell>
          <cell r="I534" t="str">
            <v>C2422</v>
          </cell>
          <cell r="J534" t="str">
            <v>Holyland Housing Co-Operative Limited</v>
          </cell>
          <cell r="K534">
            <v>0</v>
          </cell>
          <cell r="L534" t="str">
            <v>C2422</v>
          </cell>
          <cell r="M534" t="str">
            <v>Holyland Housing Co-Operative Limited</v>
          </cell>
          <cell r="N534" t="str">
            <v>RASA</v>
          </cell>
          <cell r="O534">
            <v>1</v>
          </cell>
        </row>
        <row r="535">
          <cell r="A535" t="str">
            <v>C3769</v>
          </cell>
          <cell r="B535" t="str">
            <v>C3769</v>
          </cell>
          <cell r="C535" t="str">
            <v>Home from Home Housing Association Limited</v>
          </cell>
          <cell r="D535" t="str">
            <v>No</v>
          </cell>
          <cell r="E535" t="str">
            <v>non-grp</v>
          </cell>
          <cell r="F535">
            <v>0</v>
          </cell>
          <cell r="G535">
            <v>0</v>
          </cell>
          <cell r="H535">
            <v>0</v>
          </cell>
          <cell r="I535" t="str">
            <v>C3769</v>
          </cell>
          <cell r="J535" t="str">
            <v>Home from Home Housing Association Limited</v>
          </cell>
          <cell r="K535">
            <v>0</v>
          </cell>
          <cell r="L535" t="str">
            <v>C3769</v>
          </cell>
          <cell r="M535" t="str">
            <v>Home from Home Housing Association Limited</v>
          </cell>
          <cell r="N535" t="str">
            <v>RASA</v>
          </cell>
          <cell r="O535">
            <v>1</v>
          </cell>
        </row>
        <row r="536">
          <cell r="A536" t="str">
            <v>L3076</v>
          </cell>
          <cell r="B536" t="str">
            <v>L3076</v>
          </cell>
          <cell r="C536" t="str">
            <v>Home Group Limited</v>
          </cell>
          <cell r="D536" t="str">
            <v>Yes</v>
          </cell>
          <cell r="E536" t="str">
            <v>Yes</v>
          </cell>
          <cell r="F536">
            <v>0</v>
          </cell>
          <cell r="G536">
            <v>0</v>
          </cell>
          <cell r="H536">
            <v>0</v>
          </cell>
          <cell r="I536" t="str">
            <v>L3076</v>
          </cell>
          <cell r="J536" t="str">
            <v>Home Group Limited</v>
          </cell>
          <cell r="K536">
            <v>0</v>
          </cell>
          <cell r="L536" t="str">
            <v>L3076</v>
          </cell>
          <cell r="M536" t="str">
            <v>Home Group Limited</v>
          </cell>
          <cell r="N536" t="str">
            <v>Large</v>
          </cell>
          <cell r="O536">
            <v>1</v>
          </cell>
        </row>
        <row r="537">
          <cell r="A537" t="str">
            <v>4697</v>
          </cell>
          <cell r="B537">
            <v>4697</v>
          </cell>
          <cell r="C537" t="str">
            <v>Home Space Sustainable Accommodation Community Interest Company</v>
          </cell>
          <cell r="D537" t="str">
            <v>No</v>
          </cell>
          <cell r="E537" t="str">
            <v>non-grp</v>
          </cell>
          <cell r="F537">
            <v>0</v>
          </cell>
          <cell r="G537">
            <v>0</v>
          </cell>
          <cell r="H537">
            <v>0</v>
          </cell>
          <cell r="I537" t="str">
            <v>4697</v>
          </cell>
          <cell r="J537" t="str">
            <v>Home Space Sustainable Accommodation Community Interest Company</v>
          </cell>
          <cell r="K537">
            <v>0</v>
          </cell>
          <cell r="L537" t="str">
            <v>4697</v>
          </cell>
          <cell r="M537" t="str">
            <v>Home Space Sustainable Accommodation Community Interest Company</v>
          </cell>
          <cell r="N537" t="str">
            <v>RASA</v>
          </cell>
          <cell r="O537">
            <v>1</v>
          </cell>
        </row>
        <row r="538">
          <cell r="A538" t="str">
            <v>4742</v>
          </cell>
          <cell r="B538">
            <v>4742</v>
          </cell>
          <cell r="C538" t="str">
            <v>Homeless Action Resource Project</v>
          </cell>
          <cell r="D538" t="str">
            <v>No</v>
          </cell>
          <cell r="E538" t="str">
            <v>non-grp</v>
          </cell>
          <cell r="F538">
            <v>0</v>
          </cell>
          <cell r="G538">
            <v>0</v>
          </cell>
          <cell r="H538">
            <v>0</v>
          </cell>
          <cell r="I538" t="str">
            <v>4742</v>
          </cell>
          <cell r="J538" t="str">
            <v>Homeless Action Resource Project</v>
          </cell>
          <cell r="K538">
            <v>0</v>
          </cell>
          <cell r="L538" t="str">
            <v>4742</v>
          </cell>
          <cell r="M538" t="str">
            <v>Homeless Action Resource Project</v>
          </cell>
          <cell r="N538" t="str">
            <v>RASA</v>
          </cell>
          <cell r="O538">
            <v>1</v>
          </cell>
        </row>
        <row r="539">
          <cell r="A539" t="str">
            <v>C3891</v>
          </cell>
          <cell r="B539" t="str">
            <v>C3891</v>
          </cell>
          <cell r="C539" t="str">
            <v>Homes for Change Limited</v>
          </cell>
          <cell r="D539" t="str">
            <v>No</v>
          </cell>
          <cell r="E539" t="str">
            <v>non-grp</v>
          </cell>
          <cell r="F539">
            <v>0</v>
          </cell>
          <cell r="G539">
            <v>0</v>
          </cell>
          <cell r="H539">
            <v>0</v>
          </cell>
          <cell r="I539" t="str">
            <v>C3891</v>
          </cell>
          <cell r="J539" t="str">
            <v>Homes for Change Limited</v>
          </cell>
          <cell r="K539">
            <v>0</v>
          </cell>
          <cell r="L539" t="str">
            <v>C3891</v>
          </cell>
          <cell r="M539" t="str">
            <v>Homes for Change Limited</v>
          </cell>
          <cell r="N539" t="str">
            <v>RASA</v>
          </cell>
          <cell r="O539">
            <v>1</v>
          </cell>
        </row>
        <row r="540">
          <cell r="A540" t="str">
            <v>4785</v>
          </cell>
          <cell r="B540">
            <v>4785</v>
          </cell>
          <cell r="C540" t="str">
            <v>Homes for Wells Limited</v>
          </cell>
          <cell r="D540" t="str">
            <v>No</v>
          </cell>
          <cell r="E540" t="str">
            <v>non-grp</v>
          </cell>
          <cell r="F540">
            <v>0</v>
          </cell>
          <cell r="G540">
            <v>0</v>
          </cell>
          <cell r="H540">
            <v>0</v>
          </cell>
          <cell r="I540" t="str">
            <v>4785</v>
          </cell>
          <cell r="J540" t="str">
            <v>Homes for Wells Limited</v>
          </cell>
          <cell r="K540">
            <v>0</v>
          </cell>
          <cell r="L540" t="str">
            <v>4785</v>
          </cell>
          <cell r="M540" t="str">
            <v>Homes for Wells Limited</v>
          </cell>
          <cell r="N540" t="str">
            <v>RASA</v>
          </cell>
          <cell r="O540">
            <v>1</v>
          </cell>
        </row>
        <row r="541">
          <cell r="A541" t="str">
            <v>LH2021</v>
          </cell>
          <cell r="B541" t="str">
            <v>LH2021</v>
          </cell>
          <cell r="C541" t="str">
            <v>Homesdale (Woodford Baptist Homes) Limited</v>
          </cell>
          <cell r="D541" t="str">
            <v>No</v>
          </cell>
          <cell r="E541" t="str">
            <v>non-grp</v>
          </cell>
          <cell r="F541">
            <v>0</v>
          </cell>
          <cell r="G541">
            <v>0</v>
          </cell>
          <cell r="H541">
            <v>0</v>
          </cell>
          <cell r="I541" t="str">
            <v>LH2021</v>
          </cell>
          <cell r="J541" t="str">
            <v>Homesdale (Woodford Baptist Homes) Limited</v>
          </cell>
          <cell r="K541">
            <v>0</v>
          </cell>
          <cell r="L541" t="str">
            <v>LH2021</v>
          </cell>
          <cell r="M541" t="str">
            <v>Homesdale (Woodford Baptist Homes) Limited</v>
          </cell>
          <cell r="N541" t="str">
            <v>RASA</v>
          </cell>
          <cell r="O541">
            <v>1</v>
          </cell>
        </row>
        <row r="542">
          <cell r="A542" t="str">
            <v>A2837</v>
          </cell>
          <cell r="B542" t="str">
            <v>A2837</v>
          </cell>
          <cell r="C542" t="str">
            <v>Hopton's Charity</v>
          </cell>
          <cell r="D542" t="str">
            <v>Yes</v>
          </cell>
          <cell r="E542" t="str">
            <v>No</v>
          </cell>
          <cell r="F542" t="str">
            <v>No</v>
          </cell>
          <cell r="G542">
            <v>0</v>
          </cell>
          <cell r="H542">
            <v>0</v>
          </cell>
          <cell r="I542" t="str">
            <v>A2837</v>
          </cell>
          <cell r="J542" t="str">
            <v>Hopton's Charity</v>
          </cell>
          <cell r="K542" t="str">
            <v>unreg'd parent: Unied St Saviour's Charity</v>
          </cell>
          <cell r="L542" t="str">
            <v>A2837</v>
          </cell>
          <cell r="M542" t="str">
            <v>Hopton's Charity</v>
          </cell>
          <cell r="N542" t="str">
            <v>RASA</v>
          </cell>
          <cell r="O542">
            <v>1</v>
          </cell>
        </row>
        <row r="543">
          <cell r="A543" t="str">
            <v>H0995</v>
          </cell>
          <cell r="B543" t="str">
            <v>H0995</v>
          </cell>
          <cell r="C543" t="str">
            <v>Hornsey (North London) YMCA Housing Society Ltd</v>
          </cell>
          <cell r="D543" t="str">
            <v>No</v>
          </cell>
          <cell r="E543" t="str">
            <v>non-grp</v>
          </cell>
          <cell r="F543">
            <v>0</v>
          </cell>
          <cell r="G543">
            <v>0</v>
          </cell>
          <cell r="H543">
            <v>0</v>
          </cell>
          <cell r="I543" t="str">
            <v>H0995</v>
          </cell>
          <cell r="J543" t="str">
            <v>Hornsey (North London) YMCA Housing Society Ltd</v>
          </cell>
          <cell r="K543">
            <v>0</v>
          </cell>
          <cell r="L543" t="str">
            <v>H0995</v>
          </cell>
          <cell r="M543" t="str">
            <v>Hornsey (North London) YMCA Housing Society Ltd</v>
          </cell>
          <cell r="N543" t="str">
            <v>RASA</v>
          </cell>
          <cell r="O543">
            <v>1</v>
          </cell>
        </row>
        <row r="544">
          <cell r="A544" t="str">
            <v>L0719</v>
          </cell>
          <cell r="B544" t="str">
            <v>L0719</v>
          </cell>
          <cell r="C544" t="str">
            <v>Hornsey Housing Trust Limited</v>
          </cell>
          <cell r="D544" t="str">
            <v>No</v>
          </cell>
          <cell r="E544" t="str">
            <v>non-grp</v>
          </cell>
          <cell r="F544">
            <v>0</v>
          </cell>
          <cell r="G544">
            <v>0</v>
          </cell>
          <cell r="H544">
            <v>0</v>
          </cell>
          <cell r="I544" t="str">
            <v>L0719</v>
          </cell>
          <cell r="J544" t="str">
            <v>Hornsey Housing Trust Limited</v>
          </cell>
          <cell r="K544">
            <v>0</v>
          </cell>
          <cell r="L544" t="str">
            <v>L0719</v>
          </cell>
          <cell r="M544" t="str">
            <v>Hornsey Housing Trust Limited</v>
          </cell>
          <cell r="N544" t="str">
            <v>RASA</v>
          </cell>
          <cell r="O544">
            <v>1</v>
          </cell>
        </row>
        <row r="545">
          <cell r="A545" t="str">
            <v>A1273</v>
          </cell>
          <cell r="B545" t="str">
            <v>A1273</v>
          </cell>
          <cell r="C545" t="str">
            <v>Hospital of St Mary The Virgin (Rye Hill &amp; Benwell)</v>
          </cell>
          <cell r="D545" t="str">
            <v>No</v>
          </cell>
          <cell r="E545" t="str">
            <v>non-grp</v>
          </cell>
          <cell r="F545">
            <v>0</v>
          </cell>
          <cell r="G545">
            <v>0</v>
          </cell>
          <cell r="H545">
            <v>0</v>
          </cell>
          <cell r="I545" t="str">
            <v>A1273</v>
          </cell>
          <cell r="J545" t="str">
            <v>Hospital of St Mary The Virgin (Rye Hill &amp; Benwell)</v>
          </cell>
          <cell r="K545">
            <v>0</v>
          </cell>
          <cell r="L545" t="str">
            <v>A1273</v>
          </cell>
          <cell r="M545" t="str">
            <v>Hospital of St Mary The Virgin (Rye Hill &amp; Benwell)</v>
          </cell>
          <cell r="N545" t="str">
            <v>RASA</v>
          </cell>
          <cell r="O545">
            <v>1</v>
          </cell>
        </row>
        <row r="546">
          <cell r="A546" t="str">
            <v>C3044</v>
          </cell>
          <cell r="B546" t="str">
            <v>C3044</v>
          </cell>
          <cell r="C546" t="str">
            <v>Hour Glass Housing Co-operative Limited</v>
          </cell>
          <cell r="D546" t="str">
            <v>No</v>
          </cell>
          <cell r="E546" t="str">
            <v>non-grp</v>
          </cell>
          <cell r="F546">
            <v>0</v>
          </cell>
          <cell r="G546">
            <v>0</v>
          </cell>
          <cell r="H546">
            <v>0</v>
          </cell>
          <cell r="I546" t="str">
            <v>C3044</v>
          </cell>
          <cell r="J546" t="str">
            <v>Hour Glass Housing Co-operative Limited</v>
          </cell>
          <cell r="K546">
            <v>0</v>
          </cell>
          <cell r="L546" t="str">
            <v>C3044</v>
          </cell>
          <cell r="M546" t="str">
            <v>Hour Glass Housing Co-operative Limited</v>
          </cell>
          <cell r="N546" t="str">
            <v>RASA</v>
          </cell>
          <cell r="O546">
            <v>1</v>
          </cell>
        </row>
        <row r="547">
          <cell r="A547" t="str">
            <v>LH3957</v>
          </cell>
          <cell r="B547" t="str">
            <v>LH3957</v>
          </cell>
          <cell r="C547" t="str">
            <v>Gharana Housing Association Limited</v>
          </cell>
          <cell r="D547" t="str">
            <v>Yes</v>
          </cell>
          <cell r="E547" t="str">
            <v>No</v>
          </cell>
          <cell r="F547" t="str">
            <v>Yes</v>
          </cell>
          <cell r="G547" t="str">
            <v>L0055</v>
          </cell>
          <cell r="H547" t="str">
            <v>Housing &amp; Care 21</v>
          </cell>
          <cell r="I547" t="str">
            <v>L0055</v>
          </cell>
          <cell r="J547" t="str">
            <v>Housing &amp; Care 21</v>
          </cell>
          <cell r="K547">
            <v>0</v>
          </cell>
          <cell r="L547" t="str">
            <v>L0055</v>
          </cell>
          <cell r="M547" t="str">
            <v>Housing &amp; Care 21</v>
          </cell>
          <cell r="N547" t="str">
            <v>RASA</v>
          </cell>
          <cell r="O547">
            <v>1</v>
          </cell>
        </row>
        <row r="548">
          <cell r="A548" t="str">
            <v>L0055</v>
          </cell>
          <cell r="B548" t="str">
            <v>L0055</v>
          </cell>
          <cell r="C548" t="str">
            <v>Housing &amp; Care 21</v>
          </cell>
          <cell r="D548" t="str">
            <v>Yes</v>
          </cell>
          <cell r="E548" t="str">
            <v>Yes</v>
          </cell>
          <cell r="F548">
            <v>0</v>
          </cell>
          <cell r="G548">
            <v>0</v>
          </cell>
          <cell r="H548">
            <v>0</v>
          </cell>
          <cell r="I548" t="str">
            <v>L0055</v>
          </cell>
          <cell r="J548" t="str">
            <v>Housing &amp; Care 21</v>
          </cell>
          <cell r="K548">
            <v>0</v>
          </cell>
          <cell r="L548" t="str">
            <v>L0055</v>
          </cell>
          <cell r="M548" t="str">
            <v>Housing &amp; Care 21</v>
          </cell>
          <cell r="N548" t="str">
            <v>Large</v>
          </cell>
          <cell r="O548">
            <v>1</v>
          </cell>
        </row>
        <row r="549">
          <cell r="A549" t="str">
            <v>L0970</v>
          </cell>
          <cell r="B549" t="str">
            <v>L0970</v>
          </cell>
          <cell r="C549" t="str">
            <v>Housing For Women</v>
          </cell>
          <cell r="D549" t="str">
            <v>No</v>
          </cell>
          <cell r="E549" t="str">
            <v>non-grp</v>
          </cell>
          <cell r="F549">
            <v>0</v>
          </cell>
          <cell r="G549">
            <v>0</v>
          </cell>
          <cell r="H549">
            <v>0</v>
          </cell>
          <cell r="I549" t="str">
            <v>L0970</v>
          </cell>
          <cell r="J549" t="str">
            <v>Housing For Women</v>
          </cell>
          <cell r="K549">
            <v>0</v>
          </cell>
          <cell r="L549" t="str">
            <v>L0970</v>
          </cell>
          <cell r="M549" t="str">
            <v>Housing For Women</v>
          </cell>
          <cell r="N549" t="str">
            <v>RASA</v>
          </cell>
          <cell r="O549">
            <v>1</v>
          </cell>
        </row>
        <row r="550">
          <cell r="A550" t="str">
            <v>L2027</v>
          </cell>
          <cell r="B550" t="str">
            <v>L2027</v>
          </cell>
          <cell r="C550" t="str">
            <v>Housing Partnership (London) Limited</v>
          </cell>
          <cell r="D550" t="str">
            <v>No</v>
          </cell>
          <cell r="E550" t="str">
            <v>non-grp</v>
          </cell>
          <cell r="F550">
            <v>0</v>
          </cell>
          <cell r="G550">
            <v>0</v>
          </cell>
          <cell r="H550">
            <v>0</v>
          </cell>
          <cell r="I550" t="str">
            <v>L2027</v>
          </cell>
          <cell r="J550" t="str">
            <v>Housing Partnership (London) Limited</v>
          </cell>
          <cell r="K550">
            <v>0</v>
          </cell>
          <cell r="L550" t="str">
            <v>L2027</v>
          </cell>
          <cell r="M550" t="str">
            <v>Housing Partnership (London) Limited</v>
          </cell>
          <cell r="N550" t="str">
            <v>RASA</v>
          </cell>
          <cell r="O550">
            <v>1</v>
          </cell>
        </row>
        <row r="551">
          <cell r="A551" t="str">
            <v>A0376</v>
          </cell>
          <cell r="B551" t="str">
            <v>A0376</v>
          </cell>
          <cell r="C551" t="str">
            <v>Housing Pathways Trust</v>
          </cell>
          <cell r="D551" t="str">
            <v>No</v>
          </cell>
          <cell r="E551" t="str">
            <v>non-grp</v>
          </cell>
          <cell r="F551">
            <v>0</v>
          </cell>
          <cell r="G551">
            <v>0</v>
          </cell>
          <cell r="H551">
            <v>0</v>
          </cell>
          <cell r="I551" t="str">
            <v>A0376</v>
          </cell>
          <cell r="J551" t="str">
            <v>Housing Pathways Trust</v>
          </cell>
          <cell r="K551">
            <v>0</v>
          </cell>
          <cell r="L551" t="str">
            <v>A0376</v>
          </cell>
          <cell r="M551" t="str">
            <v>Housing Pathways Trust</v>
          </cell>
          <cell r="N551" t="str">
            <v>RASA</v>
          </cell>
          <cell r="O551">
            <v>1</v>
          </cell>
        </row>
        <row r="552">
          <cell r="A552" t="str">
            <v>L4073</v>
          </cell>
          <cell r="B552" t="str">
            <v>L4073</v>
          </cell>
          <cell r="C552" t="str">
            <v>Housing Solutions Limited</v>
          </cell>
          <cell r="D552" t="str">
            <v>No</v>
          </cell>
          <cell r="E552" t="str">
            <v>non-grp</v>
          </cell>
          <cell r="F552">
            <v>0</v>
          </cell>
          <cell r="G552">
            <v>0</v>
          </cell>
          <cell r="H552">
            <v>0</v>
          </cell>
          <cell r="I552" t="str">
            <v>L4073</v>
          </cell>
          <cell r="J552" t="str">
            <v>Housing Solutions Limited</v>
          </cell>
          <cell r="K552">
            <v>0</v>
          </cell>
          <cell r="L552" t="str">
            <v>L4073</v>
          </cell>
          <cell r="M552" t="str">
            <v>Housing Solutions Limited</v>
          </cell>
          <cell r="N552" t="str">
            <v>Large</v>
          </cell>
          <cell r="O552">
            <v>1</v>
          </cell>
        </row>
        <row r="553">
          <cell r="A553" t="str">
            <v>L1312</v>
          </cell>
          <cell r="B553" t="str">
            <v>L1312</v>
          </cell>
          <cell r="C553" t="str">
            <v>Howard Cottage Housing Association</v>
          </cell>
          <cell r="D553" t="str">
            <v>No</v>
          </cell>
          <cell r="E553" t="str">
            <v>non-grp</v>
          </cell>
          <cell r="F553">
            <v>0</v>
          </cell>
          <cell r="G553">
            <v>0</v>
          </cell>
          <cell r="H553">
            <v>0</v>
          </cell>
          <cell r="I553" t="str">
            <v>L1312</v>
          </cell>
          <cell r="J553" t="str">
            <v>Howard Cottage Housing Association</v>
          </cell>
          <cell r="K553">
            <v>0</v>
          </cell>
          <cell r="L553" t="str">
            <v>L1312</v>
          </cell>
          <cell r="M553" t="str">
            <v>Howard Cottage Housing Association</v>
          </cell>
          <cell r="N553" t="str">
            <v>Large</v>
          </cell>
          <cell r="O553">
            <v>1</v>
          </cell>
        </row>
        <row r="554">
          <cell r="A554" t="str">
            <v>L3305</v>
          </cell>
          <cell r="B554" t="str">
            <v>L3305</v>
          </cell>
          <cell r="C554" t="str">
            <v>Hull Churches Housing Association Limited</v>
          </cell>
          <cell r="D554" t="str">
            <v>No</v>
          </cell>
          <cell r="E554" t="str">
            <v>non-grp</v>
          </cell>
          <cell r="F554">
            <v>0</v>
          </cell>
          <cell r="G554">
            <v>0</v>
          </cell>
          <cell r="H554">
            <v>0</v>
          </cell>
          <cell r="I554" t="str">
            <v>L3305</v>
          </cell>
          <cell r="J554" t="str">
            <v>Hull Churches Housing Association Limited</v>
          </cell>
          <cell r="K554">
            <v>0</v>
          </cell>
          <cell r="L554" t="str">
            <v>L3305</v>
          </cell>
          <cell r="M554" t="str">
            <v>Hull Churches Housing Association Limited</v>
          </cell>
          <cell r="N554" t="str">
            <v>RASA</v>
          </cell>
          <cell r="O554">
            <v>1</v>
          </cell>
        </row>
        <row r="555">
          <cell r="A555" t="str">
            <v>L2434</v>
          </cell>
          <cell r="B555" t="str">
            <v>L2434</v>
          </cell>
          <cell r="C555" t="str">
            <v>Hull House Improvement Society Limited</v>
          </cell>
          <cell r="D555" t="str">
            <v>No</v>
          </cell>
          <cell r="E555" t="str">
            <v>non-grp</v>
          </cell>
          <cell r="F555">
            <v>0</v>
          </cell>
          <cell r="G555">
            <v>0</v>
          </cell>
          <cell r="H555">
            <v>0</v>
          </cell>
          <cell r="I555" t="str">
            <v>L2434</v>
          </cell>
          <cell r="J555" t="str">
            <v>Hull House Improvement Society Limited</v>
          </cell>
          <cell r="K555">
            <v>0</v>
          </cell>
          <cell r="L555" t="str">
            <v>L2434</v>
          </cell>
          <cell r="M555" t="str">
            <v>Hull House Improvement Society Limited</v>
          </cell>
          <cell r="N555" t="str">
            <v>RASA</v>
          </cell>
          <cell r="O555">
            <v>1</v>
          </cell>
        </row>
        <row r="556">
          <cell r="A556" t="str">
            <v>H4310</v>
          </cell>
          <cell r="B556" t="str">
            <v>H4310</v>
          </cell>
          <cell r="C556" t="str">
            <v>Hull Resettlement Project Limited</v>
          </cell>
          <cell r="D556" t="str">
            <v>No</v>
          </cell>
          <cell r="E556" t="str">
            <v>non-grp</v>
          </cell>
          <cell r="F556">
            <v>0</v>
          </cell>
          <cell r="G556">
            <v>0</v>
          </cell>
          <cell r="H556">
            <v>0</v>
          </cell>
          <cell r="I556" t="str">
            <v>H4310</v>
          </cell>
          <cell r="J556" t="str">
            <v>Hull Resettlement Project Limited</v>
          </cell>
          <cell r="K556">
            <v>0</v>
          </cell>
          <cell r="L556" t="str">
            <v>H4310</v>
          </cell>
          <cell r="M556" t="str">
            <v>Hull Resettlement Project Limited</v>
          </cell>
          <cell r="N556" t="str">
            <v>RASA</v>
          </cell>
          <cell r="O556">
            <v>1</v>
          </cell>
        </row>
        <row r="557">
          <cell r="A557" t="str">
            <v>A0132</v>
          </cell>
          <cell r="B557" t="str">
            <v>A0132</v>
          </cell>
          <cell r="C557" t="str">
            <v>Hull United Charities</v>
          </cell>
          <cell r="D557" t="str">
            <v>No</v>
          </cell>
          <cell r="E557" t="str">
            <v>non-grp</v>
          </cell>
          <cell r="F557">
            <v>0</v>
          </cell>
          <cell r="G557">
            <v>0</v>
          </cell>
          <cell r="H557">
            <v>0</v>
          </cell>
          <cell r="I557" t="str">
            <v>A0132</v>
          </cell>
          <cell r="J557" t="str">
            <v>Hull United Charities</v>
          </cell>
          <cell r="K557">
            <v>0</v>
          </cell>
          <cell r="L557" t="str">
            <v>A0132</v>
          </cell>
          <cell r="M557" t="str">
            <v>Hull United Charities</v>
          </cell>
          <cell r="N557" t="str">
            <v>RASA</v>
          </cell>
          <cell r="O557">
            <v>1</v>
          </cell>
        </row>
        <row r="558">
          <cell r="A558" t="str">
            <v>A0798</v>
          </cell>
          <cell r="B558" t="str">
            <v>A0798</v>
          </cell>
          <cell r="C558" t="str">
            <v>Humphrey Booth Housing Charity</v>
          </cell>
          <cell r="D558" t="str">
            <v>No</v>
          </cell>
          <cell r="E558" t="str">
            <v>non-grp</v>
          </cell>
          <cell r="F558">
            <v>0</v>
          </cell>
          <cell r="G558">
            <v>0</v>
          </cell>
          <cell r="H558">
            <v>0</v>
          </cell>
          <cell r="I558" t="str">
            <v>A0798</v>
          </cell>
          <cell r="J558" t="str">
            <v>Humphrey Booth Housing Charity</v>
          </cell>
          <cell r="K558">
            <v>0</v>
          </cell>
          <cell r="L558" t="str">
            <v>A0798</v>
          </cell>
          <cell r="M558" t="str">
            <v>Humphrey Booth Housing Charity</v>
          </cell>
          <cell r="N558" t="str">
            <v>RASA</v>
          </cell>
          <cell r="O558">
            <v>1</v>
          </cell>
        </row>
        <row r="559">
          <cell r="A559" t="str">
            <v>L0718</v>
          </cell>
          <cell r="B559" t="str">
            <v>L0718</v>
          </cell>
          <cell r="C559" t="str">
            <v>Hundred Houses Society Limited</v>
          </cell>
          <cell r="D559" t="str">
            <v>No</v>
          </cell>
          <cell r="E559" t="str">
            <v>non-grp</v>
          </cell>
          <cell r="F559">
            <v>0</v>
          </cell>
          <cell r="G559">
            <v>0</v>
          </cell>
          <cell r="H559">
            <v>0</v>
          </cell>
          <cell r="I559" t="str">
            <v>L0718</v>
          </cell>
          <cell r="J559" t="str">
            <v>Hundred Houses Society Limited</v>
          </cell>
          <cell r="K559">
            <v>0</v>
          </cell>
          <cell r="L559" t="str">
            <v>L0718</v>
          </cell>
          <cell r="M559" t="str">
            <v>Hundred Houses Society Limited</v>
          </cell>
          <cell r="N559" t="str">
            <v>Large</v>
          </cell>
          <cell r="O559">
            <v>1</v>
          </cell>
        </row>
        <row r="560">
          <cell r="A560" t="str">
            <v>C2586</v>
          </cell>
          <cell r="B560" t="str">
            <v>C2586</v>
          </cell>
          <cell r="C560" t="str">
            <v>Hunslet Housing Co-operative Limited</v>
          </cell>
          <cell r="D560" t="str">
            <v>No</v>
          </cell>
          <cell r="E560" t="str">
            <v>non-grp</v>
          </cell>
          <cell r="F560">
            <v>0</v>
          </cell>
          <cell r="G560">
            <v>0</v>
          </cell>
          <cell r="H560">
            <v>0</v>
          </cell>
          <cell r="I560" t="str">
            <v>C2586</v>
          </cell>
          <cell r="J560" t="str">
            <v>Hunslet Housing Co-operative Limited</v>
          </cell>
          <cell r="K560">
            <v>0</v>
          </cell>
          <cell r="L560" t="str">
            <v>C2586</v>
          </cell>
          <cell r="M560" t="str">
            <v>Hunslet Housing Co-operative Limited</v>
          </cell>
          <cell r="N560" t="str">
            <v>RASA</v>
          </cell>
          <cell r="O560">
            <v>1</v>
          </cell>
        </row>
        <row r="561">
          <cell r="A561" t="str">
            <v>L2022</v>
          </cell>
          <cell r="B561" t="str">
            <v>L2022</v>
          </cell>
          <cell r="C561" t="str">
            <v>Hunton Bridge Cottage Trust</v>
          </cell>
          <cell r="D561" t="str">
            <v>No</v>
          </cell>
          <cell r="E561" t="str">
            <v>non-grp</v>
          </cell>
          <cell r="F561">
            <v>0</v>
          </cell>
          <cell r="G561">
            <v>0</v>
          </cell>
          <cell r="H561">
            <v>0</v>
          </cell>
          <cell r="I561" t="str">
            <v>L2022</v>
          </cell>
          <cell r="J561" t="str">
            <v>Hunton Bridge Cottage Trust</v>
          </cell>
          <cell r="K561">
            <v>0</v>
          </cell>
          <cell r="L561" t="str">
            <v>L2022</v>
          </cell>
          <cell r="M561" t="str">
            <v>Hunton Bridge Cottage Trust</v>
          </cell>
          <cell r="N561" t="str">
            <v>RASA</v>
          </cell>
          <cell r="O561">
            <v>1</v>
          </cell>
        </row>
        <row r="562">
          <cell r="A562" t="str">
            <v>L4447</v>
          </cell>
          <cell r="B562" t="str">
            <v>L4447</v>
          </cell>
          <cell r="C562" t="str">
            <v>Hillside Housing Trust Limited</v>
          </cell>
          <cell r="D562" t="str">
            <v>Yes</v>
          </cell>
          <cell r="E562" t="str">
            <v>No</v>
          </cell>
          <cell r="F562" t="str">
            <v>Yes</v>
          </cell>
          <cell r="G562" t="str">
            <v>LH0032</v>
          </cell>
          <cell r="H562" t="str">
            <v>Hyde Housing Association Limited</v>
          </cell>
          <cell r="I562" t="str">
            <v>LH0032</v>
          </cell>
          <cell r="J562" t="str">
            <v>Hyde Housing Association Limited</v>
          </cell>
          <cell r="K562">
            <v>0</v>
          </cell>
          <cell r="L562" t="str">
            <v>LH0032</v>
          </cell>
          <cell r="M562" t="str">
            <v>Hyde Housing Association Limited</v>
          </cell>
          <cell r="N562" t="str">
            <v>RASA</v>
          </cell>
          <cell r="O562">
            <v>1</v>
          </cell>
        </row>
        <row r="563">
          <cell r="A563" t="str">
            <v>LH0032</v>
          </cell>
          <cell r="B563" t="str">
            <v>LH0032</v>
          </cell>
          <cell r="C563" t="str">
            <v>Hyde Housing Association Limited</v>
          </cell>
          <cell r="D563" t="str">
            <v>Yes</v>
          </cell>
          <cell r="E563" t="str">
            <v>Yes</v>
          </cell>
          <cell r="F563">
            <v>0</v>
          </cell>
          <cell r="G563">
            <v>0</v>
          </cell>
          <cell r="H563">
            <v>0</v>
          </cell>
          <cell r="I563" t="str">
            <v>LH0032</v>
          </cell>
          <cell r="J563" t="str">
            <v>Hyde Housing Association Limited</v>
          </cell>
          <cell r="K563">
            <v>0</v>
          </cell>
          <cell r="L563" t="str">
            <v>LH0032</v>
          </cell>
          <cell r="M563" t="str">
            <v>Hyde Housing Association Limited</v>
          </cell>
          <cell r="N563" t="str">
            <v>Large</v>
          </cell>
          <cell r="O563">
            <v>1</v>
          </cell>
        </row>
        <row r="564">
          <cell r="A564" t="str">
            <v>L4223</v>
          </cell>
          <cell r="B564" t="str">
            <v>L4223</v>
          </cell>
          <cell r="C564" t="str">
            <v>Hyde Southbank Homes Limited</v>
          </cell>
          <cell r="D564" t="str">
            <v>Yes</v>
          </cell>
          <cell r="E564" t="str">
            <v>No</v>
          </cell>
          <cell r="F564" t="str">
            <v>Yes</v>
          </cell>
          <cell r="G564" t="str">
            <v>LH0032</v>
          </cell>
          <cell r="H564" t="str">
            <v>Hyde Housing Association Limited</v>
          </cell>
          <cell r="I564" t="str">
            <v>LH0032</v>
          </cell>
          <cell r="J564" t="str">
            <v>Hyde Housing Association Limited</v>
          </cell>
          <cell r="K564">
            <v>0</v>
          </cell>
          <cell r="L564" t="str">
            <v>LH0032</v>
          </cell>
          <cell r="M564" t="str">
            <v>Hyde Housing Association Limited</v>
          </cell>
          <cell r="N564" t="str">
            <v>Large</v>
          </cell>
          <cell r="O564">
            <v>1</v>
          </cell>
        </row>
        <row r="565">
          <cell r="A565" t="str">
            <v>L4303</v>
          </cell>
          <cell r="B565" t="str">
            <v>L4303</v>
          </cell>
          <cell r="C565" t="str">
            <v>Martlet Homes Limited</v>
          </cell>
          <cell r="D565" t="str">
            <v>Yes</v>
          </cell>
          <cell r="E565" t="str">
            <v>No</v>
          </cell>
          <cell r="F565" t="str">
            <v>Yes</v>
          </cell>
          <cell r="G565" t="str">
            <v>LH0032</v>
          </cell>
          <cell r="H565" t="str">
            <v>Hyde Housing Association Limited</v>
          </cell>
          <cell r="I565" t="str">
            <v>LH0032</v>
          </cell>
          <cell r="J565" t="str">
            <v>Hyde Housing Association Limited</v>
          </cell>
          <cell r="K565">
            <v>0</v>
          </cell>
          <cell r="L565" t="str">
            <v>LH0032</v>
          </cell>
          <cell r="M565" t="str">
            <v>Hyde Housing Association Limited</v>
          </cell>
          <cell r="N565" t="str">
            <v>Large</v>
          </cell>
          <cell r="O565">
            <v>1</v>
          </cell>
        </row>
        <row r="566">
          <cell r="A566" t="str">
            <v>H0312</v>
          </cell>
          <cell r="B566" t="str">
            <v>H0312</v>
          </cell>
          <cell r="C566" t="str">
            <v>Hyelm</v>
          </cell>
          <cell r="D566" t="str">
            <v>No</v>
          </cell>
          <cell r="E566" t="str">
            <v>non-grp</v>
          </cell>
          <cell r="F566">
            <v>0</v>
          </cell>
          <cell r="G566">
            <v>0</v>
          </cell>
          <cell r="H566">
            <v>0</v>
          </cell>
          <cell r="I566" t="str">
            <v>H0312</v>
          </cell>
          <cell r="J566" t="str">
            <v>Hyelm</v>
          </cell>
          <cell r="K566">
            <v>0</v>
          </cell>
          <cell r="L566" t="str">
            <v>H0312</v>
          </cell>
          <cell r="M566" t="str">
            <v>Hyelm</v>
          </cell>
          <cell r="N566" t="str">
            <v>RASA</v>
          </cell>
          <cell r="O566">
            <v>1</v>
          </cell>
        </row>
        <row r="567">
          <cell r="A567" t="str">
            <v>C3755</v>
          </cell>
          <cell r="B567" t="str">
            <v>C3755</v>
          </cell>
          <cell r="C567" t="str">
            <v>Imani Housing Co-operative Limited</v>
          </cell>
          <cell r="D567" t="str">
            <v>No</v>
          </cell>
          <cell r="E567" t="str">
            <v>non-grp</v>
          </cell>
          <cell r="F567">
            <v>0</v>
          </cell>
          <cell r="G567">
            <v>0</v>
          </cell>
          <cell r="H567">
            <v>0</v>
          </cell>
          <cell r="I567" t="str">
            <v>C3755</v>
          </cell>
          <cell r="J567" t="str">
            <v>Imani Housing Co-operative Limited</v>
          </cell>
          <cell r="K567">
            <v>0</v>
          </cell>
          <cell r="L567" t="str">
            <v>C3755</v>
          </cell>
          <cell r="M567" t="str">
            <v>Imani Housing Co-operative Limited</v>
          </cell>
          <cell r="N567" t="str">
            <v>RASA</v>
          </cell>
          <cell r="O567">
            <v>1</v>
          </cell>
        </row>
        <row r="568">
          <cell r="A568" t="str">
            <v>L0917</v>
          </cell>
          <cell r="B568" t="str">
            <v>L0917</v>
          </cell>
          <cell r="C568" t="str">
            <v>Impact Housing Association Limited</v>
          </cell>
          <cell r="D568" t="str">
            <v>No</v>
          </cell>
          <cell r="E568" t="str">
            <v>non-grp</v>
          </cell>
          <cell r="F568">
            <v>0</v>
          </cell>
          <cell r="G568">
            <v>0</v>
          </cell>
          <cell r="H568">
            <v>0</v>
          </cell>
          <cell r="I568" t="str">
            <v>L0917</v>
          </cell>
          <cell r="J568" t="str">
            <v>Impact Housing Association Limited</v>
          </cell>
          <cell r="K568">
            <v>0</v>
          </cell>
          <cell r="L568" t="str">
            <v>L0917</v>
          </cell>
          <cell r="M568" t="str">
            <v>Impact Housing Association Limited</v>
          </cell>
          <cell r="N568" t="str">
            <v>Large</v>
          </cell>
          <cell r="O568">
            <v>1</v>
          </cell>
        </row>
        <row r="569">
          <cell r="A569" t="str">
            <v>4662</v>
          </cell>
          <cell r="B569">
            <v>4662</v>
          </cell>
          <cell r="C569" t="str">
            <v>Inclusion Housing Community Interest Company</v>
          </cell>
          <cell r="D569" t="str">
            <v>No</v>
          </cell>
          <cell r="E569" t="str">
            <v>non-grp</v>
          </cell>
          <cell r="F569">
            <v>0</v>
          </cell>
          <cell r="G569">
            <v>0</v>
          </cell>
          <cell r="H569">
            <v>0</v>
          </cell>
          <cell r="I569" t="str">
            <v>4662</v>
          </cell>
          <cell r="J569" t="str">
            <v>Inclusion Housing Community Interest Company</v>
          </cell>
          <cell r="K569">
            <v>0</v>
          </cell>
          <cell r="L569" t="str">
            <v>4662</v>
          </cell>
          <cell r="M569" t="str">
            <v>Inclusion Housing Community Interest Company</v>
          </cell>
          <cell r="N569" t="str">
            <v>RASA</v>
          </cell>
          <cell r="O569">
            <v>1</v>
          </cell>
        </row>
        <row r="570">
          <cell r="A570" t="str">
            <v>L4363</v>
          </cell>
          <cell r="B570" t="str">
            <v>L4363</v>
          </cell>
          <cell r="C570" t="str">
            <v>Incommunities Group Limited</v>
          </cell>
          <cell r="D570" t="str">
            <v>Yes</v>
          </cell>
          <cell r="E570" t="str">
            <v>Yes</v>
          </cell>
          <cell r="F570">
            <v>0</v>
          </cell>
          <cell r="G570">
            <v>0</v>
          </cell>
          <cell r="H570">
            <v>0</v>
          </cell>
          <cell r="I570" t="str">
            <v>L4363</v>
          </cell>
          <cell r="J570" t="str">
            <v>Incommunities Group Limited</v>
          </cell>
          <cell r="K570">
            <v>0</v>
          </cell>
          <cell r="L570" t="str">
            <v>L4363</v>
          </cell>
          <cell r="M570" t="str">
            <v>Incommunities Group Limited</v>
          </cell>
          <cell r="N570" t="str">
            <v>RASA</v>
          </cell>
          <cell r="O570">
            <v>1</v>
          </cell>
        </row>
        <row r="571">
          <cell r="A571" t="str">
            <v>L4476</v>
          </cell>
          <cell r="B571" t="str">
            <v>L4476</v>
          </cell>
          <cell r="C571" t="str">
            <v>Incommunities Limited</v>
          </cell>
          <cell r="D571" t="str">
            <v>Yes</v>
          </cell>
          <cell r="E571" t="str">
            <v>No</v>
          </cell>
          <cell r="F571" t="str">
            <v>Yes</v>
          </cell>
          <cell r="G571" t="str">
            <v>L4363</v>
          </cell>
          <cell r="H571" t="str">
            <v>Incommunities Group Limited</v>
          </cell>
          <cell r="I571" t="str">
            <v>L4363</v>
          </cell>
          <cell r="J571" t="str">
            <v>Incommunities Group Limited</v>
          </cell>
          <cell r="K571">
            <v>0</v>
          </cell>
          <cell r="L571" t="str">
            <v>L4363</v>
          </cell>
          <cell r="M571" t="str">
            <v>Incommunities Group Limited</v>
          </cell>
          <cell r="N571" t="str">
            <v>Large</v>
          </cell>
          <cell r="O571">
            <v>1</v>
          </cell>
        </row>
        <row r="572">
          <cell r="A572" t="str">
            <v>L3807</v>
          </cell>
          <cell r="B572" t="str">
            <v>L3807</v>
          </cell>
          <cell r="C572" t="str">
            <v>Sadeh Lok Housing Group Limited</v>
          </cell>
          <cell r="D572" t="str">
            <v>Yes</v>
          </cell>
          <cell r="E572" t="str">
            <v>Yes</v>
          </cell>
          <cell r="F572">
            <v>0</v>
          </cell>
          <cell r="G572">
            <v>0</v>
          </cell>
          <cell r="H572">
            <v>0</v>
          </cell>
          <cell r="I572" t="str">
            <v>L3807</v>
          </cell>
          <cell r="J572" t="str">
            <v>Sadeh Lok Housing Group Limited</v>
          </cell>
          <cell r="K572" t="str">
            <v>Sadeh Lok becoming a subsidiary of Incommunities Group (from April 2015?)</v>
          </cell>
          <cell r="L572" t="str">
            <v>L4363</v>
          </cell>
          <cell r="M572" t="str">
            <v>Incommunities Group Limited</v>
          </cell>
          <cell r="N572" t="str">
            <v>Large</v>
          </cell>
          <cell r="O572">
            <v>1</v>
          </cell>
        </row>
        <row r="573">
          <cell r="A573" t="str">
            <v>LH3829</v>
          </cell>
          <cell r="B573" t="str">
            <v>LH3829</v>
          </cell>
          <cell r="C573" t="str">
            <v>Innisfree Housing Association Limited</v>
          </cell>
          <cell r="D573" t="str">
            <v>No</v>
          </cell>
          <cell r="E573" t="str">
            <v>non-grp</v>
          </cell>
          <cell r="F573">
            <v>0</v>
          </cell>
          <cell r="G573">
            <v>0</v>
          </cell>
          <cell r="H573">
            <v>0</v>
          </cell>
          <cell r="I573" t="str">
            <v>LH3829</v>
          </cell>
          <cell r="J573" t="str">
            <v>Innisfree Housing Association Limited</v>
          </cell>
          <cell r="K573">
            <v>0</v>
          </cell>
          <cell r="L573" t="str">
            <v>LH3829</v>
          </cell>
          <cell r="M573" t="str">
            <v>Innisfree Housing Association Limited</v>
          </cell>
          <cell r="N573" t="str">
            <v>RASA</v>
          </cell>
          <cell r="O573">
            <v>1</v>
          </cell>
        </row>
        <row r="574">
          <cell r="A574" t="str">
            <v>LH3728</v>
          </cell>
          <cell r="B574" t="str">
            <v>LH3728</v>
          </cell>
          <cell r="C574" t="str">
            <v>Inquilab Housing Association Limited</v>
          </cell>
          <cell r="D574" t="str">
            <v>No</v>
          </cell>
          <cell r="E574" t="str">
            <v>non-grp</v>
          </cell>
          <cell r="F574">
            <v>0</v>
          </cell>
          <cell r="G574">
            <v>0</v>
          </cell>
          <cell r="H574">
            <v>0</v>
          </cell>
          <cell r="I574" t="str">
            <v>LH3728</v>
          </cell>
          <cell r="J574" t="str">
            <v>Inquilab Housing Association Limited</v>
          </cell>
          <cell r="K574">
            <v>0</v>
          </cell>
          <cell r="L574" t="str">
            <v>LH3728</v>
          </cell>
          <cell r="M574" t="str">
            <v>Inquilab Housing Association Limited</v>
          </cell>
          <cell r="N574" t="str">
            <v>Large</v>
          </cell>
          <cell r="O574">
            <v>1</v>
          </cell>
        </row>
        <row r="575">
          <cell r="A575" t="str">
            <v>H1313</v>
          </cell>
          <cell r="B575" t="str">
            <v>H1313</v>
          </cell>
          <cell r="C575" t="str">
            <v>Irish Centre Housing Limited</v>
          </cell>
          <cell r="D575" t="str">
            <v>No</v>
          </cell>
          <cell r="E575" t="str">
            <v>non-grp</v>
          </cell>
          <cell r="F575">
            <v>0</v>
          </cell>
          <cell r="G575">
            <v>0</v>
          </cell>
          <cell r="H575">
            <v>0</v>
          </cell>
          <cell r="I575" t="str">
            <v>H1313</v>
          </cell>
          <cell r="J575" t="str">
            <v>Irish Centre Housing Limited</v>
          </cell>
          <cell r="K575">
            <v>0</v>
          </cell>
          <cell r="L575" t="str">
            <v>H1313</v>
          </cell>
          <cell r="M575" t="str">
            <v>Irish Centre Housing Limited</v>
          </cell>
          <cell r="N575" t="str">
            <v>RASA</v>
          </cell>
          <cell r="O575">
            <v>1</v>
          </cell>
        </row>
        <row r="576">
          <cell r="A576" t="str">
            <v>C4321</v>
          </cell>
          <cell r="B576" t="str">
            <v>C4321</v>
          </cell>
          <cell r="C576" t="str">
            <v>Iroko Housing Co-operative Limited</v>
          </cell>
          <cell r="D576" t="str">
            <v>No</v>
          </cell>
          <cell r="E576" t="str">
            <v>non-grp</v>
          </cell>
          <cell r="F576">
            <v>0</v>
          </cell>
          <cell r="G576">
            <v>0</v>
          </cell>
          <cell r="H576">
            <v>0</v>
          </cell>
          <cell r="I576" t="str">
            <v>C4321</v>
          </cell>
          <cell r="J576" t="str">
            <v>Iroko Housing Co-operative Limited</v>
          </cell>
          <cell r="K576">
            <v>0</v>
          </cell>
          <cell r="L576" t="str">
            <v>C4321</v>
          </cell>
          <cell r="M576" t="str">
            <v>Iroko Housing Co-operative Limited</v>
          </cell>
          <cell r="N576" t="str">
            <v>RASA</v>
          </cell>
          <cell r="O576">
            <v>1</v>
          </cell>
        </row>
        <row r="577">
          <cell r="A577" t="str">
            <v>L0061</v>
          </cell>
          <cell r="B577" t="str">
            <v>L0061</v>
          </cell>
          <cell r="C577" t="str">
            <v>Irwell Valley Housing Association Limited</v>
          </cell>
          <cell r="D577" t="str">
            <v>Yes</v>
          </cell>
          <cell r="E577" t="str">
            <v>Yes</v>
          </cell>
          <cell r="F577">
            <v>0</v>
          </cell>
          <cell r="G577">
            <v>0</v>
          </cell>
          <cell r="H577">
            <v>0</v>
          </cell>
          <cell r="I577" t="str">
            <v>L0061</v>
          </cell>
          <cell r="J577" t="str">
            <v>Irwell Valley Housing Association Limited</v>
          </cell>
          <cell r="K577">
            <v>0</v>
          </cell>
          <cell r="L577" t="str">
            <v>L0061</v>
          </cell>
          <cell r="M577" t="str">
            <v>Irwell Valley Housing Association Limited</v>
          </cell>
          <cell r="N577" t="str">
            <v>Large</v>
          </cell>
          <cell r="O577">
            <v>1</v>
          </cell>
        </row>
        <row r="578">
          <cell r="A578" t="str">
            <v>SL3237</v>
          </cell>
          <cell r="B578" t="str">
            <v>SL3237</v>
          </cell>
          <cell r="C578" t="str">
            <v>Pendleton Improved Housing Association Limited</v>
          </cell>
          <cell r="D578" t="str">
            <v>Yes</v>
          </cell>
          <cell r="E578" t="str">
            <v>No</v>
          </cell>
          <cell r="F578" t="str">
            <v>Yes</v>
          </cell>
          <cell r="G578" t="str">
            <v>L0061</v>
          </cell>
          <cell r="H578" t="str">
            <v>Irwell Valley Housing Association Limited</v>
          </cell>
          <cell r="I578" t="str">
            <v>L0061</v>
          </cell>
          <cell r="J578" t="str">
            <v>Irwell Valley Housing Association Limited</v>
          </cell>
          <cell r="K578">
            <v>0</v>
          </cell>
          <cell r="L578" t="str">
            <v>L0061</v>
          </cell>
          <cell r="M578" t="str">
            <v>Irwell Valley Housing Association Limited</v>
          </cell>
          <cell r="N578" t="str">
            <v>RASA</v>
          </cell>
          <cell r="O578">
            <v>1</v>
          </cell>
        </row>
        <row r="579">
          <cell r="A579" t="str">
            <v>C3770</v>
          </cell>
          <cell r="B579" t="str">
            <v>C3770</v>
          </cell>
          <cell r="C579" t="str">
            <v>Isis Housing Co-operative Limited</v>
          </cell>
          <cell r="D579" t="str">
            <v>No</v>
          </cell>
          <cell r="E579" t="str">
            <v>non-grp</v>
          </cell>
          <cell r="F579">
            <v>0</v>
          </cell>
          <cell r="G579">
            <v>0</v>
          </cell>
          <cell r="H579">
            <v>0</v>
          </cell>
          <cell r="I579" t="str">
            <v>C3770</v>
          </cell>
          <cell r="J579" t="str">
            <v>Isis Housing Co-operative Limited</v>
          </cell>
          <cell r="K579">
            <v>0</v>
          </cell>
          <cell r="L579" t="str">
            <v>C3770</v>
          </cell>
          <cell r="M579" t="str">
            <v>Isis Housing Co-operative Limited</v>
          </cell>
          <cell r="N579" t="str">
            <v>RASA</v>
          </cell>
          <cell r="O579">
            <v>1</v>
          </cell>
        </row>
        <row r="580">
          <cell r="A580" t="str">
            <v>L1815</v>
          </cell>
          <cell r="B580" t="str">
            <v>L1815</v>
          </cell>
          <cell r="C580" t="str">
            <v>Island Cottages Limited</v>
          </cell>
          <cell r="D580" t="str">
            <v>No</v>
          </cell>
          <cell r="E580" t="str">
            <v>non-grp</v>
          </cell>
          <cell r="F580">
            <v>0</v>
          </cell>
          <cell r="G580">
            <v>0</v>
          </cell>
          <cell r="H580">
            <v>0</v>
          </cell>
          <cell r="I580" t="str">
            <v>L1815</v>
          </cell>
          <cell r="J580" t="str">
            <v>Island Cottages Limited</v>
          </cell>
          <cell r="K580">
            <v>0</v>
          </cell>
          <cell r="L580" t="str">
            <v>L1815</v>
          </cell>
          <cell r="M580" t="str">
            <v>Island Cottages Limited</v>
          </cell>
          <cell r="N580" t="str">
            <v>RASA</v>
          </cell>
          <cell r="O580">
            <v>1</v>
          </cell>
        </row>
        <row r="581">
          <cell r="A581" t="str">
            <v>4675</v>
          </cell>
          <cell r="B581">
            <v>4675</v>
          </cell>
          <cell r="C581" t="str">
            <v>Isleworth and Hounslow Charity Limited</v>
          </cell>
          <cell r="D581" t="str">
            <v>No</v>
          </cell>
          <cell r="E581" t="str">
            <v>non-grp</v>
          </cell>
          <cell r="F581">
            <v>0</v>
          </cell>
          <cell r="G581">
            <v>0</v>
          </cell>
          <cell r="H581">
            <v>0</v>
          </cell>
          <cell r="I581" t="str">
            <v>4675</v>
          </cell>
          <cell r="J581" t="str">
            <v>Isleworth and Hounslow Charity Limited</v>
          </cell>
          <cell r="K581">
            <v>0</v>
          </cell>
          <cell r="L581" t="str">
            <v>4675</v>
          </cell>
          <cell r="M581" t="str">
            <v>Isleworth and Hounslow Charity Limited</v>
          </cell>
          <cell r="N581" t="str">
            <v>RASA</v>
          </cell>
          <cell r="O581">
            <v>1</v>
          </cell>
        </row>
        <row r="582">
          <cell r="A582" t="str">
            <v>L0457</v>
          </cell>
          <cell r="B582" t="str">
            <v>L0457</v>
          </cell>
          <cell r="C582" t="str">
            <v>Islington and Shoreditch Housing Association Ltd</v>
          </cell>
          <cell r="D582" t="str">
            <v>Yes</v>
          </cell>
          <cell r="E582" t="str">
            <v>Yes</v>
          </cell>
          <cell r="F582">
            <v>0</v>
          </cell>
          <cell r="G582">
            <v>0</v>
          </cell>
          <cell r="H582">
            <v>0</v>
          </cell>
          <cell r="I582" t="str">
            <v>L0457</v>
          </cell>
          <cell r="J582" t="str">
            <v>Islington and Shoreditch Housing Association Ltd</v>
          </cell>
          <cell r="K582">
            <v>0</v>
          </cell>
          <cell r="L582" t="str">
            <v>L0457</v>
          </cell>
          <cell r="M582" t="str">
            <v>Islington and Shoreditch Housing Association Ltd</v>
          </cell>
          <cell r="N582" t="str">
            <v>Large</v>
          </cell>
          <cell r="O582">
            <v>1</v>
          </cell>
        </row>
        <row r="583">
          <cell r="A583" t="str">
            <v>LH3867</v>
          </cell>
          <cell r="B583" t="str">
            <v>LH3867</v>
          </cell>
          <cell r="C583" t="str">
            <v>Lien Viet Housing Association Limited</v>
          </cell>
          <cell r="D583" t="str">
            <v>Yes</v>
          </cell>
          <cell r="E583" t="str">
            <v>No</v>
          </cell>
          <cell r="F583" t="str">
            <v>Yes</v>
          </cell>
          <cell r="G583" t="str">
            <v>L0457</v>
          </cell>
          <cell r="H583" t="str">
            <v>Islington and Shoreditch Housing Association Ltd</v>
          </cell>
          <cell r="I583" t="str">
            <v>L0457</v>
          </cell>
          <cell r="J583" t="str">
            <v>Islington and Shoreditch Housing Association Ltd</v>
          </cell>
          <cell r="K583">
            <v>0</v>
          </cell>
          <cell r="L583" t="str">
            <v>L0457</v>
          </cell>
          <cell r="M583" t="str">
            <v>Islington and Shoreditch Housing Association Ltd</v>
          </cell>
          <cell r="N583" t="str">
            <v>RASA</v>
          </cell>
          <cell r="O583">
            <v>1</v>
          </cell>
        </row>
        <row r="584">
          <cell r="A584" t="str">
            <v>C2579</v>
          </cell>
          <cell r="B584" t="str">
            <v>C2579</v>
          </cell>
          <cell r="C584" t="str">
            <v>Islington Community Housing Co-operative Limited</v>
          </cell>
          <cell r="D584" t="str">
            <v>No</v>
          </cell>
          <cell r="E584" t="str">
            <v>non-grp</v>
          </cell>
          <cell r="F584">
            <v>0</v>
          </cell>
          <cell r="G584">
            <v>0</v>
          </cell>
          <cell r="H584">
            <v>0</v>
          </cell>
          <cell r="I584" t="str">
            <v>C2579</v>
          </cell>
          <cell r="J584" t="str">
            <v>Islington Community Housing Co-operative Limited</v>
          </cell>
          <cell r="K584">
            <v>0</v>
          </cell>
          <cell r="L584" t="str">
            <v>C2579</v>
          </cell>
          <cell r="M584" t="str">
            <v>Islington Community Housing Co-operative Limited</v>
          </cell>
          <cell r="N584" t="str">
            <v>RASA</v>
          </cell>
          <cell r="O584">
            <v>1</v>
          </cell>
        </row>
        <row r="585">
          <cell r="A585" t="str">
            <v>L4514</v>
          </cell>
          <cell r="B585" t="str">
            <v>L4514</v>
          </cell>
          <cell r="C585" t="str">
            <v>Cestria Community Housing Association Limited</v>
          </cell>
          <cell r="D585" t="str">
            <v>No</v>
          </cell>
          <cell r="E585" t="str">
            <v>non-grp</v>
          </cell>
          <cell r="F585">
            <v>0</v>
          </cell>
          <cell r="G585">
            <v>0</v>
          </cell>
          <cell r="H585">
            <v>0</v>
          </cell>
          <cell r="I585" t="str">
            <v>L4514</v>
          </cell>
          <cell r="J585" t="str">
            <v>Cestria Community Housing Association Limited</v>
          </cell>
          <cell r="K585" t="str">
            <v>Cestria joined Isos group (with effect fr 01 Oct 2014) but incldue in as at Sep structure</v>
          </cell>
          <cell r="L585" t="str">
            <v>4646</v>
          </cell>
          <cell r="M585" t="str">
            <v>Isos Housing Limited</v>
          </cell>
          <cell r="N585" t="str">
            <v>Large</v>
          </cell>
          <cell r="O585">
            <v>1</v>
          </cell>
        </row>
        <row r="586">
          <cell r="A586" t="str">
            <v>4646</v>
          </cell>
          <cell r="B586">
            <v>4646</v>
          </cell>
          <cell r="C586" t="str">
            <v>Isos Housing Limited</v>
          </cell>
          <cell r="D586" t="str">
            <v>No</v>
          </cell>
          <cell r="E586" t="str">
            <v>non-grp</v>
          </cell>
          <cell r="F586">
            <v>0</v>
          </cell>
          <cell r="G586">
            <v>0</v>
          </cell>
          <cell r="H586">
            <v>0</v>
          </cell>
          <cell r="I586" t="str">
            <v>4646</v>
          </cell>
          <cell r="J586" t="str">
            <v>Isos Housing Limited</v>
          </cell>
          <cell r="K586">
            <v>0</v>
          </cell>
          <cell r="L586" t="str">
            <v>4646</v>
          </cell>
          <cell r="M586" t="str">
            <v>Isos Housing Limited</v>
          </cell>
          <cell r="N586" t="str">
            <v>Large</v>
          </cell>
          <cell r="O586">
            <v>1</v>
          </cell>
        </row>
        <row r="587">
          <cell r="A587" t="str">
            <v>4737</v>
          </cell>
          <cell r="B587">
            <v>4737</v>
          </cell>
          <cell r="C587" t="str">
            <v>J &amp; M Residential Lettings Limited</v>
          </cell>
          <cell r="D587" t="str">
            <v>No</v>
          </cell>
          <cell r="E587" t="str">
            <v>non-grp</v>
          </cell>
          <cell r="F587">
            <v>0</v>
          </cell>
          <cell r="G587">
            <v>0</v>
          </cell>
          <cell r="H587">
            <v>0</v>
          </cell>
          <cell r="I587" t="str">
            <v>4737</v>
          </cell>
          <cell r="J587" t="str">
            <v>J &amp; M Residential Lettings Limited</v>
          </cell>
          <cell r="K587">
            <v>0</v>
          </cell>
          <cell r="L587" t="str">
            <v>4737</v>
          </cell>
          <cell r="M587" t="str">
            <v>J &amp; M Residential Lettings Limited</v>
          </cell>
          <cell r="N587" t="str">
            <v>RASA</v>
          </cell>
          <cell r="O587">
            <v>1</v>
          </cell>
        </row>
        <row r="588">
          <cell r="A588" t="str">
            <v>A2293</v>
          </cell>
          <cell r="B588" t="str">
            <v>A2293</v>
          </cell>
          <cell r="C588" t="str">
            <v>Jacob Wrights Almshouses</v>
          </cell>
          <cell r="D588" t="str">
            <v>No</v>
          </cell>
          <cell r="E588" t="str">
            <v>non-grp</v>
          </cell>
          <cell r="F588">
            <v>0</v>
          </cell>
          <cell r="G588">
            <v>0</v>
          </cell>
          <cell r="H588">
            <v>0</v>
          </cell>
          <cell r="I588" t="str">
            <v>A2293</v>
          </cell>
          <cell r="J588" t="str">
            <v>Jacob Wrights Almshouses</v>
          </cell>
          <cell r="K588">
            <v>0</v>
          </cell>
          <cell r="L588" t="str">
            <v>A2293</v>
          </cell>
          <cell r="M588" t="str">
            <v>Jacob Wrights Almshouses</v>
          </cell>
          <cell r="N588" t="str">
            <v>RASA</v>
          </cell>
          <cell r="O588">
            <v>1</v>
          </cell>
        </row>
        <row r="589">
          <cell r="A589" t="str">
            <v>A2989</v>
          </cell>
          <cell r="B589" t="str">
            <v>A2989</v>
          </cell>
          <cell r="C589" t="str">
            <v>James Bradford Almshouses Trust</v>
          </cell>
          <cell r="D589" t="str">
            <v>No</v>
          </cell>
          <cell r="E589" t="str">
            <v>non-grp</v>
          </cell>
          <cell r="F589">
            <v>0</v>
          </cell>
          <cell r="G589">
            <v>0</v>
          </cell>
          <cell r="H589">
            <v>0</v>
          </cell>
          <cell r="I589" t="str">
            <v>A2989</v>
          </cell>
          <cell r="J589" t="str">
            <v>James Bradford Almshouses Trust</v>
          </cell>
          <cell r="K589">
            <v>0</v>
          </cell>
          <cell r="L589" t="str">
            <v>A2989</v>
          </cell>
          <cell r="M589" t="str">
            <v>James Bradford Almshouses Trust</v>
          </cell>
          <cell r="N589" t="str">
            <v>RASA</v>
          </cell>
          <cell r="O589">
            <v>1</v>
          </cell>
        </row>
        <row r="590">
          <cell r="A590" t="str">
            <v>A0567</v>
          </cell>
          <cell r="B590" t="str">
            <v>A0567</v>
          </cell>
          <cell r="C590" t="str">
            <v>Jane Gibson Almshouses</v>
          </cell>
          <cell r="D590" t="str">
            <v>No</v>
          </cell>
          <cell r="E590" t="str">
            <v>non-grp</v>
          </cell>
          <cell r="F590">
            <v>0</v>
          </cell>
          <cell r="G590">
            <v>0</v>
          </cell>
          <cell r="H590">
            <v>0</v>
          </cell>
          <cell r="I590" t="str">
            <v>A0567</v>
          </cell>
          <cell r="J590" t="str">
            <v>Jane Gibson Almshouses</v>
          </cell>
          <cell r="K590">
            <v>0</v>
          </cell>
          <cell r="L590" t="str">
            <v>A0567</v>
          </cell>
          <cell r="M590" t="str">
            <v>Jane Gibson Almshouses</v>
          </cell>
          <cell r="N590" t="str">
            <v>RASA</v>
          </cell>
          <cell r="O590">
            <v>1</v>
          </cell>
        </row>
        <row r="591">
          <cell r="A591" t="str">
            <v>LH0902</v>
          </cell>
          <cell r="B591" t="str">
            <v>LH0902</v>
          </cell>
          <cell r="C591" t="str">
            <v>Jewish Community Housing Association Limited</v>
          </cell>
          <cell r="D591" t="str">
            <v>No</v>
          </cell>
          <cell r="E591" t="str">
            <v>non-grp</v>
          </cell>
          <cell r="F591">
            <v>0</v>
          </cell>
          <cell r="G591">
            <v>0</v>
          </cell>
          <cell r="H591">
            <v>0</v>
          </cell>
          <cell r="I591" t="str">
            <v>LH0902</v>
          </cell>
          <cell r="J591" t="str">
            <v>Jewish Community Housing Association Limited</v>
          </cell>
          <cell r="K591">
            <v>0</v>
          </cell>
          <cell r="L591" t="str">
            <v>LH0902</v>
          </cell>
          <cell r="M591" t="str">
            <v>Jewish Community Housing Association Limited</v>
          </cell>
          <cell r="N591" t="str">
            <v>RASA</v>
          </cell>
          <cell r="O591">
            <v>1</v>
          </cell>
        </row>
        <row r="592">
          <cell r="A592" t="str">
            <v>A2670</v>
          </cell>
          <cell r="B592" t="str">
            <v>A2670</v>
          </cell>
          <cell r="C592" t="str">
            <v>Joel Emanuel Almshouse Trust</v>
          </cell>
          <cell r="D592" t="str">
            <v>Yes</v>
          </cell>
          <cell r="E592" t="str">
            <v>No</v>
          </cell>
          <cell r="F592" t="str">
            <v>No</v>
          </cell>
          <cell r="G592">
            <v>0</v>
          </cell>
          <cell r="H592">
            <v>0</v>
          </cell>
          <cell r="I592" t="str">
            <v>A2670</v>
          </cell>
          <cell r="J592" t="str">
            <v>Joel Emanuel Almshouse Trust</v>
          </cell>
          <cell r="K592" t="str">
            <v>unreg'd parent: Jewish Care</v>
          </cell>
          <cell r="L592" t="str">
            <v>A2670</v>
          </cell>
          <cell r="M592" t="str">
            <v>Joel Emanuel Almshouse Trust</v>
          </cell>
          <cell r="N592" t="str">
            <v>RASA</v>
          </cell>
          <cell r="O592">
            <v>1</v>
          </cell>
        </row>
        <row r="593">
          <cell r="A593" t="str">
            <v>A0513</v>
          </cell>
          <cell r="B593" t="str">
            <v>A0513</v>
          </cell>
          <cell r="C593" t="str">
            <v>John Bowley and Sherwood Almshouses</v>
          </cell>
          <cell r="D593" t="str">
            <v>No</v>
          </cell>
          <cell r="E593" t="str">
            <v>non-grp</v>
          </cell>
          <cell r="F593">
            <v>0</v>
          </cell>
          <cell r="G593">
            <v>0</v>
          </cell>
          <cell r="H593">
            <v>0</v>
          </cell>
          <cell r="I593" t="str">
            <v>A0513</v>
          </cell>
          <cell r="J593" t="str">
            <v>John Bowley and Sherwood Almshouses</v>
          </cell>
          <cell r="K593">
            <v>0</v>
          </cell>
          <cell r="L593" t="str">
            <v>A0513</v>
          </cell>
          <cell r="M593" t="str">
            <v>John Bowley and Sherwood Almshouses</v>
          </cell>
          <cell r="N593" t="str">
            <v>RASA</v>
          </cell>
          <cell r="O593">
            <v>1</v>
          </cell>
        </row>
        <row r="594">
          <cell r="A594" t="str">
            <v>A3970</v>
          </cell>
          <cell r="B594" t="str">
            <v>A3970</v>
          </cell>
          <cell r="C594" t="str">
            <v>John Pease Cottages</v>
          </cell>
          <cell r="D594" t="str">
            <v>No</v>
          </cell>
          <cell r="E594" t="str">
            <v>non-grp</v>
          </cell>
          <cell r="F594">
            <v>0</v>
          </cell>
          <cell r="G594">
            <v>0</v>
          </cell>
          <cell r="H594">
            <v>0</v>
          </cell>
          <cell r="I594" t="str">
            <v>A3970</v>
          </cell>
          <cell r="J594" t="str">
            <v>John Pease Cottages</v>
          </cell>
          <cell r="K594">
            <v>0</v>
          </cell>
          <cell r="L594" t="str">
            <v>A3970</v>
          </cell>
          <cell r="M594" t="str">
            <v>John Pease Cottages</v>
          </cell>
          <cell r="N594" t="str">
            <v>RASA</v>
          </cell>
          <cell r="O594">
            <v>1</v>
          </cell>
        </row>
        <row r="595">
          <cell r="A595" t="str">
            <v>SL3344</v>
          </cell>
          <cell r="B595" t="str">
            <v>SL3344</v>
          </cell>
          <cell r="C595" t="str">
            <v>'Johnnie' Johnson Housing Association Limited</v>
          </cell>
          <cell r="D595" t="str">
            <v>Yes</v>
          </cell>
          <cell r="E595" t="str">
            <v>No</v>
          </cell>
          <cell r="F595" t="str">
            <v>Yes</v>
          </cell>
          <cell r="G595" t="str">
            <v>L1231</v>
          </cell>
          <cell r="H595" t="str">
            <v>'Johnnie' Johnson Housing Trust Limited</v>
          </cell>
          <cell r="I595" t="str">
            <v>L1231</v>
          </cell>
          <cell r="J595" t="str">
            <v>'Johnnie' Johnson Housing Trust Limited</v>
          </cell>
          <cell r="K595">
            <v>0</v>
          </cell>
          <cell r="L595" t="str">
            <v>L1231</v>
          </cell>
          <cell r="M595" t="str">
            <v>'Johnnie' Johnson Housing Trust Limited</v>
          </cell>
          <cell r="N595" t="str">
            <v>RASA</v>
          </cell>
          <cell r="O595">
            <v>1</v>
          </cell>
        </row>
        <row r="596">
          <cell r="A596" t="str">
            <v>L1231</v>
          </cell>
          <cell r="B596" t="str">
            <v>L1231</v>
          </cell>
          <cell r="C596" t="str">
            <v>'Johnnie' Johnson Housing Trust Limited</v>
          </cell>
          <cell r="D596" t="str">
            <v>Yes</v>
          </cell>
          <cell r="E596" t="str">
            <v>Yes</v>
          </cell>
          <cell r="F596">
            <v>0</v>
          </cell>
          <cell r="G596">
            <v>0</v>
          </cell>
          <cell r="H596">
            <v>0</v>
          </cell>
          <cell r="I596" t="str">
            <v>L1231</v>
          </cell>
          <cell r="J596" t="str">
            <v>'Johnnie' Johnson Housing Trust Limited</v>
          </cell>
          <cell r="K596">
            <v>0</v>
          </cell>
          <cell r="L596" t="str">
            <v>L1231</v>
          </cell>
          <cell r="M596" t="str">
            <v>'Johnnie' Johnson Housing Trust Limited</v>
          </cell>
          <cell r="N596" t="str">
            <v>Large</v>
          </cell>
          <cell r="O596">
            <v>1</v>
          </cell>
        </row>
        <row r="597">
          <cell r="A597" t="str">
            <v>A1442</v>
          </cell>
          <cell r="B597" t="str">
            <v>A1442</v>
          </cell>
          <cell r="C597" t="str">
            <v>Joseph and Eleanor Gunson Almshouse Trust</v>
          </cell>
          <cell r="D597" t="str">
            <v>No</v>
          </cell>
          <cell r="E597" t="str">
            <v>non-grp</v>
          </cell>
          <cell r="F597">
            <v>0</v>
          </cell>
          <cell r="G597">
            <v>0</v>
          </cell>
          <cell r="H597">
            <v>0</v>
          </cell>
          <cell r="I597" t="str">
            <v>A1442</v>
          </cell>
          <cell r="J597" t="str">
            <v>Joseph and Eleanor Gunson Almshouse Trust</v>
          </cell>
          <cell r="K597">
            <v>0</v>
          </cell>
          <cell r="L597" t="str">
            <v>A1442</v>
          </cell>
          <cell r="M597" t="str">
            <v>Joseph and Eleanor Gunson Almshouse Trust</v>
          </cell>
          <cell r="N597" t="str">
            <v>RASA</v>
          </cell>
          <cell r="O597">
            <v>1</v>
          </cell>
        </row>
        <row r="598">
          <cell r="A598" t="str">
            <v>A1274</v>
          </cell>
          <cell r="B598" t="str">
            <v>A1274</v>
          </cell>
          <cell r="C598" t="str">
            <v>Joseph Crossley's Almshouses</v>
          </cell>
          <cell r="D598" t="str">
            <v>No</v>
          </cell>
          <cell r="E598" t="str">
            <v>non-grp</v>
          </cell>
          <cell r="F598">
            <v>0</v>
          </cell>
          <cell r="G598">
            <v>0</v>
          </cell>
          <cell r="H598">
            <v>0</v>
          </cell>
          <cell r="I598" t="str">
            <v>A1274</v>
          </cell>
          <cell r="J598" t="str">
            <v>Joseph Crossley's Almshouses</v>
          </cell>
          <cell r="K598">
            <v>0</v>
          </cell>
          <cell r="L598" t="str">
            <v>A1274</v>
          </cell>
          <cell r="M598" t="str">
            <v>Joseph Crossley's Almshouses</v>
          </cell>
          <cell r="N598" t="str">
            <v>RASA</v>
          </cell>
          <cell r="O598">
            <v>1</v>
          </cell>
        </row>
        <row r="599">
          <cell r="A599" t="str">
            <v>L4549</v>
          </cell>
          <cell r="B599" t="str">
            <v>L4549</v>
          </cell>
          <cell r="C599" t="str">
            <v>Julian House</v>
          </cell>
          <cell r="D599" t="str">
            <v>No</v>
          </cell>
          <cell r="E599" t="str">
            <v>non-grp</v>
          </cell>
          <cell r="F599">
            <v>0</v>
          </cell>
          <cell r="G599">
            <v>0</v>
          </cell>
          <cell r="H599">
            <v>0</v>
          </cell>
          <cell r="I599" t="str">
            <v>L4549</v>
          </cell>
          <cell r="J599" t="str">
            <v>Julian House</v>
          </cell>
          <cell r="K599">
            <v>0</v>
          </cell>
          <cell r="L599" t="str">
            <v>L4549</v>
          </cell>
          <cell r="M599" t="str">
            <v>Julian House</v>
          </cell>
          <cell r="N599" t="str">
            <v>RASA</v>
          </cell>
          <cell r="O599">
            <v>1</v>
          </cell>
        </row>
        <row r="600">
          <cell r="A600" t="str">
            <v>4770</v>
          </cell>
          <cell r="B600">
            <v>4770</v>
          </cell>
          <cell r="C600" t="str">
            <v>Karin Housing Association Limited</v>
          </cell>
          <cell r="D600" t="str">
            <v>No</v>
          </cell>
          <cell r="E600" t="str">
            <v>non-grp</v>
          </cell>
          <cell r="F600">
            <v>0</v>
          </cell>
          <cell r="G600">
            <v>0</v>
          </cell>
          <cell r="H600">
            <v>0</v>
          </cell>
          <cell r="I600" t="str">
            <v>4770</v>
          </cell>
          <cell r="J600" t="str">
            <v>Karin Housing Association Limited</v>
          </cell>
          <cell r="K600">
            <v>0</v>
          </cell>
          <cell r="L600" t="str">
            <v>4770</v>
          </cell>
          <cell r="M600" t="str">
            <v>Karin Housing Association Limited</v>
          </cell>
          <cell r="N600" t="str">
            <v>RASA</v>
          </cell>
          <cell r="O600">
            <v>1</v>
          </cell>
        </row>
        <row r="601">
          <cell r="A601" t="str">
            <v>4647</v>
          </cell>
          <cell r="B601">
            <v>4647</v>
          </cell>
          <cell r="C601" t="str">
            <v>Keelman Homes Limited</v>
          </cell>
          <cell r="D601" t="str">
            <v>No</v>
          </cell>
          <cell r="E601" t="str">
            <v>non-grp</v>
          </cell>
          <cell r="F601">
            <v>0</v>
          </cell>
          <cell r="G601">
            <v>0</v>
          </cell>
          <cell r="H601">
            <v>0</v>
          </cell>
          <cell r="I601" t="str">
            <v>4647</v>
          </cell>
          <cell r="J601" t="str">
            <v>Keelman Homes Limited</v>
          </cell>
          <cell r="K601">
            <v>0</v>
          </cell>
          <cell r="L601" t="str">
            <v>4647</v>
          </cell>
          <cell r="M601" t="str">
            <v>Keelman Homes Limited</v>
          </cell>
          <cell r="N601" t="str">
            <v>RASA</v>
          </cell>
          <cell r="O601">
            <v>1</v>
          </cell>
        </row>
        <row r="602">
          <cell r="A602" t="str">
            <v>A1059</v>
          </cell>
          <cell r="B602" t="str">
            <v>A1059</v>
          </cell>
          <cell r="C602" t="str">
            <v>Kendal Almshouse Charity</v>
          </cell>
          <cell r="D602" t="str">
            <v>No</v>
          </cell>
          <cell r="E602" t="str">
            <v>non-grp</v>
          </cell>
          <cell r="F602">
            <v>0</v>
          </cell>
          <cell r="G602">
            <v>0</v>
          </cell>
          <cell r="H602">
            <v>0</v>
          </cell>
          <cell r="I602" t="str">
            <v>A1059</v>
          </cell>
          <cell r="J602" t="str">
            <v>Kendal Almshouse Charity</v>
          </cell>
          <cell r="K602">
            <v>0</v>
          </cell>
          <cell r="L602" t="str">
            <v>A1059</v>
          </cell>
          <cell r="M602" t="str">
            <v>Kendal Almshouse Charity</v>
          </cell>
          <cell r="N602" t="str">
            <v>RASA</v>
          </cell>
          <cell r="O602">
            <v>1</v>
          </cell>
        </row>
        <row r="603">
          <cell r="A603" t="str">
            <v>L1965</v>
          </cell>
          <cell r="B603" t="str">
            <v>L1965</v>
          </cell>
          <cell r="C603" t="str">
            <v>Keniston Housing Association Limited</v>
          </cell>
          <cell r="D603" t="str">
            <v>No</v>
          </cell>
          <cell r="E603" t="str">
            <v>non-grp</v>
          </cell>
          <cell r="F603">
            <v>0</v>
          </cell>
          <cell r="G603">
            <v>0</v>
          </cell>
          <cell r="H603">
            <v>0</v>
          </cell>
          <cell r="I603" t="str">
            <v>L1965</v>
          </cell>
          <cell r="J603" t="str">
            <v>Keniston Housing Association Limited</v>
          </cell>
          <cell r="K603">
            <v>0</v>
          </cell>
          <cell r="L603" t="str">
            <v>L1965</v>
          </cell>
          <cell r="M603" t="str">
            <v>Keniston Housing Association Limited</v>
          </cell>
          <cell r="N603" t="str">
            <v>RASA</v>
          </cell>
          <cell r="O603">
            <v>1</v>
          </cell>
        </row>
        <row r="604">
          <cell r="A604" t="str">
            <v>4712</v>
          </cell>
          <cell r="B604">
            <v>4712</v>
          </cell>
          <cell r="C604" t="str">
            <v>Keswick Community Housing Trust</v>
          </cell>
          <cell r="D604" t="str">
            <v>No</v>
          </cell>
          <cell r="E604" t="str">
            <v>non-grp</v>
          </cell>
          <cell r="F604">
            <v>0</v>
          </cell>
          <cell r="G604">
            <v>0</v>
          </cell>
          <cell r="H604">
            <v>0</v>
          </cell>
          <cell r="I604" t="str">
            <v>4712</v>
          </cell>
          <cell r="J604" t="str">
            <v>Keswick Community Housing Trust</v>
          </cell>
          <cell r="K604">
            <v>0</v>
          </cell>
          <cell r="L604" t="str">
            <v>4712</v>
          </cell>
          <cell r="M604" t="str">
            <v>Keswick Community Housing Trust</v>
          </cell>
          <cell r="N604" t="str">
            <v>RASA</v>
          </cell>
          <cell r="O604">
            <v>1</v>
          </cell>
        </row>
        <row r="605">
          <cell r="A605" t="str">
            <v>4725</v>
          </cell>
          <cell r="B605">
            <v>4725</v>
          </cell>
          <cell r="C605" t="str">
            <v>Keystage Properties Limited</v>
          </cell>
          <cell r="D605" t="str">
            <v>No</v>
          </cell>
          <cell r="E605" t="str">
            <v>non-grp</v>
          </cell>
          <cell r="F605">
            <v>0</v>
          </cell>
          <cell r="G605">
            <v>0</v>
          </cell>
          <cell r="H605">
            <v>0</v>
          </cell>
          <cell r="I605" t="str">
            <v>4725</v>
          </cell>
          <cell r="J605" t="str">
            <v>Keystage Properties Limited</v>
          </cell>
          <cell r="K605">
            <v>0</v>
          </cell>
          <cell r="L605" t="str">
            <v>4725</v>
          </cell>
          <cell r="M605" t="str">
            <v>Keystage Properties Limited</v>
          </cell>
          <cell r="N605" t="str">
            <v>RASA</v>
          </cell>
          <cell r="O605">
            <v>1</v>
          </cell>
        </row>
        <row r="606">
          <cell r="A606" t="str">
            <v>C2694</v>
          </cell>
          <cell r="B606" t="str">
            <v>C2694</v>
          </cell>
          <cell r="C606" t="str">
            <v>Kilburn Housing Co-operative Limited</v>
          </cell>
          <cell r="D606" t="str">
            <v>No</v>
          </cell>
          <cell r="E606" t="str">
            <v>non-grp</v>
          </cell>
          <cell r="F606">
            <v>0</v>
          </cell>
          <cell r="G606">
            <v>0</v>
          </cell>
          <cell r="H606">
            <v>0</v>
          </cell>
          <cell r="I606" t="str">
            <v>C2694</v>
          </cell>
          <cell r="J606" t="str">
            <v>Kilburn Housing Co-operative Limited</v>
          </cell>
          <cell r="K606">
            <v>0</v>
          </cell>
          <cell r="L606" t="str">
            <v>C2694</v>
          </cell>
          <cell r="M606" t="str">
            <v>Kilburn Housing Co-operative Limited</v>
          </cell>
          <cell r="N606" t="str">
            <v>RASA</v>
          </cell>
          <cell r="O606">
            <v>1</v>
          </cell>
        </row>
        <row r="607">
          <cell r="A607" t="str">
            <v>4771</v>
          </cell>
          <cell r="B607">
            <v>4771</v>
          </cell>
          <cell r="C607" t="str">
            <v>Kindstream Housing CIC</v>
          </cell>
          <cell r="D607" t="str">
            <v>No</v>
          </cell>
          <cell r="E607" t="str">
            <v>non-grp</v>
          </cell>
          <cell r="F607">
            <v>0</v>
          </cell>
          <cell r="G607">
            <v>0</v>
          </cell>
          <cell r="H607">
            <v>0</v>
          </cell>
          <cell r="I607" t="str">
            <v>4771</v>
          </cell>
          <cell r="J607" t="str">
            <v>Kindstream Housing CIC</v>
          </cell>
          <cell r="K607">
            <v>0</v>
          </cell>
          <cell r="L607" t="str">
            <v>4771</v>
          </cell>
          <cell r="M607" t="str">
            <v>Kindstream Housing CIC</v>
          </cell>
          <cell r="N607" t="str">
            <v>RASA</v>
          </cell>
          <cell r="O607">
            <v>1</v>
          </cell>
        </row>
        <row r="608">
          <cell r="A608" t="str">
            <v>A2250</v>
          </cell>
          <cell r="B608" t="str">
            <v>A2250</v>
          </cell>
          <cell r="C608" t="str">
            <v>King George V Memorial Houses</v>
          </cell>
          <cell r="D608" t="str">
            <v>No</v>
          </cell>
          <cell r="E608" t="str">
            <v>non-grp</v>
          </cell>
          <cell r="F608">
            <v>0</v>
          </cell>
          <cell r="G608">
            <v>0</v>
          </cell>
          <cell r="H608">
            <v>0</v>
          </cell>
          <cell r="I608" t="str">
            <v>A2250</v>
          </cell>
          <cell r="J608" t="str">
            <v>King George V Memorial Houses</v>
          </cell>
          <cell r="K608">
            <v>0</v>
          </cell>
          <cell r="L608" t="str">
            <v>A2250</v>
          </cell>
          <cell r="M608" t="str">
            <v>King George V Memorial Houses</v>
          </cell>
          <cell r="N608" t="str">
            <v>RASA</v>
          </cell>
          <cell r="O608">
            <v>1</v>
          </cell>
        </row>
        <row r="609">
          <cell r="A609" t="str">
            <v>L1716</v>
          </cell>
          <cell r="B609" t="str">
            <v>L1716</v>
          </cell>
          <cell r="C609" t="str">
            <v>King's Barton Housing Association Limited</v>
          </cell>
          <cell r="D609" t="str">
            <v>No</v>
          </cell>
          <cell r="E609" t="str">
            <v>non-grp</v>
          </cell>
          <cell r="F609">
            <v>0</v>
          </cell>
          <cell r="G609">
            <v>0</v>
          </cell>
          <cell r="H609">
            <v>0</v>
          </cell>
          <cell r="I609" t="str">
            <v>L1716</v>
          </cell>
          <cell r="J609" t="str">
            <v>King's Barton Housing Association Limited</v>
          </cell>
          <cell r="K609">
            <v>0</v>
          </cell>
          <cell r="L609" t="str">
            <v>L1716</v>
          </cell>
          <cell r="M609" t="str">
            <v>King's Barton Housing Association Limited</v>
          </cell>
          <cell r="N609" t="str">
            <v>RASA</v>
          </cell>
          <cell r="O609">
            <v>1</v>
          </cell>
        </row>
        <row r="610">
          <cell r="A610" t="str">
            <v>A0486</v>
          </cell>
          <cell r="B610" t="str">
            <v>A0486</v>
          </cell>
          <cell r="C610" t="str">
            <v>Kingsclere Almshouses Charity</v>
          </cell>
          <cell r="D610" t="str">
            <v>No</v>
          </cell>
          <cell r="E610" t="str">
            <v>non-grp</v>
          </cell>
          <cell r="F610">
            <v>0</v>
          </cell>
          <cell r="G610">
            <v>0</v>
          </cell>
          <cell r="H610">
            <v>0</v>
          </cell>
          <cell r="I610" t="str">
            <v>A0486</v>
          </cell>
          <cell r="J610" t="str">
            <v>Kingsclere Almshouses Charity</v>
          </cell>
          <cell r="K610">
            <v>0</v>
          </cell>
          <cell r="L610" t="str">
            <v>A0486</v>
          </cell>
          <cell r="M610" t="str">
            <v>Kingsclere Almshouses Charity</v>
          </cell>
          <cell r="N610" t="str">
            <v>RASA</v>
          </cell>
          <cell r="O610">
            <v>1</v>
          </cell>
        </row>
        <row r="611">
          <cell r="A611" t="str">
            <v>L0891</v>
          </cell>
          <cell r="B611" t="str">
            <v>L0891</v>
          </cell>
          <cell r="C611" t="str">
            <v>Kingston upon Thames Churches Housing Association Limited</v>
          </cell>
          <cell r="D611" t="str">
            <v>No</v>
          </cell>
          <cell r="E611" t="str">
            <v>non-grp</v>
          </cell>
          <cell r="F611">
            <v>0</v>
          </cell>
          <cell r="G611">
            <v>0</v>
          </cell>
          <cell r="H611">
            <v>0</v>
          </cell>
          <cell r="I611" t="str">
            <v>L0891</v>
          </cell>
          <cell r="J611" t="str">
            <v>Kingston upon Thames Churches Housing Association Limited</v>
          </cell>
          <cell r="K611">
            <v>0</v>
          </cell>
          <cell r="L611" t="str">
            <v>L0891</v>
          </cell>
          <cell r="M611" t="str">
            <v>Kingston upon Thames Churches Housing Association Limited</v>
          </cell>
          <cell r="N611" t="str">
            <v>RASA</v>
          </cell>
          <cell r="O611">
            <v>1</v>
          </cell>
        </row>
        <row r="612">
          <cell r="A612" t="str">
            <v>4769</v>
          </cell>
          <cell r="B612">
            <v>4769</v>
          </cell>
          <cell r="C612" t="str">
            <v>Kinsman Housing Limited</v>
          </cell>
          <cell r="D612" t="str">
            <v>No</v>
          </cell>
          <cell r="E612" t="str">
            <v>non-grp</v>
          </cell>
          <cell r="F612">
            <v>0</v>
          </cell>
          <cell r="G612">
            <v>0</v>
          </cell>
          <cell r="H612">
            <v>0</v>
          </cell>
          <cell r="I612" t="str">
            <v>4769</v>
          </cell>
          <cell r="J612" t="str">
            <v>Kinsman Housing Limited</v>
          </cell>
          <cell r="K612">
            <v>0</v>
          </cell>
          <cell r="L612" t="str">
            <v>4769</v>
          </cell>
          <cell r="M612" t="str">
            <v>Kinsman Housing Limited</v>
          </cell>
          <cell r="N612" t="str">
            <v>RASA</v>
          </cell>
          <cell r="O612">
            <v>1</v>
          </cell>
        </row>
        <row r="613">
          <cell r="A613" t="str">
            <v>4735</v>
          </cell>
          <cell r="B613">
            <v>4735</v>
          </cell>
          <cell r="C613" t="str">
            <v>Kirklees Housing Association Limited</v>
          </cell>
          <cell r="D613" t="str">
            <v>Yes</v>
          </cell>
          <cell r="E613" t="str">
            <v>No</v>
          </cell>
          <cell r="F613" t="str">
            <v>No</v>
          </cell>
          <cell r="G613">
            <v>0</v>
          </cell>
          <cell r="H613">
            <v>0</v>
          </cell>
          <cell r="I613" t="str">
            <v>4735</v>
          </cell>
          <cell r="J613" t="str">
            <v>Kirklees Housing Association Limited</v>
          </cell>
          <cell r="K613" t="str">
            <v>unreg'd parent: Kirklees Community Association</v>
          </cell>
          <cell r="L613" t="str">
            <v>4735</v>
          </cell>
          <cell r="M613" t="str">
            <v>Kirklees Housing Association Limited</v>
          </cell>
          <cell r="N613" t="str">
            <v>RASA</v>
          </cell>
          <cell r="O613">
            <v>1</v>
          </cell>
        </row>
        <row r="614">
          <cell r="A614" t="str">
            <v>L0291</v>
          </cell>
          <cell r="B614" t="str">
            <v>L0291</v>
          </cell>
          <cell r="C614" t="str">
            <v>Knightstone Housing Association Limited</v>
          </cell>
          <cell r="D614" t="str">
            <v>Yes</v>
          </cell>
          <cell r="E614" t="str">
            <v>No</v>
          </cell>
          <cell r="F614" t="str">
            <v>Yes</v>
          </cell>
          <cell r="G614" t="str">
            <v>L4436</v>
          </cell>
          <cell r="H614" t="str">
            <v>Knightstone Housing Group Limited</v>
          </cell>
          <cell r="I614" t="str">
            <v>L4436</v>
          </cell>
          <cell r="J614" t="str">
            <v>Knightstone Housing Group Limited</v>
          </cell>
          <cell r="K614">
            <v>0</v>
          </cell>
          <cell r="L614" t="str">
            <v>L4436</v>
          </cell>
          <cell r="M614" t="str">
            <v>Knightstone Housing Group Limited</v>
          </cell>
          <cell r="N614" t="str">
            <v>Large</v>
          </cell>
          <cell r="O614">
            <v>1</v>
          </cell>
        </row>
        <row r="615">
          <cell r="A615" t="str">
            <v>L4436</v>
          </cell>
          <cell r="B615" t="str">
            <v>L4436</v>
          </cell>
          <cell r="C615" t="str">
            <v>Knightstone Housing Group Limited</v>
          </cell>
          <cell r="D615" t="str">
            <v>Yes</v>
          </cell>
          <cell r="E615" t="str">
            <v>Yes</v>
          </cell>
          <cell r="F615">
            <v>0</v>
          </cell>
          <cell r="G615">
            <v>0</v>
          </cell>
          <cell r="H615">
            <v>0</v>
          </cell>
          <cell r="I615" t="str">
            <v>L4436</v>
          </cell>
          <cell r="J615" t="str">
            <v>Knightstone Housing Group Limited</v>
          </cell>
          <cell r="K615">
            <v>0</v>
          </cell>
          <cell r="L615" t="str">
            <v>L4436</v>
          </cell>
          <cell r="M615" t="str">
            <v>Knightstone Housing Group Limited</v>
          </cell>
          <cell r="N615" t="str">
            <v>RASA</v>
          </cell>
          <cell r="O615">
            <v>1</v>
          </cell>
        </row>
        <row r="616">
          <cell r="A616" t="str">
            <v>LH4343</v>
          </cell>
          <cell r="B616" t="str">
            <v>LH4343</v>
          </cell>
          <cell r="C616" t="str">
            <v>Knowsley Housing Trust</v>
          </cell>
          <cell r="D616" t="str">
            <v>Yes</v>
          </cell>
          <cell r="E616" t="str">
            <v>No</v>
          </cell>
          <cell r="F616" t="str">
            <v>No</v>
          </cell>
          <cell r="G616">
            <v>0</v>
          </cell>
          <cell r="H616">
            <v>0</v>
          </cell>
          <cell r="I616" t="str">
            <v>LH4343</v>
          </cell>
          <cell r="J616" t="str">
            <v>Knowsley Housing Trust</v>
          </cell>
          <cell r="K616" t="str">
            <v>unreg'd parent: First Ark Limited</v>
          </cell>
          <cell r="L616" t="str">
            <v>LH4343</v>
          </cell>
          <cell r="M616" t="str">
            <v>Knowsley Housing Trust</v>
          </cell>
          <cell r="N616" t="str">
            <v>Large</v>
          </cell>
          <cell r="O616">
            <v>1</v>
          </cell>
        </row>
        <row r="617">
          <cell r="A617" t="str">
            <v>C3573</v>
          </cell>
          <cell r="B617" t="str">
            <v>C3573</v>
          </cell>
          <cell r="C617" t="str">
            <v>Knowsley Residents Housing Co-operative Limited</v>
          </cell>
          <cell r="D617" t="str">
            <v>No</v>
          </cell>
          <cell r="E617" t="str">
            <v>non-grp</v>
          </cell>
          <cell r="F617">
            <v>0</v>
          </cell>
          <cell r="G617">
            <v>0</v>
          </cell>
          <cell r="H617">
            <v>0</v>
          </cell>
          <cell r="I617" t="str">
            <v>C3573</v>
          </cell>
          <cell r="J617" t="str">
            <v>Knowsley Residents Housing Co-operative Limited</v>
          </cell>
          <cell r="K617">
            <v>0</v>
          </cell>
          <cell r="L617" t="str">
            <v>C3573</v>
          </cell>
          <cell r="M617" t="str">
            <v>Knowsley Residents Housing Co-operative Limited</v>
          </cell>
          <cell r="N617" t="str">
            <v>RASA</v>
          </cell>
          <cell r="O617">
            <v>1</v>
          </cell>
        </row>
        <row r="618">
          <cell r="A618" t="str">
            <v>L4544</v>
          </cell>
          <cell r="B618" t="str">
            <v>L4544</v>
          </cell>
          <cell r="C618" t="str">
            <v>Kurdish Housing Association</v>
          </cell>
          <cell r="D618" t="str">
            <v>No</v>
          </cell>
          <cell r="E618" t="str">
            <v>non-grp</v>
          </cell>
          <cell r="F618">
            <v>0</v>
          </cell>
          <cell r="G618">
            <v>0</v>
          </cell>
          <cell r="H618">
            <v>0</v>
          </cell>
          <cell r="I618" t="str">
            <v>L4544</v>
          </cell>
          <cell r="J618" t="str">
            <v>Kurdish Housing Association</v>
          </cell>
          <cell r="K618">
            <v>0</v>
          </cell>
          <cell r="L618" t="str">
            <v>L4544</v>
          </cell>
          <cell r="M618" t="str">
            <v>Kurdish Housing Association</v>
          </cell>
          <cell r="N618" t="str">
            <v>RASA</v>
          </cell>
          <cell r="O618">
            <v>1</v>
          </cell>
        </row>
        <row r="619">
          <cell r="A619" t="str">
            <v>L0438</v>
          </cell>
          <cell r="B619" t="str">
            <v>L0438</v>
          </cell>
          <cell r="C619" t="str">
            <v>Lace Housing Limited</v>
          </cell>
          <cell r="D619" t="str">
            <v>No</v>
          </cell>
          <cell r="E619" t="str">
            <v>non-grp</v>
          </cell>
          <cell r="F619">
            <v>0</v>
          </cell>
          <cell r="G619">
            <v>0</v>
          </cell>
          <cell r="H619">
            <v>0</v>
          </cell>
          <cell r="I619" t="str">
            <v>L0438</v>
          </cell>
          <cell r="J619" t="str">
            <v>Lace Housing Limited</v>
          </cell>
          <cell r="K619">
            <v>0</v>
          </cell>
          <cell r="L619" t="str">
            <v>L0438</v>
          </cell>
          <cell r="M619" t="str">
            <v>Lace Housing Limited</v>
          </cell>
          <cell r="N619" t="str">
            <v>RASA</v>
          </cell>
          <cell r="O619">
            <v>1</v>
          </cell>
        </row>
        <row r="620">
          <cell r="A620" t="str">
            <v>A3788</v>
          </cell>
          <cell r="B620" t="str">
            <v>A3788</v>
          </cell>
          <cell r="C620" t="str">
            <v>Lady Haberfield's Almshouse Charity</v>
          </cell>
          <cell r="D620" t="str">
            <v>No</v>
          </cell>
          <cell r="E620" t="str">
            <v>non-grp</v>
          </cell>
          <cell r="F620">
            <v>0</v>
          </cell>
          <cell r="G620">
            <v>0</v>
          </cell>
          <cell r="H620">
            <v>0</v>
          </cell>
          <cell r="I620" t="str">
            <v>A3788</v>
          </cell>
          <cell r="J620" t="str">
            <v>Lady Haberfield's Almshouse Charity</v>
          </cell>
          <cell r="K620">
            <v>0</v>
          </cell>
          <cell r="L620" t="str">
            <v>A3788</v>
          </cell>
          <cell r="M620" t="str">
            <v>Lady Haberfield's Almshouse Charity</v>
          </cell>
          <cell r="N620" t="str">
            <v>RASA</v>
          </cell>
          <cell r="O620">
            <v>1</v>
          </cell>
        </row>
        <row r="621">
          <cell r="A621" t="str">
            <v>A3567</v>
          </cell>
          <cell r="B621" t="str">
            <v>A3567</v>
          </cell>
          <cell r="C621" t="str">
            <v>Lady Lumley's Almshouses</v>
          </cell>
          <cell r="D621" t="str">
            <v>No</v>
          </cell>
          <cell r="E621" t="str">
            <v>non-grp</v>
          </cell>
          <cell r="F621">
            <v>0</v>
          </cell>
          <cell r="G621">
            <v>0</v>
          </cell>
          <cell r="H621">
            <v>0</v>
          </cell>
          <cell r="I621" t="str">
            <v>A3567</v>
          </cell>
          <cell r="J621" t="str">
            <v>Lady Lumley's Almshouses</v>
          </cell>
          <cell r="K621">
            <v>0</v>
          </cell>
          <cell r="L621" t="str">
            <v>A3567</v>
          </cell>
          <cell r="M621" t="str">
            <v>Lady Lumley's Almshouses</v>
          </cell>
          <cell r="N621" t="str">
            <v>RASA</v>
          </cell>
          <cell r="O621">
            <v>1</v>
          </cell>
        </row>
        <row r="622">
          <cell r="A622" t="str">
            <v>C1686</v>
          </cell>
          <cell r="B622" t="str">
            <v>C1686</v>
          </cell>
          <cell r="C622" t="str">
            <v>Ladybur Housing Co-operative Limited</v>
          </cell>
          <cell r="D622" t="str">
            <v>No</v>
          </cell>
          <cell r="E622" t="str">
            <v>non-grp</v>
          </cell>
          <cell r="F622">
            <v>0</v>
          </cell>
          <cell r="G622">
            <v>0</v>
          </cell>
          <cell r="H622">
            <v>0</v>
          </cell>
          <cell r="I622" t="str">
            <v>C1686</v>
          </cell>
          <cell r="J622" t="str">
            <v>Ladybur Housing Co-operative Limited</v>
          </cell>
          <cell r="K622">
            <v>0</v>
          </cell>
          <cell r="L622" t="str">
            <v>C1686</v>
          </cell>
          <cell r="M622" t="str">
            <v>Ladybur Housing Co-operative Limited</v>
          </cell>
          <cell r="N622" t="str">
            <v>RASA</v>
          </cell>
          <cell r="O622">
            <v>1</v>
          </cell>
        </row>
        <row r="623">
          <cell r="A623" t="str">
            <v>L0927</v>
          </cell>
          <cell r="B623" t="str">
            <v>L0927</v>
          </cell>
          <cell r="C623" t="str">
            <v>Lambeth &amp; Southwark Housing Association Limited</v>
          </cell>
          <cell r="D623" t="str">
            <v>No</v>
          </cell>
          <cell r="E623" t="str">
            <v>non-grp</v>
          </cell>
          <cell r="F623">
            <v>0</v>
          </cell>
          <cell r="G623">
            <v>0</v>
          </cell>
          <cell r="H623">
            <v>0</v>
          </cell>
          <cell r="I623" t="str">
            <v>L0927</v>
          </cell>
          <cell r="J623" t="str">
            <v>Lambeth &amp; Southwark Housing Association Limited</v>
          </cell>
          <cell r="K623">
            <v>0</v>
          </cell>
          <cell r="L623" t="str">
            <v>L0927</v>
          </cell>
          <cell r="M623" t="str">
            <v>Lambeth &amp; Southwark Housing Association Limited</v>
          </cell>
          <cell r="N623" t="str">
            <v>RASA</v>
          </cell>
          <cell r="O623">
            <v>1</v>
          </cell>
        </row>
        <row r="624">
          <cell r="A624" t="str">
            <v>L4346</v>
          </cell>
          <cell r="B624" t="str">
            <v>L4346</v>
          </cell>
          <cell r="C624" t="str">
            <v>Lambeth Self Help Housing Association Limited</v>
          </cell>
          <cell r="D624" t="str">
            <v>No</v>
          </cell>
          <cell r="E624" t="str">
            <v>non-grp</v>
          </cell>
          <cell r="F624">
            <v>0</v>
          </cell>
          <cell r="G624">
            <v>0</v>
          </cell>
          <cell r="H624">
            <v>0</v>
          </cell>
          <cell r="I624" t="str">
            <v>L4346</v>
          </cell>
          <cell r="J624" t="str">
            <v>Lambeth Self Help Housing Association Limited</v>
          </cell>
          <cell r="K624">
            <v>0</v>
          </cell>
          <cell r="L624" t="str">
            <v>L4346</v>
          </cell>
          <cell r="M624" t="str">
            <v>Lambeth Self Help Housing Association Limited</v>
          </cell>
          <cell r="N624" t="str">
            <v>RASA</v>
          </cell>
          <cell r="O624">
            <v>1</v>
          </cell>
        </row>
        <row r="625">
          <cell r="A625" t="str">
            <v>4693</v>
          </cell>
          <cell r="B625">
            <v>4693</v>
          </cell>
          <cell r="C625" t="str">
            <v>Langley House Trust Limited</v>
          </cell>
          <cell r="D625" t="str">
            <v>Yes</v>
          </cell>
          <cell r="E625" t="str">
            <v>Yes</v>
          </cell>
          <cell r="F625">
            <v>0</v>
          </cell>
          <cell r="G625">
            <v>0</v>
          </cell>
          <cell r="H625">
            <v>0</v>
          </cell>
          <cell r="I625" t="str">
            <v>4693</v>
          </cell>
          <cell r="J625" t="str">
            <v>Langley House Trust Limited</v>
          </cell>
          <cell r="K625">
            <v>0</v>
          </cell>
          <cell r="L625" t="str">
            <v>4693</v>
          </cell>
          <cell r="M625" t="str">
            <v>Langley House Trust Limited</v>
          </cell>
          <cell r="N625" t="str">
            <v>RASA</v>
          </cell>
          <cell r="O625">
            <v>1</v>
          </cell>
        </row>
        <row r="626">
          <cell r="A626" t="str">
            <v>C3777</v>
          </cell>
          <cell r="B626" t="str">
            <v>C3777</v>
          </cell>
          <cell r="C626" t="str">
            <v>Langrove Community Housing Co-operative Limited</v>
          </cell>
          <cell r="D626" t="str">
            <v>No</v>
          </cell>
          <cell r="E626" t="str">
            <v>non-grp</v>
          </cell>
          <cell r="F626">
            <v>0</v>
          </cell>
          <cell r="G626">
            <v>0</v>
          </cell>
          <cell r="H626">
            <v>0</v>
          </cell>
          <cell r="I626" t="str">
            <v>C3777</v>
          </cell>
          <cell r="J626" t="str">
            <v>Langrove Community Housing Co-operative Limited</v>
          </cell>
          <cell r="K626">
            <v>0</v>
          </cell>
          <cell r="L626" t="str">
            <v>C3777</v>
          </cell>
          <cell r="M626" t="str">
            <v>Langrove Community Housing Co-operative Limited</v>
          </cell>
          <cell r="N626" t="str">
            <v>RASA</v>
          </cell>
          <cell r="O626">
            <v>1</v>
          </cell>
        </row>
        <row r="627">
          <cell r="A627" t="str">
            <v>4727</v>
          </cell>
          <cell r="B627">
            <v>4727</v>
          </cell>
          <cell r="C627" t="str">
            <v>Larch Housing Association Limited</v>
          </cell>
          <cell r="D627" t="str">
            <v>No</v>
          </cell>
          <cell r="E627" t="str">
            <v>non-grp</v>
          </cell>
          <cell r="F627">
            <v>0</v>
          </cell>
          <cell r="G627">
            <v>0</v>
          </cell>
          <cell r="H627">
            <v>0</v>
          </cell>
          <cell r="I627" t="str">
            <v>4727</v>
          </cell>
          <cell r="J627" t="str">
            <v>Larch Housing Association Limited</v>
          </cell>
          <cell r="K627">
            <v>0</v>
          </cell>
          <cell r="L627" t="str">
            <v>4727</v>
          </cell>
          <cell r="M627" t="str">
            <v>Larch Housing Association Limited</v>
          </cell>
          <cell r="N627" t="str">
            <v>RASA</v>
          </cell>
          <cell r="O627">
            <v>1</v>
          </cell>
        </row>
        <row r="628">
          <cell r="A628" t="str">
            <v>H0895</v>
          </cell>
          <cell r="B628" t="str">
            <v>H0895</v>
          </cell>
          <cell r="C628" t="str">
            <v>Larcombe Housing Association Limited</v>
          </cell>
          <cell r="D628" t="str">
            <v>No</v>
          </cell>
          <cell r="E628" t="str">
            <v>non-grp</v>
          </cell>
          <cell r="F628">
            <v>0</v>
          </cell>
          <cell r="G628">
            <v>0</v>
          </cell>
          <cell r="H628">
            <v>0</v>
          </cell>
          <cell r="I628" t="str">
            <v>H0895</v>
          </cell>
          <cell r="J628" t="str">
            <v>Larcombe Housing Association Limited</v>
          </cell>
          <cell r="K628">
            <v>0</v>
          </cell>
          <cell r="L628" t="str">
            <v>H0895</v>
          </cell>
          <cell r="M628" t="str">
            <v>Larcombe Housing Association Limited</v>
          </cell>
          <cell r="N628" t="str">
            <v>RASA</v>
          </cell>
          <cell r="O628">
            <v>1</v>
          </cell>
        </row>
        <row r="629">
          <cell r="A629" t="str">
            <v>C2416</v>
          </cell>
          <cell r="B629" t="str">
            <v>C2416</v>
          </cell>
          <cell r="C629" t="str">
            <v>Lark Lane Housing Co-operative Limited</v>
          </cell>
          <cell r="D629" t="str">
            <v>No</v>
          </cell>
          <cell r="E629" t="str">
            <v>non-grp</v>
          </cell>
          <cell r="F629">
            <v>0</v>
          </cell>
          <cell r="G629">
            <v>0</v>
          </cell>
          <cell r="H629">
            <v>0</v>
          </cell>
          <cell r="I629" t="str">
            <v>C2416</v>
          </cell>
          <cell r="J629" t="str">
            <v>Lark Lane Housing Co-operative Limited</v>
          </cell>
          <cell r="K629">
            <v>0</v>
          </cell>
          <cell r="L629" t="str">
            <v>C2416</v>
          </cell>
          <cell r="M629" t="str">
            <v>Lark Lane Housing Co-operative Limited</v>
          </cell>
          <cell r="N629" t="str">
            <v>RASA</v>
          </cell>
          <cell r="O629">
            <v>1</v>
          </cell>
        </row>
        <row r="630">
          <cell r="A630" t="str">
            <v>A2064</v>
          </cell>
          <cell r="B630" t="str">
            <v>A2064</v>
          </cell>
          <cell r="C630" t="str">
            <v>Lawrence Campe's Almshouse Trust</v>
          </cell>
          <cell r="D630" t="str">
            <v>No</v>
          </cell>
          <cell r="E630" t="str">
            <v>non-grp</v>
          </cell>
          <cell r="F630">
            <v>0</v>
          </cell>
          <cell r="G630">
            <v>0</v>
          </cell>
          <cell r="H630">
            <v>0</v>
          </cell>
          <cell r="I630" t="str">
            <v>A2064</v>
          </cell>
          <cell r="J630" t="str">
            <v>Lawrence Campe's Almshouse Trust</v>
          </cell>
          <cell r="K630">
            <v>0</v>
          </cell>
          <cell r="L630" t="str">
            <v>A2064</v>
          </cell>
          <cell r="M630" t="str">
            <v>Lawrence Campe's Almshouse Trust</v>
          </cell>
          <cell r="N630" t="str">
            <v>RASA</v>
          </cell>
          <cell r="O630">
            <v>1</v>
          </cell>
        </row>
        <row r="631">
          <cell r="A631" t="str">
            <v>A0604</v>
          </cell>
          <cell r="B631" t="str">
            <v>A0604</v>
          </cell>
          <cell r="C631" t="str">
            <v>Leatherhead United Charities</v>
          </cell>
          <cell r="D631" t="str">
            <v>No</v>
          </cell>
          <cell r="E631" t="str">
            <v>non-grp</v>
          </cell>
          <cell r="F631">
            <v>0</v>
          </cell>
          <cell r="G631">
            <v>0</v>
          </cell>
          <cell r="H631">
            <v>0</v>
          </cell>
          <cell r="I631" t="str">
            <v>A0604</v>
          </cell>
          <cell r="J631" t="str">
            <v>Leatherhead United Charities</v>
          </cell>
          <cell r="K631">
            <v>0</v>
          </cell>
          <cell r="L631" t="str">
            <v>A0604</v>
          </cell>
          <cell r="M631" t="str">
            <v>Leatherhead United Charities</v>
          </cell>
          <cell r="N631" t="str">
            <v>RASA</v>
          </cell>
          <cell r="O631">
            <v>1</v>
          </cell>
        </row>
        <row r="632">
          <cell r="A632" t="str">
            <v>4633</v>
          </cell>
          <cell r="B632">
            <v>4633</v>
          </cell>
          <cell r="C632" t="str">
            <v>Leazes Homes Limited</v>
          </cell>
          <cell r="D632" t="str">
            <v>No</v>
          </cell>
          <cell r="E632" t="str">
            <v>non-grp</v>
          </cell>
          <cell r="F632">
            <v>0</v>
          </cell>
          <cell r="G632">
            <v>0</v>
          </cell>
          <cell r="H632">
            <v>0</v>
          </cell>
          <cell r="I632" t="str">
            <v>4633</v>
          </cell>
          <cell r="J632" t="str">
            <v>Leazes Homes Limited</v>
          </cell>
          <cell r="K632">
            <v>0</v>
          </cell>
          <cell r="L632" t="str">
            <v>4633</v>
          </cell>
          <cell r="M632" t="str">
            <v>Leazes Homes Limited</v>
          </cell>
          <cell r="N632" t="str">
            <v>RASA</v>
          </cell>
          <cell r="O632">
            <v>1</v>
          </cell>
        </row>
        <row r="633">
          <cell r="A633" t="str">
            <v>L0456</v>
          </cell>
          <cell r="B633" t="str">
            <v>L0456</v>
          </cell>
          <cell r="C633" t="str">
            <v>Lee Housing Association Limited</v>
          </cell>
          <cell r="D633" t="str">
            <v>No</v>
          </cell>
          <cell r="E633" t="str">
            <v>non-grp</v>
          </cell>
          <cell r="F633">
            <v>0</v>
          </cell>
          <cell r="G633">
            <v>0</v>
          </cell>
          <cell r="H633">
            <v>0</v>
          </cell>
          <cell r="I633" t="str">
            <v>L0456</v>
          </cell>
          <cell r="J633" t="str">
            <v>Lee Housing Association Limited</v>
          </cell>
          <cell r="K633">
            <v>0</v>
          </cell>
          <cell r="L633" t="str">
            <v>L0456</v>
          </cell>
          <cell r="M633" t="str">
            <v>Lee Housing Association Limited</v>
          </cell>
          <cell r="N633" t="str">
            <v>RASA</v>
          </cell>
          <cell r="O633">
            <v>1</v>
          </cell>
        </row>
        <row r="634">
          <cell r="A634" t="str">
            <v>LH0704</v>
          </cell>
          <cell r="B634" t="str">
            <v>LH0704</v>
          </cell>
          <cell r="C634" t="str">
            <v>Leeds and Yorkshire Housing Association Ltd</v>
          </cell>
          <cell r="D634" t="str">
            <v>No</v>
          </cell>
          <cell r="E634" t="str">
            <v>non-grp</v>
          </cell>
          <cell r="F634">
            <v>0</v>
          </cell>
          <cell r="G634">
            <v>0</v>
          </cell>
          <cell r="H634">
            <v>0</v>
          </cell>
          <cell r="I634" t="str">
            <v>LH0704</v>
          </cell>
          <cell r="J634" t="str">
            <v>Leeds and Yorkshire Housing Association Ltd</v>
          </cell>
          <cell r="K634">
            <v>0</v>
          </cell>
          <cell r="L634" t="str">
            <v>LH0704</v>
          </cell>
          <cell r="M634" t="str">
            <v>Leeds and Yorkshire Housing Association Ltd</v>
          </cell>
          <cell r="N634" t="str">
            <v>Large</v>
          </cell>
          <cell r="O634">
            <v>1</v>
          </cell>
        </row>
        <row r="635">
          <cell r="A635" t="str">
            <v>LH0989</v>
          </cell>
          <cell r="B635" t="str">
            <v>LH0989</v>
          </cell>
          <cell r="C635" t="str">
            <v>Leeds Federated Housing Association Limited</v>
          </cell>
          <cell r="D635" t="str">
            <v>No</v>
          </cell>
          <cell r="E635" t="str">
            <v>non-grp</v>
          </cell>
          <cell r="F635">
            <v>0</v>
          </cell>
          <cell r="G635">
            <v>0</v>
          </cell>
          <cell r="H635">
            <v>0</v>
          </cell>
          <cell r="I635" t="str">
            <v>LH0989</v>
          </cell>
          <cell r="J635" t="str">
            <v>Leeds Federated Housing Association Limited</v>
          </cell>
          <cell r="K635">
            <v>0</v>
          </cell>
          <cell r="L635" t="str">
            <v>LH0989</v>
          </cell>
          <cell r="M635" t="str">
            <v>Leeds Federated Housing Association Limited</v>
          </cell>
          <cell r="N635" t="str">
            <v>Large</v>
          </cell>
          <cell r="O635">
            <v>1</v>
          </cell>
        </row>
        <row r="636">
          <cell r="A636" t="str">
            <v>L0440</v>
          </cell>
          <cell r="B636" t="str">
            <v>L0440</v>
          </cell>
          <cell r="C636" t="str">
            <v>Leeds Jewish Housing Association Limited</v>
          </cell>
          <cell r="D636" t="str">
            <v>No</v>
          </cell>
          <cell r="E636" t="str">
            <v>non-grp</v>
          </cell>
          <cell r="F636">
            <v>0</v>
          </cell>
          <cell r="G636">
            <v>0</v>
          </cell>
          <cell r="H636">
            <v>0</v>
          </cell>
          <cell r="I636" t="str">
            <v>L0440</v>
          </cell>
          <cell r="J636" t="str">
            <v>Leeds Jewish Housing Association Limited</v>
          </cell>
          <cell r="K636">
            <v>0</v>
          </cell>
          <cell r="L636" t="str">
            <v>L0440</v>
          </cell>
          <cell r="M636" t="str">
            <v>Leeds Jewish Housing Association Limited</v>
          </cell>
          <cell r="N636" t="str">
            <v>RASA</v>
          </cell>
          <cell r="O636">
            <v>1</v>
          </cell>
        </row>
        <row r="637">
          <cell r="A637" t="str">
            <v>L0043</v>
          </cell>
          <cell r="B637" t="str">
            <v>L0043</v>
          </cell>
          <cell r="C637" t="str">
            <v>Leicester Quaker Housing Association Limited</v>
          </cell>
          <cell r="D637" t="str">
            <v>No</v>
          </cell>
          <cell r="E637" t="str">
            <v>non-grp</v>
          </cell>
          <cell r="F637">
            <v>0</v>
          </cell>
          <cell r="G637">
            <v>0</v>
          </cell>
          <cell r="H637">
            <v>0</v>
          </cell>
          <cell r="I637" t="str">
            <v>L0043</v>
          </cell>
          <cell r="J637" t="str">
            <v>Leicester Quaker Housing Association Limited</v>
          </cell>
          <cell r="K637">
            <v>0</v>
          </cell>
          <cell r="L637" t="str">
            <v>L0043</v>
          </cell>
          <cell r="M637" t="str">
            <v>Leicester Quaker Housing Association Limited</v>
          </cell>
          <cell r="N637" t="str">
            <v>RASA</v>
          </cell>
          <cell r="O637">
            <v>1</v>
          </cell>
        </row>
        <row r="638">
          <cell r="A638" t="str">
            <v>H2381</v>
          </cell>
          <cell r="B638" t="str">
            <v>H2381</v>
          </cell>
          <cell r="C638" t="str">
            <v>Leicester YMCA</v>
          </cell>
          <cell r="D638" t="str">
            <v>No</v>
          </cell>
          <cell r="E638" t="str">
            <v>non-grp</v>
          </cell>
          <cell r="F638">
            <v>0</v>
          </cell>
          <cell r="G638">
            <v>0</v>
          </cell>
          <cell r="H638">
            <v>0</v>
          </cell>
          <cell r="I638" t="str">
            <v>H2381</v>
          </cell>
          <cell r="J638" t="str">
            <v>Leicester YMCA</v>
          </cell>
          <cell r="K638">
            <v>0</v>
          </cell>
          <cell r="L638" t="str">
            <v>H2381</v>
          </cell>
          <cell r="M638" t="str">
            <v>Leicester YMCA</v>
          </cell>
          <cell r="N638" t="str">
            <v>RASA</v>
          </cell>
          <cell r="O638">
            <v>1</v>
          </cell>
        </row>
        <row r="639">
          <cell r="A639" t="str">
            <v>A2074</v>
          </cell>
          <cell r="B639" t="str">
            <v>A2074</v>
          </cell>
          <cell r="C639" t="str">
            <v>Lench's Trust</v>
          </cell>
          <cell r="D639" t="str">
            <v>No</v>
          </cell>
          <cell r="E639" t="str">
            <v>non-grp</v>
          </cell>
          <cell r="F639">
            <v>0</v>
          </cell>
          <cell r="G639">
            <v>0</v>
          </cell>
          <cell r="H639">
            <v>0</v>
          </cell>
          <cell r="I639" t="str">
            <v>A2074</v>
          </cell>
          <cell r="J639" t="str">
            <v>Lench's Trust</v>
          </cell>
          <cell r="K639">
            <v>0</v>
          </cell>
          <cell r="L639" t="str">
            <v>A2074</v>
          </cell>
          <cell r="M639" t="str">
            <v>Lench's Trust</v>
          </cell>
          <cell r="N639" t="str">
            <v>RASA</v>
          </cell>
          <cell r="O639">
            <v>1</v>
          </cell>
        </row>
        <row r="640">
          <cell r="A640" t="str">
            <v>L0453</v>
          </cell>
          <cell r="B640" t="str">
            <v>L0453</v>
          </cell>
          <cell r="C640" t="str">
            <v>Leo Baeck Housing Association Limited</v>
          </cell>
          <cell r="D640" t="str">
            <v>No</v>
          </cell>
          <cell r="E640" t="str">
            <v>non-grp</v>
          </cell>
          <cell r="F640">
            <v>0</v>
          </cell>
          <cell r="G640">
            <v>0</v>
          </cell>
          <cell r="H640">
            <v>0</v>
          </cell>
          <cell r="I640" t="str">
            <v>L0453</v>
          </cell>
          <cell r="J640" t="str">
            <v>Leo Baeck Housing Association Limited</v>
          </cell>
          <cell r="K640">
            <v>0</v>
          </cell>
          <cell r="L640" t="str">
            <v>L0453</v>
          </cell>
          <cell r="M640" t="str">
            <v>Leo Baeck Housing Association Limited</v>
          </cell>
          <cell r="N640" t="str">
            <v>RASA</v>
          </cell>
          <cell r="O640">
            <v>1</v>
          </cell>
        </row>
        <row r="641">
          <cell r="A641" t="str">
            <v>C3207</v>
          </cell>
          <cell r="B641" t="str">
            <v>C3207</v>
          </cell>
          <cell r="C641" t="str">
            <v>Leta-Claudia Streets Housing Co-operative Limited</v>
          </cell>
          <cell r="D641" t="str">
            <v>No</v>
          </cell>
          <cell r="E641" t="str">
            <v>non-grp</v>
          </cell>
          <cell r="F641">
            <v>0</v>
          </cell>
          <cell r="G641">
            <v>0</v>
          </cell>
          <cell r="H641">
            <v>0</v>
          </cell>
          <cell r="I641" t="str">
            <v>C3207</v>
          </cell>
          <cell r="J641" t="str">
            <v>Leta-Claudia Streets Housing Co-operative Limited</v>
          </cell>
          <cell r="K641">
            <v>0</v>
          </cell>
          <cell r="L641" t="str">
            <v>C3207</v>
          </cell>
          <cell r="M641" t="str">
            <v>Leta-Claudia Streets Housing Co-operative Limited</v>
          </cell>
          <cell r="N641" t="str">
            <v>RASA</v>
          </cell>
          <cell r="O641">
            <v>1</v>
          </cell>
        </row>
        <row r="642">
          <cell r="A642" t="str">
            <v>C2313</v>
          </cell>
          <cell r="B642" t="str">
            <v>C2313</v>
          </cell>
          <cell r="C642" t="str">
            <v>Lewisham Family Co-operative Association Limited</v>
          </cell>
          <cell r="D642" t="str">
            <v>No</v>
          </cell>
          <cell r="E642" t="str">
            <v>non-grp</v>
          </cell>
          <cell r="F642">
            <v>0</v>
          </cell>
          <cell r="G642">
            <v>0</v>
          </cell>
          <cell r="H642">
            <v>0</v>
          </cell>
          <cell r="I642" t="str">
            <v>C2313</v>
          </cell>
          <cell r="J642" t="str">
            <v>Lewisham Family Co-operative Association Limited</v>
          </cell>
          <cell r="K642">
            <v>0</v>
          </cell>
          <cell r="L642" t="str">
            <v>C2313</v>
          </cell>
          <cell r="M642" t="str">
            <v>Lewisham Family Co-operative Association Limited</v>
          </cell>
          <cell r="N642" t="str">
            <v>RASA</v>
          </cell>
          <cell r="O642">
            <v>1</v>
          </cell>
        </row>
        <row r="643">
          <cell r="A643" t="str">
            <v>4734</v>
          </cell>
          <cell r="B643">
            <v>4734</v>
          </cell>
          <cell r="C643" t="str">
            <v>Life 2009</v>
          </cell>
          <cell r="D643" t="str">
            <v>No</v>
          </cell>
          <cell r="E643" t="str">
            <v>non-grp</v>
          </cell>
          <cell r="F643">
            <v>0</v>
          </cell>
          <cell r="G643">
            <v>0</v>
          </cell>
          <cell r="H643">
            <v>0</v>
          </cell>
          <cell r="I643" t="str">
            <v>4734</v>
          </cell>
          <cell r="J643" t="str">
            <v>Life 2009</v>
          </cell>
          <cell r="K643">
            <v>0</v>
          </cell>
          <cell r="L643" t="str">
            <v>4734</v>
          </cell>
          <cell r="M643" t="str">
            <v>Life 2009</v>
          </cell>
          <cell r="N643" t="str">
            <v>RASA</v>
          </cell>
          <cell r="O643">
            <v>1</v>
          </cell>
        </row>
        <row r="644">
          <cell r="A644" t="str">
            <v>A3358</v>
          </cell>
          <cell r="B644" t="str">
            <v>A3358</v>
          </cell>
          <cell r="C644" t="str">
            <v>Lightbown Cottage Home Trust</v>
          </cell>
          <cell r="D644" t="str">
            <v>No</v>
          </cell>
          <cell r="E644" t="str">
            <v>non-grp</v>
          </cell>
          <cell r="F644">
            <v>0</v>
          </cell>
          <cell r="G644">
            <v>0</v>
          </cell>
          <cell r="H644">
            <v>0</v>
          </cell>
          <cell r="I644" t="str">
            <v>A3358</v>
          </cell>
          <cell r="J644" t="str">
            <v>Lightbown Cottage Home Trust</v>
          </cell>
          <cell r="K644">
            <v>0</v>
          </cell>
          <cell r="L644" t="str">
            <v>A3358</v>
          </cell>
          <cell r="M644" t="str">
            <v>Lightbown Cottage Home Trust</v>
          </cell>
          <cell r="N644" t="str">
            <v>RASA</v>
          </cell>
          <cell r="O644">
            <v>1</v>
          </cell>
        </row>
        <row r="645">
          <cell r="A645" t="str">
            <v>L3698</v>
          </cell>
          <cell r="B645" t="str">
            <v>L3698</v>
          </cell>
          <cell r="C645" t="str">
            <v>Lincolnshire Rural Housing Association Limited</v>
          </cell>
          <cell r="D645" t="str">
            <v>No</v>
          </cell>
          <cell r="E645" t="str">
            <v>non-grp</v>
          </cell>
          <cell r="F645">
            <v>0</v>
          </cell>
          <cell r="G645">
            <v>0</v>
          </cell>
          <cell r="H645">
            <v>0</v>
          </cell>
          <cell r="I645" t="str">
            <v>L3698</v>
          </cell>
          <cell r="J645" t="str">
            <v>Lincolnshire Rural Housing Association Limited</v>
          </cell>
          <cell r="K645">
            <v>0</v>
          </cell>
          <cell r="L645" t="str">
            <v>L3698</v>
          </cell>
          <cell r="M645" t="str">
            <v>Lincolnshire Rural Housing Association Limited</v>
          </cell>
          <cell r="N645" t="str">
            <v>RASA</v>
          </cell>
          <cell r="O645">
            <v>1</v>
          </cell>
        </row>
        <row r="646">
          <cell r="A646" t="str">
            <v>H2676</v>
          </cell>
          <cell r="B646" t="str">
            <v>H2676</v>
          </cell>
          <cell r="C646" t="str">
            <v>Lincolnshire Y.M.C.A. Ltd</v>
          </cell>
          <cell r="D646" t="str">
            <v>No</v>
          </cell>
          <cell r="E646" t="str">
            <v>non-grp</v>
          </cell>
          <cell r="F646">
            <v>0</v>
          </cell>
          <cell r="G646">
            <v>0</v>
          </cell>
          <cell r="H646">
            <v>0</v>
          </cell>
          <cell r="I646" t="str">
            <v>H2676</v>
          </cell>
          <cell r="J646" t="str">
            <v>Lincolnshire Y.M.C.A. Ltd</v>
          </cell>
          <cell r="K646">
            <v>0</v>
          </cell>
          <cell r="L646" t="str">
            <v>H2676</v>
          </cell>
          <cell r="M646" t="str">
            <v>Lincolnshire Y.M.C.A. Ltd</v>
          </cell>
          <cell r="N646" t="str">
            <v>RASA</v>
          </cell>
          <cell r="O646">
            <v>1</v>
          </cell>
        </row>
        <row r="647">
          <cell r="A647" t="str">
            <v>4752</v>
          </cell>
          <cell r="B647">
            <v>4752</v>
          </cell>
          <cell r="C647" t="str">
            <v>Linden First Limited</v>
          </cell>
          <cell r="D647" t="str">
            <v>Yes</v>
          </cell>
          <cell r="E647" t="str">
            <v>No</v>
          </cell>
          <cell r="F647" t="str">
            <v>No</v>
          </cell>
          <cell r="G647">
            <v>0</v>
          </cell>
          <cell r="H647">
            <v>0</v>
          </cell>
          <cell r="I647" t="str">
            <v>4752</v>
          </cell>
          <cell r="J647" t="str">
            <v>Linden First Limited</v>
          </cell>
          <cell r="K647" t="str">
            <v>unreg'd parent: Galliford Try plc</v>
          </cell>
          <cell r="L647" t="str">
            <v>4752</v>
          </cell>
          <cell r="M647" t="str">
            <v>Linden First Limited</v>
          </cell>
          <cell r="N647" t="str">
            <v>RASA</v>
          </cell>
          <cell r="O647">
            <v>1</v>
          </cell>
        </row>
        <row r="648">
          <cell r="A648" t="str">
            <v>C3441</v>
          </cell>
          <cell r="B648" t="str">
            <v>C3441</v>
          </cell>
          <cell r="C648" t="str">
            <v>Lindsey Housing Co-operative Limited</v>
          </cell>
          <cell r="D648" t="str">
            <v>No</v>
          </cell>
          <cell r="E648" t="str">
            <v>non-grp</v>
          </cell>
          <cell r="F648">
            <v>0</v>
          </cell>
          <cell r="G648">
            <v>0</v>
          </cell>
          <cell r="H648">
            <v>0</v>
          </cell>
          <cell r="I648" t="str">
            <v>C3441</v>
          </cell>
          <cell r="J648" t="str">
            <v>Lindsey Housing Co-operative Limited</v>
          </cell>
          <cell r="K648">
            <v>0</v>
          </cell>
          <cell r="L648" t="str">
            <v>C3441</v>
          </cell>
          <cell r="M648" t="str">
            <v>Lindsey Housing Co-operative Limited</v>
          </cell>
          <cell r="N648" t="str">
            <v>RASA</v>
          </cell>
          <cell r="O648">
            <v>1</v>
          </cell>
        </row>
        <row r="649">
          <cell r="A649" t="str">
            <v>L1255</v>
          </cell>
          <cell r="B649" t="str">
            <v>L1255</v>
          </cell>
          <cell r="C649" t="str">
            <v>Littlehampton &amp; Rustington Housing Society Limited</v>
          </cell>
          <cell r="D649" t="str">
            <v>No</v>
          </cell>
          <cell r="E649" t="str">
            <v>non-grp</v>
          </cell>
          <cell r="F649">
            <v>0</v>
          </cell>
          <cell r="G649">
            <v>0</v>
          </cell>
          <cell r="H649">
            <v>0</v>
          </cell>
          <cell r="I649" t="str">
            <v>L1255</v>
          </cell>
          <cell r="J649" t="str">
            <v>Littlehampton &amp; Rustington Housing Society Limited</v>
          </cell>
          <cell r="K649">
            <v>0</v>
          </cell>
          <cell r="L649" t="str">
            <v>L1255</v>
          </cell>
          <cell r="M649" t="str">
            <v>Littlehampton &amp; Rustington Housing Society Limited</v>
          </cell>
          <cell r="N649" t="str">
            <v>RASA</v>
          </cell>
          <cell r="O649">
            <v>1</v>
          </cell>
        </row>
        <row r="650">
          <cell r="A650" t="str">
            <v>A0058</v>
          </cell>
          <cell r="B650" t="str">
            <v>A0058</v>
          </cell>
          <cell r="C650" t="str">
            <v>Littleport Town Lands Charity</v>
          </cell>
          <cell r="D650" t="str">
            <v>No</v>
          </cell>
          <cell r="E650" t="str">
            <v>non-grp</v>
          </cell>
          <cell r="F650">
            <v>0</v>
          </cell>
          <cell r="G650">
            <v>0</v>
          </cell>
          <cell r="H650">
            <v>0</v>
          </cell>
          <cell r="I650" t="str">
            <v>A0058</v>
          </cell>
          <cell r="J650" t="str">
            <v>Littleport Town Lands Charity</v>
          </cell>
          <cell r="K650">
            <v>0</v>
          </cell>
          <cell r="L650" t="str">
            <v>A0058</v>
          </cell>
          <cell r="M650" t="str">
            <v>Littleport Town Lands Charity</v>
          </cell>
          <cell r="N650" t="str">
            <v>RASA</v>
          </cell>
          <cell r="O650">
            <v>1</v>
          </cell>
        </row>
        <row r="651">
          <cell r="A651" t="str">
            <v>C2849</v>
          </cell>
          <cell r="B651" t="str">
            <v>C2849</v>
          </cell>
          <cell r="C651" t="str">
            <v>Liverpool Gingerbread Housing Co-operative Limited</v>
          </cell>
          <cell r="D651" t="str">
            <v>No</v>
          </cell>
          <cell r="E651" t="str">
            <v>non-grp</v>
          </cell>
          <cell r="F651">
            <v>0</v>
          </cell>
          <cell r="G651">
            <v>0</v>
          </cell>
          <cell r="H651">
            <v>0</v>
          </cell>
          <cell r="I651" t="str">
            <v>C2849</v>
          </cell>
          <cell r="J651" t="str">
            <v>Liverpool Gingerbread Housing Co-operative Limited</v>
          </cell>
          <cell r="K651">
            <v>0</v>
          </cell>
          <cell r="L651" t="str">
            <v>C2849</v>
          </cell>
          <cell r="M651" t="str">
            <v>Liverpool Gingerbread Housing Co-operative Limited</v>
          </cell>
          <cell r="N651" t="str">
            <v>RASA</v>
          </cell>
          <cell r="O651">
            <v>1</v>
          </cell>
        </row>
        <row r="652">
          <cell r="A652" t="str">
            <v>L0063</v>
          </cell>
          <cell r="B652" t="str">
            <v>L0063</v>
          </cell>
          <cell r="C652" t="str">
            <v>Liverpool Jewish Housing Association Limited</v>
          </cell>
          <cell r="D652" t="str">
            <v>No</v>
          </cell>
          <cell r="E652" t="str">
            <v>non-grp</v>
          </cell>
          <cell r="F652">
            <v>0</v>
          </cell>
          <cell r="G652">
            <v>0</v>
          </cell>
          <cell r="H652">
            <v>0</v>
          </cell>
          <cell r="I652" t="str">
            <v>L0063</v>
          </cell>
          <cell r="J652" t="str">
            <v>Liverpool Jewish Housing Association Limited</v>
          </cell>
          <cell r="K652">
            <v>0</v>
          </cell>
          <cell r="L652" t="str">
            <v>L0063</v>
          </cell>
          <cell r="M652" t="str">
            <v>Liverpool Jewish Housing Association Limited</v>
          </cell>
          <cell r="N652" t="str">
            <v>RASA</v>
          </cell>
          <cell r="O652">
            <v>1</v>
          </cell>
        </row>
        <row r="653">
          <cell r="A653" t="str">
            <v>L4524</v>
          </cell>
          <cell r="B653" t="str">
            <v>L4524</v>
          </cell>
          <cell r="C653" t="str">
            <v>Liverpool Mutual Homes Limited</v>
          </cell>
          <cell r="D653" t="str">
            <v>Yes</v>
          </cell>
          <cell r="E653" t="str">
            <v>Yes</v>
          </cell>
          <cell r="F653">
            <v>0</v>
          </cell>
          <cell r="G653">
            <v>0</v>
          </cell>
          <cell r="H653">
            <v>0</v>
          </cell>
          <cell r="I653" t="str">
            <v>L4524</v>
          </cell>
          <cell r="J653" t="str">
            <v>Liverpool Mutual Homes Limited</v>
          </cell>
          <cell r="K653">
            <v>0</v>
          </cell>
          <cell r="L653" t="str">
            <v>L4524</v>
          </cell>
          <cell r="M653" t="str">
            <v>Liverpool Mutual Homes Limited</v>
          </cell>
          <cell r="N653" t="str">
            <v>Large</v>
          </cell>
          <cell r="O653">
            <v>1</v>
          </cell>
        </row>
        <row r="654">
          <cell r="A654" t="str">
            <v>L4538</v>
          </cell>
          <cell r="B654" t="str">
            <v>L4538</v>
          </cell>
          <cell r="C654" t="str">
            <v>Livin Housing Limited</v>
          </cell>
          <cell r="D654" t="str">
            <v>No</v>
          </cell>
          <cell r="E654" t="str">
            <v>non-grp</v>
          </cell>
          <cell r="F654">
            <v>0</v>
          </cell>
          <cell r="G654">
            <v>0</v>
          </cell>
          <cell r="H654">
            <v>0</v>
          </cell>
          <cell r="I654" t="str">
            <v>L4538</v>
          </cell>
          <cell r="J654" t="str">
            <v>Livin Housing Limited</v>
          </cell>
          <cell r="K654">
            <v>0</v>
          </cell>
          <cell r="L654" t="str">
            <v>L4538</v>
          </cell>
          <cell r="M654" t="str">
            <v>Livin Housing Limited</v>
          </cell>
          <cell r="N654" t="str">
            <v>Large</v>
          </cell>
          <cell r="O654">
            <v>1</v>
          </cell>
        </row>
        <row r="655">
          <cell r="A655" t="str">
            <v>LH4454</v>
          </cell>
          <cell r="B655" t="str">
            <v>LH4454</v>
          </cell>
          <cell r="C655" t="str">
            <v>Local Space Limited</v>
          </cell>
          <cell r="D655" t="str">
            <v>No</v>
          </cell>
          <cell r="E655" t="str">
            <v>non-grp</v>
          </cell>
          <cell r="F655">
            <v>0</v>
          </cell>
          <cell r="G655">
            <v>0</v>
          </cell>
          <cell r="H655">
            <v>0</v>
          </cell>
          <cell r="I655" t="str">
            <v>LH4454</v>
          </cell>
          <cell r="J655" t="str">
            <v>Local Space Limited</v>
          </cell>
          <cell r="K655">
            <v>0</v>
          </cell>
          <cell r="L655" t="str">
            <v>LH4454</v>
          </cell>
          <cell r="M655" t="str">
            <v>Local Space Limited</v>
          </cell>
          <cell r="N655" t="str">
            <v>Large</v>
          </cell>
          <cell r="O655">
            <v>1</v>
          </cell>
        </row>
        <row r="656">
          <cell r="A656" t="str">
            <v>H1972</v>
          </cell>
          <cell r="B656" t="str">
            <v>H1972</v>
          </cell>
          <cell r="C656" t="str">
            <v>Locking Deanery Housing Society Limited</v>
          </cell>
          <cell r="D656" t="str">
            <v>No</v>
          </cell>
          <cell r="E656" t="str">
            <v>non-grp</v>
          </cell>
          <cell r="F656">
            <v>0</v>
          </cell>
          <cell r="G656">
            <v>0</v>
          </cell>
          <cell r="H656">
            <v>0</v>
          </cell>
          <cell r="I656" t="str">
            <v>H1972</v>
          </cell>
          <cell r="J656" t="str">
            <v>Locking Deanery Housing Society Limited</v>
          </cell>
          <cell r="K656">
            <v>0</v>
          </cell>
          <cell r="L656" t="str">
            <v>H1972</v>
          </cell>
          <cell r="M656" t="str">
            <v>Locking Deanery Housing Society Limited</v>
          </cell>
          <cell r="N656" t="str">
            <v>RASA</v>
          </cell>
          <cell r="O656">
            <v>1</v>
          </cell>
        </row>
        <row r="657">
          <cell r="A657" t="str">
            <v>C0508</v>
          </cell>
          <cell r="B657" t="str">
            <v>C0508</v>
          </cell>
          <cell r="C657" t="str">
            <v>Lodge Lane East Co-operative Housing Limited</v>
          </cell>
          <cell r="D657" t="str">
            <v>No</v>
          </cell>
          <cell r="E657" t="str">
            <v>non-grp</v>
          </cell>
          <cell r="F657">
            <v>0</v>
          </cell>
          <cell r="G657">
            <v>0</v>
          </cell>
          <cell r="H657">
            <v>0</v>
          </cell>
          <cell r="I657" t="str">
            <v>C0508</v>
          </cell>
          <cell r="J657" t="str">
            <v>Lodge Lane East Co-operative Housing Limited</v>
          </cell>
          <cell r="K657">
            <v>0</v>
          </cell>
          <cell r="L657" t="str">
            <v>C0508</v>
          </cell>
          <cell r="M657" t="str">
            <v>Lodge Lane East Co-operative Housing Limited</v>
          </cell>
          <cell r="N657" t="str">
            <v>RASA</v>
          </cell>
          <cell r="O657">
            <v>1</v>
          </cell>
        </row>
        <row r="658">
          <cell r="A658" t="str">
            <v>L4517</v>
          </cell>
          <cell r="B658" t="str">
            <v>L4517</v>
          </cell>
          <cell r="C658" t="str">
            <v>London &amp; Quadrant Housing Trust</v>
          </cell>
          <cell r="D658" t="str">
            <v>Yes</v>
          </cell>
          <cell r="E658" t="str">
            <v>Yes</v>
          </cell>
          <cell r="F658">
            <v>0</v>
          </cell>
          <cell r="G658">
            <v>0</v>
          </cell>
          <cell r="H658">
            <v>0</v>
          </cell>
          <cell r="I658" t="str">
            <v>L4517</v>
          </cell>
          <cell r="J658" t="str">
            <v>London &amp; Quadrant Housing Trust</v>
          </cell>
          <cell r="K658">
            <v>0</v>
          </cell>
          <cell r="L658" t="str">
            <v>L4517</v>
          </cell>
          <cell r="M658" t="str">
            <v>London &amp; Quadrant Housing Trust</v>
          </cell>
          <cell r="N658" t="str">
            <v>Large</v>
          </cell>
          <cell r="O658">
            <v>1</v>
          </cell>
        </row>
        <row r="659">
          <cell r="A659" t="str">
            <v>LH4377</v>
          </cell>
          <cell r="B659" t="str">
            <v>LH4377</v>
          </cell>
          <cell r="C659" t="str">
            <v>London Cyrenians Housing Limited</v>
          </cell>
          <cell r="D659" t="str">
            <v>No</v>
          </cell>
          <cell r="E659" t="str">
            <v>non-grp</v>
          </cell>
          <cell r="F659">
            <v>0</v>
          </cell>
          <cell r="G659">
            <v>0</v>
          </cell>
          <cell r="H659">
            <v>0</v>
          </cell>
          <cell r="I659" t="str">
            <v>LH4377</v>
          </cell>
          <cell r="J659" t="str">
            <v>London Cyrenians Housing Limited</v>
          </cell>
          <cell r="K659">
            <v>0</v>
          </cell>
          <cell r="L659" t="str">
            <v>LH4377</v>
          </cell>
          <cell r="M659" t="str">
            <v>London Cyrenians Housing Limited</v>
          </cell>
          <cell r="N659" t="str">
            <v>RASA</v>
          </cell>
          <cell r="O659">
            <v>1</v>
          </cell>
        </row>
        <row r="660">
          <cell r="A660" t="str">
            <v>L4474</v>
          </cell>
          <cell r="B660" t="str">
            <v>L4474</v>
          </cell>
          <cell r="C660" t="str">
            <v>London District Housing Association Limited</v>
          </cell>
          <cell r="D660" t="str">
            <v>No</v>
          </cell>
          <cell r="E660" t="str">
            <v>non-grp</v>
          </cell>
          <cell r="F660">
            <v>0</v>
          </cell>
          <cell r="G660">
            <v>0</v>
          </cell>
          <cell r="H660">
            <v>0</v>
          </cell>
          <cell r="I660" t="str">
            <v>L4474</v>
          </cell>
          <cell r="J660" t="str">
            <v>London District Housing Association Limited</v>
          </cell>
          <cell r="K660">
            <v>0</v>
          </cell>
          <cell r="L660" t="str">
            <v>L4474</v>
          </cell>
          <cell r="M660" t="str">
            <v>London District Housing Association Limited</v>
          </cell>
          <cell r="N660" t="str">
            <v>RASA</v>
          </cell>
          <cell r="O660">
            <v>1</v>
          </cell>
        </row>
        <row r="661">
          <cell r="A661" t="str">
            <v>4664</v>
          </cell>
          <cell r="B661">
            <v>4664</v>
          </cell>
          <cell r="C661" t="str">
            <v>London Housing Trust</v>
          </cell>
          <cell r="D661" t="str">
            <v>No</v>
          </cell>
          <cell r="E661" t="str">
            <v>non-grp</v>
          </cell>
          <cell r="F661">
            <v>0</v>
          </cell>
          <cell r="G661">
            <v>0</v>
          </cell>
          <cell r="H661">
            <v>0</v>
          </cell>
          <cell r="I661" t="str">
            <v>4664</v>
          </cell>
          <cell r="J661" t="str">
            <v>London Housing Trust</v>
          </cell>
          <cell r="K661">
            <v>0</v>
          </cell>
          <cell r="L661" t="str">
            <v>4664</v>
          </cell>
          <cell r="M661" t="str">
            <v>London Housing Trust</v>
          </cell>
          <cell r="N661" t="str">
            <v>RASA</v>
          </cell>
          <cell r="O661">
            <v>1</v>
          </cell>
        </row>
        <row r="662">
          <cell r="A662" t="str">
            <v>L1710</v>
          </cell>
          <cell r="B662" t="str">
            <v>L1710</v>
          </cell>
          <cell r="C662" t="str">
            <v>Longdendale Housing Society Limited</v>
          </cell>
          <cell r="D662" t="str">
            <v>No</v>
          </cell>
          <cell r="E662" t="str">
            <v>non-grp</v>
          </cell>
          <cell r="F662">
            <v>0</v>
          </cell>
          <cell r="G662">
            <v>0</v>
          </cell>
          <cell r="H662">
            <v>0</v>
          </cell>
          <cell r="I662" t="str">
            <v>L1710</v>
          </cell>
          <cell r="J662" t="str">
            <v>Longdendale Housing Society Limited</v>
          </cell>
          <cell r="K662">
            <v>0</v>
          </cell>
          <cell r="L662" t="str">
            <v>L1710</v>
          </cell>
          <cell r="M662" t="str">
            <v>Longdendale Housing Society Limited</v>
          </cell>
          <cell r="N662" t="str">
            <v>RASA</v>
          </cell>
          <cell r="O662">
            <v>1</v>
          </cell>
        </row>
        <row r="663">
          <cell r="A663" t="str">
            <v>4654</v>
          </cell>
          <cell r="B663">
            <v>4654</v>
          </cell>
          <cell r="C663" t="str">
            <v>Friendship Care and Housing Limited</v>
          </cell>
          <cell r="D663" t="str">
            <v>Yes</v>
          </cell>
          <cell r="E663" t="str">
            <v>No</v>
          </cell>
          <cell r="F663" t="str">
            <v>Yes</v>
          </cell>
          <cell r="G663" t="str">
            <v>L4277</v>
          </cell>
          <cell r="H663" t="str">
            <v>Longhurst Group Limited</v>
          </cell>
          <cell r="I663" t="str">
            <v>L4277</v>
          </cell>
          <cell r="J663" t="str">
            <v>Longhurst Group Limited</v>
          </cell>
          <cell r="K663">
            <v>0</v>
          </cell>
          <cell r="L663" t="str">
            <v>L4277</v>
          </cell>
          <cell r="M663" t="str">
            <v>Longhurst Group Limited</v>
          </cell>
          <cell r="N663" t="str">
            <v>Large</v>
          </cell>
          <cell r="O663">
            <v>1</v>
          </cell>
        </row>
        <row r="664">
          <cell r="A664" t="str">
            <v>L4542</v>
          </cell>
          <cell r="B664" t="str">
            <v>L4542</v>
          </cell>
          <cell r="C664" t="str">
            <v>Longhurst &amp; Havelok Homes</v>
          </cell>
          <cell r="D664" t="str">
            <v>Yes</v>
          </cell>
          <cell r="E664" t="str">
            <v>No</v>
          </cell>
          <cell r="F664" t="str">
            <v>Yes</v>
          </cell>
          <cell r="G664" t="str">
            <v>L4277</v>
          </cell>
          <cell r="H664" t="str">
            <v>Longhurst Group Limited</v>
          </cell>
          <cell r="I664" t="str">
            <v>L4277</v>
          </cell>
          <cell r="J664" t="str">
            <v>Longhurst Group Limited</v>
          </cell>
          <cell r="K664">
            <v>0</v>
          </cell>
          <cell r="L664" t="str">
            <v>L4277</v>
          </cell>
          <cell r="M664" t="str">
            <v>Longhurst Group Limited</v>
          </cell>
          <cell r="N664" t="str">
            <v>Large</v>
          </cell>
          <cell r="O664">
            <v>1</v>
          </cell>
        </row>
        <row r="665">
          <cell r="A665" t="str">
            <v>L4277</v>
          </cell>
          <cell r="B665" t="str">
            <v>L4277</v>
          </cell>
          <cell r="C665" t="str">
            <v>Longhurst Group Limited</v>
          </cell>
          <cell r="D665" t="str">
            <v>Yes</v>
          </cell>
          <cell r="E665" t="str">
            <v>Yes</v>
          </cell>
          <cell r="F665">
            <v>0</v>
          </cell>
          <cell r="G665">
            <v>0</v>
          </cell>
          <cell r="H665">
            <v>0</v>
          </cell>
          <cell r="I665" t="str">
            <v>L4277</v>
          </cell>
          <cell r="J665" t="str">
            <v>Longhurst Group Limited</v>
          </cell>
          <cell r="K665">
            <v>0</v>
          </cell>
          <cell r="L665" t="str">
            <v>L4277</v>
          </cell>
          <cell r="M665" t="str">
            <v>Longhurst Group Limited</v>
          </cell>
          <cell r="N665" t="str">
            <v>RASA</v>
          </cell>
          <cell r="O665">
            <v>1</v>
          </cell>
        </row>
        <row r="666">
          <cell r="A666" t="str">
            <v>LH4302</v>
          </cell>
          <cell r="B666" t="str">
            <v>LH4302</v>
          </cell>
          <cell r="C666" t="str">
            <v>Spire Homes (LG) Limited</v>
          </cell>
          <cell r="D666" t="str">
            <v>Yes</v>
          </cell>
          <cell r="E666" t="str">
            <v>No</v>
          </cell>
          <cell r="F666" t="str">
            <v>Yes</v>
          </cell>
          <cell r="G666" t="str">
            <v>L4277</v>
          </cell>
          <cell r="H666" t="str">
            <v>Longhurst Group Limited</v>
          </cell>
          <cell r="I666" t="str">
            <v>L4277</v>
          </cell>
          <cell r="J666" t="str">
            <v>Longhurst Group Limited</v>
          </cell>
          <cell r="K666">
            <v>0</v>
          </cell>
          <cell r="L666" t="str">
            <v>L4277</v>
          </cell>
          <cell r="M666" t="str">
            <v>Longhurst Group Limited</v>
          </cell>
          <cell r="N666" t="str">
            <v>Large</v>
          </cell>
          <cell r="O666">
            <v>1</v>
          </cell>
        </row>
        <row r="667">
          <cell r="A667" t="str">
            <v>A3667</v>
          </cell>
          <cell r="B667" t="str">
            <v>A3667</v>
          </cell>
          <cell r="C667" t="str">
            <v>The Teetotal Homes</v>
          </cell>
          <cell r="D667" t="str">
            <v>Yes</v>
          </cell>
          <cell r="E667" t="str">
            <v>No</v>
          </cell>
          <cell r="F667" t="str">
            <v>Yes</v>
          </cell>
          <cell r="G667" t="str">
            <v>L4277</v>
          </cell>
          <cell r="H667" t="str">
            <v>Longhurst Group Limited</v>
          </cell>
          <cell r="I667" t="str">
            <v>L4277</v>
          </cell>
          <cell r="J667" t="str">
            <v>Longhurst Group Limited</v>
          </cell>
          <cell r="K667">
            <v>0</v>
          </cell>
          <cell r="L667" t="str">
            <v>L4277</v>
          </cell>
          <cell r="M667" t="str">
            <v>Longhurst Group Limited</v>
          </cell>
          <cell r="N667" t="str">
            <v>RASA</v>
          </cell>
          <cell r="O667">
            <v>1</v>
          </cell>
        </row>
        <row r="668">
          <cell r="A668" t="str">
            <v>C3272</v>
          </cell>
          <cell r="B668" t="str">
            <v>C3272</v>
          </cell>
          <cell r="C668" t="str">
            <v>Longlife Housing Co-operative Limited</v>
          </cell>
          <cell r="D668" t="str">
            <v>No</v>
          </cell>
          <cell r="E668" t="str">
            <v>non-grp</v>
          </cell>
          <cell r="F668">
            <v>0</v>
          </cell>
          <cell r="G668">
            <v>0</v>
          </cell>
          <cell r="H668">
            <v>0</v>
          </cell>
          <cell r="I668" t="str">
            <v>C3272</v>
          </cell>
          <cell r="J668" t="str">
            <v>Longlife Housing Co-operative Limited</v>
          </cell>
          <cell r="K668">
            <v>0</v>
          </cell>
          <cell r="L668" t="str">
            <v>C3272</v>
          </cell>
          <cell r="M668" t="str">
            <v>Longlife Housing Co-operative Limited</v>
          </cell>
          <cell r="N668" t="str">
            <v>RASA</v>
          </cell>
          <cell r="O668">
            <v>1</v>
          </cell>
        </row>
        <row r="669">
          <cell r="A669" t="str">
            <v>LH0013</v>
          </cell>
          <cell r="B669" t="str">
            <v>LH0013</v>
          </cell>
          <cell r="C669" t="str">
            <v>Look Ahead Care and Support Ltd</v>
          </cell>
          <cell r="D669" t="str">
            <v>Yes</v>
          </cell>
          <cell r="E669" t="str">
            <v>Yes</v>
          </cell>
          <cell r="F669">
            <v>0</v>
          </cell>
          <cell r="G669">
            <v>0</v>
          </cell>
          <cell r="H669">
            <v>0</v>
          </cell>
          <cell r="I669" t="str">
            <v>LH0013</v>
          </cell>
          <cell r="J669" t="str">
            <v>Look Ahead Care and Support Ltd</v>
          </cell>
          <cell r="K669">
            <v>0</v>
          </cell>
          <cell r="L669" t="str">
            <v>LH0013</v>
          </cell>
          <cell r="M669" t="str">
            <v>Look Ahead Care and Support Ltd</v>
          </cell>
          <cell r="N669" t="str">
            <v>Large</v>
          </cell>
          <cell r="O669">
            <v>1</v>
          </cell>
        </row>
        <row r="670">
          <cell r="A670" t="str">
            <v>L4207</v>
          </cell>
          <cell r="B670" t="str">
            <v>L4207</v>
          </cell>
          <cell r="C670" t="str">
            <v>Lord Mayor of Portsmouth's Coronation Homes Ltd.</v>
          </cell>
          <cell r="D670" t="str">
            <v>No</v>
          </cell>
          <cell r="E670" t="str">
            <v>non-grp</v>
          </cell>
          <cell r="F670">
            <v>0</v>
          </cell>
          <cell r="G670">
            <v>0</v>
          </cell>
          <cell r="H670">
            <v>0</v>
          </cell>
          <cell r="I670" t="str">
            <v>L4207</v>
          </cell>
          <cell r="J670" t="str">
            <v>Lord Mayor of Portsmouth's Coronation Homes Ltd.</v>
          </cell>
          <cell r="K670">
            <v>0</v>
          </cell>
          <cell r="L670" t="str">
            <v>L4207</v>
          </cell>
          <cell r="M670" t="str">
            <v>Lord Mayor of Portsmouth's Coronation Homes Ltd.</v>
          </cell>
          <cell r="N670" t="str">
            <v>RASA</v>
          </cell>
          <cell r="O670">
            <v>1</v>
          </cell>
        </row>
        <row r="671">
          <cell r="A671" t="str">
            <v>A1892</v>
          </cell>
          <cell r="B671" t="str">
            <v>A1892</v>
          </cell>
          <cell r="C671" t="str">
            <v>Louisa Cottages Charity</v>
          </cell>
          <cell r="D671" t="str">
            <v>No</v>
          </cell>
          <cell r="E671" t="str">
            <v>non-grp</v>
          </cell>
          <cell r="F671">
            <v>0</v>
          </cell>
          <cell r="G671">
            <v>0</v>
          </cell>
          <cell r="H671">
            <v>0</v>
          </cell>
          <cell r="I671" t="str">
            <v>A1892</v>
          </cell>
          <cell r="J671" t="str">
            <v>Louisa Cottages Charity</v>
          </cell>
          <cell r="K671">
            <v>0</v>
          </cell>
          <cell r="L671" t="str">
            <v>A1892</v>
          </cell>
          <cell r="M671" t="str">
            <v>Louisa Cottages Charity</v>
          </cell>
          <cell r="N671" t="str">
            <v>RASA</v>
          </cell>
          <cell r="O671">
            <v>1</v>
          </cell>
        </row>
        <row r="672">
          <cell r="A672" t="str">
            <v>A1160</v>
          </cell>
          <cell r="B672" t="str">
            <v>A1160</v>
          </cell>
          <cell r="C672" t="str">
            <v>Lowestoft Church &amp; Town Almshouse Charity</v>
          </cell>
          <cell r="D672" t="str">
            <v>No</v>
          </cell>
          <cell r="E672" t="str">
            <v>non-grp</v>
          </cell>
          <cell r="F672">
            <v>0</v>
          </cell>
          <cell r="G672">
            <v>0</v>
          </cell>
          <cell r="H672">
            <v>0</v>
          </cell>
          <cell r="I672" t="str">
            <v>A1160</v>
          </cell>
          <cell r="J672" t="str">
            <v>Lowestoft Church &amp; Town Almshouse Charity</v>
          </cell>
          <cell r="K672">
            <v>0</v>
          </cell>
          <cell r="L672" t="str">
            <v>A1160</v>
          </cell>
          <cell r="M672" t="str">
            <v>Lowestoft Church &amp; Town Almshouse Charity</v>
          </cell>
          <cell r="N672" t="str">
            <v>RASA</v>
          </cell>
          <cell r="O672">
            <v>1</v>
          </cell>
        </row>
        <row r="673">
          <cell r="A673" t="str">
            <v>L0167</v>
          </cell>
          <cell r="B673" t="str">
            <v>L0167</v>
          </cell>
          <cell r="C673" t="str">
            <v>Lowther and District Housing Association Limited</v>
          </cell>
          <cell r="D673" t="str">
            <v>No</v>
          </cell>
          <cell r="E673" t="str">
            <v>non-grp</v>
          </cell>
          <cell r="F673">
            <v>0</v>
          </cell>
          <cell r="G673">
            <v>0</v>
          </cell>
          <cell r="H673">
            <v>0</v>
          </cell>
          <cell r="I673" t="str">
            <v>L0167</v>
          </cell>
          <cell r="J673" t="str">
            <v>Lowther and District Housing Association Limited</v>
          </cell>
          <cell r="K673">
            <v>0</v>
          </cell>
          <cell r="L673" t="str">
            <v>L0167</v>
          </cell>
          <cell r="M673" t="str">
            <v>Lowther and District Housing Association Limited</v>
          </cell>
          <cell r="N673" t="str">
            <v>RASA</v>
          </cell>
          <cell r="O673">
            <v>1</v>
          </cell>
        </row>
        <row r="674">
          <cell r="A674" t="str">
            <v>L4398</v>
          </cell>
          <cell r="B674" t="str">
            <v>L4398</v>
          </cell>
          <cell r="C674" t="str">
            <v>Luminus Group Limited</v>
          </cell>
          <cell r="D674" t="str">
            <v>Yes</v>
          </cell>
          <cell r="E674" t="str">
            <v>Yes</v>
          </cell>
          <cell r="F674">
            <v>0</v>
          </cell>
          <cell r="G674">
            <v>0</v>
          </cell>
          <cell r="H674">
            <v>0</v>
          </cell>
          <cell r="I674" t="str">
            <v>L4398</v>
          </cell>
          <cell r="J674" t="str">
            <v>Luminus Group Limited</v>
          </cell>
          <cell r="K674">
            <v>0</v>
          </cell>
          <cell r="L674" t="str">
            <v>L4398</v>
          </cell>
          <cell r="M674" t="str">
            <v>Luminus Group Limited</v>
          </cell>
          <cell r="N674" t="str">
            <v>RASA</v>
          </cell>
          <cell r="O674">
            <v>1</v>
          </cell>
        </row>
        <row r="675">
          <cell r="A675" t="str">
            <v>LH4253</v>
          </cell>
          <cell r="B675" t="str">
            <v>LH4253</v>
          </cell>
          <cell r="C675" t="str">
            <v>Luminus Homes Limited</v>
          </cell>
          <cell r="D675" t="str">
            <v>Yes</v>
          </cell>
          <cell r="E675" t="str">
            <v>No</v>
          </cell>
          <cell r="F675" t="str">
            <v>Yes</v>
          </cell>
          <cell r="G675" t="str">
            <v>L4398</v>
          </cell>
          <cell r="H675" t="str">
            <v>Luminus Group Limited</v>
          </cell>
          <cell r="I675" t="str">
            <v>L4398</v>
          </cell>
          <cell r="J675" t="str">
            <v>Luminus Group Limited</v>
          </cell>
          <cell r="K675">
            <v>0</v>
          </cell>
          <cell r="L675" t="str">
            <v>L4398</v>
          </cell>
          <cell r="M675" t="str">
            <v>Luminus Group Limited</v>
          </cell>
          <cell r="N675" t="str">
            <v>Large</v>
          </cell>
          <cell r="O675">
            <v>1</v>
          </cell>
        </row>
        <row r="676">
          <cell r="A676" t="str">
            <v>L4399</v>
          </cell>
          <cell r="B676" t="str">
            <v>L4399</v>
          </cell>
          <cell r="C676" t="str">
            <v>Oak Foundation</v>
          </cell>
          <cell r="D676" t="str">
            <v>Yes</v>
          </cell>
          <cell r="E676" t="str">
            <v>No</v>
          </cell>
          <cell r="F676" t="str">
            <v>Yes</v>
          </cell>
          <cell r="G676" t="str">
            <v>L4398</v>
          </cell>
          <cell r="H676" t="str">
            <v>Luminus Group Limited</v>
          </cell>
          <cell r="I676" t="str">
            <v>L4398</v>
          </cell>
          <cell r="J676" t="str">
            <v>Luminus Group Limited</v>
          </cell>
          <cell r="K676">
            <v>0</v>
          </cell>
          <cell r="L676" t="str">
            <v>L4398</v>
          </cell>
          <cell r="M676" t="str">
            <v>Luminus Group Limited</v>
          </cell>
          <cell r="N676" t="str">
            <v>RASA</v>
          </cell>
          <cell r="O676">
            <v>1</v>
          </cell>
        </row>
        <row r="677">
          <cell r="A677" t="str">
            <v>L3880</v>
          </cell>
          <cell r="B677" t="str">
            <v>L3880</v>
          </cell>
          <cell r="C677" t="str">
            <v>Lune Valley Rural Housing Association Limited</v>
          </cell>
          <cell r="D677" t="str">
            <v>No</v>
          </cell>
          <cell r="E677" t="str">
            <v>non-grp</v>
          </cell>
          <cell r="F677">
            <v>0</v>
          </cell>
          <cell r="G677">
            <v>0</v>
          </cell>
          <cell r="H677">
            <v>0</v>
          </cell>
          <cell r="I677" t="str">
            <v>L3880</v>
          </cell>
          <cell r="J677" t="str">
            <v>Lune Valley Rural Housing Association Limited</v>
          </cell>
          <cell r="K677">
            <v>0</v>
          </cell>
          <cell r="L677" t="str">
            <v>L3880</v>
          </cell>
          <cell r="M677" t="str">
            <v>Lune Valley Rural Housing Association Limited</v>
          </cell>
          <cell r="N677" t="str">
            <v>RASA</v>
          </cell>
          <cell r="O677">
            <v>1</v>
          </cell>
        </row>
        <row r="678">
          <cell r="A678" t="str">
            <v>L1518</v>
          </cell>
          <cell r="B678" t="str">
            <v>L1518</v>
          </cell>
          <cell r="C678" t="str">
            <v>Luton Community Housing Ltd</v>
          </cell>
          <cell r="D678" t="str">
            <v>No</v>
          </cell>
          <cell r="E678" t="str">
            <v>non-grp</v>
          </cell>
          <cell r="F678">
            <v>0</v>
          </cell>
          <cell r="G678">
            <v>0</v>
          </cell>
          <cell r="H678">
            <v>0</v>
          </cell>
          <cell r="I678" t="str">
            <v>L1518</v>
          </cell>
          <cell r="J678" t="str">
            <v>Luton Community Housing Ltd</v>
          </cell>
          <cell r="K678">
            <v>0</v>
          </cell>
          <cell r="L678" t="str">
            <v>L1518</v>
          </cell>
          <cell r="M678" t="str">
            <v>Luton Community Housing Ltd</v>
          </cell>
          <cell r="N678" t="str">
            <v>RASA</v>
          </cell>
          <cell r="O678">
            <v>1</v>
          </cell>
        </row>
        <row r="679">
          <cell r="A679" t="str">
            <v>A2708</v>
          </cell>
          <cell r="B679" t="str">
            <v>A2708</v>
          </cell>
          <cell r="C679" t="str">
            <v>Lydney War Memorial Trust</v>
          </cell>
          <cell r="D679" t="str">
            <v>No</v>
          </cell>
          <cell r="E679" t="str">
            <v>non-grp</v>
          </cell>
          <cell r="F679">
            <v>0</v>
          </cell>
          <cell r="G679">
            <v>0</v>
          </cell>
          <cell r="H679">
            <v>0</v>
          </cell>
          <cell r="I679" t="str">
            <v>A2708</v>
          </cell>
          <cell r="J679" t="str">
            <v>Lydney War Memorial Trust</v>
          </cell>
          <cell r="K679">
            <v>0</v>
          </cell>
          <cell r="L679" t="str">
            <v>A2708</v>
          </cell>
          <cell r="M679" t="str">
            <v>Lydney War Memorial Trust</v>
          </cell>
          <cell r="N679" t="str">
            <v>RASA</v>
          </cell>
          <cell r="O679">
            <v>1</v>
          </cell>
        </row>
        <row r="680">
          <cell r="A680" t="str">
            <v>L4420</v>
          </cell>
          <cell r="B680" t="str">
            <v>L4420</v>
          </cell>
          <cell r="C680" t="str">
            <v>Lyng Community Association</v>
          </cell>
          <cell r="D680" t="str">
            <v>No</v>
          </cell>
          <cell r="E680" t="str">
            <v>non-grp</v>
          </cell>
          <cell r="F680">
            <v>0</v>
          </cell>
          <cell r="G680">
            <v>0</v>
          </cell>
          <cell r="H680">
            <v>0</v>
          </cell>
          <cell r="I680" t="str">
            <v>L4420</v>
          </cell>
          <cell r="J680" t="str">
            <v>Lyng Community Association</v>
          </cell>
          <cell r="K680">
            <v>0</v>
          </cell>
          <cell r="L680" t="str">
            <v>L4420</v>
          </cell>
          <cell r="M680" t="str">
            <v>Lyng Community Association</v>
          </cell>
          <cell r="N680" t="str">
            <v>RASA</v>
          </cell>
          <cell r="O680">
            <v>1</v>
          </cell>
        </row>
        <row r="681">
          <cell r="A681" t="str">
            <v>C4112</v>
          </cell>
          <cell r="B681" t="str">
            <v>C4112</v>
          </cell>
          <cell r="C681" t="str">
            <v>Lynsted Housing Co-operative Limited</v>
          </cell>
          <cell r="D681" t="str">
            <v>No</v>
          </cell>
          <cell r="E681" t="str">
            <v>non-grp</v>
          </cell>
          <cell r="F681">
            <v>0</v>
          </cell>
          <cell r="G681">
            <v>0</v>
          </cell>
          <cell r="H681">
            <v>0</v>
          </cell>
          <cell r="I681" t="str">
            <v>C4112</v>
          </cell>
          <cell r="J681" t="str">
            <v>Lynsted Housing Co-operative Limited</v>
          </cell>
          <cell r="K681">
            <v>0</v>
          </cell>
          <cell r="L681" t="str">
            <v>C4112</v>
          </cell>
          <cell r="M681" t="str">
            <v>Lynsted Housing Co-operative Limited</v>
          </cell>
          <cell r="N681" t="str">
            <v>RASA</v>
          </cell>
          <cell r="O681">
            <v>1</v>
          </cell>
        </row>
        <row r="682">
          <cell r="A682" t="str">
            <v>L1036</v>
          </cell>
          <cell r="B682" t="str">
            <v>L1036</v>
          </cell>
          <cell r="C682" t="str">
            <v>Lytham St Annes War Memorial Housing Association Limited</v>
          </cell>
          <cell r="D682" t="str">
            <v>No</v>
          </cell>
          <cell r="E682" t="str">
            <v>non-grp</v>
          </cell>
          <cell r="F682">
            <v>0</v>
          </cell>
          <cell r="G682">
            <v>0</v>
          </cell>
          <cell r="H682">
            <v>0</v>
          </cell>
          <cell r="I682" t="str">
            <v>L1036</v>
          </cell>
          <cell r="J682" t="str">
            <v>Lytham St Annes War Memorial Housing Association Limited</v>
          </cell>
          <cell r="K682">
            <v>0</v>
          </cell>
          <cell r="L682" t="str">
            <v>L1036</v>
          </cell>
          <cell r="M682" t="str">
            <v>Lytham St Annes War Memorial Housing Association Limited</v>
          </cell>
          <cell r="N682" t="str">
            <v>RASA</v>
          </cell>
          <cell r="O682">
            <v>1</v>
          </cell>
        </row>
        <row r="683">
          <cell r="A683" t="str">
            <v>4630</v>
          </cell>
          <cell r="B683">
            <v>4630</v>
          </cell>
          <cell r="C683" t="str">
            <v>Lyvennet Community Trust</v>
          </cell>
          <cell r="D683" t="str">
            <v>No</v>
          </cell>
          <cell r="E683" t="str">
            <v>non-grp</v>
          </cell>
          <cell r="F683">
            <v>0</v>
          </cell>
          <cell r="G683">
            <v>0</v>
          </cell>
          <cell r="H683">
            <v>0</v>
          </cell>
          <cell r="I683" t="str">
            <v>4630</v>
          </cell>
          <cell r="J683" t="str">
            <v>Lyvennet Community Trust</v>
          </cell>
          <cell r="K683">
            <v>0</v>
          </cell>
          <cell r="L683" t="str">
            <v>4630</v>
          </cell>
          <cell r="M683" t="str">
            <v>Lyvennet Community Trust</v>
          </cell>
          <cell r="N683" t="str">
            <v>RASA</v>
          </cell>
          <cell r="O683">
            <v>1</v>
          </cell>
        </row>
        <row r="684">
          <cell r="A684" t="str">
            <v>L3950</v>
          </cell>
          <cell r="B684" t="str">
            <v>L3950</v>
          </cell>
          <cell r="C684" t="str">
            <v>Magna Housing Association Limited</v>
          </cell>
          <cell r="D684" t="str">
            <v>Yes</v>
          </cell>
          <cell r="E684" t="str">
            <v>No</v>
          </cell>
          <cell r="F684" t="str">
            <v>Yes</v>
          </cell>
          <cell r="G684" t="str">
            <v>LH4227</v>
          </cell>
          <cell r="H684" t="str">
            <v>Magna Housing Group Limited</v>
          </cell>
          <cell r="I684" t="str">
            <v>LH4227</v>
          </cell>
          <cell r="J684" t="str">
            <v>Magna Housing Group Limited</v>
          </cell>
          <cell r="K684">
            <v>0</v>
          </cell>
          <cell r="L684" t="str">
            <v>LH4227</v>
          </cell>
          <cell r="M684" t="str">
            <v>Magna Housing Group Limited</v>
          </cell>
          <cell r="N684" t="str">
            <v>Large</v>
          </cell>
          <cell r="O684">
            <v>1</v>
          </cell>
        </row>
        <row r="685">
          <cell r="A685" t="str">
            <v>LH4227</v>
          </cell>
          <cell r="B685" t="str">
            <v>LH4227</v>
          </cell>
          <cell r="C685" t="str">
            <v>Magna Housing Group Limited</v>
          </cell>
          <cell r="D685" t="str">
            <v>Yes</v>
          </cell>
          <cell r="E685" t="str">
            <v>Yes</v>
          </cell>
          <cell r="F685">
            <v>0</v>
          </cell>
          <cell r="G685">
            <v>0</v>
          </cell>
          <cell r="H685">
            <v>0</v>
          </cell>
          <cell r="I685" t="str">
            <v>LH4227</v>
          </cell>
          <cell r="J685" t="str">
            <v>Magna Housing Group Limited</v>
          </cell>
          <cell r="K685">
            <v>0</v>
          </cell>
          <cell r="L685" t="str">
            <v>LH4227</v>
          </cell>
          <cell r="M685" t="str">
            <v>Magna Housing Group Limited</v>
          </cell>
          <cell r="N685" t="str">
            <v>RASA</v>
          </cell>
          <cell r="O685">
            <v>1</v>
          </cell>
        </row>
        <row r="686">
          <cell r="A686" t="str">
            <v>LH4166</v>
          </cell>
          <cell r="B686" t="str">
            <v>LH4166</v>
          </cell>
          <cell r="C686" t="str">
            <v>Magna West Somerset Housing Association Limited</v>
          </cell>
          <cell r="D686" t="str">
            <v>Yes</v>
          </cell>
          <cell r="E686" t="str">
            <v>No</v>
          </cell>
          <cell r="F686" t="str">
            <v>Yes</v>
          </cell>
          <cell r="G686" t="str">
            <v>LH4227</v>
          </cell>
          <cell r="H686" t="str">
            <v>Magna Housing Group Limited</v>
          </cell>
          <cell r="I686" t="str">
            <v>LH4227</v>
          </cell>
          <cell r="J686" t="str">
            <v>Magna Housing Group Limited</v>
          </cell>
          <cell r="K686">
            <v>0</v>
          </cell>
          <cell r="L686" t="str">
            <v>LH4227</v>
          </cell>
          <cell r="M686" t="str">
            <v>Magna Housing Group Limited</v>
          </cell>
          <cell r="N686" t="str">
            <v>Large</v>
          </cell>
          <cell r="O686">
            <v>1</v>
          </cell>
        </row>
        <row r="687">
          <cell r="A687" t="str">
            <v>4637</v>
          </cell>
          <cell r="B687">
            <v>4637</v>
          </cell>
          <cell r="C687" t="str">
            <v>Major Housing Association Limited</v>
          </cell>
          <cell r="D687" t="str">
            <v>No</v>
          </cell>
          <cell r="E687" t="str">
            <v>non-grp</v>
          </cell>
          <cell r="F687">
            <v>0</v>
          </cell>
          <cell r="G687">
            <v>0</v>
          </cell>
          <cell r="H687">
            <v>0</v>
          </cell>
          <cell r="I687" t="str">
            <v>4637</v>
          </cell>
          <cell r="J687" t="str">
            <v>Major Housing Association Limited</v>
          </cell>
          <cell r="K687">
            <v>0</v>
          </cell>
          <cell r="L687" t="str">
            <v>4637</v>
          </cell>
          <cell r="M687" t="str">
            <v>Major Housing Association Limited</v>
          </cell>
          <cell r="N687" t="str">
            <v>RASA</v>
          </cell>
          <cell r="O687">
            <v>1</v>
          </cell>
        </row>
        <row r="688">
          <cell r="A688" t="str">
            <v>L1551</v>
          </cell>
          <cell r="B688" t="str">
            <v>L1551</v>
          </cell>
          <cell r="C688" t="str">
            <v>Maldon Housing Association Limited</v>
          </cell>
          <cell r="D688" t="str">
            <v>No</v>
          </cell>
          <cell r="E688" t="str">
            <v>non-grp</v>
          </cell>
          <cell r="F688">
            <v>0</v>
          </cell>
          <cell r="G688">
            <v>0</v>
          </cell>
          <cell r="H688">
            <v>0</v>
          </cell>
          <cell r="I688" t="str">
            <v>L1551</v>
          </cell>
          <cell r="J688" t="str">
            <v>Maldon Housing Association Limited</v>
          </cell>
          <cell r="K688">
            <v>0</v>
          </cell>
          <cell r="L688" t="str">
            <v>L1551</v>
          </cell>
          <cell r="M688" t="str">
            <v>Maldon Housing Association Limited</v>
          </cell>
          <cell r="N688" t="str">
            <v>RASA</v>
          </cell>
          <cell r="O688">
            <v>1</v>
          </cell>
        </row>
        <row r="689">
          <cell r="A689" t="str">
            <v>4777</v>
          </cell>
          <cell r="B689">
            <v>4777</v>
          </cell>
          <cell r="C689" t="str">
            <v>Malins Affordable Homes Limited</v>
          </cell>
          <cell r="D689" t="str">
            <v>No</v>
          </cell>
          <cell r="E689" t="str">
            <v>non-grp</v>
          </cell>
          <cell r="F689">
            <v>0</v>
          </cell>
          <cell r="G689">
            <v>0</v>
          </cell>
          <cell r="H689">
            <v>0</v>
          </cell>
          <cell r="I689" t="str">
            <v>4777</v>
          </cell>
          <cell r="J689" t="str">
            <v>Malins Affordable Homes Limited</v>
          </cell>
          <cell r="K689">
            <v>0</v>
          </cell>
          <cell r="L689" t="str">
            <v>4777</v>
          </cell>
          <cell r="M689" t="str">
            <v>Malins Affordable Homes Limited</v>
          </cell>
          <cell r="N689" t="str">
            <v>RASA</v>
          </cell>
          <cell r="O689">
            <v>1</v>
          </cell>
        </row>
        <row r="690">
          <cell r="A690" t="str">
            <v>L1714</v>
          </cell>
          <cell r="B690" t="str">
            <v>L1714</v>
          </cell>
          <cell r="C690" t="str">
            <v>Manchester Jewish Housing Association</v>
          </cell>
          <cell r="D690" t="str">
            <v>No</v>
          </cell>
          <cell r="E690" t="str">
            <v>non-grp</v>
          </cell>
          <cell r="F690">
            <v>0</v>
          </cell>
          <cell r="G690">
            <v>0</v>
          </cell>
          <cell r="H690">
            <v>0</v>
          </cell>
          <cell r="I690" t="str">
            <v>L1714</v>
          </cell>
          <cell r="J690" t="str">
            <v>Manchester Jewish Housing Association</v>
          </cell>
          <cell r="K690">
            <v>0</v>
          </cell>
          <cell r="L690" t="str">
            <v>L1714</v>
          </cell>
          <cell r="M690" t="str">
            <v>Manchester Jewish Housing Association</v>
          </cell>
          <cell r="N690" t="str">
            <v>RASA</v>
          </cell>
          <cell r="O690">
            <v>1</v>
          </cell>
        </row>
        <row r="691">
          <cell r="A691" t="str">
            <v>L0406</v>
          </cell>
          <cell r="B691" t="str">
            <v>L0406</v>
          </cell>
          <cell r="C691" t="str">
            <v>Manchester Unity Housing Association Limited</v>
          </cell>
          <cell r="D691" t="str">
            <v>No</v>
          </cell>
          <cell r="E691" t="str">
            <v>non-grp</v>
          </cell>
          <cell r="F691">
            <v>0</v>
          </cell>
          <cell r="G691">
            <v>0</v>
          </cell>
          <cell r="H691">
            <v>0</v>
          </cell>
          <cell r="I691" t="str">
            <v>L0406</v>
          </cell>
          <cell r="J691" t="str">
            <v>Manchester Unity Housing Association Limited</v>
          </cell>
          <cell r="K691">
            <v>0</v>
          </cell>
          <cell r="L691" t="str">
            <v>L0406</v>
          </cell>
          <cell r="M691" t="str">
            <v>Manchester Unity Housing Association Limited</v>
          </cell>
          <cell r="N691" t="str">
            <v>RASA</v>
          </cell>
          <cell r="O691">
            <v>1</v>
          </cell>
        </row>
        <row r="692">
          <cell r="A692" t="str">
            <v>L3736</v>
          </cell>
          <cell r="B692" t="str">
            <v>L3736</v>
          </cell>
          <cell r="C692" t="str">
            <v>Manningham Housing Association Limited</v>
          </cell>
          <cell r="D692" t="str">
            <v>No</v>
          </cell>
          <cell r="E692" t="str">
            <v>non-grp</v>
          </cell>
          <cell r="F692">
            <v>0</v>
          </cell>
          <cell r="G692">
            <v>0</v>
          </cell>
          <cell r="H692">
            <v>0</v>
          </cell>
          <cell r="I692" t="str">
            <v>L3736</v>
          </cell>
          <cell r="J692" t="str">
            <v>Manningham Housing Association Limited</v>
          </cell>
          <cell r="K692">
            <v>0</v>
          </cell>
          <cell r="L692" t="str">
            <v>L3736</v>
          </cell>
          <cell r="M692" t="str">
            <v>Manningham Housing Association Limited</v>
          </cell>
          <cell r="N692" t="str">
            <v>Large</v>
          </cell>
          <cell r="O692">
            <v>1</v>
          </cell>
        </row>
        <row r="693">
          <cell r="A693" t="str">
            <v>L2208</v>
          </cell>
          <cell r="B693" t="str">
            <v>L2208</v>
          </cell>
          <cell r="C693" t="str">
            <v>Manor Housing Association Limited</v>
          </cell>
          <cell r="D693" t="str">
            <v>No</v>
          </cell>
          <cell r="E693" t="str">
            <v>non-grp</v>
          </cell>
          <cell r="F693">
            <v>0</v>
          </cell>
          <cell r="G693">
            <v>0</v>
          </cell>
          <cell r="H693">
            <v>0</v>
          </cell>
          <cell r="I693" t="str">
            <v>L2208</v>
          </cell>
          <cell r="J693" t="str">
            <v>Manor Housing Association Limited</v>
          </cell>
          <cell r="K693">
            <v>0</v>
          </cell>
          <cell r="L693" t="str">
            <v>L2208</v>
          </cell>
          <cell r="M693" t="str">
            <v>Manor Housing Association Limited</v>
          </cell>
          <cell r="N693" t="str">
            <v>RASA</v>
          </cell>
          <cell r="O693">
            <v>1</v>
          </cell>
        </row>
        <row r="694">
          <cell r="A694" t="str">
            <v>LH0959</v>
          </cell>
          <cell r="B694" t="str">
            <v>LH0959</v>
          </cell>
          <cell r="C694" t="str">
            <v>Mansfield Road (Nottingham) Baptist Housing Association Limited</v>
          </cell>
          <cell r="D694" t="str">
            <v>No</v>
          </cell>
          <cell r="E694" t="str">
            <v>non-grp</v>
          </cell>
          <cell r="F694">
            <v>0</v>
          </cell>
          <cell r="G694">
            <v>0</v>
          </cell>
          <cell r="H694">
            <v>0</v>
          </cell>
          <cell r="I694" t="str">
            <v>LH0959</v>
          </cell>
          <cell r="J694" t="str">
            <v>Mansfield Road (Nottingham) Baptist Housing Association Limited</v>
          </cell>
          <cell r="K694">
            <v>0</v>
          </cell>
          <cell r="L694" t="str">
            <v>LH0959</v>
          </cell>
          <cell r="M694" t="str">
            <v>Mansfield Road (Nottingham) Baptist Housing Association Limited</v>
          </cell>
          <cell r="N694" t="str">
            <v>RASA</v>
          </cell>
          <cell r="O694">
            <v>1</v>
          </cell>
        </row>
        <row r="695">
          <cell r="A695" t="str">
            <v>A3697</v>
          </cell>
          <cell r="B695" t="str">
            <v>A3697</v>
          </cell>
          <cell r="C695" t="str">
            <v>Margaret Colquhoun Chavasse Almshouses</v>
          </cell>
          <cell r="D695" t="str">
            <v>No</v>
          </cell>
          <cell r="E695" t="str">
            <v>non-grp</v>
          </cell>
          <cell r="F695">
            <v>0</v>
          </cell>
          <cell r="G695">
            <v>0</v>
          </cell>
          <cell r="H695">
            <v>0</v>
          </cell>
          <cell r="I695" t="str">
            <v>A3697</v>
          </cell>
          <cell r="J695" t="str">
            <v>Margaret Colquhoun Chavasse Almshouses</v>
          </cell>
          <cell r="K695">
            <v>0</v>
          </cell>
          <cell r="L695" t="str">
            <v>A3697</v>
          </cell>
          <cell r="M695" t="str">
            <v>Margaret Colquhoun Chavasse Almshouses</v>
          </cell>
          <cell r="N695" t="str">
            <v>RASA</v>
          </cell>
          <cell r="O695">
            <v>1</v>
          </cell>
        </row>
        <row r="696">
          <cell r="A696" t="str">
            <v>A3387</v>
          </cell>
          <cell r="B696" t="str">
            <v>A3387</v>
          </cell>
          <cell r="C696" t="str">
            <v>Margaret Hydes Charity</v>
          </cell>
          <cell r="D696" t="str">
            <v>No</v>
          </cell>
          <cell r="E696" t="str">
            <v>non-grp</v>
          </cell>
          <cell r="F696">
            <v>0</v>
          </cell>
          <cell r="G696">
            <v>0</v>
          </cell>
          <cell r="H696">
            <v>0</v>
          </cell>
          <cell r="I696" t="str">
            <v>A3387</v>
          </cell>
          <cell r="J696" t="str">
            <v>Margaret Hydes Charity</v>
          </cell>
          <cell r="K696">
            <v>0</v>
          </cell>
          <cell r="L696" t="str">
            <v>A3387</v>
          </cell>
          <cell r="M696" t="str">
            <v>Margaret Hydes Charity</v>
          </cell>
          <cell r="N696" t="str">
            <v>RASA</v>
          </cell>
          <cell r="O696">
            <v>1</v>
          </cell>
        </row>
        <row r="697">
          <cell r="A697" t="str">
            <v>C3844</v>
          </cell>
          <cell r="B697" t="str">
            <v>C3844</v>
          </cell>
          <cell r="C697" t="str">
            <v>Maritime Second Housing Association Ltd</v>
          </cell>
          <cell r="D697" t="str">
            <v>No</v>
          </cell>
          <cell r="E697" t="str">
            <v>non-grp</v>
          </cell>
          <cell r="F697">
            <v>0</v>
          </cell>
          <cell r="G697">
            <v>0</v>
          </cell>
          <cell r="H697">
            <v>0</v>
          </cell>
          <cell r="I697" t="str">
            <v>C3844</v>
          </cell>
          <cell r="J697" t="str">
            <v>Maritime Second Housing Association Ltd</v>
          </cell>
          <cell r="K697">
            <v>0</v>
          </cell>
          <cell r="L697" t="str">
            <v>C3844</v>
          </cell>
          <cell r="M697" t="str">
            <v>Maritime Second Housing Association Ltd</v>
          </cell>
          <cell r="N697" t="str">
            <v>RASA</v>
          </cell>
          <cell r="O697">
            <v>1</v>
          </cell>
        </row>
        <row r="698">
          <cell r="A698" t="str">
            <v>L1031</v>
          </cell>
          <cell r="B698" t="str">
            <v>L1031</v>
          </cell>
          <cell r="C698" t="str">
            <v>Marlborough &amp; District Housing Association Limited</v>
          </cell>
          <cell r="D698" t="str">
            <v>No</v>
          </cell>
          <cell r="E698" t="str">
            <v>non-grp</v>
          </cell>
          <cell r="F698">
            <v>0</v>
          </cell>
          <cell r="G698">
            <v>0</v>
          </cell>
          <cell r="H698">
            <v>0</v>
          </cell>
          <cell r="I698" t="str">
            <v>L1031</v>
          </cell>
          <cell r="J698" t="str">
            <v>Marlborough &amp; District Housing Association Limited</v>
          </cell>
          <cell r="K698">
            <v>0</v>
          </cell>
          <cell r="L698" t="str">
            <v>L1031</v>
          </cell>
          <cell r="M698" t="str">
            <v>Marlborough &amp; District Housing Association Limited</v>
          </cell>
          <cell r="N698" t="str">
            <v>RASA</v>
          </cell>
          <cell r="O698">
            <v>1</v>
          </cell>
        </row>
        <row r="699">
          <cell r="A699" t="str">
            <v>A3822</v>
          </cell>
          <cell r="B699" t="str">
            <v>A3822</v>
          </cell>
          <cell r="C699" t="str">
            <v>Marsden Memorial Homes</v>
          </cell>
          <cell r="D699" t="str">
            <v>No</v>
          </cell>
          <cell r="E699" t="str">
            <v>non-grp</v>
          </cell>
          <cell r="F699">
            <v>0</v>
          </cell>
          <cell r="G699">
            <v>0</v>
          </cell>
          <cell r="H699">
            <v>0</v>
          </cell>
          <cell r="I699" t="str">
            <v>A3822</v>
          </cell>
          <cell r="J699" t="str">
            <v>Marsden Memorial Homes</v>
          </cell>
          <cell r="K699">
            <v>0</v>
          </cell>
          <cell r="L699" t="str">
            <v>A3822</v>
          </cell>
          <cell r="M699" t="str">
            <v>Marsden Memorial Homes</v>
          </cell>
          <cell r="N699" t="str">
            <v>RASA</v>
          </cell>
          <cell r="O699">
            <v>1</v>
          </cell>
        </row>
        <row r="700">
          <cell r="A700" t="str">
            <v>A0318</v>
          </cell>
          <cell r="B700" t="str">
            <v>A0318</v>
          </cell>
          <cell r="C700" t="str">
            <v>Marshfield Consolidated Charities</v>
          </cell>
          <cell r="D700" t="str">
            <v>No</v>
          </cell>
          <cell r="E700" t="str">
            <v>non-grp</v>
          </cell>
          <cell r="F700">
            <v>0</v>
          </cell>
          <cell r="G700">
            <v>0</v>
          </cell>
          <cell r="H700">
            <v>0</v>
          </cell>
          <cell r="I700" t="str">
            <v>A0318</v>
          </cell>
          <cell r="J700" t="str">
            <v>Marshfield Consolidated Charities</v>
          </cell>
          <cell r="K700">
            <v>0</v>
          </cell>
          <cell r="L700" t="str">
            <v>A0318</v>
          </cell>
          <cell r="M700" t="str">
            <v>Marshfield Consolidated Charities</v>
          </cell>
          <cell r="N700" t="str">
            <v>RASA</v>
          </cell>
          <cell r="O700">
            <v>1</v>
          </cell>
        </row>
        <row r="701">
          <cell r="A701" t="str">
            <v>A3909</v>
          </cell>
          <cell r="B701" t="str">
            <v>A3909</v>
          </cell>
          <cell r="C701" t="str">
            <v>Mary Hatch Almshses with Diamond Jubilee Cottages</v>
          </cell>
          <cell r="D701" t="str">
            <v>No</v>
          </cell>
          <cell r="E701" t="str">
            <v>non-grp</v>
          </cell>
          <cell r="F701">
            <v>0</v>
          </cell>
          <cell r="G701">
            <v>0</v>
          </cell>
          <cell r="H701">
            <v>0</v>
          </cell>
          <cell r="I701" t="str">
            <v>A3909</v>
          </cell>
          <cell r="J701" t="str">
            <v>Mary Hatch Almshses with Diamond Jubilee Cottages</v>
          </cell>
          <cell r="K701">
            <v>0</v>
          </cell>
          <cell r="L701" t="str">
            <v>A3909</v>
          </cell>
          <cell r="M701" t="str">
            <v>Mary Hatch Almshses with Diamond Jubilee Cottages</v>
          </cell>
          <cell r="N701" t="str">
            <v>RASA</v>
          </cell>
          <cell r="O701">
            <v>1</v>
          </cell>
        </row>
        <row r="702">
          <cell r="A702" t="str">
            <v>L0673</v>
          </cell>
          <cell r="B702" t="str">
            <v>L0673</v>
          </cell>
          <cell r="C702" t="str">
            <v>Masonic Housing Association</v>
          </cell>
          <cell r="D702" t="str">
            <v>No</v>
          </cell>
          <cell r="E702" t="str">
            <v>non-grp</v>
          </cell>
          <cell r="F702">
            <v>0</v>
          </cell>
          <cell r="G702">
            <v>0</v>
          </cell>
          <cell r="H702">
            <v>0</v>
          </cell>
          <cell r="I702" t="str">
            <v>L0673</v>
          </cell>
          <cell r="J702" t="str">
            <v>Masonic Housing Association</v>
          </cell>
          <cell r="K702">
            <v>0</v>
          </cell>
          <cell r="L702" t="str">
            <v>L0673</v>
          </cell>
          <cell r="M702" t="str">
            <v>Masonic Housing Association</v>
          </cell>
          <cell r="N702" t="str">
            <v>RASA</v>
          </cell>
          <cell r="O702">
            <v>1</v>
          </cell>
        </row>
        <row r="703">
          <cell r="A703" t="str">
            <v>C3557</v>
          </cell>
          <cell r="B703" t="str">
            <v>C3557</v>
          </cell>
          <cell r="C703" t="str">
            <v>May Day Permanent Housing Co-operative Limited</v>
          </cell>
          <cell r="D703" t="str">
            <v>No</v>
          </cell>
          <cell r="E703" t="str">
            <v>non-grp</v>
          </cell>
          <cell r="F703">
            <v>0</v>
          </cell>
          <cell r="G703">
            <v>0</v>
          </cell>
          <cell r="H703">
            <v>0</v>
          </cell>
          <cell r="I703" t="str">
            <v>C3557</v>
          </cell>
          <cell r="J703" t="str">
            <v>May Day Permanent Housing Co-operative Limited</v>
          </cell>
          <cell r="K703">
            <v>0</v>
          </cell>
          <cell r="L703" t="str">
            <v>C3557</v>
          </cell>
          <cell r="M703" t="str">
            <v>May Day Permanent Housing Co-operative Limited</v>
          </cell>
          <cell r="N703" t="str">
            <v>RASA</v>
          </cell>
          <cell r="O703">
            <v>1</v>
          </cell>
        </row>
        <row r="704">
          <cell r="A704" t="str">
            <v>C2462</v>
          </cell>
          <cell r="B704" t="str">
            <v>C2462</v>
          </cell>
          <cell r="C704" t="str">
            <v>Maynard Co-operative Housing Association Limited</v>
          </cell>
          <cell r="D704" t="str">
            <v>No</v>
          </cell>
          <cell r="E704" t="str">
            <v>non-grp</v>
          </cell>
          <cell r="F704">
            <v>0</v>
          </cell>
          <cell r="G704">
            <v>0</v>
          </cell>
          <cell r="H704">
            <v>0</v>
          </cell>
          <cell r="I704" t="str">
            <v>C2462</v>
          </cell>
          <cell r="J704" t="str">
            <v>Maynard Co-operative Housing Association Limited</v>
          </cell>
          <cell r="K704">
            <v>0</v>
          </cell>
          <cell r="L704" t="str">
            <v>C2462</v>
          </cell>
          <cell r="M704" t="str">
            <v>Maynard Co-operative Housing Association Limited</v>
          </cell>
          <cell r="N704" t="str">
            <v>RASA</v>
          </cell>
          <cell r="O704">
            <v>1</v>
          </cell>
        </row>
        <row r="705">
          <cell r="A705" t="str">
            <v>L4485</v>
          </cell>
          <cell r="B705" t="str">
            <v>L4485</v>
          </cell>
          <cell r="C705" t="str">
            <v>Merlin Housing Society Limited</v>
          </cell>
          <cell r="D705" t="str">
            <v>No</v>
          </cell>
          <cell r="E705" t="str">
            <v>non-grp</v>
          </cell>
          <cell r="F705">
            <v>0</v>
          </cell>
          <cell r="G705">
            <v>0</v>
          </cell>
          <cell r="H705">
            <v>0</v>
          </cell>
          <cell r="I705" t="str">
            <v>L4485</v>
          </cell>
          <cell r="J705" t="str">
            <v>Merlin Housing Society Limited</v>
          </cell>
          <cell r="K705">
            <v>0</v>
          </cell>
          <cell r="L705" t="str">
            <v>L4485</v>
          </cell>
          <cell r="M705" t="str">
            <v>Merlin Housing Society Limited</v>
          </cell>
          <cell r="N705" t="str">
            <v>Large</v>
          </cell>
          <cell r="O705">
            <v>1</v>
          </cell>
        </row>
        <row r="706">
          <cell r="A706" t="str">
            <v>L1259</v>
          </cell>
          <cell r="B706" t="str">
            <v>L1259</v>
          </cell>
          <cell r="C706" t="str">
            <v>Mersea Island Trust</v>
          </cell>
          <cell r="D706" t="str">
            <v>No</v>
          </cell>
          <cell r="E706" t="str">
            <v>non-grp</v>
          </cell>
          <cell r="F706">
            <v>0</v>
          </cell>
          <cell r="G706">
            <v>0</v>
          </cell>
          <cell r="H706">
            <v>0</v>
          </cell>
          <cell r="I706" t="str">
            <v>L1259</v>
          </cell>
          <cell r="J706" t="str">
            <v>Mersea Island Trust</v>
          </cell>
          <cell r="K706">
            <v>0</v>
          </cell>
          <cell r="L706" t="str">
            <v>L1259</v>
          </cell>
          <cell r="M706" t="str">
            <v>Mersea Island Trust</v>
          </cell>
          <cell r="N706" t="str">
            <v>RASA</v>
          </cell>
          <cell r="O706">
            <v>1</v>
          </cell>
        </row>
        <row r="707">
          <cell r="A707" t="str">
            <v>LH2343</v>
          </cell>
          <cell r="B707" t="str">
            <v>LH2343</v>
          </cell>
          <cell r="C707" t="str">
            <v>Methodist Homes Housing Association Limited</v>
          </cell>
          <cell r="D707" t="str">
            <v>Yes</v>
          </cell>
          <cell r="E707" t="str">
            <v>No</v>
          </cell>
          <cell r="F707" t="str">
            <v>No</v>
          </cell>
          <cell r="G707">
            <v>0</v>
          </cell>
          <cell r="H707">
            <v>0</v>
          </cell>
          <cell r="I707" t="str">
            <v>LH2343</v>
          </cell>
          <cell r="J707" t="str">
            <v>Methodist Homes Housing Association Limited</v>
          </cell>
          <cell r="K707" t="str">
            <v>unreg'd parent: Methodist Homes</v>
          </cell>
          <cell r="L707" t="str">
            <v>LH2343</v>
          </cell>
          <cell r="M707" t="str">
            <v>Methodist Homes Housing Association Limited</v>
          </cell>
          <cell r="N707" t="str">
            <v>RASA</v>
          </cell>
          <cell r="O707">
            <v>1</v>
          </cell>
        </row>
        <row r="708">
          <cell r="A708" t="str">
            <v>A3634</v>
          </cell>
          <cell r="B708" t="str">
            <v>A3634</v>
          </cell>
          <cell r="C708" t="str">
            <v>Metropolitan Benefit Societies' Almshouses</v>
          </cell>
          <cell r="D708" t="str">
            <v>No</v>
          </cell>
          <cell r="E708" t="str">
            <v>non-grp</v>
          </cell>
          <cell r="F708">
            <v>0</v>
          </cell>
          <cell r="G708">
            <v>0</v>
          </cell>
          <cell r="H708">
            <v>0</v>
          </cell>
          <cell r="I708" t="str">
            <v>A3634</v>
          </cell>
          <cell r="J708" t="str">
            <v>Metropolitan Benefit Societies' Almshouses</v>
          </cell>
          <cell r="K708">
            <v>0</v>
          </cell>
          <cell r="L708" t="str">
            <v>A3634</v>
          </cell>
          <cell r="M708" t="str">
            <v>Metropolitan Benefit Societies' Almshouses</v>
          </cell>
          <cell r="N708" t="str">
            <v>RASA</v>
          </cell>
          <cell r="O708">
            <v>1</v>
          </cell>
        </row>
        <row r="709">
          <cell r="A709" t="str">
            <v>L4467</v>
          </cell>
          <cell r="B709" t="str">
            <v>L4467</v>
          </cell>
          <cell r="C709" t="str">
            <v>Clapham Park Homes Limited</v>
          </cell>
          <cell r="D709" t="str">
            <v>Yes</v>
          </cell>
          <cell r="E709" t="str">
            <v>No</v>
          </cell>
          <cell r="F709" t="str">
            <v>Yes</v>
          </cell>
          <cell r="G709" t="str">
            <v>L0726</v>
          </cell>
          <cell r="H709" t="str">
            <v>Metropolitan Housing Trust Limited</v>
          </cell>
          <cell r="I709" t="str">
            <v>L0726</v>
          </cell>
          <cell r="J709" t="str">
            <v>Metropolitan Housing Trust Limited</v>
          </cell>
          <cell r="K709">
            <v>0</v>
          </cell>
          <cell r="L709" t="str">
            <v>L0726</v>
          </cell>
          <cell r="M709" t="str">
            <v>Metropolitan Housing Trust Limited</v>
          </cell>
          <cell r="N709" t="str">
            <v>Large</v>
          </cell>
          <cell r="O709">
            <v>1</v>
          </cell>
        </row>
        <row r="710">
          <cell r="A710" t="str">
            <v>L0726</v>
          </cell>
          <cell r="B710" t="str">
            <v>L0726</v>
          </cell>
          <cell r="C710" t="str">
            <v>Metropolitan Housing Trust Limited</v>
          </cell>
          <cell r="D710" t="str">
            <v>Yes</v>
          </cell>
          <cell r="E710" t="str">
            <v>Yes</v>
          </cell>
          <cell r="F710">
            <v>0</v>
          </cell>
          <cell r="G710">
            <v>0</v>
          </cell>
          <cell r="H710">
            <v>0</v>
          </cell>
          <cell r="I710" t="str">
            <v>L0726</v>
          </cell>
          <cell r="J710" t="str">
            <v>Metropolitan Housing Trust Limited</v>
          </cell>
          <cell r="K710">
            <v>0</v>
          </cell>
          <cell r="L710" t="str">
            <v>L0726</v>
          </cell>
          <cell r="M710" t="str">
            <v>Metropolitan Housing Trust Limited</v>
          </cell>
          <cell r="N710" t="str">
            <v>Large</v>
          </cell>
          <cell r="O710">
            <v>1</v>
          </cell>
        </row>
        <row r="711">
          <cell r="A711" t="str">
            <v>LH3741</v>
          </cell>
          <cell r="B711" t="str">
            <v>LH3741</v>
          </cell>
          <cell r="C711" t="str">
            <v>Metropolitan Support Trust</v>
          </cell>
          <cell r="D711" t="str">
            <v>Yes</v>
          </cell>
          <cell r="E711" t="str">
            <v>No</v>
          </cell>
          <cell r="F711" t="str">
            <v>Yes</v>
          </cell>
          <cell r="G711" t="str">
            <v>L0726</v>
          </cell>
          <cell r="H711" t="str">
            <v>Metropolitan Housing Trust Limited</v>
          </cell>
          <cell r="I711" t="str">
            <v>L0726</v>
          </cell>
          <cell r="J711" t="str">
            <v>Metropolitan Housing Trust Limited</v>
          </cell>
          <cell r="K711">
            <v>0</v>
          </cell>
          <cell r="L711" t="str">
            <v>L0726</v>
          </cell>
          <cell r="M711" t="str">
            <v>Metropolitan Housing Trust Limited</v>
          </cell>
          <cell r="N711" t="str">
            <v>RASA</v>
          </cell>
          <cell r="O711">
            <v>1</v>
          </cell>
        </row>
        <row r="712">
          <cell r="A712" t="str">
            <v>L4466</v>
          </cell>
          <cell r="B712" t="str">
            <v>L4466</v>
          </cell>
          <cell r="C712" t="str">
            <v>Midland Heart Limited</v>
          </cell>
          <cell r="D712" t="str">
            <v>Yes</v>
          </cell>
          <cell r="E712" t="str">
            <v>Yes</v>
          </cell>
          <cell r="F712">
            <v>0</v>
          </cell>
          <cell r="G712">
            <v>0</v>
          </cell>
          <cell r="H712">
            <v>0</v>
          </cell>
          <cell r="I712" t="str">
            <v>L4466</v>
          </cell>
          <cell r="J712" t="str">
            <v>Midland Heart Limited</v>
          </cell>
          <cell r="K712">
            <v>0</v>
          </cell>
          <cell r="L712" t="str">
            <v>L4466</v>
          </cell>
          <cell r="M712" t="str">
            <v>Midland Heart Limited</v>
          </cell>
          <cell r="N712" t="str">
            <v>Large</v>
          </cell>
          <cell r="O712">
            <v>1</v>
          </cell>
        </row>
        <row r="713">
          <cell r="A713" t="str">
            <v>LH4275</v>
          </cell>
          <cell r="B713" t="str">
            <v>LH4275</v>
          </cell>
          <cell r="C713" t="str">
            <v>Prime Focus Regeneration Group Limited</v>
          </cell>
          <cell r="D713" t="str">
            <v>Yes</v>
          </cell>
          <cell r="E713" t="str">
            <v>No</v>
          </cell>
          <cell r="F713" t="str">
            <v>Yes</v>
          </cell>
          <cell r="G713" t="str">
            <v>L4466</v>
          </cell>
          <cell r="H713" t="str">
            <v>Midland Heart Limited</v>
          </cell>
          <cell r="I713" t="str">
            <v>L4466</v>
          </cell>
          <cell r="J713" t="str">
            <v>Midland Heart Limited</v>
          </cell>
          <cell r="K713">
            <v>0</v>
          </cell>
          <cell r="L713" t="str">
            <v>L4466</v>
          </cell>
          <cell r="M713" t="str">
            <v>Midland Heart Limited</v>
          </cell>
          <cell r="N713" t="str">
            <v>RASA</v>
          </cell>
          <cell r="O713">
            <v>1</v>
          </cell>
        </row>
        <row r="714">
          <cell r="A714" t="str">
            <v>C3396</v>
          </cell>
          <cell r="B714" t="str">
            <v>C3396</v>
          </cell>
          <cell r="C714" t="str">
            <v>Mill Street Co-op Ltd</v>
          </cell>
          <cell r="D714" t="str">
            <v>No</v>
          </cell>
          <cell r="E714" t="str">
            <v>non-grp</v>
          </cell>
          <cell r="F714">
            <v>0</v>
          </cell>
          <cell r="G714">
            <v>0</v>
          </cell>
          <cell r="H714">
            <v>0</v>
          </cell>
          <cell r="I714" t="str">
            <v>C3396</v>
          </cell>
          <cell r="J714" t="str">
            <v>Mill Street Co-op Ltd</v>
          </cell>
          <cell r="K714">
            <v>0</v>
          </cell>
          <cell r="L714" t="str">
            <v>C3396</v>
          </cell>
          <cell r="M714" t="str">
            <v>Mill Street Co-op Ltd</v>
          </cell>
          <cell r="N714" t="str">
            <v>RASA</v>
          </cell>
          <cell r="O714">
            <v>1</v>
          </cell>
        </row>
        <row r="715">
          <cell r="A715" t="str">
            <v>L3974</v>
          </cell>
          <cell r="B715" t="str">
            <v>L3974</v>
          </cell>
          <cell r="C715" t="str">
            <v>Millat Asian Housing Association Limited</v>
          </cell>
          <cell r="D715" t="str">
            <v>No</v>
          </cell>
          <cell r="E715" t="str">
            <v>non-grp</v>
          </cell>
          <cell r="F715">
            <v>0</v>
          </cell>
          <cell r="G715">
            <v>0</v>
          </cell>
          <cell r="H715">
            <v>0</v>
          </cell>
          <cell r="I715" t="str">
            <v>L3974</v>
          </cell>
          <cell r="J715" t="str">
            <v>Millat Asian Housing Association Limited</v>
          </cell>
          <cell r="K715">
            <v>0</v>
          </cell>
          <cell r="L715" t="str">
            <v>L3974</v>
          </cell>
          <cell r="M715" t="str">
            <v>Millat Asian Housing Association Limited</v>
          </cell>
          <cell r="N715" t="str">
            <v>RASA</v>
          </cell>
          <cell r="O715">
            <v>1</v>
          </cell>
        </row>
        <row r="716">
          <cell r="A716" t="str">
            <v>C3285</v>
          </cell>
          <cell r="B716" t="str">
            <v>C3285</v>
          </cell>
          <cell r="C716" t="str">
            <v>Milldale Housing Co-operative Limited</v>
          </cell>
          <cell r="D716" t="str">
            <v>No</v>
          </cell>
          <cell r="E716" t="str">
            <v>non-grp</v>
          </cell>
          <cell r="F716">
            <v>0</v>
          </cell>
          <cell r="G716">
            <v>0</v>
          </cell>
          <cell r="H716">
            <v>0</v>
          </cell>
          <cell r="I716" t="str">
            <v>C3285</v>
          </cell>
          <cell r="J716" t="str">
            <v>Milldale Housing Co-operative Limited</v>
          </cell>
          <cell r="K716">
            <v>0</v>
          </cell>
          <cell r="L716" t="str">
            <v>C3285</v>
          </cell>
          <cell r="M716" t="str">
            <v>Milldale Housing Co-operative Limited</v>
          </cell>
          <cell r="N716" t="str">
            <v>RASA</v>
          </cell>
          <cell r="O716">
            <v>1</v>
          </cell>
        </row>
        <row r="717">
          <cell r="A717" t="str">
            <v>C3637</v>
          </cell>
          <cell r="B717" t="str">
            <v>C3637</v>
          </cell>
          <cell r="C717" t="str">
            <v>Miller Walk Housing Co-operative Limited</v>
          </cell>
          <cell r="D717" t="str">
            <v>No</v>
          </cell>
          <cell r="E717" t="str">
            <v>non-grp</v>
          </cell>
          <cell r="F717">
            <v>0</v>
          </cell>
          <cell r="G717">
            <v>0</v>
          </cell>
          <cell r="H717">
            <v>0</v>
          </cell>
          <cell r="I717" t="str">
            <v>C3637</v>
          </cell>
          <cell r="J717" t="str">
            <v>Miller Walk Housing Co-operative Limited</v>
          </cell>
          <cell r="K717">
            <v>0</v>
          </cell>
          <cell r="L717" t="str">
            <v>C3637</v>
          </cell>
          <cell r="M717" t="str">
            <v>Miller Walk Housing Co-operative Limited</v>
          </cell>
          <cell r="N717" t="str">
            <v>RASA</v>
          </cell>
          <cell r="O717">
            <v>1</v>
          </cell>
        </row>
        <row r="718">
          <cell r="A718" t="str">
            <v>C4113</v>
          </cell>
          <cell r="B718" t="str">
            <v>C4113</v>
          </cell>
          <cell r="C718" t="str">
            <v>Minster Housing Co-operative Limited</v>
          </cell>
          <cell r="D718" t="str">
            <v>No</v>
          </cell>
          <cell r="E718" t="str">
            <v>non-grp</v>
          </cell>
          <cell r="F718">
            <v>0</v>
          </cell>
          <cell r="G718">
            <v>0</v>
          </cell>
          <cell r="H718">
            <v>0</v>
          </cell>
          <cell r="I718" t="str">
            <v>C4113</v>
          </cell>
          <cell r="J718" t="str">
            <v>Minster Housing Co-operative Limited</v>
          </cell>
          <cell r="K718">
            <v>0</v>
          </cell>
          <cell r="L718" t="str">
            <v>C4113</v>
          </cell>
          <cell r="M718" t="str">
            <v>Minster Housing Co-operative Limited</v>
          </cell>
          <cell r="N718" t="str">
            <v>RASA</v>
          </cell>
          <cell r="O718">
            <v>1</v>
          </cell>
        </row>
        <row r="719">
          <cell r="A719" t="str">
            <v>LH1704</v>
          </cell>
          <cell r="B719" t="str">
            <v>LH1704</v>
          </cell>
          <cell r="C719" t="str">
            <v>Mitre Housing Association Limited</v>
          </cell>
          <cell r="D719" t="str">
            <v>No</v>
          </cell>
          <cell r="E719" t="str">
            <v>non-grp</v>
          </cell>
          <cell r="F719">
            <v>0</v>
          </cell>
          <cell r="G719">
            <v>0</v>
          </cell>
          <cell r="H719">
            <v>0</v>
          </cell>
          <cell r="I719" t="str">
            <v>LH1704</v>
          </cell>
          <cell r="J719" t="str">
            <v>Mitre Housing Association Limited</v>
          </cell>
          <cell r="K719">
            <v>0</v>
          </cell>
          <cell r="L719" t="str">
            <v>LH1704</v>
          </cell>
          <cell r="M719" t="str">
            <v>Mitre Housing Association Limited</v>
          </cell>
          <cell r="N719" t="str">
            <v>RASA</v>
          </cell>
          <cell r="O719">
            <v>1</v>
          </cell>
        </row>
        <row r="720">
          <cell r="A720" t="str">
            <v>C3627</v>
          </cell>
          <cell r="B720" t="str">
            <v>C3627</v>
          </cell>
          <cell r="C720" t="str">
            <v>Moat Farm Housing Co-operative Limited</v>
          </cell>
          <cell r="D720" t="str">
            <v>No</v>
          </cell>
          <cell r="E720" t="str">
            <v>non-grp</v>
          </cell>
          <cell r="F720">
            <v>0</v>
          </cell>
          <cell r="G720">
            <v>0</v>
          </cell>
          <cell r="H720">
            <v>0</v>
          </cell>
          <cell r="I720" t="str">
            <v>C3627</v>
          </cell>
          <cell r="J720" t="str">
            <v>Moat Farm Housing Co-operative Limited</v>
          </cell>
          <cell r="K720">
            <v>0</v>
          </cell>
          <cell r="L720" t="str">
            <v>C3627</v>
          </cell>
          <cell r="M720" t="str">
            <v>Moat Farm Housing Co-operative Limited</v>
          </cell>
          <cell r="N720" t="str">
            <v>RASA</v>
          </cell>
          <cell r="O720">
            <v>1</v>
          </cell>
        </row>
        <row r="721">
          <cell r="A721" t="str">
            <v>L0386</v>
          </cell>
          <cell r="B721" t="str">
            <v>L0386</v>
          </cell>
          <cell r="C721" t="str">
            <v>Moat Homes Limited</v>
          </cell>
          <cell r="D721" t="str">
            <v>Yes</v>
          </cell>
          <cell r="E721" t="str">
            <v>Yes</v>
          </cell>
          <cell r="F721">
            <v>0</v>
          </cell>
          <cell r="G721">
            <v>0</v>
          </cell>
          <cell r="H721">
            <v>0</v>
          </cell>
          <cell r="I721" t="str">
            <v>L0386</v>
          </cell>
          <cell r="J721" t="str">
            <v>Moat Homes Limited</v>
          </cell>
          <cell r="K721">
            <v>0</v>
          </cell>
          <cell r="L721" t="str">
            <v>L0386</v>
          </cell>
          <cell r="M721" t="str">
            <v>Moat Homes Limited</v>
          </cell>
          <cell r="N721" t="str">
            <v>Large</v>
          </cell>
          <cell r="O721">
            <v>1</v>
          </cell>
        </row>
        <row r="722">
          <cell r="A722" t="str">
            <v>L4047</v>
          </cell>
          <cell r="B722" t="str">
            <v>L4047</v>
          </cell>
          <cell r="C722" t="str">
            <v>Moat Housing Group Limited</v>
          </cell>
          <cell r="D722" t="str">
            <v>Yes</v>
          </cell>
          <cell r="E722" t="str">
            <v>No</v>
          </cell>
          <cell r="F722" t="str">
            <v>Yes</v>
          </cell>
          <cell r="G722" t="str">
            <v>L0386</v>
          </cell>
          <cell r="H722" t="str">
            <v>Moat Homes Limited</v>
          </cell>
          <cell r="I722" t="str">
            <v>L0386</v>
          </cell>
          <cell r="J722" t="str">
            <v>Moat Homes Limited</v>
          </cell>
          <cell r="K722">
            <v>0</v>
          </cell>
          <cell r="L722" t="str">
            <v>L0386</v>
          </cell>
          <cell r="M722" t="str">
            <v>Moat Homes Limited</v>
          </cell>
          <cell r="N722" t="str">
            <v>RASA</v>
          </cell>
          <cell r="O722">
            <v>1</v>
          </cell>
        </row>
        <row r="723">
          <cell r="A723" t="str">
            <v>C2903</v>
          </cell>
          <cell r="B723" t="str">
            <v>C2903</v>
          </cell>
          <cell r="C723" t="str">
            <v>Monmouth Road Housing Co-operative Limited</v>
          </cell>
          <cell r="D723" t="str">
            <v>No</v>
          </cell>
          <cell r="E723" t="str">
            <v>non-grp</v>
          </cell>
          <cell r="F723">
            <v>0</v>
          </cell>
          <cell r="G723">
            <v>0</v>
          </cell>
          <cell r="H723">
            <v>0</v>
          </cell>
          <cell r="I723" t="str">
            <v>C2903</v>
          </cell>
          <cell r="J723" t="str">
            <v>Monmouth Road Housing Co-operative Limited</v>
          </cell>
          <cell r="K723">
            <v>0</v>
          </cell>
          <cell r="L723" t="str">
            <v>C2903</v>
          </cell>
          <cell r="M723" t="str">
            <v>Monmouth Road Housing Co-operative Limited</v>
          </cell>
          <cell r="N723" t="str">
            <v>RASA</v>
          </cell>
          <cell r="O723">
            <v>1</v>
          </cell>
        </row>
        <row r="724">
          <cell r="A724" t="str">
            <v>A2312</v>
          </cell>
          <cell r="B724" t="str">
            <v>A2312</v>
          </cell>
          <cell r="C724" t="str">
            <v>Mortlake Almshouse and Relief Charities</v>
          </cell>
          <cell r="D724" t="str">
            <v>No</v>
          </cell>
          <cell r="E724" t="str">
            <v>non-grp</v>
          </cell>
          <cell r="F724">
            <v>0</v>
          </cell>
          <cell r="G724">
            <v>0</v>
          </cell>
          <cell r="H724">
            <v>0</v>
          </cell>
          <cell r="I724" t="str">
            <v>A2312</v>
          </cell>
          <cell r="J724" t="str">
            <v>Mortlake Almshouse and Relief Charities</v>
          </cell>
          <cell r="K724">
            <v>0</v>
          </cell>
          <cell r="L724" t="str">
            <v>A2312</v>
          </cell>
          <cell r="M724" t="str">
            <v>Mortlake Almshouse and Relief Charities</v>
          </cell>
          <cell r="N724" t="str">
            <v>RASA</v>
          </cell>
          <cell r="O724">
            <v>1</v>
          </cell>
        </row>
        <row r="725">
          <cell r="A725" t="str">
            <v>SL3447</v>
          </cell>
          <cell r="B725" t="str">
            <v>SL3447</v>
          </cell>
          <cell r="C725" t="str">
            <v>Mossbank Homes Limited</v>
          </cell>
          <cell r="D725" t="str">
            <v>Yes</v>
          </cell>
          <cell r="E725" t="str">
            <v>No</v>
          </cell>
          <cell r="F725" t="str">
            <v>Yes</v>
          </cell>
          <cell r="G725" t="str">
            <v>L0975</v>
          </cell>
          <cell r="H725" t="str">
            <v>Mosscare Housing Limited</v>
          </cell>
          <cell r="I725" t="str">
            <v>L0975</v>
          </cell>
          <cell r="J725" t="str">
            <v>Mosscare Housing Limited</v>
          </cell>
          <cell r="K725">
            <v>0</v>
          </cell>
          <cell r="L725" t="str">
            <v>L0975</v>
          </cell>
          <cell r="M725" t="str">
            <v>Mosscare Housing Limited</v>
          </cell>
          <cell r="N725" t="str">
            <v>Large</v>
          </cell>
          <cell r="O725">
            <v>1</v>
          </cell>
        </row>
        <row r="726">
          <cell r="A726" t="str">
            <v>L0975</v>
          </cell>
          <cell r="B726" t="str">
            <v>L0975</v>
          </cell>
          <cell r="C726" t="str">
            <v>Mosscare Housing Limited</v>
          </cell>
          <cell r="D726" t="str">
            <v>Yes</v>
          </cell>
          <cell r="E726" t="str">
            <v>Yes</v>
          </cell>
          <cell r="F726">
            <v>0</v>
          </cell>
          <cell r="G726">
            <v>0</v>
          </cell>
          <cell r="H726">
            <v>0</v>
          </cell>
          <cell r="I726" t="str">
            <v>L0975</v>
          </cell>
          <cell r="J726" t="str">
            <v>Mosscare Housing Limited</v>
          </cell>
          <cell r="K726">
            <v>0</v>
          </cell>
          <cell r="L726" t="str">
            <v>L0975</v>
          </cell>
          <cell r="M726" t="str">
            <v>Mosscare Housing Limited</v>
          </cell>
          <cell r="N726" t="str">
            <v>Large</v>
          </cell>
          <cell r="O726">
            <v>1</v>
          </cell>
        </row>
        <row r="727">
          <cell r="A727" t="str">
            <v>L0042</v>
          </cell>
          <cell r="B727" t="str">
            <v>L0042</v>
          </cell>
          <cell r="C727" t="str">
            <v>Mount Green Housing Association Limited</v>
          </cell>
          <cell r="D727" t="str">
            <v>No</v>
          </cell>
          <cell r="E727" t="str">
            <v>non-grp</v>
          </cell>
          <cell r="F727">
            <v>0</v>
          </cell>
          <cell r="G727">
            <v>0</v>
          </cell>
          <cell r="H727">
            <v>0</v>
          </cell>
          <cell r="I727" t="str">
            <v>L0042</v>
          </cell>
          <cell r="J727" t="str">
            <v>Mount Green Housing Association Limited</v>
          </cell>
          <cell r="K727">
            <v>0</v>
          </cell>
          <cell r="L727" t="str">
            <v>L0042</v>
          </cell>
          <cell r="M727" t="str">
            <v>Mount Green Housing Association Limited</v>
          </cell>
          <cell r="N727" t="str">
            <v>Large</v>
          </cell>
          <cell r="O727">
            <v>1</v>
          </cell>
        </row>
        <row r="728">
          <cell r="A728" t="str">
            <v>A0056</v>
          </cell>
          <cell r="B728" t="str">
            <v>A0056</v>
          </cell>
          <cell r="C728" t="str">
            <v>Mrs H Frances Le Personne Benevolent Trust</v>
          </cell>
          <cell r="D728" t="str">
            <v>No</v>
          </cell>
          <cell r="E728" t="str">
            <v>non-grp</v>
          </cell>
          <cell r="F728">
            <v>0</v>
          </cell>
          <cell r="G728">
            <v>0</v>
          </cell>
          <cell r="H728">
            <v>0</v>
          </cell>
          <cell r="I728" t="str">
            <v>A0056</v>
          </cell>
          <cell r="J728" t="str">
            <v>Mrs H Frances Le Personne Benevolent Trust</v>
          </cell>
          <cell r="K728">
            <v>0</v>
          </cell>
          <cell r="L728" t="str">
            <v>A0056</v>
          </cell>
          <cell r="M728" t="str">
            <v>Mrs H Frances Le Personne Benevolent Trust</v>
          </cell>
          <cell r="N728" t="str">
            <v>RASA</v>
          </cell>
          <cell r="O728">
            <v>1</v>
          </cell>
        </row>
        <row r="729">
          <cell r="A729" t="str">
            <v>L2194</v>
          </cell>
          <cell r="B729" t="str">
            <v>L2194</v>
          </cell>
          <cell r="C729" t="str">
            <v>Muir Group Housing Association Limited</v>
          </cell>
          <cell r="D729" t="str">
            <v>Yes</v>
          </cell>
          <cell r="E729" t="str">
            <v>Yes</v>
          </cell>
          <cell r="F729">
            <v>0</v>
          </cell>
          <cell r="G729">
            <v>0</v>
          </cell>
          <cell r="H729">
            <v>0</v>
          </cell>
          <cell r="I729" t="str">
            <v>L2194</v>
          </cell>
          <cell r="J729" t="str">
            <v>Muir Group Housing Association Limited</v>
          </cell>
          <cell r="K729">
            <v>0</v>
          </cell>
          <cell r="L729" t="str">
            <v>L2194</v>
          </cell>
          <cell r="M729" t="str">
            <v>Muir Group Housing Association Limited</v>
          </cell>
          <cell r="N729" t="str">
            <v>Large</v>
          </cell>
          <cell r="O729">
            <v>1</v>
          </cell>
        </row>
        <row r="730">
          <cell r="A730" t="str">
            <v>L1253</v>
          </cell>
          <cell r="B730" t="str">
            <v>L1253</v>
          </cell>
          <cell r="C730" t="str">
            <v>MuirCroft Housing Association Limited</v>
          </cell>
          <cell r="D730" t="str">
            <v>No</v>
          </cell>
          <cell r="E730" t="str">
            <v>non-grp</v>
          </cell>
          <cell r="F730">
            <v>0</v>
          </cell>
          <cell r="G730">
            <v>0</v>
          </cell>
          <cell r="H730">
            <v>0</v>
          </cell>
          <cell r="I730" t="str">
            <v>L1253</v>
          </cell>
          <cell r="J730" t="str">
            <v>MuirCroft Housing Association Limited</v>
          </cell>
          <cell r="K730">
            <v>0</v>
          </cell>
          <cell r="L730" t="str">
            <v>L1253</v>
          </cell>
          <cell r="M730" t="str">
            <v>MuirCroft Housing Association Limited</v>
          </cell>
          <cell r="N730" t="str">
            <v>RASA</v>
          </cell>
          <cell r="O730">
            <v>1</v>
          </cell>
        </row>
        <row r="731">
          <cell r="A731" t="str">
            <v>C3635</v>
          </cell>
          <cell r="B731" t="str">
            <v>C3635</v>
          </cell>
          <cell r="C731" t="str">
            <v>Mulberry Housing Co-operative Limited</v>
          </cell>
          <cell r="D731" t="str">
            <v>No</v>
          </cell>
          <cell r="E731" t="str">
            <v>non-grp</v>
          </cell>
          <cell r="F731">
            <v>0</v>
          </cell>
          <cell r="G731">
            <v>0</v>
          </cell>
          <cell r="H731">
            <v>0</v>
          </cell>
          <cell r="I731" t="str">
            <v>C3635</v>
          </cell>
          <cell r="J731" t="str">
            <v>Mulberry Housing Co-operative Limited</v>
          </cell>
          <cell r="K731">
            <v>0</v>
          </cell>
          <cell r="L731" t="str">
            <v>C3635</v>
          </cell>
          <cell r="M731" t="str">
            <v>Mulberry Housing Co-operative Limited</v>
          </cell>
          <cell r="N731" t="str">
            <v>RASA</v>
          </cell>
          <cell r="O731">
            <v>1</v>
          </cell>
        </row>
        <row r="732">
          <cell r="A732" t="str">
            <v>A3266</v>
          </cell>
          <cell r="B732" t="str">
            <v>A3266</v>
          </cell>
          <cell r="C732" t="str">
            <v>Municipal &amp; Owen Carter Almshouse Charities</v>
          </cell>
          <cell r="D732" t="str">
            <v>No</v>
          </cell>
          <cell r="E732" t="str">
            <v>non-grp</v>
          </cell>
          <cell r="F732">
            <v>0</v>
          </cell>
          <cell r="G732">
            <v>0</v>
          </cell>
          <cell r="H732">
            <v>0</v>
          </cell>
          <cell r="I732" t="str">
            <v>A3266</v>
          </cell>
          <cell r="J732" t="str">
            <v>Municipal &amp; Owen Carter Almshouse Charities</v>
          </cell>
          <cell r="K732">
            <v>0</v>
          </cell>
          <cell r="L732" t="str">
            <v>A3266</v>
          </cell>
          <cell r="M732" t="str">
            <v>Municipal &amp; Owen Carter Almshouse Charities</v>
          </cell>
          <cell r="N732" t="str">
            <v>RASA</v>
          </cell>
          <cell r="O732">
            <v>1</v>
          </cell>
        </row>
        <row r="733">
          <cell r="A733" t="str">
            <v>A0736</v>
          </cell>
          <cell r="B733" t="str">
            <v>A0736</v>
          </cell>
          <cell r="C733" t="str">
            <v>Municipal Charities</v>
          </cell>
          <cell r="D733" t="str">
            <v>No</v>
          </cell>
          <cell r="E733" t="str">
            <v>non-grp</v>
          </cell>
          <cell r="F733">
            <v>0</v>
          </cell>
          <cell r="G733">
            <v>0</v>
          </cell>
          <cell r="H733">
            <v>0</v>
          </cell>
          <cell r="I733" t="str">
            <v>A0736</v>
          </cell>
          <cell r="J733" t="str">
            <v>Municipal Charities</v>
          </cell>
          <cell r="K733">
            <v>0</v>
          </cell>
          <cell r="L733" t="str">
            <v>A0736</v>
          </cell>
          <cell r="M733" t="str">
            <v>Municipal Charities</v>
          </cell>
          <cell r="N733" t="str">
            <v>RASA</v>
          </cell>
          <cell r="O733">
            <v>1</v>
          </cell>
        </row>
        <row r="734">
          <cell r="A734" t="str">
            <v>4779</v>
          </cell>
          <cell r="B734">
            <v>4779</v>
          </cell>
          <cell r="C734" t="str">
            <v>My Space Housing Solutions</v>
          </cell>
          <cell r="D734" t="str">
            <v>No</v>
          </cell>
          <cell r="E734" t="str">
            <v>non-grp</v>
          </cell>
          <cell r="F734">
            <v>0</v>
          </cell>
          <cell r="G734">
            <v>0</v>
          </cell>
          <cell r="H734">
            <v>0</v>
          </cell>
          <cell r="I734" t="str">
            <v>4779</v>
          </cell>
          <cell r="J734" t="str">
            <v>My Space Housing Solutions</v>
          </cell>
          <cell r="K734">
            <v>0</v>
          </cell>
          <cell r="L734" t="str">
            <v>4779</v>
          </cell>
          <cell r="M734" t="str">
            <v>My Space Housing Solutions</v>
          </cell>
          <cell r="N734" t="str">
            <v>RASA</v>
          </cell>
          <cell r="O734">
            <v>1</v>
          </cell>
        </row>
        <row r="735">
          <cell r="A735" t="str">
            <v>4781</v>
          </cell>
          <cell r="B735">
            <v>4781</v>
          </cell>
          <cell r="C735" t="str">
            <v>NACRO</v>
          </cell>
          <cell r="D735" t="str">
            <v>No</v>
          </cell>
          <cell r="E735" t="str">
            <v>non-grp</v>
          </cell>
          <cell r="F735">
            <v>0</v>
          </cell>
          <cell r="G735">
            <v>0</v>
          </cell>
          <cell r="H735">
            <v>0</v>
          </cell>
          <cell r="I735" t="str">
            <v>4781</v>
          </cell>
          <cell r="J735" t="str">
            <v>NACRO</v>
          </cell>
          <cell r="K735">
            <v>0</v>
          </cell>
          <cell r="L735" t="str">
            <v>4781</v>
          </cell>
          <cell r="M735" t="str">
            <v>NACRO</v>
          </cell>
          <cell r="N735" t="str">
            <v>RASA</v>
          </cell>
          <cell r="O735">
            <v>1</v>
          </cell>
        </row>
        <row r="736">
          <cell r="A736" t="str">
            <v>H2030</v>
          </cell>
          <cell r="B736" t="str">
            <v>H2030</v>
          </cell>
          <cell r="C736" t="str">
            <v>Nacro Community Enterprises Limited</v>
          </cell>
          <cell r="D736" t="str">
            <v>No</v>
          </cell>
          <cell r="E736" t="str">
            <v>non-grp</v>
          </cell>
          <cell r="F736">
            <v>0</v>
          </cell>
          <cell r="G736">
            <v>0</v>
          </cell>
          <cell r="H736">
            <v>0</v>
          </cell>
          <cell r="I736" t="str">
            <v>H2030</v>
          </cell>
          <cell r="J736" t="str">
            <v>Nacro Community Enterprises Limited</v>
          </cell>
          <cell r="K736">
            <v>0</v>
          </cell>
          <cell r="L736" t="str">
            <v>H2030</v>
          </cell>
          <cell r="M736" t="str">
            <v>Nacro Community Enterprises Limited</v>
          </cell>
          <cell r="N736" t="str">
            <v>RASA</v>
          </cell>
          <cell r="O736">
            <v>1</v>
          </cell>
        </row>
        <row r="737">
          <cell r="A737" t="str">
            <v>LH2204</v>
          </cell>
          <cell r="B737" t="str">
            <v>LH2204</v>
          </cell>
          <cell r="C737" t="str">
            <v>National Council of YMCAs (Incorporated)</v>
          </cell>
          <cell r="D737" t="str">
            <v>No</v>
          </cell>
          <cell r="E737" t="str">
            <v>non-grp</v>
          </cell>
          <cell r="F737">
            <v>0</v>
          </cell>
          <cell r="G737">
            <v>0</v>
          </cell>
          <cell r="H737">
            <v>0</v>
          </cell>
          <cell r="I737" t="str">
            <v>LH2204</v>
          </cell>
          <cell r="J737" t="str">
            <v>National Council of YMCAs (Incorporated)</v>
          </cell>
          <cell r="K737">
            <v>0</v>
          </cell>
          <cell r="L737" t="str">
            <v>LH2204</v>
          </cell>
          <cell r="M737" t="str">
            <v>National Council of YMCAs (Incorporated)</v>
          </cell>
          <cell r="N737" t="str">
            <v>RASA</v>
          </cell>
          <cell r="O737">
            <v>1</v>
          </cell>
        </row>
        <row r="738">
          <cell r="A738" t="str">
            <v>L3833</v>
          </cell>
          <cell r="B738" t="str">
            <v>L3833</v>
          </cell>
          <cell r="C738" t="str">
            <v>Nehemiah United Churches Housing Association Limit</v>
          </cell>
          <cell r="D738" t="str">
            <v>No</v>
          </cell>
          <cell r="E738" t="str">
            <v>non-grp</v>
          </cell>
          <cell r="F738">
            <v>0</v>
          </cell>
          <cell r="G738">
            <v>0</v>
          </cell>
          <cell r="H738">
            <v>0</v>
          </cell>
          <cell r="I738" t="str">
            <v>L3833</v>
          </cell>
          <cell r="J738" t="str">
            <v>Nehemiah United Churches Housing Association Limit</v>
          </cell>
          <cell r="K738">
            <v>0</v>
          </cell>
          <cell r="L738" t="str">
            <v>L3833</v>
          </cell>
          <cell r="M738" t="str">
            <v>Nehemiah United Churches Housing Association Limit</v>
          </cell>
          <cell r="N738" t="str">
            <v>RASA</v>
          </cell>
          <cell r="O738">
            <v>1</v>
          </cell>
        </row>
        <row r="739">
          <cell r="A739" t="str">
            <v>L4484</v>
          </cell>
          <cell r="B739" t="str">
            <v>L4484</v>
          </cell>
          <cell r="C739" t="str">
            <v>Community Trust Housing</v>
          </cell>
          <cell r="D739" t="str">
            <v>Yes</v>
          </cell>
          <cell r="E739" t="str">
            <v>No</v>
          </cell>
          <cell r="F739" t="str">
            <v>Yes</v>
          </cell>
          <cell r="G739" t="str">
            <v>L4373</v>
          </cell>
          <cell r="H739" t="str">
            <v>Network Housing Group Limited</v>
          </cell>
          <cell r="I739" t="str">
            <v>L4373</v>
          </cell>
          <cell r="J739" t="str">
            <v>Network Housing Group Limited</v>
          </cell>
          <cell r="K739">
            <v>0</v>
          </cell>
          <cell r="L739" t="str">
            <v>L4373</v>
          </cell>
          <cell r="M739" t="str">
            <v>Network Housing Group Limited</v>
          </cell>
          <cell r="N739" t="str">
            <v>RASA</v>
          </cell>
          <cell r="O739">
            <v>1</v>
          </cell>
        </row>
        <row r="740">
          <cell r="A740" t="str">
            <v>L4347</v>
          </cell>
          <cell r="B740" t="str">
            <v>L4347</v>
          </cell>
          <cell r="C740" t="str">
            <v>London Strategic Housing Limited</v>
          </cell>
          <cell r="D740" t="str">
            <v>Yes</v>
          </cell>
          <cell r="E740" t="str">
            <v>No</v>
          </cell>
          <cell r="F740" t="str">
            <v>Yes</v>
          </cell>
          <cell r="G740" t="str">
            <v>L4373</v>
          </cell>
          <cell r="H740" t="str">
            <v>Network Housing Group Limited</v>
          </cell>
          <cell r="I740" t="str">
            <v>L4373</v>
          </cell>
          <cell r="J740" t="str">
            <v>Network Housing Group Limited</v>
          </cell>
          <cell r="K740">
            <v>0</v>
          </cell>
          <cell r="L740" t="str">
            <v>L4373</v>
          </cell>
          <cell r="M740" t="str">
            <v>Network Housing Group Limited</v>
          </cell>
          <cell r="N740" t="str">
            <v>Large</v>
          </cell>
          <cell r="O740">
            <v>1</v>
          </cell>
        </row>
        <row r="741">
          <cell r="A741" t="str">
            <v>L4373</v>
          </cell>
          <cell r="B741" t="str">
            <v>L4373</v>
          </cell>
          <cell r="C741" t="str">
            <v>Network Housing Group Limited</v>
          </cell>
          <cell r="D741" t="str">
            <v>Yes</v>
          </cell>
          <cell r="E741" t="str">
            <v>Yes</v>
          </cell>
          <cell r="F741">
            <v>0</v>
          </cell>
          <cell r="G741">
            <v>0</v>
          </cell>
          <cell r="H741">
            <v>0</v>
          </cell>
          <cell r="I741" t="str">
            <v>L4373</v>
          </cell>
          <cell r="J741" t="str">
            <v>Network Housing Group Limited</v>
          </cell>
          <cell r="K741">
            <v>0</v>
          </cell>
          <cell r="L741" t="str">
            <v>L4373</v>
          </cell>
          <cell r="M741" t="str">
            <v>Network Housing Group Limited</v>
          </cell>
          <cell r="N741" t="str">
            <v>RASA</v>
          </cell>
          <cell r="O741">
            <v>1</v>
          </cell>
        </row>
        <row r="742">
          <cell r="A742" t="str">
            <v>L0525</v>
          </cell>
          <cell r="B742" t="str">
            <v>L0525</v>
          </cell>
          <cell r="C742" t="str">
            <v>Network Stadium Housing Association Limited</v>
          </cell>
          <cell r="D742" t="str">
            <v>Yes</v>
          </cell>
          <cell r="E742" t="str">
            <v>No</v>
          </cell>
          <cell r="F742" t="str">
            <v>Yes</v>
          </cell>
          <cell r="G742" t="str">
            <v>L4373</v>
          </cell>
          <cell r="H742" t="str">
            <v>Network Housing Group Limited</v>
          </cell>
          <cell r="I742" t="str">
            <v>L4373</v>
          </cell>
          <cell r="J742" t="str">
            <v>Network Housing Group Limited</v>
          </cell>
          <cell r="K742">
            <v>0</v>
          </cell>
          <cell r="L742" t="str">
            <v>L4373</v>
          </cell>
          <cell r="M742" t="str">
            <v>Network Housing Group Limited</v>
          </cell>
          <cell r="N742" t="str">
            <v>Large</v>
          </cell>
          <cell r="O742">
            <v>1</v>
          </cell>
        </row>
        <row r="743">
          <cell r="A743" t="str">
            <v>L4105</v>
          </cell>
          <cell r="B743" t="str">
            <v>L4105</v>
          </cell>
          <cell r="C743" t="str">
            <v>Riversmead Housing Association Limited</v>
          </cell>
          <cell r="D743" t="str">
            <v>Yes</v>
          </cell>
          <cell r="E743" t="str">
            <v>No</v>
          </cell>
          <cell r="F743" t="str">
            <v>Yes</v>
          </cell>
          <cell r="G743" t="str">
            <v>L4373</v>
          </cell>
          <cell r="H743" t="str">
            <v>Network Housing Group Limited</v>
          </cell>
          <cell r="I743" t="str">
            <v>L4373</v>
          </cell>
          <cell r="J743" t="str">
            <v>Network Housing Group Limited</v>
          </cell>
          <cell r="K743">
            <v>0</v>
          </cell>
          <cell r="L743" t="str">
            <v>L4373</v>
          </cell>
          <cell r="M743" t="str">
            <v>Network Housing Group Limited</v>
          </cell>
          <cell r="N743" t="str">
            <v>Large</v>
          </cell>
          <cell r="O743">
            <v>1</v>
          </cell>
        </row>
        <row r="744">
          <cell r="A744" t="str">
            <v>LH3917</v>
          </cell>
          <cell r="B744" t="str">
            <v>LH3917</v>
          </cell>
          <cell r="C744" t="str">
            <v>AKSA Housing Association Limited</v>
          </cell>
          <cell r="D744" t="str">
            <v>Yes</v>
          </cell>
          <cell r="E744" t="str">
            <v>No</v>
          </cell>
          <cell r="F744" t="str">
            <v>Yes</v>
          </cell>
          <cell r="G744" t="str">
            <v>LH4265</v>
          </cell>
          <cell r="H744" t="str">
            <v>New Charter Housing Trust Limited</v>
          </cell>
          <cell r="I744" t="str">
            <v>LH4265</v>
          </cell>
          <cell r="J744" t="str">
            <v>New Charter Housing Trust Limited</v>
          </cell>
          <cell r="K744">
            <v>0</v>
          </cell>
          <cell r="L744" t="str">
            <v>LH4265</v>
          </cell>
          <cell r="M744" t="str">
            <v>New Charter Housing Trust Limited</v>
          </cell>
          <cell r="N744" t="str">
            <v>RASA</v>
          </cell>
          <cell r="O744">
            <v>1</v>
          </cell>
        </row>
        <row r="745">
          <cell r="A745" t="str">
            <v>L4532</v>
          </cell>
          <cell r="B745" t="str">
            <v>L4532</v>
          </cell>
          <cell r="C745" t="str">
            <v>Gedling Homes</v>
          </cell>
          <cell r="D745" t="str">
            <v>Yes</v>
          </cell>
          <cell r="E745" t="str">
            <v>No</v>
          </cell>
          <cell r="F745" t="str">
            <v>Yes</v>
          </cell>
          <cell r="G745" t="str">
            <v>LH4265</v>
          </cell>
          <cell r="H745" t="str">
            <v>New Charter Housing Trust Limited</v>
          </cell>
          <cell r="I745" t="str">
            <v>LH4265</v>
          </cell>
          <cell r="J745" t="str">
            <v>New Charter Housing Trust Limited</v>
          </cell>
          <cell r="K745">
            <v>0</v>
          </cell>
          <cell r="L745" t="str">
            <v>LH4265</v>
          </cell>
          <cell r="M745" t="str">
            <v>New Charter Housing Trust Limited</v>
          </cell>
          <cell r="N745" t="str">
            <v>Large</v>
          </cell>
          <cell r="O745">
            <v>1</v>
          </cell>
        </row>
        <row r="746">
          <cell r="A746" t="str">
            <v>LH4266</v>
          </cell>
          <cell r="B746" t="str">
            <v>LH4266</v>
          </cell>
          <cell r="C746" t="str">
            <v>New Charter Homes Limited</v>
          </cell>
          <cell r="D746" t="str">
            <v>Yes</v>
          </cell>
          <cell r="E746" t="str">
            <v>No</v>
          </cell>
          <cell r="F746" t="str">
            <v>Yes</v>
          </cell>
          <cell r="G746" t="str">
            <v>LH4265</v>
          </cell>
          <cell r="H746" t="str">
            <v>New Charter Housing Trust Limited</v>
          </cell>
          <cell r="I746" t="str">
            <v>LH4265</v>
          </cell>
          <cell r="J746" t="str">
            <v>New Charter Housing Trust Limited</v>
          </cell>
          <cell r="K746">
            <v>0</v>
          </cell>
          <cell r="L746" t="str">
            <v>LH4265</v>
          </cell>
          <cell r="M746" t="str">
            <v>New Charter Housing Trust Limited</v>
          </cell>
          <cell r="N746" t="str">
            <v>Large</v>
          </cell>
          <cell r="O746">
            <v>1</v>
          </cell>
        </row>
        <row r="747">
          <cell r="A747" t="str">
            <v>LH4265</v>
          </cell>
          <cell r="B747" t="str">
            <v>LH4265</v>
          </cell>
          <cell r="C747" t="str">
            <v>New Charter Housing Trust Limited</v>
          </cell>
          <cell r="D747" t="str">
            <v>Yes</v>
          </cell>
          <cell r="E747" t="str">
            <v>Yes</v>
          </cell>
          <cell r="F747">
            <v>0</v>
          </cell>
          <cell r="G747">
            <v>0</v>
          </cell>
          <cell r="H747">
            <v>0</v>
          </cell>
          <cell r="I747" t="str">
            <v>LH4265</v>
          </cell>
          <cell r="J747" t="str">
            <v>New Charter Housing Trust Limited</v>
          </cell>
          <cell r="K747">
            <v>0</v>
          </cell>
          <cell r="L747" t="str">
            <v>LH4265</v>
          </cell>
          <cell r="M747" t="str">
            <v>New Charter Housing Trust Limited</v>
          </cell>
          <cell r="N747" t="str">
            <v>RASA</v>
          </cell>
          <cell r="O747">
            <v>1</v>
          </cell>
        </row>
        <row r="748">
          <cell r="A748" t="str">
            <v>L3704</v>
          </cell>
          <cell r="B748" t="str">
            <v>L3704</v>
          </cell>
          <cell r="C748" t="str">
            <v>New Forest Villages Housing Association Limited</v>
          </cell>
          <cell r="D748" t="str">
            <v>No</v>
          </cell>
          <cell r="E748" t="str">
            <v>non-grp</v>
          </cell>
          <cell r="F748">
            <v>0</v>
          </cell>
          <cell r="G748">
            <v>0</v>
          </cell>
          <cell r="H748">
            <v>0</v>
          </cell>
          <cell r="I748" t="str">
            <v>L3704</v>
          </cell>
          <cell r="J748" t="str">
            <v>New Forest Villages Housing Association Limited</v>
          </cell>
          <cell r="K748">
            <v>0</v>
          </cell>
          <cell r="L748" t="str">
            <v>L3704</v>
          </cell>
          <cell r="M748" t="str">
            <v>New Forest Villages Housing Association Limited</v>
          </cell>
          <cell r="N748" t="str">
            <v>RASA</v>
          </cell>
          <cell r="O748">
            <v>1</v>
          </cell>
        </row>
        <row r="749">
          <cell r="A749" t="str">
            <v>4666</v>
          </cell>
          <cell r="B749">
            <v>4666</v>
          </cell>
          <cell r="C749" t="str">
            <v>New Foundations Housing Association Limited</v>
          </cell>
          <cell r="D749" t="str">
            <v>No</v>
          </cell>
          <cell r="E749" t="str">
            <v>non-grp</v>
          </cell>
          <cell r="F749">
            <v>0</v>
          </cell>
          <cell r="G749">
            <v>0</v>
          </cell>
          <cell r="H749">
            <v>0</v>
          </cell>
          <cell r="I749" t="str">
            <v>4666</v>
          </cell>
          <cell r="J749" t="str">
            <v>New Foundations Housing Association Limited</v>
          </cell>
          <cell r="K749">
            <v>0</v>
          </cell>
          <cell r="L749" t="str">
            <v>4666</v>
          </cell>
          <cell r="M749" t="str">
            <v>New Foundations Housing Association Limited</v>
          </cell>
          <cell r="N749" t="str">
            <v>RASA</v>
          </cell>
          <cell r="O749">
            <v>1</v>
          </cell>
        </row>
        <row r="750">
          <cell r="A750" t="str">
            <v>C3574</v>
          </cell>
          <cell r="B750" t="str">
            <v>C3574</v>
          </cell>
          <cell r="C750" t="str">
            <v>New Longsight Housing Co-operative Limited</v>
          </cell>
          <cell r="D750" t="str">
            <v>No</v>
          </cell>
          <cell r="E750" t="str">
            <v>non-grp</v>
          </cell>
          <cell r="F750">
            <v>0</v>
          </cell>
          <cell r="G750">
            <v>0</v>
          </cell>
          <cell r="H750">
            <v>0</v>
          </cell>
          <cell r="I750" t="str">
            <v>C3574</v>
          </cell>
          <cell r="J750" t="str">
            <v>New Longsight Housing Co-operative Limited</v>
          </cell>
          <cell r="K750">
            <v>0</v>
          </cell>
          <cell r="L750" t="str">
            <v>C3574</v>
          </cell>
          <cell r="M750" t="str">
            <v>New Longsight Housing Co-operative Limited</v>
          </cell>
          <cell r="N750" t="str">
            <v>RASA</v>
          </cell>
          <cell r="O750">
            <v>1</v>
          </cell>
        </row>
        <row r="751">
          <cell r="A751" t="str">
            <v>C3628</v>
          </cell>
          <cell r="B751" t="str">
            <v>C3628</v>
          </cell>
          <cell r="C751" t="str">
            <v>New Moves Housing Co-operative Limited</v>
          </cell>
          <cell r="D751" t="str">
            <v>No</v>
          </cell>
          <cell r="E751" t="str">
            <v>non-grp</v>
          </cell>
          <cell r="F751">
            <v>0</v>
          </cell>
          <cell r="G751">
            <v>0</v>
          </cell>
          <cell r="H751">
            <v>0</v>
          </cell>
          <cell r="I751" t="str">
            <v>C3628</v>
          </cell>
          <cell r="J751" t="str">
            <v>New Moves Housing Co-operative Limited</v>
          </cell>
          <cell r="K751">
            <v>0</v>
          </cell>
          <cell r="L751" t="str">
            <v>C3628</v>
          </cell>
          <cell r="M751" t="str">
            <v>New Moves Housing Co-operative Limited</v>
          </cell>
          <cell r="N751" t="str">
            <v>RASA</v>
          </cell>
          <cell r="O751">
            <v>1</v>
          </cell>
        </row>
        <row r="752">
          <cell r="A752" t="str">
            <v>H0924</v>
          </cell>
          <cell r="B752" t="str">
            <v>H0924</v>
          </cell>
          <cell r="C752" t="str">
            <v>New Outlook Housing Association Limited</v>
          </cell>
          <cell r="D752" t="str">
            <v>No</v>
          </cell>
          <cell r="E752" t="str">
            <v>non-grp</v>
          </cell>
          <cell r="F752">
            <v>0</v>
          </cell>
          <cell r="G752">
            <v>0</v>
          </cell>
          <cell r="H752">
            <v>0</v>
          </cell>
          <cell r="I752" t="str">
            <v>H0924</v>
          </cell>
          <cell r="J752" t="str">
            <v>New Outlook Housing Association Limited</v>
          </cell>
          <cell r="K752">
            <v>0</v>
          </cell>
          <cell r="L752" t="str">
            <v>H0924</v>
          </cell>
          <cell r="M752" t="str">
            <v>New Outlook Housing Association Limited</v>
          </cell>
          <cell r="N752" t="str">
            <v>RASA</v>
          </cell>
          <cell r="O752">
            <v>1</v>
          </cell>
        </row>
        <row r="753">
          <cell r="A753" t="str">
            <v>C2548</v>
          </cell>
          <cell r="B753" t="str">
            <v>C2548</v>
          </cell>
          <cell r="C753" t="str">
            <v>New Swift Housing Co-operative Limited</v>
          </cell>
          <cell r="D753" t="str">
            <v>No</v>
          </cell>
          <cell r="E753" t="str">
            <v>non-grp</v>
          </cell>
          <cell r="F753">
            <v>0</v>
          </cell>
          <cell r="G753">
            <v>0</v>
          </cell>
          <cell r="H753">
            <v>0</v>
          </cell>
          <cell r="I753" t="str">
            <v>C2548</v>
          </cell>
          <cell r="J753" t="str">
            <v>New Swift Housing Co-operative Limited</v>
          </cell>
          <cell r="K753">
            <v>0</v>
          </cell>
          <cell r="L753" t="str">
            <v>C2548</v>
          </cell>
          <cell r="M753" t="str">
            <v>New Swift Housing Co-operative Limited</v>
          </cell>
          <cell r="N753" t="str">
            <v>RASA</v>
          </cell>
          <cell r="O753">
            <v>1</v>
          </cell>
        </row>
        <row r="754">
          <cell r="A754" t="str">
            <v>C3409</v>
          </cell>
          <cell r="B754" t="str">
            <v>C3409</v>
          </cell>
          <cell r="C754" t="str">
            <v>New Venture Housing Co-operative Limited</v>
          </cell>
          <cell r="D754" t="str">
            <v>No</v>
          </cell>
          <cell r="E754" t="str">
            <v>non-grp</v>
          </cell>
          <cell r="F754">
            <v>0</v>
          </cell>
          <cell r="G754">
            <v>0</v>
          </cell>
          <cell r="H754">
            <v>0</v>
          </cell>
          <cell r="I754" t="str">
            <v>C3409</v>
          </cell>
          <cell r="J754" t="str">
            <v>New Venture Housing Co-operative Limited</v>
          </cell>
          <cell r="K754">
            <v>0</v>
          </cell>
          <cell r="L754" t="str">
            <v>C3409</v>
          </cell>
          <cell r="M754" t="str">
            <v>New Venture Housing Co-operative Limited</v>
          </cell>
          <cell r="N754" t="str">
            <v>RASA</v>
          </cell>
          <cell r="O754">
            <v>1</v>
          </cell>
        </row>
        <row r="755">
          <cell r="A755" t="str">
            <v>4763</v>
          </cell>
          <cell r="B755">
            <v>4763</v>
          </cell>
          <cell r="C755" t="str">
            <v>New Walk Property Management CIC</v>
          </cell>
          <cell r="D755" t="str">
            <v>No</v>
          </cell>
          <cell r="E755" t="str">
            <v>non-grp</v>
          </cell>
          <cell r="F755">
            <v>0</v>
          </cell>
          <cell r="G755">
            <v>0</v>
          </cell>
          <cell r="H755">
            <v>0</v>
          </cell>
          <cell r="I755" t="str">
            <v>4763</v>
          </cell>
          <cell r="J755" t="str">
            <v>New Walk Property Management CIC</v>
          </cell>
          <cell r="K755">
            <v>0</v>
          </cell>
          <cell r="L755" t="str">
            <v>4763</v>
          </cell>
          <cell r="M755" t="str">
            <v>New Walk Property Management CIC</v>
          </cell>
          <cell r="N755" t="str">
            <v>RASA</v>
          </cell>
          <cell r="O755">
            <v>1</v>
          </cell>
        </row>
        <row r="756">
          <cell r="A756" t="str">
            <v>LH3980</v>
          </cell>
          <cell r="B756" t="str">
            <v>LH3980</v>
          </cell>
          <cell r="C756" t="str">
            <v>New World Housing Association Limited</v>
          </cell>
          <cell r="D756" t="str">
            <v>No</v>
          </cell>
          <cell r="E756" t="str">
            <v>non-grp</v>
          </cell>
          <cell r="F756">
            <v>0</v>
          </cell>
          <cell r="G756">
            <v>0</v>
          </cell>
          <cell r="H756">
            <v>0</v>
          </cell>
          <cell r="I756" t="str">
            <v>LH3980</v>
          </cell>
          <cell r="J756" t="str">
            <v>New World Housing Association Limited</v>
          </cell>
          <cell r="K756">
            <v>0</v>
          </cell>
          <cell r="L756" t="str">
            <v>LH3980</v>
          </cell>
          <cell r="M756" t="str">
            <v>New World Housing Association Limited</v>
          </cell>
          <cell r="N756" t="str">
            <v>RASA</v>
          </cell>
          <cell r="O756">
            <v>1</v>
          </cell>
        </row>
        <row r="757">
          <cell r="A757" t="str">
            <v>4640</v>
          </cell>
          <cell r="B757">
            <v>4640</v>
          </cell>
          <cell r="C757" t="str">
            <v>Newark Emmaus Trust</v>
          </cell>
          <cell r="D757" t="str">
            <v>No</v>
          </cell>
          <cell r="E757" t="str">
            <v>non-grp</v>
          </cell>
          <cell r="F757">
            <v>0</v>
          </cell>
          <cell r="G757">
            <v>0</v>
          </cell>
          <cell r="H757">
            <v>0</v>
          </cell>
          <cell r="I757" t="str">
            <v>4640</v>
          </cell>
          <cell r="J757" t="str">
            <v>Newark Emmaus Trust</v>
          </cell>
          <cell r="K757">
            <v>0</v>
          </cell>
          <cell r="L757" t="str">
            <v>4640</v>
          </cell>
          <cell r="M757" t="str">
            <v>Newark Emmaus Trust</v>
          </cell>
          <cell r="N757" t="str">
            <v>RASA</v>
          </cell>
          <cell r="O757">
            <v>1</v>
          </cell>
        </row>
        <row r="758">
          <cell r="A758" t="str">
            <v>L0961</v>
          </cell>
          <cell r="B758" t="str">
            <v>L0961</v>
          </cell>
          <cell r="C758" t="str">
            <v>Newark Housing Association Limited</v>
          </cell>
          <cell r="D758" t="str">
            <v>No</v>
          </cell>
          <cell r="E758" t="str">
            <v>non-grp</v>
          </cell>
          <cell r="F758">
            <v>0</v>
          </cell>
          <cell r="G758">
            <v>0</v>
          </cell>
          <cell r="H758">
            <v>0</v>
          </cell>
          <cell r="I758" t="str">
            <v>L0961</v>
          </cell>
          <cell r="J758" t="str">
            <v>Newark Housing Association Limited</v>
          </cell>
          <cell r="K758">
            <v>0</v>
          </cell>
          <cell r="L758" t="str">
            <v>L0961</v>
          </cell>
          <cell r="M758" t="str">
            <v>Newark Housing Association Limited</v>
          </cell>
          <cell r="N758" t="str">
            <v>RASA</v>
          </cell>
          <cell r="O758">
            <v>1</v>
          </cell>
        </row>
        <row r="759">
          <cell r="A759" t="str">
            <v>C3026</v>
          </cell>
          <cell r="B759" t="str">
            <v>C3026</v>
          </cell>
          <cell r="C759" t="str">
            <v>Newleaf Housing Co-operative Limited</v>
          </cell>
          <cell r="D759" t="str">
            <v>No</v>
          </cell>
          <cell r="E759" t="str">
            <v>non-grp</v>
          </cell>
          <cell r="F759">
            <v>0</v>
          </cell>
          <cell r="G759">
            <v>0</v>
          </cell>
          <cell r="H759">
            <v>0</v>
          </cell>
          <cell r="I759" t="str">
            <v>C3026</v>
          </cell>
          <cell r="J759" t="str">
            <v>Newleaf Housing Co-operative Limited</v>
          </cell>
          <cell r="K759">
            <v>0</v>
          </cell>
          <cell r="L759" t="str">
            <v>C3026</v>
          </cell>
          <cell r="M759" t="str">
            <v>Newleaf Housing Co-operative Limited</v>
          </cell>
          <cell r="N759" t="str">
            <v>RASA</v>
          </cell>
          <cell r="O759">
            <v>1</v>
          </cell>
        </row>
        <row r="760">
          <cell r="A760" t="str">
            <v>SL3605</v>
          </cell>
          <cell r="B760" t="str">
            <v>SL3605</v>
          </cell>
          <cell r="C760" t="str">
            <v>Access Homes Housing Association Limited</v>
          </cell>
          <cell r="D760" t="str">
            <v>Yes</v>
          </cell>
          <cell r="E760" t="str">
            <v>No</v>
          </cell>
          <cell r="F760" t="str">
            <v>Yes</v>
          </cell>
          <cell r="G760" t="str">
            <v>L0006</v>
          </cell>
          <cell r="H760" t="str">
            <v>Newlon Housing Trust</v>
          </cell>
          <cell r="I760" t="str">
            <v>L0006</v>
          </cell>
          <cell r="J760" t="str">
            <v>Newlon Housing Trust</v>
          </cell>
          <cell r="K760">
            <v>0</v>
          </cell>
          <cell r="L760" t="str">
            <v>L0006</v>
          </cell>
          <cell r="M760" t="str">
            <v>Newlon Housing Trust</v>
          </cell>
          <cell r="N760" t="str">
            <v>RASA</v>
          </cell>
          <cell r="O760">
            <v>1</v>
          </cell>
        </row>
        <row r="761">
          <cell r="A761" t="str">
            <v>L0006</v>
          </cell>
          <cell r="B761" t="str">
            <v>L0006</v>
          </cell>
          <cell r="C761" t="str">
            <v>Newlon Housing Trust</v>
          </cell>
          <cell r="D761" t="str">
            <v>Yes</v>
          </cell>
          <cell r="E761" t="str">
            <v>Yes</v>
          </cell>
          <cell r="F761">
            <v>0</v>
          </cell>
          <cell r="G761">
            <v>0</v>
          </cell>
          <cell r="H761">
            <v>0</v>
          </cell>
          <cell r="I761" t="str">
            <v>L0006</v>
          </cell>
          <cell r="J761" t="str">
            <v>Newlon Housing Trust</v>
          </cell>
          <cell r="K761">
            <v>0</v>
          </cell>
          <cell r="L761" t="str">
            <v>L0006</v>
          </cell>
          <cell r="M761" t="str">
            <v>Newlon Housing Trust</v>
          </cell>
          <cell r="N761" t="str">
            <v>Large</v>
          </cell>
          <cell r="O761">
            <v>1</v>
          </cell>
        </row>
        <row r="762">
          <cell r="A762" t="str">
            <v>H2118</v>
          </cell>
          <cell r="B762" t="str">
            <v>H2118</v>
          </cell>
          <cell r="C762" t="str">
            <v>Nonsuch Abbeyfield</v>
          </cell>
          <cell r="D762" t="str">
            <v>No</v>
          </cell>
          <cell r="E762" t="str">
            <v>non-grp</v>
          </cell>
          <cell r="F762">
            <v>0</v>
          </cell>
          <cell r="G762">
            <v>0</v>
          </cell>
          <cell r="H762">
            <v>0</v>
          </cell>
          <cell r="I762" t="str">
            <v>H2118</v>
          </cell>
          <cell r="J762" t="str">
            <v>Nonsuch Abbeyfield</v>
          </cell>
          <cell r="K762">
            <v>0</v>
          </cell>
          <cell r="L762" t="str">
            <v>H2118</v>
          </cell>
          <cell r="M762" t="str">
            <v>Nonsuch Abbeyfield</v>
          </cell>
          <cell r="N762" t="str">
            <v>RASA</v>
          </cell>
          <cell r="O762">
            <v>1</v>
          </cell>
        </row>
        <row r="763">
          <cell r="A763" t="str">
            <v>C3024</v>
          </cell>
          <cell r="B763" t="str">
            <v>C3024</v>
          </cell>
          <cell r="C763" t="str">
            <v>North Camden Housing Co-operative Limited</v>
          </cell>
          <cell r="D763" t="str">
            <v>No</v>
          </cell>
          <cell r="E763" t="str">
            <v>non-grp</v>
          </cell>
          <cell r="F763">
            <v>0</v>
          </cell>
          <cell r="G763">
            <v>0</v>
          </cell>
          <cell r="H763">
            <v>0</v>
          </cell>
          <cell r="I763" t="str">
            <v>C3024</v>
          </cell>
          <cell r="J763" t="str">
            <v>North Camden Housing Co-operative Limited</v>
          </cell>
          <cell r="K763">
            <v>0</v>
          </cell>
          <cell r="L763" t="str">
            <v>C3024</v>
          </cell>
          <cell r="M763" t="str">
            <v>North Camden Housing Co-operative Limited</v>
          </cell>
          <cell r="N763" t="str">
            <v>RASA</v>
          </cell>
          <cell r="O763">
            <v>1</v>
          </cell>
        </row>
        <row r="764">
          <cell r="A764" t="str">
            <v>LH4249</v>
          </cell>
          <cell r="B764" t="str">
            <v>LH4249</v>
          </cell>
          <cell r="C764" t="str">
            <v>North Devon Homes Limited</v>
          </cell>
          <cell r="D764" t="str">
            <v>No</v>
          </cell>
          <cell r="E764" t="str">
            <v>non-grp</v>
          </cell>
          <cell r="F764">
            <v>0</v>
          </cell>
          <cell r="G764">
            <v>0</v>
          </cell>
          <cell r="H764">
            <v>0</v>
          </cell>
          <cell r="I764" t="str">
            <v>LH4249</v>
          </cell>
          <cell r="J764" t="str">
            <v>North Devon Homes Limited</v>
          </cell>
          <cell r="K764">
            <v>0</v>
          </cell>
          <cell r="L764" t="str">
            <v>LH4249</v>
          </cell>
          <cell r="M764" t="str">
            <v>North Devon Homes Limited</v>
          </cell>
          <cell r="N764" t="str">
            <v>Large</v>
          </cell>
          <cell r="O764">
            <v>1</v>
          </cell>
        </row>
        <row r="765">
          <cell r="A765" t="str">
            <v>H2168</v>
          </cell>
          <cell r="B765" t="str">
            <v>H2168</v>
          </cell>
          <cell r="C765" t="str">
            <v>North Eastern YWCA Trustees Limited</v>
          </cell>
          <cell r="D765" t="str">
            <v>No</v>
          </cell>
          <cell r="E765" t="str">
            <v>non-grp</v>
          </cell>
          <cell r="F765">
            <v>0</v>
          </cell>
          <cell r="G765">
            <v>0</v>
          </cell>
          <cell r="H765">
            <v>0</v>
          </cell>
          <cell r="I765" t="str">
            <v>H2168</v>
          </cell>
          <cell r="J765" t="str">
            <v>North Eastern YWCA Trustees Limited</v>
          </cell>
          <cell r="K765">
            <v>0</v>
          </cell>
          <cell r="L765" t="str">
            <v>H2168</v>
          </cell>
          <cell r="M765" t="str">
            <v>North Eastern YWCA Trustees Limited</v>
          </cell>
          <cell r="N765" t="str">
            <v>RASA</v>
          </cell>
          <cell r="O765">
            <v>1</v>
          </cell>
        </row>
        <row r="766">
          <cell r="A766" t="str">
            <v>L4370</v>
          </cell>
          <cell r="B766" t="str">
            <v>L4370</v>
          </cell>
          <cell r="C766" t="str">
            <v>North Hertfordshire Homes Limited</v>
          </cell>
          <cell r="D766" t="str">
            <v>No</v>
          </cell>
          <cell r="E766" t="str">
            <v>non-grp</v>
          </cell>
          <cell r="F766">
            <v>0</v>
          </cell>
          <cell r="G766">
            <v>0</v>
          </cell>
          <cell r="H766">
            <v>0</v>
          </cell>
          <cell r="I766" t="str">
            <v>L4370</v>
          </cell>
          <cell r="J766" t="str">
            <v>North Hertfordshire Homes Limited</v>
          </cell>
          <cell r="K766">
            <v>0</v>
          </cell>
          <cell r="L766" t="str">
            <v>L4370</v>
          </cell>
          <cell r="M766" t="str">
            <v>North Hertfordshire Homes Limited</v>
          </cell>
          <cell r="N766" t="str">
            <v>Large</v>
          </cell>
          <cell r="O766">
            <v>1</v>
          </cell>
        </row>
        <row r="767">
          <cell r="A767" t="str">
            <v>L4486</v>
          </cell>
          <cell r="B767" t="str">
            <v>L4486</v>
          </cell>
          <cell r="C767" t="str">
            <v>North Lincolnshire Homes Limited</v>
          </cell>
          <cell r="D767" t="str">
            <v>Yes</v>
          </cell>
          <cell r="E767" t="str">
            <v>No</v>
          </cell>
          <cell r="F767" t="str">
            <v>No</v>
          </cell>
          <cell r="G767">
            <v>0</v>
          </cell>
          <cell r="H767">
            <v>0</v>
          </cell>
          <cell r="I767" t="str">
            <v>L4486</v>
          </cell>
          <cell r="J767" t="str">
            <v>North Lincolnshire Homes Limited</v>
          </cell>
          <cell r="K767" t="str">
            <v>unreg'd parent: ONGO Partnership LTD</v>
          </cell>
          <cell r="L767" t="str">
            <v>L4486</v>
          </cell>
          <cell r="M767" t="str">
            <v>North Lincolnshire Homes Limited</v>
          </cell>
          <cell r="N767" t="str">
            <v>Large</v>
          </cell>
          <cell r="O767">
            <v>1</v>
          </cell>
        </row>
        <row r="768">
          <cell r="A768" t="str">
            <v>LH3859</v>
          </cell>
          <cell r="B768" t="str">
            <v>LH3859</v>
          </cell>
          <cell r="C768" t="str">
            <v>North London Muslim Housing Association Limited</v>
          </cell>
          <cell r="D768" t="str">
            <v>No</v>
          </cell>
          <cell r="E768" t="str">
            <v>non-grp</v>
          </cell>
          <cell r="F768">
            <v>0</v>
          </cell>
          <cell r="G768">
            <v>0</v>
          </cell>
          <cell r="H768">
            <v>0</v>
          </cell>
          <cell r="I768" t="str">
            <v>LH3859</v>
          </cell>
          <cell r="J768" t="str">
            <v>North London Muslim Housing Association Limited</v>
          </cell>
          <cell r="K768">
            <v>0</v>
          </cell>
          <cell r="L768" t="str">
            <v>LH3859</v>
          </cell>
          <cell r="M768" t="str">
            <v>North London Muslim Housing Association Limited</v>
          </cell>
          <cell r="N768" t="str">
            <v>RASA</v>
          </cell>
          <cell r="O768">
            <v>1</v>
          </cell>
        </row>
        <row r="769">
          <cell r="A769" t="str">
            <v>L2793</v>
          </cell>
          <cell r="B769" t="str">
            <v>L2793</v>
          </cell>
          <cell r="C769" t="str">
            <v>North Memorial Homes City of Leicester</v>
          </cell>
          <cell r="D769" t="str">
            <v>No</v>
          </cell>
          <cell r="E769" t="str">
            <v>non-grp</v>
          </cell>
          <cell r="F769">
            <v>0</v>
          </cell>
          <cell r="G769">
            <v>0</v>
          </cell>
          <cell r="H769">
            <v>0</v>
          </cell>
          <cell r="I769" t="str">
            <v>L2793</v>
          </cell>
          <cell r="J769" t="str">
            <v>North Memorial Homes City of Leicester</v>
          </cell>
          <cell r="K769">
            <v>0</v>
          </cell>
          <cell r="L769" t="str">
            <v>L2793</v>
          </cell>
          <cell r="M769" t="str">
            <v>North Memorial Homes City of Leicester</v>
          </cell>
          <cell r="N769" t="str">
            <v>RASA</v>
          </cell>
          <cell r="O769">
            <v>1</v>
          </cell>
        </row>
        <row r="770">
          <cell r="A770" t="str">
            <v>LH0084</v>
          </cell>
          <cell r="B770" t="str">
            <v>LH0084</v>
          </cell>
          <cell r="C770" t="str">
            <v>Endeavour Housing Association Limited</v>
          </cell>
          <cell r="D770" t="str">
            <v>Yes</v>
          </cell>
          <cell r="E770" t="str">
            <v>No</v>
          </cell>
          <cell r="F770" t="str">
            <v>Yes</v>
          </cell>
          <cell r="G770" t="str">
            <v>L4468</v>
          </cell>
          <cell r="H770" t="str">
            <v>North Star Housing Group Limited</v>
          </cell>
          <cell r="I770" t="str">
            <v>L4468</v>
          </cell>
          <cell r="J770" t="str">
            <v>North Star Housing Group Limited</v>
          </cell>
          <cell r="K770">
            <v>0</v>
          </cell>
          <cell r="L770" t="str">
            <v>L4468</v>
          </cell>
          <cell r="M770" t="str">
            <v>North Star Housing Group Limited</v>
          </cell>
          <cell r="N770" t="str">
            <v>Large</v>
          </cell>
          <cell r="O770">
            <v>1</v>
          </cell>
        </row>
        <row r="771">
          <cell r="A771" t="str">
            <v>L4468</v>
          </cell>
          <cell r="B771" t="str">
            <v>L4468</v>
          </cell>
          <cell r="C771" t="str">
            <v>North Star Housing Group Limited</v>
          </cell>
          <cell r="D771" t="str">
            <v>Yes</v>
          </cell>
          <cell r="E771" t="str">
            <v>Yes</v>
          </cell>
          <cell r="F771">
            <v>0</v>
          </cell>
          <cell r="G771">
            <v>0</v>
          </cell>
          <cell r="H771">
            <v>0</v>
          </cell>
          <cell r="I771" t="str">
            <v>L4468</v>
          </cell>
          <cell r="J771" t="str">
            <v>North Star Housing Group Limited</v>
          </cell>
          <cell r="K771">
            <v>0</v>
          </cell>
          <cell r="L771" t="str">
            <v>L4468</v>
          </cell>
          <cell r="M771" t="str">
            <v>North Star Housing Group Limited</v>
          </cell>
          <cell r="N771" t="str">
            <v>RASA</v>
          </cell>
          <cell r="O771">
            <v>1</v>
          </cell>
        </row>
        <row r="772">
          <cell r="A772" t="str">
            <v>L4469</v>
          </cell>
          <cell r="B772" t="str">
            <v>L4469</v>
          </cell>
          <cell r="C772" t="str">
            <v>Teesdale Housing Association Ltd</v>
          </cell>
          <cell r="D772" t="str">
            <v>Yes</v>
          </cell>
          <cell r="E772" t="str">
            <v>No</v>
          </cell>
          <cell r="F772" t="str">
            <v>Yes</v>
          </cell>
          <cell r="G772" t="str">
            <v>L4468</v>
          </cell>
          <cell r="H772" t="str">
            <v>North Star Housing Group Limited</v>
          </cell>
          <cell r="I772" t="str">
            <v>L4468</v>
          </cell>
          <cell r="J772" t="str">
            <v>North Star Housing Group Limited</v>
          </cell>
          <cell r="K772">
            <v>0</v>
          </cell>
          <cell r="L772" t="str">
            <v>L4468</v>
          </cell>
          <cell r="M772" t="str">
            <v>North Star Housing Group Limited</v>
          </cell>
          <cell r="N772" t="str">
            <v>RASA</v>
          </cell>
          <cell r="O772">
            <v>1</v>
          </cell>
        </row>
        <row r="773">
          <cell r="A773" t="str">
            <v>L3981</v>
          </cell>
          <cell r="B773" t="str">
            <v>L3981</v>
          </cell>
          <cell r="C773" t="str">
            <v>Northamptonshire Rural Housing Association Limited</v>
          </cell>
          <cell r="D773" t="str">
            <v>No</v>
          </cell>
          <cell r="E773" t="str">
            <v>non-grp</v>
          </cell>
          <cell r="F773">
            <v>0</v>
          </cell>
          <cell r="G773">
            <v>0</v>
          </cell>
          <cell r="H773">
            <v>0</v>
          </cell>
          <cell r="I773" t="str">
            <v>L3981</v>
          </cell>
          <cell r="J773" t="str">
            <v>Northamptonshire Rural Housing Association Limited</v>
          </cell>
          <cell r="K773">
            <v>0</v>
          </cell>
          <cell r="L773" t="str">
            <v>L3981</v>
          </cell>
          <cell r="M773" t="str">
            <v>Northamptonshire Rural Housing Association Limited</v>
          </cell>
          <cell r="N773" t="str">
            <v>RASA</v>
          </cell>
          <cell r="O773">
            <v>1</v>
          </cell>
        </row>
        <row r="774">
          <cell r="A774" t="str">
            <v>A2405</v>
          </cell>
          <cell r="B774" t="str">
            <v>A2405</v>
          </cell>
          <cell r="C774" t="str">
            <v>Northchapel, Petworth and Tillington Almshouses</v>
          </cell>
          <cell r="D774" t="str">
            <v>No</v>
          </cell>
          <cell r="E774" t="str">
            <v>non-grp</v>
          </cell>
          <cell r="F774">
            <v>0</v>
          </cell>
          <cell r="G774">
            <v>0</v>
          </cell>
          <cell r="H774">
            <v>0</v>
          </cell>
          <cell r="I774" t="str">
            <v>A2405</v>
          </cell>
          <cell r="J774" t="str">
            <v>Northchapel, Petworth and Tillington Almshouses</v>
          </cell>
          <cell r="K774">
            <v>0</v>
          </cell>
          <cell r="L774" t="str">
            <v>A2405</v>
          </cell>
          <cell r="M774" t="str">
            <v>Northchapel, Petworth and Tillington Almshouses</v>
          </cell>
          <cell r="N774" t="str">
            <v>RASA</v>
          </cell>
          <cell r="O774">
            <v>1</v>
          </cell>
        </row>
        <row r="775">
          <cell r="A775" t="str">
            <v>4676</v>
          </cell>
          <cell r="B775">
            <v>4676</v>
          </cell>
          <cell r="C775" t="str">
            <v>Norton House Limited</v>
          </cell>
          <cell r="D775" t="str">
            <v>No</v>
          </cell>
          <cell r="E775" t="str">
            <v>non-grp</v>
          </cell>
          <cell r="F775">
            <v>0</v>
          </cell>
          <cell r="G775">
            <v>0</v>
          </cell>
          <cell r="H775">
            <v>0</v>
          </cell>
          <cell r="I775" t="str">
            <v>4676</v>
          </cell>
          <cell r="J775" t="str">
            <v>Norton House Limited</v>
          </cell>
          <cell r="K775">
            <v>0</v>
          </cell>
          <cell r="L775" t="str">
            <v>4676</v>
          </cell>
          <cell r="M775" t="str">
            <v>Norton House Limited</v>
          </cell>
          <cell r="N775" t="str">
            <v>RASA</v>
          </cell>
          <cell r="O775">
            <v>1</v>
          </cell>
        </row>
        <row r="776">
          <cell r="A776" t="str">
            <v>A0485</v>
          </cell>
          <cell r="B776" t="str">
            <v>A0485</v>
          </cell>
          <cell r="C776" t="str">
            <v>Norwich Consolidated Charities</v>
          </cell>
          <cell r="D776" t="str">
            <v>No</v>
          </cell>
          <cell r="E776" t="str">
            <v>non-grp</v>
          </cell>
          <cell r="F776">
            <v>0</v>
          </cell>
          <cell r="G776">
            <v>0</v>
          </cell>
          <cell r="H776">
            <v>0</v>
          </cell>
          <cell r="I776" t="str">
            <v>A0485</v>
          </cell>
          <cell r="J776" t="str">
            <v>Norwich Consolidated Charities</v>
          </cell>
          <cell r="K776">
            <v>0</v>
          </cell>
          <cell r="L776" t="str">
            <v>A0485</v>
          </cell>
          <cell r="M776" t="str">
            <v>Norwich Consolidated Charities</v>
          </cell>
          <cell r="N776" t="str">
            <v>RASA</v>
          </cell>
          <cell r="O776">
            <v>1</v>
          </cell>
        </row>
        <row r="777">
          <cell r="A777" t="str">
            <v>L1405</v>
          </cell>
          <cell r="B777" t="str">
            <v>L1405</v>
          </cell>
          <cell r="C777" t="str">
            <v>Norwich Housing Society Limited</v>
          </cell>
          <cell r="D777" t="str">
            <v>No</v>
          </cell>
          <cell r="E777" t="str">
            <v>non-grp</v>
          </cell>
          <cell r="F777">
            <v>0</v>
          </cell>
          <cell r="G777">
            <v>0</v>
          </cell>
          <cell r="H777">
            <v>0</v>
          </cell>
          <cell r="I777" t="str">
            <v>L1405</v>
          </cell>
          <cell r="J777" t="str">
            <v>Norwich Housing Society Limited</v>
          </cell>
          <cell r="K777">
            <v>0</v>
          </cell>
          <cell r="L777" t="str">
            <v>L1405</v>
          </cell>
          <cell r="M777" t="str">
            <v>Norwich Housing Society Limited</v>
          </cell>
          <cell r="N777" t="str">
            <v>RASA</v>
          </cell>
          <cell r="O777">
            <v>1</v>
          </cell>
        </row>
        <row r="778">
          <cell r="A778" t="str">
            <v>C3517</v>
          </cell>
          <cell r="B778" t="str">
            <v>C3517</v>
          </cell>
          <cell r="C778" t="str">
            <v>Notting Dale Housing Co-operative Limited</v>
          </cell>
          <cell r="D778" t="str">
            <v>No</v>
          </cell>
          <cell r="E778" t="str">
            <v>non-grp</v>
          </cell>
          <cell r="F778">
            <v>0</v>
          </cell>
          <cell r="G778">
            <v>0</v>
          </cell>
          <cell r="H778">
            <v>0</v>
          </cell>
          <cell r="I778" t="str">
            <v>C3517</v>
          </cell>
          <cell r="J778" t="str">
            <v>Notting Dale Housing Co-operative Limited</v>
          </cell>
          <cell r="K778">
            <v>0</v>
          </cell>
          <cell r="L778" t="str">
            <v>C3517</v>
          </cell>
          <cell r="M778" t="str">
            <v>Notting Dale Housing Co-operative Limited</v>
          </cell>
          <cell r="N778" t="str">
            <v>RASA</v>
          </cell>
          <cell r="O778">
            <v>1</v>
          </cell>
        </row>
        <row r="779">
          <cell r="A779" t="str">
            <v>SL3119</v>
          </cell>
          <cell r="B779" t="str">
            <v>SL3119</v>
          </cell>
          <cell r="C779" t="str">
            <v>Notting Hill Home Ownership Limited</v>
          </cell>
          <cell r="D779" t="str">
            <v>Yes</v>
          </cell>
          <cell r="E779" t="str">
            <v>No</v>
          </cell>
          <cell r="F779" t="str">
            <v>Yes</v>
          </cell>
          <cell r="G779" t="str">
            <v>L0035</v>
          </cell>
          <cell r="H779" t="str">
            <v>Notting Hill Housing Trust</v>
          </cell>
          <cell r="I779" t="str">
            <v>L0035</v>
          </cell>
          <cell r="J779" t="str">
            <v>Notting Hill Housing Trust</v>
          </cell>
          <cell r="K779">
            <v>0</v>
          </cell>
          <cell r="L779" t="str">
            <v>L0035</v>
          </cell>
          <cell r="M779" t="str">
            <v>Notting Hill Housing Trust</v>
          </cell>
          <cell r="N779" t="str">
            <v>Large</v>
          </cell>
          <cell r="O779">
            <v>1</v>
          </cell>
        </row>
        <row r="780">
          <cell r="A780" t="str">
            <v>L0035</v>
          </cell>
          <cell r="B780" t="str">
            <v>L0035</v>
          </cell>
          <cell r="C780" t="str">
            <v>Notting Hill Housing Trust</v>
          </cell>
          <cell r="D780" t="str">
            <v>Yes</v>
          </cell>
          <cell r="E780" t="str">
            <v>Yes</v>
          </cell>
          <cell r="F780">
            <v>0</v>
          </cell>
          <cell r="G780">
            <v>0</v>
          </cell>
          <cell r="H780">
            <v>0</v>
          </cell>
          <cell r="I780" t="str">
            <v>L0035</v>
          </cell>
          <cell r="J780" t="str">
            <v>Notting Hill Housing Trust</v>
          </cell>
          <cell r="K780">
            <v>0</v>
          </cell>
          <cell r="L780" t="str">
            <v>L0035</v>
          </cell>
          <cell r="M780" t="str">
            <v>Notting Hill Housing Trust</v>
          </cell>
          <cell r="N780" t="str">
            <v>Large</v>
          </cell>
          <cell r="O780">
            <v>1</v>
          </cell>
        </row>
        <row r="781">
          <cell r="A781" t="str">
            <v>A4196</v>
          </cell>
          <cell r="B781" t="str">
            <v>A4196</v>
          </cell>
          <cell r="C781" t="str">
            <v>Blyth Cottages</v>
          </cell>
          <cell r="D781" t="str">
            <v>Yes</v>
          </cell>
          <cell r="E781" t="str">
            <v>No</v>
          </cell>
          <cell r="F781" t="str">
            <v>Yes</v>
          </cell>
          <cell r="G781" t="str">
            <v>LH0273</v>
          </cell>
          <cell r="H781" t="str">
            <v>Nottingham Community Housing Association Limited</v>
          </cell>
          <cell r="I781" t="str">
            <v>LH0273</v>
          </cell>
          <cell r="J781" t="str">
            <v>Nottingham Community Housing Association Limited</v>
          </cell>
          <cell r="K781">
            <v>0</v>
          </cell>
          <cell r="L781" t="str">
            <v>LH0273</v>
          </cell>
          <cell r="M781" t="str">
            <v>Nottingham Community Housing Association Limited</v>
          </cell>
          <cell r="N781" t="str">
            <v>RASA</v>
          </cell>
          <cell r="O781">
            <v>1</v>
          </cell>
        </row>
        <row r="782">
          <cell r="A782" t="str">
            <v>4805</v>
          </cell>
          <cell r="B782">
            <v>4805</v>
          </cell>
          <cell r="C782" t="str">
            <v>County Durham Housing Group Limited</v>
          </cell>
          <cell r="D782">
            <v>0</v>
          </cell>
          <cell r="E782">
            <v>0</v>
          </cell>
          <cell r="F782">
            <v>0</v>
          </cell>
          <cell r="G782">
            <v>0</v>
          </cell>
          <cell r="H782">
            <v>0</v>
          </cell>
          <cell r="I782">
            <v>0</v>
          </cell>
          <cell r="J782">
            <v>0</v>
          </cell>
          <cell r="K782" t="str">
            <v>NEW</v>
          </cell>
          <cell r="L782" t="str">
            <v>4805</v>
          </cell>
          <cell r="M782" t="str">
            <v>County Durham Housing Group Limited</v>
          </cell>
          <cell r="N782">
            <v>0</v>
          </cell>
        </row>
        <row r="783">
          <cell r="A783" t="str">
            <v>4820</v>
          </cell>
          <cell r="B783">
            <v>4820</v>
          </cell>
          <cell r="C783" t="str">
            <v>ForViva Group Limited</v>
          </cell>
          <cell r="D783">
            <v>0</v>
          </cell>
          <cell r="E783">
            <v>0</v>
          </cell>
          <cell r="F783">
            <v>0</v>
          </cell>
          <cell r="G783">
            <v>0</v>
          </cell>
          <cell r="H783">
            <v>0</v>
          </cell>
          <cell r="I783">
            <v>0</v>
          </cell>
          <cell r="J783">
            <v>0</v>
          </cell>
          <cell r="K783" t="str">
            <v>NEW</v>
          </cell>
          <cell r="L783" t="str">
            <v>4820</v>
          </cell>
          <cell r="M783" t="str">
            <v>ForViva Group Limited</v>
          </cell>
          <cell r="N783">
            <v>0</v>
          </cell>
        </row>
        <row r="784">
          <cell r="A784" t="str">
            <v>4584</v>
          </cell>
          <cell r="B784">
            <v>4584</v>
          </cell>
          <cell r="C784" t="str">
            <v>Gloucester City Homes Limited</v>
          </cell>
          <cell r="D784">
            <v>0</v>
          </cell>
          <cell r="E784">
            <v>0</v>
          </cell>
          <cell r="F784">
            <v>0</v>
          </cell>
          <cell r="G784">
            <v>0</v>
          </cell>
          <cell r="H784">
            <v>0</v>
          </cell>
          <cell r="I784">
            <v>0</v>
          </cell>
          <cell r="J784">
            <v>0</v>
          </cell>
          <cell r="K784" t="str">
            <v>NEW</v>
          </cell>
          <cell r="L784" t="str">
            <v>4584</v>
          </cell>
          <cell r="M784" t="str">
            <v>Gloucester City Homes Limited</v>
          </cell>
          <cell r="N784">
            <v>0</v>
          </cell>
        </row>
        <row r="785">
          <cell r="A785" t="str">
            <v>4803</v>
          </cell>
          <cell r="B785">
            <v>4803</v>
          </cell>
          <cell r="C785" t="str">
            <v>Golden Lane Housing Ltd</v>
          </cell>
          <cell r="D785">
            <v>0</v>
          </cell>
          <cell r="E785">
            <v>0</v>
          </cell>
          <cell r="F785">
            <v>0</v>
          </cell>
          <cell r="G785">
            <v>0</v>
          </cell>
          <cell r="H785">
            <v>0</v>
          </cell>
          <cell r="I785">
            <v>0</v>
          </cell>
          <cell r="J785">
            <v>0</v>
          </cell>
          <cell r="K785" t="str">
            <v>NEW</v>
          </cell>
          <cell r="L785" t="str">
            <v>4803</v>
          </cell>
          <cell r="M785" t="str">
            <v>Golden Lane Housing Ltd</v>
          </cell>
          <cell r="N785">
            <v>0</v>
          </cell>
        </row>
        <row r="786">
          <cell r="A786" t="str">
            <v>4609</v>
          </cell>
          <cell r="B786">
            <v>4609</v>
          </cell>
          <cell r="C786" t="str">
            <v>Salix Homes Limited</v>
          </cell>
          <cell r="D786">
            <v>0</v>
          </cell>
          <cell r="E786">
            <v>0</v>
          </cell>
          <cell r="F786">
            <v>0</v>
          </cell>
          <cell r="G786">
            <v>0</v>
          </cell>
          <cell r="H786">
            <v>0</v>
          </cell>
          <cell r="I786">
            <v>0</v>
          </cell>
          <cell r="J786">
            <v>0</v>
          </cell>
          <cell r="K786" t="str">
            <v>NEW</v>
          </cell>
          <cell r="L786" t="str">
            <v>4609</v>
          </cell>
          <cell r="M786" t="str">
            <v>Salix Homes Limited</v>
          </cell>
          <cell r="N786">
            <v>0</v>
          </cell>
        </row>
        <row r="787">
          <cell r="A787" t="str">
            <v>SL3169</v>
          </cell>
          <cell r="B787" t="str">
            <v>SL3169</v>
          </cell>
          <cell r="C787" t="str">
            <v>Nottingham Community (Second) Housing Association Limited</v>
          </cell>
          <cell r="D787" t="str">
            <v>Yes</v>
          </cell>
          <cell r="E787" t="str">
            <v>No</v>
          </cell>
          <cell r="F787" t="str">
            <v>Yes</v>
          </cell>
          <cell r="G787" t="str">
            <v>LH0273</v>
          </cell>
          <cell r="H787" t="str">
            <v>Nottingham Community Housing Association Limited</v>
          </cell>
          <cell r="I787" t="str">
            <v>LH0273</v>
          </cell>
          <cell r="J787" t="str">
            <v>Nottingham Community Housing Association Limited</v>
          </cell>
          <cell r="K787">
            <v>0</v>
          </cell>
          <cell r="L787" t="str">
            <v>LH0273</v>
          </cell>
          <cell r="M787" t="str">
            <v>Nottingham Community Housing Association Limited</v>
          </cell>
          <cell r="N787" t="str">
            <v>RASA</v>
          </cell>
          <cell r="O787">
            <v>1</v>
          </cell>
        </row>
        <row r="788">
          <cell r="A788" t="str">
            <v>4817</v>
          </cell>
          <cell r="B788">
            <v>4817</v>
          </cell>
          <cell r="C788" t="str">
            <v>Nottingham Community Housing Association Limited</v>
          </cell>
          <cell r="D788" t="str">
            <v>Yes</v>
          </cell>
          <cell r="E788" t="str">
            <v>Yes</v>
          </cell>
          <cell r="F788">
            <v>0</v>
          </cell>
          <cell r="G788">
            <v>0</v>
          </cell>
          <cell r="H788">
            <v>0</v>
          </cell>
          <cell r="I788" t="str">
            <v>LH0273</v>
          </cell>
          <cell r="J788" t="str">
            <v>Nottingham Community Housing Association Limited</v>
          </cell>
          <cell r="K788" t="str">
            <v>Post amalgam</v>
          </cell>
          <cell r="L788" t="str">
            <v>4817</v>
          </cell>
          <cell r="M788" t="str">
            <v>Nottingham Community Housing Association Limited</v>
          </cell>
          <cell r="N788" t="str">
            <v>Large</v>
          </cell>
          <cell r="O788">
            <v>1</v>
          </cell>
        </row>
        <row r="789">
          <cell r="A789" t="str">
            <v>LH0273</v>
          </cell>
          <cell r="B789" t="str">
            <v>LH0273</v>
          </cell>
          <cell r="C789" t="str">
            <v>Nottingham Community Housing Association Limited</v>
          </cell>
          <cell r="D789" t="str">
            <v>Yes</v>
          </cell>
          <cell r="E789" t="str">
            <v>Yes</v>
          </cell>
          <cell r="F789">
            <v>0</v>
          </cell>
          <cell r="G789">
            <v>0</v>
          </cell>
          <cell r="H789">
            <v>0</v>
          </cell>
          <cell r="I789" t="str">
            <v>LH0273</v>
          </cell>
          <cell r="J789" t="str">
            <v>Nottingham Community Housing Association Limited</v>
          </cell>
          <cell r="K789">
            <v>0</v>
          </cell>
          <cell r="L789" t="str">
            <v>LH0273</v>
          </cell>
          <cell r="M789" t="str">
            <v>Nottingham Community Housing Association Limited</v>
          </cell>
          <cell r="N789" t="str">
            <v>Large</v>
          </cell>
          <cell r="O789">
            <v>1</v>
          </cell>
        </row>
        <row r="790">
          <cell r="A790" t="str">
            <v>H3286</v>
          </cell>
          <cell r="B790" t="str">
            <v>H3286</v>
          </cell>
          <cell r="C790" t="str">
            <v>Nottinghamshire YMCA</v>
          </cell>
          <cell r="D790" t="str">
            <v>No</v>
          </cell>
          <cell r="E790" t="str">
            <v>non-grp</v>
          </cell>
          <cell r="F790">
            <v>0</v>
          </cell>
          <cell r="G790">
            <v>0</v>
          </cell>
          <cell r="H790">
            <v>0</v>
          </cell>
          <cell r="I790" t="str">
            <v>H3286</v>
          </cell>
          <cell r="J790" t="str">
            <v>Nottinghamshire YMCA</v>
          </cell>
          <cell r="K790">
            <v>0</v>
          </cell>
          <cell r="L790" t="str">
            <v>H3286</v>
          </cell>
          <cell r="M790" t="str">
            <v>Nottinghamshire YMCA</v>
          </cell>
          <cell r="N790" t="str">
            <v>RASA</v>
          </cell>
          <cell r="O790">
            <v>1</v>
          </cell>
        </row>
        <row r="791">
          <cell r="A791" t="str">
            <v>L4459</v>
          </cell>
          <cell r="B791" t="str">
            <v>L4459</v>
          </cell>
          <cell r="C791" t="str">
            <v>NSAH  (Alliance Homes) Limited</v>
          </cell>
          <cell r="D791" t="str">
            <v>Yes</v>
          </cell>
          <cell r="E791" t="str">
            <v>Yes</v>
          </cell>
          <cell r="F791">
            <v>0</v>
          </cell>
          <cell r="G791">
            <v>0</v>
          </cell>
          <cell r="H791">
            <v>0</v>
          </cell>
          <cell r="I791" t="str">
            <v>L4459</v>
          </cell>
          <cell r="J791" t="str">
            <v>NSAH  (Alliance Homes) Limited</v>
          </cell>
          <cell r="K791">
            <v>0</v>
          </cell>
          <cell r="L791" t="str">
            <v>L4459</v>
          </cell>
          <cell r="M791" t="str">
            <v>NSAH  (Alliance Homes) Limited</v>
          </cell>
          <cell r="N791" t="str">
            <v>Large</v>
          </cell>
          <cell r="O791">
            <v>1</v>
          </cell>
        </row>
        <row r="792">
          <cell r="A792" t="str">
            <v>4720</v>
          </cell>
          <cell r="B792">
            <v>4720</v>
          </cell>
          <cell r="C792" t="str">
            <v>Oak Housing Limited</v>
          </cell>
          <cell r="D792" t="str">
            <v>Yes</v>
          </cell>
          <cell r="E792" t="str">
            <v>No</v>
          </cell>
          <cell r="F792" t="str">
            <v>No</v>
          </cell>
          <cell r="G792">
            <v>0</v>
          </cell>
          <cell r="H792">
            <v>0</v>
          </cell>
          <cell r="I792" t="str">
            <v>4720</v>
          </cell>
          <cell r="J792" t="str">
            <v>Oak Housing Limited</v>
          </cell>
          <cell r="K792" t="str">
            <v>unreg'd parent: Theori Investment Limited</v>
          </cell>
          <cell r="L792" t="str">
            <v>4720</v>
          </cell>
          <cell r="M792" t="str">
            <v>Oak Housing Limited</v>
          </cell>
          <cell r="N792" t="str">
            <v>RASA</v>
          </cell>
          <cell r="O792">
            <v>1</v>
          </cell>
        </row>
        <row r="793">
          <cell r="A793" t="str">
            <v>C4101</v>
          </cell>
          <cell r="B793" t="str">
            <v>C4101</v>
          </cell>
          <cell r="C793" t="str">
            <v>Oakapple Housing Co-operative Limited</v>
          </cell>
          <cell r="D793" t="str">
            <v>No</v>
          </cell>
          <cell r="E793" t="str">
            <v>non-grp</v>
          </cell>
          <cell r="F793">
            <v>0</v>
          </cell>
          <cell r="G793">
            <v>0</v>
          </cell>
          <cell r="H793">
            <v>0</v>
          </cell>
          <cell r="I793" t="str">
            <v>C4101</v>
          </cell>
          <cell r="J793" t="str">
            <v>Oakapple Housing Co-operative Limited</v>
          </cell>
          <cell r="K793">
            <v>0</v>
          </cell>
          <cell r="L793" t="str">
            <v>C4101</v>
          </cell>
          <cell r="M793" t="str">
            <v>Oakapple Housing Co-operative Limited</v>
          </cell>
          <cell r="N793" t="str">
            <v>RASA</v>
          </cell>
          <cell r="O793">
            <v>1</v>
          </cell>
        </row>
        <row r="794">
          <cell r="A794" t="str">
            <v>C4042</v>
          </cell>
          <cell r="B794" t="str">
            <v>C4042</v>
          </cell>
          <cell r="C794" t="str">
            <v>Oast Wood Housing Co-operative Limited</v>
          </cell>
          <cell r="D794" t="str">
            <v>No</v>
          </cell>
          <cell r="E794" t="str">
            <v>non-grp</v>
          </cell>
          <cell r="F794">
            <v>0</v>
          </cell>
          <cell r="G794">
            <v>0</v>
          </cell>
          <cell r="H794">
            <v>0</v>
          </cell>
          <cell r="I794" t="str">
            <v>C4042</v>
          </cell>
          <cell r="J794" t="str">
            <v>Oast Wood Housing Co-operative Limited</v>
          </cell>
          <cell r="K794">
            <v>0</v>
          </cell>
          <cell r="L794" t="str">
            <v>C4042</v>
          </cell>
          <cell r="M794" t="str">
            <v>Oast Wood Housing Co-operative Limited</v>
          </cell>
          <cell r="N794" t="str">
            <v>RASA</v>
          </cell>
          <cell r="O794">
            <v>1</v>
          </cell>
        </row>
        <row r="795">
          <cell r="A795" t="str">
            <v>L4422</v>
          </cell>
          <cell r="B795" t="str">
            <v>L4422</v>
          </cell>
          <cell r="C795" t="str">
            <v>Ocean Housing Group Limited</v>
          </cell>
          <cell r="D795" t="str">
            <v>Yes</v>
          </cell>
          <cell r="E795" t="str">
            <v>Yes</v>
          </cell>
          <cell r="F795">
            <v>0</v>
          </cell>
          <cell r="G795">
            <v>0</v>
          </cell>
          <cell r="H795">
            <v>0</v>
          </cell>
          <cell r="I795" t="str">
            <v>L4422</v>
          </cell>
          <cell r="J795" t="str">
            <v>Ocean Housing Group Limited</v>
          </cell>
          <cell r="K795">
            <v>0</v>
          </cell>
          <cell r="L795" t="str">
            <v>L4422</v>
          </cell>
          <cell r="M795" t="str">
            <v>Ocean Housing Group Limited</v>
          </cell>
          <cell r="N795" t="str">
            <v>RASA</v>
          </cell>
          <cell r="O795">
            <v>1</v>
          </cell>
        </row>
        <row r="796">
          <cell r="A796" t="str">
            <v>LH4248</v>
          </cell>
          <cell r="B796" t="str">
            <v>LH4248</v>
          </cell>
          <cell r="C796" t="str">
            <v>Ocean Housing Limited</v>
          </cell>
          <cell r="D796" t="str">
            <v>Yes</v>
          </cell>
          <cell r="E796" t="str">
            <v>No</v>
          </cell>
          <cell r="F796" t="str">
            <v>Yes</v>
          </cell>
          <cell r="G796" t="str">
            <v>L4422</v>
          </cell>
          <cell r="H796" t="str">
            <v>Ocean Housing Group Limited</v>
          </cell>
          <cell r="I796" t="str">
            <v>L4422</v>
          </cell>
          <cell r="J796" t="str">
            <v>Ocean Housing Group Limited</v>
          </cell>
          <cell r="K796">
            <v>0</v>
          </cell>
          <cell r="L796" t="str">
            <v>L4422</v>
          </cell>
          <cell r="M796" t="str">
            <v>Ocean Housing Group Limited</v>
          </cell>
          <cell r="N796" t="str">
            <v>Large</v>
          </cell>
          <cell r="O796">
            <v>1</v>
          </cell>
        </row>
        <row r="797">
          <cell r="A797" t="str">
            <v>L0067</v>
          </cell>
          <cell r="B797" t="str">
            <v>L0067</v>
          </cell>
          <cell r="C797" t="str">
            <v>Ockley Housing Association Limited</v>
          </cell>
          <cell r="D797" t="str">
            <v>No</v>
          </cell>
          <cell r="E797" t="str">
            <v>non-grp</v>
          </cell>
          <cell r="F797">
            <v>0</v>
          </cell>
          <cell r="G797">
            <v>0</v>
          </cell>
          <cell r="H797">
            <v>0</v>
          </cell>
          <cell r="I797" t="str">
            <v>L0067</v>
          </cell>
          <cell r="J797" t="str">
            <v>Ockley Housing Association Limited</v>
          </cell>
          <cell r="K797">
            <v>0</v>
          </cell>
          <cell r="L797" t="str">
            <v>L0067</v>
          </cell>
          <cell r="M797" t="str">
            <v>Ockley Housing Association Limited</v>
          </cell>
          <cell r="N797" t="str">
            <v>RASA</v>
          </cell>
          <cell r="O797">
            <v>1</v>
          </cell>
        </row>
        <row r="798">
          <cell r="A798" t="str">
            <v>L0717</v>
          </cell>
          <cell r="B798" t="str">
            <v>L0717</v>
          </cell>
          <cell r="C798" t="str">
            <v>Octavia Housing</v>
          </cell>
          <cell r="D798" t="str">
            <v>Yes</v>
          </cell>
          <cell r="E798" t="str">
            <v>Yes</v>
          </cell>
          <cell r="F798">
            <v>0</v>
          </cell>
          <cell r="G798">
            <v>0</v>
          </cell>
          <cell r="H798">
            <v>0</v>
          </cell>
          <cell r="I798" t="str">
            <v>L0717</v>
          </cell>
          <cell r="J798" t="str">
            <v>Octavia Housing</v>
          </cell>
          <cell r="K798">
            <v>0</v>
          </cell>
          <cell r="L798" t="str">
            <v>L0717</v>
          </cell>
          <cell r="M798" t="str">
            <v>Octavia Housing</v>
          </cell>
          <cell r="N798" t="str">
            <v>Large</v>
          </cell>
          <cell r="O798">
            <v>1</v>
          </cell>
        </row>
        <row r="799">
          <cell r="A799" t="str">
            <v>L3757</v>
          </cell>
          <cell r="B799" t="str">
            <v>L3757</v>
          </cell>
          <cell r="C799" t="str">
            <v>Odu-Dua Housing Association Limited</v>
          </cell>
          <cell r="D799" t="str">
            <v>No</v>
          </cell>
          <cell r="E799" t="str">
            <v>non-grp</v>
          </cell>
          <cell r="F799">
            <v>0</v>
          </cell>
          <cell r="G799">
            <v>0</v>
          </cell>
          <cell r="H799">
            <v>0</v>
          </cell>
          <cell r="I799" t="str">
            <v>L3757</v>
          </cell>
          <cell r="J799" t="str">
            <v>Odu-Dua Housing Association Limited</v>
          </cell>
          <cell r="K799">
            <v>0</v>
          </cell>
          <cell r="L799" t="str">
            <v>L3757</v>
          </cell>
          <cell r="M799" t="str">
            <v>Odu-Dua Housing Association Limited</v>
          </cell>
          <cell r="N799" t="str">
            <v>RASA</v>
          </cell>
          <cell r="O799">
            <v>1</v>
          </cell>
        </row>
        <row r="800">
          <cell r="A800" t="str">
            <v>A0564</v>
          </cell>
          <cell r="B800" t="str">
            <v>A0564</v>
          </cell>
          <cell r="C800" t="str">
            <v>Old Cleeve Memorial Cottages</v>
          </cell>
          <cell r="D800" t="str">
            <v>No</v>
          </cell>
          <cell r="E800" t="str">
            <v>non-grp</v>
          </cell>
          <cell r="F800">
            <v>0</v>
          </cell>
          <cell r="G800">
            <v>0</v>
          </cell>
          <cell r="H800">
            <v>0</v>
          </cell>
          <cell r="I800" t="str">
            <v>A0564</v>
          </cell>
          <cell r="J800" t="str">
            <v>Old Cleeve Memorial Cottages</v>
          </cell>
          <cell r="K800">
            <v>0</v>
          </cell>
          <cell r="L800" t="str">
            <v>A0564</v>
          </cell>
          <cell r="M800" t="str">
            <v>Old Cleeve Memorial Cottages</v>
          </cell>
          <cell r="N800" t="str">
            <v>RASA</v>
          </cell>
          <cell r="O800">
            <v>1</v>
          </cell>
        </row>
        <row r="801">
          <cell r="A801" t="str">
            <v>C3992</v>
          </cell>
          <cell r="B801" t="str">
            <v>C3992</v>
          </cell>
          <cell r="C801" t="str">
            <v>Old Farm Park Housing Co-operative Limited</v>
          </cell>
          <cell r="D801" t="str">
            <v>No</v>
          </cell>
          <cell r="E801" t="str">
            <v>non-grp</v>
          </cell>
          <cell r="F801">
            <v>0</v>
          </cell>
          <cell r="G801">
            <v>0</v>
          </cell>
          <cell r="H801">
            <v>0</v>
          </cell>
          <cell r="I801" t="str">
            <v>C3992</v>
          </cell>
          <cell r="J801" t="str">
            <v>Old Farm Park Housing Co-operative Limited</v>
          </cell>
          <cell r="K801">
            <v>0</v>
          </cell>
          <cell r="L801" t="str">
            <v>C3992</v>
          </cell>
          <cell r="M801" t="str">
            <v>Old Farm Park Housing Co-operative Limited</v>
          </cell>
          <cell r="N801" t="str">
            <v>RASA</v>
          </cell>
          <cell r="O801">
            <v>1</v>
          </cell>
        </row>
        <row r="802">
          <cell r="A802" t="str">
            <v>C3726</v>
          </cell>
          <cell r="B802" t="str">
            <v>C3726</v>
          </cell>
          <cell r="C802" t="str">
            <v>Old Isleworth Housing Co-operative Limited</v>
          </cell>
          <cell r="D802" t="str">
            <v>No</v>
          </cell>
          <cell r="E802" t="str">
            <v>non-grp</v>
          </cell>
          <cell r="F802">
            <v>0</v>
          </cell>
          <cell r="G802">
            <v>0</v>
          </cell>
          <cell r="H802">
            <v>0</v>
          </cell>
          <cell r="I802" t="str">
            <v>C3726</v>
          </cell>
          <cell r="J802" t="str">
            <v>Old Isleworth Housing Co-operative Limited</v>
          </cell>
          <cell r="K802">
            <v>0</v>
          </cell>
          <cell r="L802" t="str">
            <v>C3726</v>
          </cell>
          <cell r="M802" t="str">
            <v>Old Isleworth Housing Co-operative Limited</v>
          </cell>
          <cell r="N802" t="str">
            <v>RASA</v>
          </cell>
          <cell r="O802">
            <v>1</v>
          </cell>
        </row>
        <row r="803">
          <cell r="A803" t="str">
            <v>4635</v>
          </cell>
          <cell r="B803">
            <v>4635</v>
          </cell>
          <cell r="C803" t="str">
            <v>Omega Housing Limited</v>
          </cell>
          <cell r="D803" t="str">
            <v>No</v>
          </cell>
          <cell r="E803" t="str">
            <v>non-grp</v>
          </cell>
          <cell r="F803">
            <v>0</v>
          </cell>
          <cell r="G803">
            <v>0</v>
          </cell>
          <cell r="H803">
            <v>0</v>
          </cell>
          <cell r="I803" t="str">
            <v>4635</v>
          </cell>
          <cell r="J803" t="str">
            <v>Omega Housing Limited</v>
          </cell>
          <cell r="K803">
            <v>0</v>
          </cell>
          <cell r="L803" t="str">
            <v>4635</v>
          </cell>
          <cell r="M803" t="str">
            <v>Omega Housing Limited</v>
          </cell>
          <cell r="N803" t="str">
            <v>RASA</v>
          </cell>
          <cell r="O803">
            <v>1</v>
          </cell>
        </row>
        <row r="804">
          <cell r="A804" t="str">
            <v>LH0171</v>
          </cell>
          <cell r="B804" t="str">
            <v>LH0171</v>
          </cell>
          <cell r="C804" t="str">
            <v>One Housing Group Limited</v>
          </cell>
          <cell r="D804" t="str">
            <v>Yes</v>
          </cell>
          <cell r="E804" t="str">
            <v>Yes</v>
          </cell>
          <cell r="F804">
            <v>0</v>
          </cell>
          <cell r="G804">
            <v>0</v>
          </cell>
          <cell r="H804">
            <v>0</v>
          </cell>
          <cell r="I804" t="str">
            <v>LH0171</v>
          </cell>
          <cell r="J804" t="str">
            <v>One Housing Group Limited</v>
          </cell>
          <cell r="K804">
            <v>0</v>
          </cell>
          <cell r="L804" t="str">
            <v>LH0171</v>
          </cell>
          <cell r="M804" t="str">
            <v>One Housing Group Limited</v>
          </cell>
          <cell r="N804" t="str">
            <v>Large</v>
          </cell>
          <cell r="O804">
            <v>1</v>
          </cell>
        </row>
        <row r="805">
          <cell r="A805" t="str">
            <v>SL3442</v>
          </cell>
          <cell r="B805" t="str">
            <v>SL3442</v>
          </cell>
          <cell r="C805" t="str">
            <v>TPHA Limited</v>
          </cell>
          <cell r="D805" t="str">
            <v>Yes</v>
          </cell>
          <cell r="E805" t="str">
            <v>No</v>
          </cell>
          <cell r="F805" t="str">
            <v>Yes</v>
          </cell>
          <cell r="G805" t="str">
            <v>LH0171</v>
          </cell>
          <cell r="H805" t="str">
            <v>One Housing Group Limited</v>
          </cell>
          <cell r="I805" t="str">
            <v>LH0171</v>
          </cell>
          <cell r="J805" t="str">
            <v>One Housing Group Limited</v>
          </cell>
          <cell r="K805">
            <v>0</v>
          </cell>
          <cell r="L805" t="str">
            <v>LH0171</v>
          </cell>
          <cell r="M805" t="str">
            <v>One Housing Group Limited</v>
          </cell>
          <cell r="N805" t="str">
            <v>RASA</v>
          </cell>
          <cell r="O805">
            <v>1</v>
          </cell>
        </row>
        <row r="806">
          <cell r="A806" t="str">
            <v>L4527</v>
          </cell>
          <cell r="B806" t="str">
            <v>L4527</v>
          </cell>
          <cell r="C806" t="str">
            <v>City South Manchester Housing Trust</v>
          </cell>
          <cell r="D806" t="str">
            <v>No</v>
          </cell>
          <cell r="E806" t="str">
            <v>non-grp</v>
          </cell>
          <cell r="F806">
            <v>0</v>
          </cell>
          <cell r="G806">
            <v>0</v>
          </cell>
          <cell r="H806">
            <v>0</v>
          </cell>
          <cell r="I806" t="str">
            <v>L4527</v>
          </cell>
          <cell r="J806" t="str">
            <v>City South Manchester Housing Trust</v>
          </cell>
          <cell r="K806" t="str">
            <v>Joining a group structure under new parent One Manchester (from April 2015?)</v>
          </cell>
          <cell r="L806" t="str">
            <v>4808</v>
          </cell>
          <cell r="M806" t="str">
            <v>One Manchester Limited</v>
          </cell>
          <cell r="N806" t="str">
            <v>Large</v>
          </cell>
          <cell r="O806">
            <v>1</v>
          </cell>
        </row>
        <row r="807">
          <cell r="A807" t="str">
            <v>L4396</v>
          </cell>
          <cell r="B807" t="str">
            <v>L4396</v>
          </cell>
          <cell r="C807" t="str">
            <v>Eastlands Homes Partnership Limited</v>
          </cell>
          <cell r="D807" t="str">
            <v>Yes</v>
          </cell>
          <cell r="E807" t="str">
            <v>Yes</v>
          </cell>
          <cell r="F807">
            <v>0</v>
          </cell>
          <cell r="G807">
            <v>0</v>
          </cell>
          <cell r="H807">
            <v>0</v>
          </cell>
          <cell r="I807" t="str">
            <v>L4396</v>
          </cell>
          <cell r="J807" t="str">
            <v>Eastlands Homes Partnership Limited</v>
          </cell>
          <cell r="K807" t="str">
            <v>Joining a group structure under new parent One Manchester (from April 2015?)</v>
          </cell>
          <cell r="L807" t="str">
            <v>4808</v>
          </cell>
          <cell r="M807" t="str">
            <v>One Manchester Limited</v>
          </cell>
          <cell r="N807" t="str">
            <v>Large</v>
          </cell>
          <cell r="O807">
            <v>1</v>
          </cell>
        </row>
        <row r="808">
          <cell r="A808" t="str">
            <v>4808</v>
          </cell>
          <cell r="B808">
            <v>4808</v>
          </cell>
          <cell r="C808" t="str">
            <v>One Manchester Limited</v>
          </cell>
          <cell r="D808" t="str">
            <v>Yes</v>
          </cell>
          <cell r="E808" t="str">
            <v>Yes</v>
          </cell>
          <cell r="F808">
            <v>0</v>
          </cell>
          <cell r="G808">
            <v>0</v>
          </cell>
          <cell r="H808">
            <v>0</v>
          </cell>
          <cell r="I808" t="str">
            <v>4808</v>
          </cell>
          <cell r="J808" t="str">
            <v>One Manchester Limited</v>
          </cell>
          <cell r="K808" t="str">
            <v>New parent for Eastlands and City South - (from April 2015?)</v>
          </cell>
          <cell r="L808" t="str">
            <v>4808</v>
          </cell>
          <cell r="M808" t="str">
            <v>One Manchester Limited</v>
          </cell>
          <cell r="N808" t="str">
            <v>Large</v>
          </cell>
          <cell r="O808">
            <v>1</v>
          </cell>
        </row>
        <row r="809">
          <cell r="A809" t="str">
            <v>L4482</v>
          </cell>
          <cell r="B809" t="str">
            <v>L4482</v>
          </cell>
          <cell r="C809" t="str">
            <v>One Vision Housing Limited</v>
          </cell>
          <cell r="D809" t="str">
            <v>Yes</v>
          </cell>
          <cell r="E809" t="str">
            <v>No</v>
          </cell>
          <cell r="F809" t="str">
            <v>No</v>
          </cell>
          <cell r="G809">
            <v>0</v>
          </cell>
          <cell r="H809">
            <v>0</v>
          </cell>
          <cell r="I809" t="str">
            <v>L4482</v>
          </cell>
          <cell r="J809" t="str">
            <v>One Vision Housing Limited</v>
          </cell>
          <cell r="K809" t="str">
            <v>unreg'd parent: Sovini Group Limited
Amalgamated with venture - new Org 4804</v>
          </cell>
          <cell r="L809" t="str">
            <v>4804</v>
          </cell>
          <cell r="M809" t="str">
            <v>One Vision Housing Limited (New)</v>
          </cell>
          <cell r="N809" t="str">
            <v>Large</v>
          </cell>
        </row>
        <row r="810">
          <cell r="A810" t="str">
            <v>4804</v>
          </cell>
          <cell r="B810">
            <v>4804</v>
          </cell>
          <cell r="C810" t="str">
            <v>One Vision Housing Limited (New)</v>
          </cell>
          <cell r="D810" t="str">
            <v>Yes</v>
          </cell>
          <cell r="E810" t="str">
            <v>No</v>
          </cell>
          <cell r="F810" t="str">
            <v>No</v>
          </cell>
          <cell r="G810">
            <v>0</v>
          </cell>
          <cell r="H810">
            <v>0</v>
          </cell>
          <cell r="I810" t="str">
            <v>4804</v>
          </cell>
          <cell r="J810" t="str">
            <v>One Vision Housing Limited (New)</v>
          </cell>
          <cell r="K810" t="str">
            <v>unreg'd parent: Sovini Group Limited</v>
          </cell>
          <cell r="L810" t="str">
            <v>4804</v>
          </cell>
          <cell r="M810" t="str">
            <v>One Vision Housing Limited (New)</v>
          </cell>
          <cell r="N810" t="str">
            <v>Large</v>
          </cell>
          <cell r="O810">
            <v>1</v>
          </cell>
        </row>
        <row r="811">
          <cell r="A811" t="str">
            <v>L1227</v>
          </cell>
          <cell r="B811" t="str">
            <v>L1227</v>
          </cell>
          <cell r="C811" t="str">
            <v>Venture Housing Association Limited</v>
          </cell>
          <cell r="D811" t="str">
            <v>No</v>
          </cell>
          <cell r="E811" t="str">
            <v>non-grp</v>
          </cell>
          <cell r="F811">
            <v>0</v>
          </cell>
          <cell r="G811">
            <v>0</v>
          </cell>
          <cell r="H811">
            <v>0</v>
          </cell>
          <cell r="I811" t="str">
            <v>L1227</v>
          </cell>
          <cell r="J811" t="str">
            <v>Venture Housing Association Limited</v>
          </cell>
          <cell r="K811" t="str">
            <v>full amalgamation into One Vision Housing Ltd (Jan 2015?)</v>
          </cell>
          <cell r="L811" t="str">
            <v>4804</v>
          </cell>
          <cell r="M811" t="str">
            <v>One Vision Housing Limited (New)</v>
          </cell>
          <cell r="N811" t="str">
            <v>Large</v>
          </cell>
          <cell r="O811">
            <v>1</v>
          </cell>
        </row>
        <row r="812">
          <cell r="A812" t="str">
            <v>L4526</v>
          </cell>
          <cell r="B812" t="str">
            <v>L4526</v>
          </cell>
          <cell r="C812" t="str">
            <v>Heart Of England Housing Association Limited</v>
          </cell>
          <cell r="D812" t="str">
            <v>Yes</v>
          </cell>
          <cell r="E812" t="str">
            <v>No</v>
          </cell>
          <cell r="F812" t="str">
            <v>Yes</v>
          </cell>
          <cell r="G812" t="str">
            <v>L4123</v>
          </cell>
          <cell r="H812" t="str">
            <v>Orbit Group Limited</v>
          </cell>
          <cell r="I812" t="str">
            <v>L4123</v>
          </cell>
          <cell r="J812" t="str">
            <v>Orbit Group Limited</v>
          </cell>
          <cell r="K812">
            <v>0</v>
          </cell>
          <cell r="L812" t="str">
            <v>L4123</v>
          </cell>
          <cell r="M812" t="str">
            <v>Orbit Group Limited</v>
          </cell>
          <cell r="N812" t="str">
            <v>Large</v>
          </cell>
          <cell r="O812">
            <v>1</v>
          </cell>
        </row>
        <row r="813">
          <cell r="A813" t="str">
            <v>L4123</v>
          </cell>
          <cell r="B813" t="str">
            <v>L4123</v>
          </cell>
          <cell r="C813" t="str">
            <v>Orbit Group Limited</v>
          </cell>
          <cell r="D813" t="str">
            <v>Yes</v>
          </cell>
          <cell r="E813" t="str">
            <v>Yes</v>
          </cell>
          <cell r="F813">
            <v>0</v>
          </cell>
          <cell r="G813">
            <v>0</v>
          </cell>
          <cell r="H813">
            <v>0</v>
          </cell>
          <cell r="I813" t="str">
            <v>L4123</v>
          </cell>
          <cell r="J813" t="str">
            <v>Orbit Group Limited</v>
          </cell>
          <cell r="K813">
            <v>0</v>
          </cell>
          <cell r="L813" t="str">
            <v>L4123</v>
          </cell>
          <cell r="M813" t="str">
            <v>Orbit Group Limited</v>
          </cell>
          <cell r="N813" t="str">
            <v>Large</v>
          </cell>
          <cell r="O813">
            <v>1</v>
          </cell>
        </row>
        <row r="814">
          <cell r="A814" t="str">
            <v>L4060</v>
          </cell>
          <cell r="B814" t="str">
            <v>L4060</v>
          </cell>
          <cell r="C814" t="str">
            <v>Orbit South Housing Association Limited</v>
          </cell>
          <cell r="D814" t="str">
            <v>Yes</v>
          </cell>
          <cell r="E814" t="str">
            <v>No</v>
          </cell>
          <cell r="F814" t="str">
            <v>Yes</v>
          </cell>
          <cell r="G814" t="str">
            <v>L4123</v>
          </cell>
          <cell r="H814" t="str">
            <v>Orbit Group Limited</v>
          </cell>
          <cell r="I814" t="str">
            <v>L4123</v>
          </cell>
          <cell r="J814" t="str">
            <v>Orbit Group Limited</v>
          </cell>
          <cell r="K814">
            <v>0</v>
          </cell>
          <cell r="L814" t="str">
            <v>L4123</v>
          </cell>
          <cell r="M814" t="str">
            <v>Orbit Group Limited</v>
          </cell>
          <cell r="N814" t="str">
            <v>Large</v>
          </cell>
          <cell r="O814">
            <v>1</v>
          </cell>
        </row>
        <row r="815">
          <cell r="A815" t="str">
            <v>L1322</v>
          </cell>
          <cell r="B815" t="str">
            <v>L1322</v>
          </cell>
          <cell r="C815" t="str">
            <v>Orchard Housing Society Limited</v>
          </cell>
          <cell r="D815" t="str">
            <v>No</v>
          </cell>
          <cell r="E815" t="str">
            <v>non-grp</v>
          </cell>
          <cell r="F815">
            <v>0</v>
          </cell>
          <cell r="G815">
            <v>0</v>
          </cell>
          <cell r="H815">
            <v>0</v>
          </cell>
          <cell r="I815" t="str">
            <v>L1322</v>
          </cell>
          <cell r="J815" t="str">
            <v>Orchard Housing Society Limited</v>
          </cell>
          <cell r="K815">
            <v>0</v>
          </cell>
          <cell r="L815" t="str">
            <v>L1322</v>
          </cell>
          <cell r="M815" t="str">
            <v>Orchard Housing Society Limited</v>
          </cell>
          <cell r="N815" t="str">
            <v>RASA</v>
          </cell>
          <cell r="O815">
            <v>1</v>
          </cell>
        </row>
        <row r="816">
          <cell r="A816" t="str">
            <v>4766</v>
          </cell>
          <cell r="B816">
            <v>4766</v>
          </cell>
          <cell r="C816" t="str">
            <v>Origin Housing 2 Limited</v>
          </cell>
          <cell r="D816" t="str">
            <v>Yes</v>
          </cell>
          <cell r="E816" t="str">
            <v>No</v>
          </cell>
          <cell r="F816" t="str">
            <v>Yes</v>
          </cell>
          <cell r="G816" t="str">
            <v>L0871</v>
          </cell>
          <cell r="H816" t="str">
            <v>Origin Housing Limited</v>
          </cell>
          <cell r="I816" t="str">
            <v>L0871</v>
          </cell>
          <cell r="J816" t="str">
            <v>Origin Housing Limited</v>
          </cell>
          <cell r="K816">
            <v>0</v>
          </cell>
          <cell r="L816" t="str">
            <v>L0871</v>
          </cell>
          <cell r="M816" t="str">
            <v>Origin Housing Limited</v>
          </cell>
          <cell r="N816" t="str">
            <v>RASA</v>
          </cell>
          <cell r="O816">
            <v>1</v>
          </cell>
        </row>
        <row r="817">
          <cell r="A817" t="str">
            <v>L0871</v>
          </cell>
          <cell r="B817" t="str">
            <v>L0871</v>
          </cell>
          <cell r="C817" t="str">
            <v>Origin Housing Limited</v>
          </cell>
          <cell r="D817" t="str">
            <v>Yes</v>
          </cell>
          <cell r="E817" t="str">
            <v>Yes</v>
          </cell>
          <cell r="F817">
            <v>0</v>
          </cell>
          <cell r="G817">
            <v>0</v>
          </cell>
          <cell r="H817">
            <v>0</v>
          </cell>
          <cell r="I817" t="str">
            <v>L0871</v>
          </cell>
          <cell r="J817" t="str">
            <v>Origin Housing Limited</v>
          </cell>
          <cell r="K817">
            <v>0</v>
          </cell>
          <cell r="L817" t="str">
            <v>L0871</v>
          </cell>
          <cell r="M817" t="str">
            <v>Origin Housing Limited</v>
          </cell>
          <cell r="N817" t="str">
            <v>Large</v>
          </cell>
          <cell r="O817">
            <v>1</v>
          </cell>
        </row>
        <row r="818">
          <cell r="A818" t="str">
            <v>C2046</v>
          </cell>
          <cell r="B818" t="str">
            <v>C2046</v>
          </cell>
          <cell r="C818" t="str">
            <v>Orts Road Housing Co-operative Limited</v>
          </cell>
          <cell r="D818" t="str">
            <v>No</v>
          </cell>
          <cell r="E818" t="str">
            <v>non-grp</v>
          </cell>
          <cell r="F818">
            <v>0</v>
          </cell>
          <cell r="G818">
            <v>0</v>
          </cell>
          <cell r="H818">
            <v>0</v>
          </cell>
          <cell r="I818" t="str">
            <v>C2046</v>
          </cell>
          <cell r="J818" t="str">
            <v>Orts Road Housing Co-operative Limited</v>
          </cell>
          <cell r="K818">
            <v>0</v>
          </cell>
          <cell r="L818" t="str">
            <v>C2046</v>
          </cell>
          <cell r="M818" t="str">
            <v>Orts Road Housing Co-operative Limited</v>
          </cell>
          <cell r="N818" t="str">
            <v>RASA</v>
          </cell>
          <cell r="O818">
            <v>1</v>
          </cell>
        </row>
        <row r="819">
          <cell r="A819" t="str">
            <v>L0028</v>
          </cell>
          <cell r="B819" t="str">
            <v>L0028</v>
          </cell>
          <cell r="C819" t="str">
            <v>Orwell Housing Association Limited</v>
          </cell>
          <cell r="D819" t="str">
            <v>No</v>
          </cell>
          <cell r="E819" t="str">
            <v>non-grp</v>
          </cell>
          <cell r="F819">
            <v>0</v>
          </cell>
          <cell r="G819">
            <v>0</v>
          </cell>
          <cell r="H819">
            <v>0</v>
          </cell>
          <cell r="I819" t="str">
            <v>L0028</v>
          </cell>
          <cell r="J819" t="str">
            <v>Orwell Housing Association Limited</v>
          </cell>
          <cell r="K819">
            <v>0</v>
          </cell>
          <cell r="L819" t="str">
            <v>L0028</v>
          </cell>
          <cell r="M819" t="str">
            <v>Orwell Housing Association Limited</v>
          </cell>
          <cell r="N819" t="str">
            <v>Large</v>
          </cell>
          <cell r="O819">
            <v>1</v>
          </cell>
        </row>
        <row r="820">
          <cell r="A820" t="str">
            <v>LH1836</v>
          </cell>
          <cell r="B820" t="str">
            <v>LH1836</v>
          </cell>
          <cell r="C820" t="str">
            <v>Otto Schiff Housing Association</v>
          </cell>
          <cell r="D820" t="str">
            <v>No</v>
          </cell>
          <cell r="E820" t="str">
            <v>non-grp</v>
          </cell>
          <cell r="F820">
            <v>0</v>
          </cell>
          <cell r="G820">
            <v>0</v>
          </cell>
          <cell r="H820">
            <v>0</v>
          </cell>
          <cell r="I820" t="str">
            <v>LH1836</v>
          </cell>
          <cell r="J820" t="str">
            <v>Otto Schiff Housing Association</v>
          </cell>
          <cell r="K820">
            <v>0</v>
          </cell>
          <cell r="L820" t="str">
            <v>LH1836</v>
          </cell>
          <cell r="M820" t="str">
            <v>Otto Schiff Housing Association</v>
          </cell>
          <cell r="N820" t="str">
            <v>RASA</v>
          </cell>
          <cell r="O820">
            <v>1</v>
          </cell>
        </row>
        <row r="821">
          <cell r="A821" t="str">
            <v>C3277</v>
          </cell>
          <cell r="B821" t="str">
            <v>C3277</v>
          </cell>
          <cell r="C821" t="str">
            <v>Oxfield Housing Co-operative Association Limited</v>
          </cell>
          <cell r="D821" t="str">
            <v>No</v>
          </cell>
          <cell r="E821" t="str">
            <v>non-grp</v>
          </cell>
          <cell r="F821">
            <v>0</v>
          </cell>
          <cell r="G821">
            <v>0</v>
          </cell>
          <cell r="H821">
            <v>0</v>
          </cell>
          <cell r="I821" t="str">
            <v>C3277</v>
          </cell>
          <cell r="J821" t="str">
            <v>Oxfield Housing Co-operative Association Limited</v>
          </cell>
          <cell r="K821">
            <v>0</v>
          </cell>
          <cell r="L821" t="str">
            <v>C3277</v>
          </cell>
          <cell r="M821" t="str">
            <v>Oxfield Housing Co-operative Association Limited</v>
          </cell>
          <cell r="N821" t="str">
            <v>RASA</v>
          </cell>
          <cell r="O821">
            <v>1</v>
          </cell>
        </row>
        <row r="822">
          <cell r="A822" t="str">
            <v>L0691</v>
          </cell>
          <cell r="B822" t="str">
            <v>L0691</v>
          </cell>
          <cell r="C822" t="str">
            <v>Oxted, Limpsfield &amp; District Housing Association Limited</v>
          </cell>
          <cell r="D822" t="str">
            <v>No</v>
          </cell>
          <cell r="E822" t="str">
            <v>non-grp</v>
          </cell>
          <cell r="F822">
            <v>0</v>
          </cell>
          <cell r="G822">
            <v>0</v>
          </cell>
          <cell r="H822">
            <v>0</v>
          </cell>
          <cell r="I822" t="str">
            <v>L0691</v>
          </cell>
          <cell r="J822" t="str">
            <v>Oxted, Limpsfield &amp; District Housing Association Limited</v>
          </cell>
          <cell r="K822">
            <v>0</v>
          </cell>
          <cell r="L822" t="str">
            <v>L0691</v>
          </cell>
          <cell r="M822" t="str">
            <v>Oxted, Limpsfield &amp; District Housing Association Limited</v>
          </cell>
          <cell r="N822" t="str">
            <v>RASA</v>
          </cell>
          <cell r="O822">
            <v>1</v>
          </cell>
        </row>
        <row r="823">
          <cell r="A823" t="str">
            <v>C3607</v>
          </cell>
          <cell r="B823" t="str">
            <v>C3607</v>
          </cell>
          <cell r="C823" t="str">
            <v>Paddock Housing Co-operative Limited</v>
          </cell>
          <cell r="D823" t="str">
            <v>No</v>
          </cell>
          <cell r="E823" t="str">
            <v>non-grp</v>
          </cell>
          <cell r="F823">
            <v>0</v>
          </cell>
          <cell r="G823">
            <v>0</v>
          </cell>
          <cell r="H823">
            <v>0</v>
          </cell>
          <cell r="I823" t="str">
            <v>C3607</v>
          </cell>
          <cell r="J823" t="str">
            <v>Paddock Housing Co-operative Limited</v>
          </cell>
          <cell r="K823">
            <v>0</v>
          </cell>
          <cell r="L823" t="str">
            <v>C3607</v>
          </cell>
          <cell r="M823" t="str">
            <v>Paddock Housing Co-operative Limited</v>
          </cell>
          <cell r="N823" t="str">
            <v>RASA</v>
          </cell>
          <cell r="O823">
            <v>1</v>
          </cell>
        </row>
        <row r="824">
          <cell r="A824" t="str">
            <v>L2498</v>
          </cell>
          <cell r="B824" t="str">
            <v>L2498</v>
          </cell>
          <cell r="C824" t="str">
            <v>Padley Housing Association Limited</v>
          </cell>
          <cell r="D824" t="str">
            <v>No</v>
          </cell>
          <cell r="E824" t="str">
            <v>non-grp</v>
          </cell>
          <cell r="F824">
            <v>0</v>
          </cell>
          <cell r="G824">
            <v>0</v>
          </cell>
          <cell r="H824">
            <v>0</v>
          </cell>
          <cell r="I824" t="str">
            <v>L2498</v>
          </cell>
          <cell r="J824" t="str">
            <v>Padley Housing Association Limited</v>
          </cell>
          <cell r="K824">
            <v>0</v>
          </cell>
          <cell r="L824" t="str">
            <v>L2498</v>
          </cell>
          <cell r="M824" t="str">
            <v>Padley Housing Association Limited</v>
          </cell>
          <cell r="N824" t="str">
            <v>RASA</v>
          </cell>
          <cell r="O824">
            <v>1</v>
          </cell>
        </row>
        <row r="825">
          <cell r="A825" t="str">
            <v>C4044</v>
          </cell>
          <cell r="B825" t="str">
            <v>C4044</v>
          </cell>
          <cell r="C825" t="str">
            <v>Palm Housing Co-operative Limited</v>
          </cell>
          <cell r="D825" t="str">
            <v>No</v>
          </cell>
          <cell r="E825" t="str">
            <v>non-grp</v>
          </cell>
          <cell r="F825">
            <v>0</v>
          </cell>
          <cell r="G825">
            <v>0</v>
          </cell>
          <cell r="H825">
            <v>0</v>
          </cell>
          <cell r="I825" t="str">
            <v>C4044</v>
          </cell>
          <cell r="J825" t="str">
            <v>Palm Housing Co-operative Limited</v>
          </cell>
          <cell r="K825">
            <v>0</v>
          </cell>
          <cell r="L825" t="str">
            <v>C4044</v>
          </cell>
          <cell r="M825" t="str">
            <v>Palm Housing Co-operative Limited</v>
          </cell>
          <cell r="N825" t="str">
            <v>RASA</v>
          </cell>
          <cell r="O825">
            <v>1</v>
          </cell>
        </row>
        <row r="826">
          <cell r="A826" t="str">
            <v>C3650</v>
          </cell>
          <cell r="B826" t="str">
            <v>C3650</v>
          </cell>
          <cell r="C826" t="str">
            <v>Pan African Refugee Housing Co-operative Limited</v>
          </cell>
          <cell r="D826" t="str">
            <v>No</v>
          </cell>
          <cell r="E826" t="str">
            <v>non-grp</v>
          </cell>
          <cell r="F826">
            <v>0</v>
          </cell>
          <cell r="G826">
            <v>0</v>
          </cell>
          <cell r="H826">
            <v>0</v>
          </cell>
          <cell r="I826" t="str">
            <v>C3650</v>
          </cell>
          <cell r="J826" t="str">
            <v>Pan African Refugee Housing Co-operative Limited</v>
          </cell>
          <cell r="K826">
            <v>0</v>
          </cell>
          <cell r="L826" t="str">
            <v>C3650</v>
          </cell>
          <cell r="M826" t="str">
            <v>Pan African Refugee Housing Co-operative Limited</v>
          </cell>
          <cell r="N826" t="str">
            <v>RASA</v>
          </cell>
          <cell r="O826">
            <v>1</v>
          </cell>
        </row>
        <row r="827">
          <cell r="A827" t="str">
            <v>LH4138</v>
          </cell>
          <cell r="B827" t="str">
            <v>LH4138</v>
          </cell>
          <cell r="C827" t="str">
            <v>Paradigm Homes Charitable Housing Association Limited</v>
          </cell>
          <cell r="D827" t="str">
            <v>Yes</v>
          </cell>
          <cell r="E827" t="str">
            <v>No</v>
          </cell>
          <cell r="F827" t="str">
            <v>Yes</v>
          </cell>
          <cell r="G827" t="str">
            <v>L4215</v>
          </cell>
          <cell r="H827" t="str">
            <v>Paradigm Housing Group Limited</v>
          </cell>
          <cell r="I827" t="str">
            <v>L4215</v>
          </cell>
          <cell r="J827" t="str">
            <v>Paradigm Housing Group Limited</v>
          </cell>
          <cell r="K827">
            <v>0</v>
          </cell>
          <cell r="L827" t="str">
            <v>L4215</v>
          </cell>
          <cell r="M827" t="str">
            <v>Paradigm Housing Group Limited</v>
          </cell>
          <cell r="N827" t="str">
            <v>Large</v>
          </cell>
          <cell r="O827">
            <v>1</v>
          </cell>
        </row>
        <row r="828">
          <cell r="A828" t="str">
            <v>L4215</v>
          </cell>
          <cell r="B828" t="str">
            <v>L4215</v>
          </cell>
          <cell r="C828" t="str">
            <v>Paradigm Housing Group Limited</v>
          </cell>
          <cell r="D828" t="str">
            <v>Yes</v>
          </cell>
          <cell r="E828" t="str">
            <v>Yes</v>
          </cell>
          <cell r="F828">
            <v>0</v>
          </cell>
          <cell r="G828">
            <v>0</v>
          </cell>
          <cell r="H828">
            <v>0</v>
          </cell>
          <cell r="I828" t="str">
            <v>L4215</v>
          </cell>
          <cell r="J828" t="str">
            <v>Paradigm Housing Group Limited</v>
          </cell>
          <cell r="K828">
            <v>0</v>
          </cell>
          <cell r="L828" t="str">
            <v>L4215</v>
          </cell>
          <cell r="M828" t="str">
            <v>Paradigm Housing Group Limited</v>
          </cell>
          <cell r="N828" t="str">
            <v>RASA</v>
          </cell>
          <cell r="O828">
            <v>1</v>
          </cell>
        </row>
        <row r="829">
          <cell r="A829" t="str">
            <v>C3128</v>
          </cell>
          <cell r="B829" t="str">
            <v>C3128</v>
          </cell>
          <cell r="C829" t="str">
            <v>Paradise Housing Co-operative Limited</v>
          </cell>
          <cell r="D829" t="str">
            <v>No</v>
          </cell>
          <cell r="E829" t="str">
            <v>non-grp</v>
          </cell>
          <cell r="F829">
            <v>0</v>
          </cell>
          <cell r="G829">
            <v>0</v>
          </cell>
          <cell r="H829">
            <v>0</v>
          </cell>
          <cell r="I829" t="str">
            <v>C3128</v>
          </cell>
          <cell r="J829" t="str">
            <v>Paradise Housing Co-operative Limited</v>
          </cell>
          <cell r="K829">
            <v>0</v>
          </cell>
          <cell r="L829" t="str">
            <v>C3128</v>
          </cell>
          <cell r="M829" t="str">
            <v>Paradise Housing Co-operative Limited</v>
          </cell>
          <cell r="N829" t="str">
            <v>RASA</v>
          </cell>
          <cell r="O829">
            <v>1</v>
          </cell>
        </row>
        <row r="830">
          <cell r="A830" t="str">
            <v>LH4262</v>
          </cell>
          <cell r="B830" t="str">
            <v>LH4262</v>
          </cell>
          <cell r="C830" t="str">
            <v>Elmbridge Housing Trust Limited</v>
          </cell>
          <cell r="D830" t="str">
            <v>Yes</v>
          </cell>
          <cell r="E830" t="str">
            <v>No</v>
          </cell>
          <cell r="F830" t="str">
            <v>Yes</v>
          </cell>
          <cell r="G830" t="str">
            <v>L4480</v>
          </cell>
          <cell r="H830" t="str">
            <v>Paragon Community Housing Group Limited</v>
          </cell>
          <cell r="I830" t="str">
            <v>L4480</v>
          </cell>
          <cell r="J830" t="str">
            <v>Paragon Community Housing Group Limited</v>
          </cell>
          <cell r="K830">
            <v>0</v>
          </cell>
          <cell r="L830" t="str">
            <v>L4480</v>
          </cell>
          <cell r="M830" t="str">
            <v>Paragon Community Housing Group Limited</v>
          </cell>
          <cell r="N830" t="str">
            <v>Large</v>
          </cell>
          <cell r="O830">
            <v>1</v>
          </cell>
        </row>
        <row r="831">
          <cell r="A831" t="str">
            <v>L4480</v>
          </cell>
          <cell r="B831" t="str">
            <v>L4480</v>
          </cell>
          <cell r="C831" t="str">
            <v>Paragon Community Housing Group Limited</v>
          </cell>
          <cell r="D831" t="str">
            <v>Yes</v>
          </cell>
          <cell r="E831" t="str">
            <v>Yes</v>
          </cell>
          <cell r="F831">
            <v>0</v>
          </cell>
          <cell r="G831">
            <v>0</v>
          </cell>
          <cell r="H831">
            <v>0</v>
          </cell>
          <cell r="I831" t="str">
            <v>L4480</v>
          </cell>
          <cell r="J831" t="str">
            <v>Paragon Community Housing Group Limited</v>
          </cell>
          <cell r="K831">
            <v>0</v>
          </cell>
          <cell r="L831" t="str">
            <v>L4480</v>
          </cell>
          <cell r="M831" t="str">
            <v>Paragon Community Housing Group Limited</v>
          </cell>
          <cell r="N831" t="str">
            <v>RASA</v>
          </cell>
          <cell r="O831">
            <v>1</v>
          </cell>
        </row>
        <row r="832">
          <cell r="A832" t="str">
            <v>L0310</v>
          </cell>
          <cell r="B832" t="str">
            <v>L0310</v>
          </cell>
          <cell r="C832" t="str">
            <v>Richmond-Upon-Thames Churches Housing Trust Ltd</v>
          </cell>
          <cell r="D832" t="str">
            <v>Yes</v>
          </cell>
          <cell r="E832" t="str">
            <v>No</v>
          </cell>
          <cell r="F832" t="str">
            <v>Yes</v>
          </cell>
          <cell r="G832" t="str">
            <v>L4480</v>
          </cell>
          <cell r="H832" t="str">
            <v>Paragon Community Housing Group Limited</v>
          </cell>
          <cell r="I832" t="str">
            <v>L4480</v>
          </cell>
          <cell r="J832" t="str">
            <v>Paragon Community Housing Group Limited</v>
          </cell>
          <cell r="K832">
            <v>0</v>
          </cell>
          <cell r="L832" t="str">
            <v>L4480</v>
          </cell>
          <cell r="M832" t="str">
            <v>Paragon Community Housing Group Limited</v>
          </cell>
          <cell r="N832" t="str">
            <v>Large</v>
          </cell>
          <cell r="O832">
            <v>1</v>
          </cell>
        </row>
        <row r="833">
          <cell r="A833" t="str">
            <v>A1056</v>
          </cell>
          <cell r="B833" t="str">
            <v>A1056</v>
          </cell>
          <cell r="C833" t="str">
            <v>Parish Houses Charity</v>
          </cell>
          <cell r="D833" t="str">
            <v>No</v>
          </cell>
          <cell r="E833" t="str">
            <v>non-grp</v>
          </cell>
          <cell r="F833">
            <v>0</v>
          </cell>
          <cell r="G833">
            <v>0</v>
          </cell>
          <cell r="H833">
            <v>0</v>
          </cell>
          <cell r="I833" t="str">
            <v>A1056</v>
          </cell>
          <cell r="J833" t="str">
            <v>Parish Houses Charity</v>
          </cell>
          <cell r="K833">
            <v>0</v>
          </cell>
          <cell r="L833" t="str">
            <v>A1056</v>
          </cell>
          <cell r="M833" t="str">
            <v>Parish Houses Charity</v>
          </cell>
          <cell r="N833" t="str">
            <v>RASA</v>
          </cell>
          <cell r="O833">
            <v>1</v>
          </cell>
        </row>
        <row r="834">
          <cell r="A834" t="str">
            <v>C3636</v>
          </cell>
          <cell r="B834" t="str">
            <v>C3636</v>
          </cell>
          <cell r="C834" t="str">
            <v>Park Hill Housing Co-operative Limited</v>
          </cell>
          <cell r="D834" t="str">
            <v>No</v>
          </cell>
          <cell r="E834" t="str">
            <v>non-grp</v>
          </cell>
          <cell r="F834">
            <v>0</v>
          </cell>
          <cell r="G834">
            <v>0</v>
          </cell>
          <cell r="H834">
            <v>0</v>
          </cell>
          <cell r="I834" t="str">
            <v>C3636</v>
          </cell>
          <cell r="J834" t="str">
            <v>Park Hill Housing Co-operative Limited</v>
          </cell>
          <cell r="K834">
            <v>0</v>
          </cell>
          <cell r="L834" t="str">
            <v>C3636</v>
          </cell>
          <cell r="M834" t="str">
            <v>Park Hill Housing Co-operative Limited</v>
          </cell>
          <cell r="N834" t="str">
            <v>RASA</v>
          </cell>
          <cell r="O834">
            <v>1</v>
          </cell>
        </row>
        <row r="835">
          <cell r="A835" t="str">
            <v>A2759</v>
          </cell>
          <cell r="B835" t="str">
            <v>A2759</v>
          </cell>
          <cell r="C835" t="str">
            <v>Parson Latham's Hospital In Barnwell</v>
          </cell>
          <cell r="D835" t="str">
            <v>No</v>
          </cell>
          <cell r="E835" t="str">
            <v>non-grp</v>
          </cell>
          <cell r="F835">
            <v>0</v>
          </cell>
          <cell r="G835">
            <v>0</v>
          </cell>
          <cell r="H835">
            <v>0</v>
          </cell>
          <cell r="I835" t="str">
            <v>A2759</v>
          </cell>
          <cell r="J835" t="str">
            <v>Parson Latham's Hospital In Barnwell</v>
          </cell>
          <cell r="K835">
            <v>0</v>
          </cell>
          <cell r="L835" t="str">
            <v>A2759</v>
          </cell>
          <cell r="M835" t="str">
            <v>Parson Latham's Hospital In Barnwell</v>
          </cell>
          <cell r="N835" t="str">
            <v>RASA</v>
          </cell>
          <cell r="O835">
            <v>1</v>
          </cell>
        </row>
        <row r="836">
          <cell r="A836" t="str">
            <v>4768</v>
          </cell>
          <cell r="B836">
            <v>4768</v>
          </cell>
          <cell r="C836" t="str">
            <v>Partners Foundation Limited</v>
          </cell>
          <cell r="D836" t="str">
            <v>No</v>
          </cell>
          <cell r="E836" t="str">
            <v>non-grp</v>
          </cell>
          <cell r="F836">
            <v>0</v>
          </cell>
          <cell r="G836">
            <v>0</v>
          </cell>
          <cell r="H836">
            <v>0</v>
          </cell>
          <cell r="I836" t="str">
            <v>4768</v>
          </cell>
          <cell r="J836" t="str">
            <v>Partners Foundation Limited</v>
          </cell>
          <cell r="K836">
            <v>0</v>
          </cell>
          <cell r="L836" t="str">
            <v>4768</v>
          </cell>
          <cell r="M836" t="str">
            <v>Partners Foundation Limited</v>
          </cell>
          <cell r="N836" t="str">
            <v>RASA</v>
          </cell>
          <cell r="O836">
            <v>1</v>
          </cell>
        </row>
        <row r="837">
          <cell r="A837" t="str">
            <v>4747</v>
          </cell>
          <cell r="B837">
            <v>4747</v>
          </cell>
          <cell r="C837" t="str">
            <v>PAS Housing Association</v>
          </cell>
          <cell r="D837" t="str">
            <v>No</v>
          </cell>
          <cell r="E837" t="str">
            <v>non-grp</v>
          </cell>
          <cell r="F837">
            <v>0</v>
          </cell>
          <cell r="G837">
            <v>0</v>
          </cell>
          <cell r="H837">
            <v>0</v>
          </cell>
          <cell r="I837" t="str">
            <v>4747</v>
          </cell>
          <cell r="J837" t="str">
            <v>PAS Housing Association</v>
          </cell>
          <cell r="K837">
            <v>0</v>
          </cell>
          <cell r="L837" t="str">
            <v>4747</v>
          </cell>
          <cell r="M837" t="str">
            <v>PAS Housing Association</v>
          </cell>
          <cell r="N837" t="str">
            <v>RASA</v>
          </cell>
          <cell r="O837">
            <v>1</v>
          </cell>
        </row>
        <row r="838">
          <cell r="A838" t="str">
            <v>L4143</v>
          </cell>
          <cell r="B838" t="str">
            <v>L4143</v>
          </cell>
          <cell r="C838" t="str">
            <v>CBHA</v>
          </cell>
          <cell r="D838" t="str">
            <v>Yes</v>
          </cell>
          <cell r="E838" t="str">
            <v>No</v>
          </cell>
          <cell r="F838" t="str">
            <v>Yes</v>
          </cell>
          <cell r="G838" t="str">
            <v>L0014</v>
          </cell>
          <cell r="H838" t="str">
            <v>Peabody Trust</v>
          </cell>
          <cell r="I838" t="str">
            <v>L0014</v>
          </cell>
          <cell r="J838" t="str">
            <v>Peabody Trust</v>
          </cell>
          <cell r="K838">
            <v>0</v>
          </cell>
          <cell r="L838" t="str">
            <v>L0014</v>
          </cell>
          <cell r="M838" t="str">
            <v>Peabody Trust</v>
          </cell>
          <cell r="N838" t="str">
            <v>Large</v>
          </cell>
          <cell r="O838">
            <v>1</v>
          </cell>
        </row>
        <row r="839">
          <cell r="A839" t="str">
            <v>L4274</v>
          </cell>
          <cell r="B839" t="str">
            <v>L4274</v>
          </cell>
          <cell r="C839" t="str">
            <v>Gallions Housing Association Limited</v>
          </cell>
          <cell r="D839" t="str">
            <v>Yes</v>
          </cell>
          <cell r="E839" t="str">
            <v>No</v>
          </cell>
          <cell r="F839" t="str">
            <v>Yes</v>
          </cell>
          <cell r="G839" t="str">
            <v>L0014</v>
          </cell>
          <cell r="H839" t="str">
            <v>Peabody Trust</v>
          </cell>
          <cell r="I839" t="str">
            <v>L0014</v>
          </cell>
          <cell r="J839" t="str">
            <v>Peabody Trust</v>
          </cell>
          <cell r="K839">
            <v>0</v>
          </cell>
          <cell r="L839" t="str">
            <v>L0014</v>
          </cell>
          <cell r="M839" t="str">
            <v>Peabody Trust</v>
          </cell>
          <cell r="N839" t="str">
            <v>Large</v>
          </cell>
          <cell r="O839">
            <v>1</v>
          </cell>
        </row>
        <row r="840">
          <cell r="A840" t="str">
            <v>4711</v>
          </cell>
          <cell r="B840">
            <v>4711</v>
          </cell>
          <cell r="C840" t="str">
            <v>Peabody Enterprises Limited</v>
          </cell>
          <cell r="D840" t="str">
            <v>Yes</v>
          </cell>
          <cell r="E840" t="str">
            <v>No</v>
          </cell>
          <cell r="F840" t="str">
            <v>Yes</v>
          </cell>
          <cell r="G840" t="str">
            <v>L0014</v>
          </cell>
          <cell r="H840" t="str">
            <v>Peabody Trust</v>
          </cell>
          <cell r="I840" t="str">
            <v>L0014</v>
          </cell>
          <cell r="J840" t="str">
            <v>Peabody Trust</v>
          </cell>
          <cell r="K840">
            <v>0</v>
          </cell>
          <cell r="L840" t="str">
            <v>L0014</v>
          </cell>
          <cell r="M840" t="str">
            <v>Peabody Trust</v>
          </cell>
          <cell r="N840" t="str">
            <v>RASA</v>
          </cell>
          <cell r="O840">
            <v>1</v>
          </cell>
        </row>
        <row r="841">
          <cell r="A841" t="str">
            <v>L0014</v>
          </cell>
          <cell r="B841" t="str">
            <v>L0014</v>
          </cell>
          <cell r="C841" t="str">
            <v>Peabody Trust</v>
          </cell>
          <cell r="D841" t="str">
            <v>Yes</v>
          </cell>
          <cell r="E841" t="str">
            <v>Yes</v>
          </cell>
          <cell r="F841">
            <v>0</v>
          </cell>
          <cell r="G841">
            <v>0</v>
          </cell>
          <cell r="H841">
            <v>0</v>
          </cell>
          <cell r="I841" t="str">
            <v>L0014</v>
          </cell>
          <cell r="J841" t="str">
            <v>Peabody Trust</v>
          </cell>
          <cell r="K841">
            <v>0</v>
          </cell>
          <cell r="L841" t="str">
            <v>L0014</v>
          </cell>
          <cell r="M841" t="str">
            <v>Peabody Trust</v>
          </cell>
          <cell r="N841" t="str">
            <v>Large</v>
          </cell>
          <cell r="O841">
            <v>1</v>
          </cell>
        </row>
        <row r="842">
          <cell r="A842" t="str">
            <v>A3648</v>
          </cell>
          <cell r="B842" t="str">
            <v>A3648</v>
          </cell>
          <cell r="C842" t="str">
            <v>Peace Cottages Charity</v>
          </cell>
          <cell r="D842" t="str">
            <v>No</v>
          </cell>
          <cell r="E842" t="str">
            <v>non-grp</v>
          </cell>
          <cell r="F842">
            <v>0</v>
          </cell>
          <cell r="G842">
            <v>0</v>
          </cell>
          <cell r="H842">
            <v>0</v>
          </cell>
          <cell r="I842" t="str">
            <v>A3648</v>
          </cell>
          <cell r="J842" t="str">
            <v>Peace Cottages Charity</v>
          </cell>
          <cell r="K842">
            <v>0</v>
          </cell>
          <cell r="L842" t="str">
            <v>A3648</v>
          </cell>
          <cell r="M842" t="str">
            <v>Peace Cottages Charity</v>
          </cell>
          <cell r="N842" t="str">
            <v>RASA</v>
          </cell>
          <cell r="O842">
            <v>1</v>
          </cell>
        </row>
        <row r="843">
          <cell r="A843" t="str">
            <v>L1512</v>
          </cell>
          <cell r="B843" t="str">
            <v>L1512</v>
          </cell>
          <cell r="C843" t="str">
            <v>Peacehaven and Telscombe Housing Association Ltd</v>
          </cell>
          <cell r="D843" t="str">
            <v>No</v>
          </cell>
          <cell r="E843" t="str">
            <v>non-grp</v>
          </cell>
          <cell r="F843">
            <v>0</v>
          </cell>
          <cell r="G843">
            <v>0</v>
          </cell>
          <cell r="H843">
            <v>0</v>
          </cell>
          <cell r="I843" t="str">
            <v>L1512</v>
          </cell>
          <cell r="J843" t="str">
            <v>Peacehaven and Telscombe Housing Association Ltd</v>
          </cell>
          <cell r="K843">
            <v>0</v>
          </cell>
          <cell r="L843" t="str">
            <v>L1512</v>
          </cell>
          <cell r="M843" t="str">
            <v>Peacehaven and Telscombe Housing Association Ltd</v>
          </cell>
          <cell r="N843" t="str">
            <v>RASA</v>
          </cell>
          <cell r="O843">
            <v>1</v>
          </cell>
        </row>
        <row r="844">
          <cell r="A844" t="str">
            <v>L3899</v>
          </cell>
          <cell r="B844" t="str">
            <v>L3899</v>
          </cell>
          <cell r="C844" t="str">
            <v>Peak District Rural Housing Association Limited</v>
          </cell>
          <cell r="D844" t="str">
            <v>No</v>
          </cell>
          <cell r="E844" t="str">
            <v>non-grp</v>
          </cell>
          <cell r="F844">
            <v>0</v>
          </cell>
          <cell r="G844">
            <v>0</v>
          </cell>
          <cell r="H844">
            <v>0</v>
          </cell>
          <cell r="I844" t="str">
            <v>L3899</v>
          </cell>
          <cell r="J844" t="str">
            <v>Peak District Rural Housing Association Limited</v>
          </cell>
          <cell r="K844">
            <v>0</v>
          </cell>
          <cell r="L844" t="str">
            <v>L3899</v>
          </cell>
          <cell r="M844" t="str">
            <v>Peak District Rural Housing Association Limited</v>
          </cell>
          <cell r="N844" t="str">
            <v>RASA</v>
          </cell>
          <cell r="O844">
            <v>1</v>
          </cell>
        </row>
        <row r="845">
          <cell r="A845" t="str">
            <v>C2412</v>
          </cell>
          <cell r="B845" t="str">
            <v>C2412</v>
          </cell>
          <cell r="C845" t="str">
            <v>Pearman Street Co-operative Limited</v>
          </cell>
          <cell r="D845" t="str">
            <v>No</v>
          </cell>
          <cell r="E845" t="str">
            <v>non-grp</v>
          </cell>
          <cell r="F845">
            <v>0</v>
          </cell>
          <cell r="G845">
            <v>0</v>
          </cell>
          <cell r="H845">
            <v>0</v>
          </cell>
          <cell r="I845" t="str">
            <v>C2412</v>
          </cell>
          <cell r="J845" t="str">
            <v>Pearman Street Co-operative Limited</v>
          </cell>
          <cell r="K845">
            <v>0</v>
          </cell>
          <cell r="L845" t="str">
            <v>C2412</v>
          </cell>
          <cell r="M845" t="str">
            <v>Pearman Street Co-operative Limited</v>
          </cell>
          <cell r="N845" t="str">
            <v>RASA</v>
          </cell>
          <cell r="O845">
            <v>1</v>
          </cell>
        </row>
        <row r="846">
          <cell r="A846" t="str">
            <v>A1348</v>
          </cell>
          <cell r="B846" t="str">
            <v>A1348</v>
          </cell>
          <cell r="C846" t="str">
            <v>Pearson's &amp; St Elizabeth's Cottage Homes</v>
          </cell>
          <cell r="D846" t="str">
            <v>No</v>
          </cell>
          <cell r="E846" t="str">
            <v>non-grp</v>
          </cell>
          <cell r="F846">
            <v>0</v>
          </cell>
          <cell r="G846">
            <v>0</v>
          </cell>
          <cell r="H846">
            <v>0</v>
          </cell>
          <cell r="I846" t="str">
            <v>A1348</v>
          </cell>
          <cell r="J846" t="str">
            <v>Pearson's &amp; St Elizabeth's Cottage Homes</v>
          </cell>
          <cell r="K846">
            <v>0</v>
          </cell>
          <cell r="L846" t="str">
            <v>A1348</v>
          </cell>
          <cell r="M846" t="str">
            <v>Pearson's &amp; St Elizabeth's Cottage Homes</v>
          </cell>
          <cell r="N846" t="str">
            <v>RASA</v>
          </cell>
          <cell r="O846">
            <v>1</v>
          </cell>
        </row>
        <row r="847">
          <cell r="A847" t="str">
            <v>C2938</v>
          </cell>
          <cell r="B847" t="str">
            <v>C2938</v>
          </cell>
          <cell r="C847" t="str">
            <v>Peel Street Housing Co-operative Limited</v>
          </cell>
          <cell r="D847" t="str">
            <v>No</v>
          </cell>
          <cell r="E847" t="str">
            <v>non-grp</v>
          </cell>
          <cell r="F847">
            <v>0</v>
          </cell>
          <cell r="G847">
            <v>0</v>
          </cell>
          <cell r="H847">
            <v>0</v>
          </cell>
          <cell r="I847" t="str">
            <v>C2938</v>
          </cell>
          <cell r="J847" t="str">
            <v>Peel Street Housing Co-operative Limited</v>
          </cell>
          <cell r="K847">
            <v>0</v>
          </cell>
          <cell r="L847" t="str">
            <v>C2938</v>
          </cell>
          <cell r="M847" t="str">
            <v>Peel Street Housing Co-operative Limited</v>
          </cell>
          <cell r="N847" t="str">
            <v>RASA</v>
          </cell>
          <cell r="O847">
            <v>1</v>
          </cell>
        </row>
        <row r="848">
          <cell r="A848" t="str">
            <v>L1243</v>
          </cell>
          <cell r="B848" t="str">
            <v>L1243</v>
          </cell>
          <cell r="C848" t="str">
            <v>Penge Churches Housing Association Limited</v>
          </cell>
          <cell r="D848" t="str">
            <v>No</v>
          </cell>
          <cell r="E848" t="str">
            <v>non-grp</v>
          </cell>
          <cell r="F848">
            <v>0</v>
          </cell>
          <cell r="G848">
            <v>0</v>
          </cell>
          <cell r="H848">
            <v>0</v>
          </cell>
          <cell r="I848" t="str">
            <v>L1243</v>
          </cell>
          <cell r="J848" t="str">
            <v>Penge Churches Housing Association Limited</v>
          </cell>
          <cell r="K848">
            <v>0</v>
          </cell>
          <cell r="L848" t="str">
            <v>L1243</v>
          </cell>
          <cell r="M848" t="str">
            <v>Penge Churches Housing Association Limited</v>
          </cell>
          <cell r="N848" t="str">
            <v>RASA</v>
          </cell>
          <cell r="O848">
            <v>1</v>
          </cell>
        </row>
        <row r="849">
          <cell r="A849" t="str">
            <v>A2334</v>
          </cell>
          <cell r="B849" t="str">
            <v>A2334</v>
          </cell>
          <cell r="C849" t="str">
            <v>Penn and Widow Smith Almshouses</v>
          </cell>
          <cell r="D849" t="str">
            <v>No</v>
          </cell>
          <cell r="E849" t="str">
            <v>non-grp</v>
          </cell>
          <cell r="F849">
            <v>0</v>
          </cell>
          <cell r="G849">
            <v>0</v>
          </cell>
          <cell r="H849">
            <v>0</v>
          </cell>
          <cell r="I849" t="str">
            <v>A2334</v>
          </cell>
          <cell r="J849" t="str">
            <v>Penn and Widow Smith Almshouses</v>
          </cell>
          <cell r="K849">
            <v>0</v>
          </cell>
          <cell r="L849" t="str">
            <v>A2334</v>
          </cell>
          <cell r="M849" t="str">
            <v>Penn and Widow Smith Almshouses</v>
          </cell>
          <cell r="N849" t="str">
            <v>RASA</v>
          </cell>
          <cell r="O849">
            <v>1</v>
          </cell>
        </row>
        <row r="850">
          <cell r="A850" t="str">
            <v>L4088</v>
          </cell>
          <cell r="B850" t="str">
            <v>L4088</v>
          </cell>
          <cell r="C850" t="str">
            <v>People First Housing Association Limited</v>
          </cell>
          <cell r="D850" t="str">
            <v>No</v>
          </cell>
          <cell r="E850" t="str">
            <v>non-grp</v>
          </cell>
          <cell r="F850">
            <v>0</v>
          </cell>
          <cell r="G850">
            <v>0</v>
          </cell>
          <cell r="H850">
            <v>0</v>
          </cell>
          <cell r="I850" t="str">
            <v>L4088</v>
          </cell>
          <cell r="J850" t="str">
            <v>People First Housing Association Limited</v>
          </cell>
          <cell r="K850">
            <v>0</v>
          </cell>
          <cell r="L850" t="str">
            <v>L4088</v>
          </cell>
          <cell r="M850" t="str">
            <v>People First Housing Association Limited</v>
          </cell>
          <cell r="N850" t="str">
            <v>RASA</v>
          </cell>
          <cell r="O850">
            <v>1</v>
          </cell>
        </row>
        <row r="851">
          <cell r="A851" t="str">
            <v>A0600</v>
          </cell>
          <cell r="B851" t="str">
            <v>A0600</v>
          </cell>
          <cell r="C851" t="str">
            <v>Perry Almshouses</v>
          </cell>
          <cell r="D851" t="str">
            <v>No</v>
          </cell>
          <cell r="E851" t="str">
            <v>non-grp</v>
          </cell>
          <cell r="F851">
            <v>0</v>
          </cell>
          <cell r="G851">
            <v>0</v>
          </cell>
          <cell r="H851">
            <v>0</v>
          </cell>
          <cell r="I851" t="str">
            <v>A0600</v>
          </cell>
          <cell r="J851" t="str">
            <v>Perry Almshouses</v>
          </cell>
          <cell r="K851">
            <v>0</v>
          </cell>
          <cell r="L851" t="str">
            <v>A0600</v>
          </cell>
          <cell r="M851" t="str">
            <v>Perry Almshouses</v>
          </cell>
          <cell r="N851" t="str">
            <v>RASA</v>
          </cell>
          <cell r="O851">
            <v>1</v>
          </cell>
        </row>
        <row r="852">
          <cell r="A852" t="str">
            <v>C3739</v>
          </cell>
          <cell r="B852" t="str">
            <v>C3739</v>
          </cell>
          <cell r="C852" t="str">
            <v>Perryview Housing Co-operative Limited</v>
          </cell>
          <cell r="D852" t="str">
            <v>No</v>
          </cell>
          <cell r="E852" t="str">
            <v>non-grp</v>
          </cell>
          <cell r="F852">
            <v>0</v>
          </cell>
          <cell r="G852">
            <v>0</v>
          </cell>
          <cell r="H852">
            <v>0</v>
          </cell>
          <cell r="I852" t="str">
            <v>C3739</v>
          </cell>
          <cell r="J852" t="str">
            <v>Perryview Housing Co-operative Limited</v>
          </cell>
          <cell r="K852">
            <v>0</v>
          </cell>
          <cell r="L852" t="str">
            <v>C3739</v>
          </cell>
          <cell r="M852" t="str">
            <v>Perryview Housing Co-operative Limited</v>
          </cell>
          <cell r="N852" t="str">
            <v>RASA</v>
          </cell>
          <cell r="O852">
            <v>1</v>
          </cell>
        </row>
        <row r="853">
          <cell r="A853" t="str">
            <v>LH0888</v>
          </cell>
          <cell r="B853" t="str">
            <v>LH0888</v>
          </cell>
          <cell r="C853" t="str">
            <v>Peter Bedford Housing Association Limited</v>
          </cell>
          <cell r="D853" t="str">
            <v>No</v>
          </cell>
          <cell r="E853" t="str">
            <v>non-grp</v>
          </cell>
          <cell r="F853">
            <v>0</v>
          </cell>
          <cell r="G853">
            <v>0</v>
          </cell>
          <cell r="H853">
            <v>0</v>
          </cell>
          <cell r="I853" t="str">
            <v>LH0888</v>
          </cell>
          <cell r="J853" t="str">
            <v>Peter Bedford Housing Association Limited</v>
          </cell>
          <cell r="K853">
            <v>0</v>
          </cell>
          <cell r="L853" t="str">
            <v>LH0888</v>
          </cell>
          <cell r="M853" t="str">
            <v>Peter Bedford Housing Association Limited</v>
          </cell>
          <cell r="N853" t="str">
            <v>RASA</v>
          </cell>
          <cell r="O853">
            <v>1</v>
          </cell>
        </row>
        <row r="854">
          <cell r="A854" t="str">
            <v>A4021</v>
          </cell>
          <cell r="B854" t="str">
            <v>A4021</v>
          </cell>
          <cell r="C854" t="str">
            <v>Peter Birtwistle Trust</v>
          </cell>
          <cell r="D854" t="str">
            <v>No</v>
          </cell>
          <cell r="E854" t="str">
            <v>non-grp</v>
          </cell>
          <cell r="F854">
            <v>0</v>
          </cell>
          <cell r="G854">
            <v>0</v>
          </cell>
          <cell r="H854">
            <v>0</v>
          </cell>
          <cell r="I854" t="str">
            <v>A4021</v>
          </cell>
          <cell r="J854" t="str">
            <v>Peter Birtwistle Trust</v>
          </cell>
          <cell r="K854">
            <v>0</v>
          </cell>
          <cell r="L854" t="str">
            <v>A4021</v>
          </cell>
          <cell r="M854" t="str">
            <v>Peter Birtwistle Trust</v>
          </cell>
          <cell r="N854" t="str">
            <v>RASA</v>
          </cell>
          <cell r="O854">
            <v>1</v>
          </cell>
        </row>
        <row r="855">
          <cell r="A855" t="str">
            <v>L4505</v>
          </cell>
          <cell r="B855" t="str">
            <v>L4505</v>
          </cell>
          <cell r="C855" t="str">
            <v>Phoenix Community Housing Association (Bellingham and Downham) Limited</v>
          </cell>
          <cell r="D855" t="str">
            <v>Yes</v>
          </cell>
          <cell r="E855" t="str">
            <v>Yes</v>
          </cell>
          <cell r="F855">
            <v>0</v>
          </cell>
          <cell r="G855">
            <v>0</v>
          </cell>
          <cell r="H855">
            <v>0</v>
          </cell>
          <cell r="I855" t="str">
            <v>L4505</v>
          </cell>
          <cell r="J855" t="str">
            <v>Phoenix Community Housing Association (Bellingham and Downham) Limited</v>
          </cell>
          <cell r="K855">
            <v>0</v>
          </cell>
          <cell r="L855" t="str">
            <v>L4505</v>
          </cell>
          <cell r="M855" t="str">
            <v>Phoenix Community Housing Association (Bellingham and Downham) Limited</v>
          </cell>
          <cell r="N855" t="str">
            <v>Large</v>
          </cell>
          <cell r="O855">
            <v>1</v>
          </cell>
        </row>
        <row r="856">
          <cell r="A856" t="str">
            <v>C3556</v>
          </cell>
          <cell r="B856" t="str">
            <v>C3556</v>
          </cell>
          <cell r="C856" t="str">
            <v>Phoenix Community Housing Co-operative Limited</v>
          </cell>
          <cell r="D856" t="str">
            <v>No</v>
          </cell>
          <cell r="E856" t="str">
            <v>non-grp</v>
          </cell>
          <cell r="F856">
            <v>0</v>
          </cell>
          <cell r="G856">
            <v>0</v>
          </cell>
          <cell r="H856">
            <v>0</v>
          </cell>
          <cell r="I856" t="str">
            <v>C3556</v>
          </cell>
          <cell r="J856" t="str">
            <v>Phoenix Community Housing Co-operative Limited</v>
          </cell>
          <cell r="K856">
            <v>0</v>
          </cell>
          <cell r="L856" t="str">
            <v>C3556</v>
          </cell>
          <cell r="M856" t="str">
            <v>Phoenix Community Housing Co-operative Limited</v>
          </cell>
          <cell r="N856" t="str">
            <v>RASA</v>
          </cell>
          <cell r="O856">
            <v>1</v>
          </cell>
        </row>
        <row r="857">
          <cell r="A857" t="str">
            <v>H3795</v>
          </cell>
          <cell r="B857" t="str">
            <v>H3795</v>
          </cell>
          <cell r="C857" t="str">
            <v>Phoenix House</v>
          </cell>
          <cell r="D857" t="str">
            <v>No</v>
          </cell>
          <cell r="E857" t="str">
            <v>non-grp</v>
          </cell>
          <cell r="F857">
            <v>0</v>
          </cell>
          <cell r="G857">
            <v>0</v>
          </cell>
          <cell r="H857">
            <v>0</v>
          </cell>
          <cell r="I857" t="str">
            <v>H3795</v>
          </cell>
          <cell r="J857" t="str">
            <v>Phoenix House</v>
          </cell>
          <cell r="K857">
            <v>0</v>
          </cell>
          <cell r="L857" t="str">
            <v>H3795</v>
          </cell>
          <cell r="M857" t="str">
            <v>Phoenix House</v>
          </cell>
          <cell r="N857" t="str">
            <v>RASA</v>
          </cell>
          <cell r="O857">
            <v>1</v>
          </cell>
        </row>
        <row r="858">
          <cell r="A858" t="str">
            <v>L1001</v>
          </cell>
          <cell r="B858" t="str">
            <v>L1001</v>
          </cell>
          <cell r="C858" t="str">
            <v>Pierhead Housing Association Limited</v>
          </cell>
          <cell r="D858" t="str">
            <v>No</v>
          </cell>
          <cell r="E858" t="str">
            <v>non-grp</v>
          </cell>
          <cell r="F858">
            <v>0</v>
          </cell>
          <cell r="G858">
            <v>0</v>
          </cell>
          <cell r="H858">
            <v>0</v>
          </cell>
          <cell r="I858" t="str">
            <v>L1001</v>
          </cell>
          <cell r="J858" t="str">
            <v>Pierhead Housing Association Limited</v>
          </cell>
          <cell r="K858">
            <v>0</v>
          </cell>
          <cell r="L858" t="str">
            <v>L1001</v>
          </cell>
          <cell r="M858" t="str">
            <v>Pierhead Housing Association Limited</v>
          </cell>
          <cell r="N858" t="str">
            <v>Large</v>
          </cell>
          <cell r="O858">
            <v>1</v>
          </cell>
        </row>
        <row r="859">
          <cell r="A859" t="str">
            <v>A0822</v>
          </cell>
          <cell r="B859" t="str">
            <v>A0822</v>
          </cell>
          <cell r="C859" t="str">
            <v>Pilgrim Homes</v>
          </cell>
          <cell r="D859" t="str">
            <v>Yes</v>
          </cell>
          <cell r="E859" t="str">
            <v>No</v>
          </cell>
          <cell r="F859" t="str">
            <v>No</v>
          </cell>
          <cell r="G859">
            <v>0</v>
          </cell>
          <cell r="H859">
            <v>0</v>
          </cell>
          <cell r="I859" t="str">
            <v>A0822</v>
          </cell>
          <cell r="J859" t="str">
            <v>Pilgrim Homes</v>
          </cell>
          <cell r="K859" t="str">
            <v>unreg'd parent: Pilgrims Friend Society</v>
          </cell>
          <cell r="L859" t="str">
            <v>A0822</v>
          </cell>
          <cell r="M859" t="str">
            <v>Pilgrim Homes</v>
          </cell>
          <cell r="N859" t="str">
            <v>RASA</v>
          </cell>
          <cell r="O859">
            <v>1</v>
          </cell>
        </row>
        <row r="860">
          <cell r="A860" t="str">
            <v>L3692</v>
          </cell>
          <cell r="B860" t="str">
            <v>L3692</v>
          </cell>
          <cell r="C860" t="str">
            <v>Pine Court Housing Association Limited</v>
          </cell>
          <cell r="D860" t="str">
            <v>Yes</v>
          </cell>
          <cell r="E860" t="str">
            <v>No</v>
          </cell>
          <cell r="F860" t="str">
            <v>No</v>
          </cell>
          <cell r="G860">
            <v>0</v>
          </cell>
          <cell r="H860">
            <v>0</v>
          </cell>
          <cell r="I860" t="str">
            <v>L3692</v>
          </cell>
          <cell r="J860" t="str">
            <v>Pine Court Housing Association Limited</v>
          </cell>
          <cell r="K860" t="str">
            <v>unreg'd parent: Sovini Group Limited</v>
          </cell>
          <cell r="L860" t="str">
            <v>L3692</v>
          </cell>
          <cell r="M860" t="str">
            <v>Pine Court Housing Association Limited</v>
          </cell>
          <cell r="N860" t="str">
            <v>RASA</v>
          </cell>
          <cell r="O860">
            <v>1</v>
          </cell>
        </row>
        <row r="861">
          <cell r="A861" t="str">
            <v>L1958</v>
          </cell>
          <cell r="B861" t="str">
            <v>L1958</v>
          </cell>
          <cell r="C861" t="str">
            <v>Pine Ridge Housing Association Limited</v>
          </cell>
          <cell r="D861" t="str">
            <v>No</v>
          </cell>
          <cell r="E861" t="str">
            <v>non-grp</v>
          </cell>
          <cell r="F861">
            <v>0</v>
          </cell>
          <cell r="G861">
            <v>0</v>
          </cell>
          <cell r="H861">
            <v>0</v>
          </cell>
          <cell r="I861" t="str">
            <v>L1958</v>
          </cell>
          <cell r="J861" t="str">
            <v>Pine Ridge Housing Association Limited</v>
          </cell>
          <cell r="K861">
            <v>0</v>
          </cell>
          <cell r="L861" t="str">
            <v>L1958</v>
          </cell>
          <cell r="M861" t="str">
            <v>Pine Ridge Housing Association Limited</v>
          </cell>
          <cell r="N861" t="str">
            <v>RASA</v>
          </cell>
          <cell r="O861">
            <v>1</v>
          </cell>
        </row>
        <row r="862">
          <cell r="A862" t="str">
            <v>C4102</v>
          </cell>
          <cell r="B862" t="str">
            <v>C4102</v>
          </cell>
          <cell r="C862" t="str">
            <v>Pine Tree Housing Co-operative Limited</v>
          </cell>
          <cell r="D862" t="str">
            <v>No</v>
          </cell>
          <cell r="E862" t="str">
            <v>non-grp</v>
          </cell>
          <cell r="F862">
            <v>0</v>
          </cell>
          <cell r="G862">
            <v>0</v>
          </cell>
          <cell r="H862">
            <v>0</v>
          </cell>
          <cell r="I862" t="str">
            <v>C4102</v>
          </cell>
          <cell r="J862" t="str">
            <v>Pine Tree Housing Co-operative Limited</v>
          </cell>
          <cell r="K862">
            <v>0</v>
          </cell>
          <cell r="L862" t="str">
            <v>C4102</v>
          </cell>
          <cell r="M862" t="str">
            <v>Pine Tree Housing Co-operative Limited</v>
          </cell>
          <cell r="N862" t="str">
            <v>RASA</v>
          </cell>
          <cell r="O862">
            <v>1</v>
          </cell>
        </row>
        <row r="863">
          <cell r="A863" t="str">
            <v>4700</v>
          </cell>
          <cell r="B863">
            <v>4700</v>
          </cell>
          <cell r="C863" t="str">
            <v>Pinnacle Spaces Limited</v>
          </cell>
          <cell r="D863" t="str">
            <v>Yes</v>
          </cell>
          <cell r="E863" t="str">
            <v>No</v>
          </cell>
          <cell r="F863" t="str">
            <v>No</v>
          </cell>
          <cell r="G863">
            <v>0</v>
          </cell>
          <cell r="H863">
            <v>0</v>
          </cell>
          <cell r="I863" t="str">
            <v>4700</v>
          </cell>
          <cell r="J863" t="str">
            <v>Pinnacle Spaces Limited</v>
          </cell>
          <cell r="K863" t="str">
            <v>unreg'd parent: Pinnacle Regeneration Group Ltd</v>
          </cell>
          <cell r="L863" t="str">
            <v>4700</v>
          </cell>
          <cell r="M863" t="str">
            <v>Pinnacle Spaces Limited</v>
          </cell>
          <cell r="N863" t="str">
            <v>RASA</v>
          </cell>
          <cell r="O863">
            <v>1</v>
          </cell>
        </row>
        <row r="864">
          <cell r="A864" t="str">
            <v>L1533</v>
          </cell>
          <cell r="B864" t="str">
            <v>L1533</v>
          </cell>
          <cell r="C864" t="str">
            <v>Pinner House Society Limited</v>
          </cell>
          <cell r="D864" t="str">
            <v>No</v>
          </cell>
          <cell r="E864" t="str">
            <v>non-grp</v>
          </cell>
          <cell r="F864">
            <v>0</v>
          </cell>
          <cell r="G864">
            <v>0</v>
          </cell>
          <cell r="H864">
            <v>0</v>
          </cell>
          <cell r="I864" t="str">
            <v>L1533</v>
          </cell>
          <cell r="J864" t="str">
            <v>Pinner House Society Limited</v>
          </cell>
          <cell r="K864">
            <v>0</v>
          </cell>
          <cell r="L864" t="str">
            <v>L1533</v>
          </cell>
          <cell r="M864" t="str">
            <v>Pinner House Society Limited</v>
          </cell>
          <cell r="N864" t="str">
            <v>RASA</v>
          </cell>
          <cell r="O864">
            <v>1</v>
          </cell>
        </row>
        <row r="865">
          <cell r="A865" t="str">
            <v>C4380</v>
          </cell>
          <cell r="B865" t="str">
            <v>C4380</v>
          </cell>
          <cell r="C865" t="str">
            <v>Pioneer Co-operative Housing (Redditch) Limited</v>
          </cell>
          <cell r="D865" t="str">
            <v>No</v>
          </cell>
          <cell r="E865" t="str">
            <v>non-grp</v>
          </cell>
          <cell r="F865">
            <v>0</v>
          </cell>
          <cell r="G865">
            <v>0</v>
          </cell>
          <cell r="H865">
            <v>0</v>
          </cell>
          <cell r="I865" t="str">
            <v>C4380</v>
          </cell>
          <cell r="J865" t="str">
            <v>Pioneer Co-operative Housing (Redditch) Limited</v>
          </cell>
          <cell r="K865">
            <v>0</v>
          </cell>
          <cell r="L865" t="str">
            <v>C4380</v>
          </cell>
          <cell r="M865" t="str">
            <v>Pioneer Co-operative Housing (Redditch) Limited</v>
          </cell>
          <cell r="N865" t="str">
            <v>RASA</v>
          </cell>
          <cell r="O865">
            <v>1</v>
          </cell>
        </row>
        <row r="866">
          <cell r="A866" t="str">
            <v>L0284</v>
          </cell>
          <cell r="B866" t="str">
            <v>L0284</v>
          </cell>
          <cell r="C866" t="str">
            <v>Cotman Housing Association Limited</v>
          </cell>
          <cell r="D866" t="str">
            <v>Yes</v>
          </cell>
          <cell r="E866" t="str">
            <v>No</v>
          </cell>
          <cell r="F866" t="str">
            <v>Yes</v>
          </cell>
          <cell r="G866" t="str">
            <v>L4236</v>
          </cell>
          <cell r="H866" t="str">
            <v>Places for People Group Limited</v>
          </cell>
          <cell r="I866" t="str">
            <v>L4236</v>
          </cell>
          <cell r="J866" t="str">
            <v>Places for People Group Limited</v>
          </cell>
          <cell r="K866">
            <v>0</v>
          </cell>
          <cell r="L866" t="str">
            <v>L4236</v>
          </cell>
          <cell r="M866" t="str">
            <v>Places for People Group Limited</v>
          </cell>
          <cell r="N866" t="str">
            <v>Large</v>
          </cell>
          <cell r="O866">
            <v>1</v>
          </cell>
        </row>
        <row r="867">
          <cell r="A867" t="str">
            <v>L4236</v>
          </cell>
          <cell r="B867" t="str">
            <v>L4236</v>
          </cell>
          <cell r="C867" t="str">
            <v>Places for People Group Limited</v>
          </cell>
          <cell r="D867" t="str">
            <v>Yes</v>
          </cell>
          <cell r="E867" t="str">
            <v>Yes</v>
          </cell>
          <cell r="F867">
            <v>0</v>
          </cell>
          <cell r="G867">
            <v>0</v>
          </cell>
          <cell r="H867">
            <v>0</v>
          </cell>
          <cell r="I867" t="str">
            <v>L4236</v>
          </cell>
          <cell r="J867" t="str">
            <v>Places for People Group Limited</v>
          </cell>
          <cell r="K867">
            <v>0</v>
          </cell>
          <cell r="L867" t="str">
            <v>L4236</v>
          </cell>
          <cell r="M867" t="str">
            <v>Places for People Group Limited</v>
          </cell>
          <cell r="N867" t="str">
            <v>RASA</v>
          </cell>
          <cell r="O867">
            <v>1</v>
          </cell>
        </row>
        <row r="868">
          <cell r="A868" t="str">
            <v>L0659</v>
          </cell>
          <cell r="B868" t="str">
            <v>L0659</v>
          </cell>
          <cell r="C868" t="str">
            <v>Places for People Homes Limited</v>
          </cell>
          <cell r="D868" t="str">
            <v>Yes</v>
          </cell>
          <cell r="E868" t="str">
            <v>No</v>
          </cell>
          <cell r="F868" t="str">
            <v>Yes</v>
          </cell>
          <cell r="G868" t="str">
            <v>L4236</v>
          </cell>
          <cell r="H868" t="str">
            <v>Places for People Group Limited</v>
          </cell>
          <cell r="I868" t="str">
            <v>L4236</v>
          </cell>
          <cell r="J868" t="str">
            <v>Places for People Group Limited</v>
          </cell>
          <cell r="K868">
            <v>0</v>
          </cell>
          <cell r="L868" t="str">
            <v>L4236</v>
          </cell>
          <cell r="M868" t="str">
            <v>Places for People Group Limited</v>
          </cell>
          <cell r="N868" t="str">
            <v>Large</v>
          </cell>
          <cell r="O868">
            <v>1</v>
          </cell>
        </row>
        <row r="869">
          <cell r="A869" t="str">
            <v>LH3926</v>
          </cell>
          <cell r="B869" t="str">
            <v>LH3926</v>
          </cell>
          <cell r="C869" t="str">
            <v>Places for People Individual Support Limited</v>
          </cell>
          <cell r="D869" t="str">
            <v>Yes</v>
          </cell>
          <cell r="E869" t="str">
            <v>No</v>
          </cell>
          <cell r="F869" t="str">
            <v>Yes</v>
          </cell>
          <cell r="G869" t="str">
            <v>L4236</v>
          </cell>
          <cell r="H869" t="str">
            <v>Places for People Group Limited</v>
          </cell>
          <cell r="I869" t="str">
            <v>L4236</v>
          </cell>
          <cell r="J869" t="str">
            <v>Places for People Group Limited</v>
          </cell>
          <cell r="K869">
            <v>0</v>
          </cell>
          <cell r="L869" t="str">
            <v>L4236</v>
          </cell>
          <cell r="M869" t="str">
            <v>Places for People Group Limited</v>
          </cell>
          <cell r="N869" t="str">
            <v>Large</v>
          </cell>
          <cell r="O869">
            <v>1</v>
          </cell>
        </row>
        <row r="870">
          <cell r="A870" t="str">
            <v>LH4158</v>
          </cell>
          <cell r="B870" t="str">
            <v>LH4158</v>
          </cell>
          <cell r="C870" t="str">
            <v>Plus Dane (Cheshire) Housing Association Limited</v>
          </cell>
          <cell r="D870" t="str">
            <v>Yes</v>
          </cell>
          <cell r="E870" t="str">
            <v>No</v>
          </cell>
          <cell r="F870" t="str">
            <v>Yes</v>
          </cell>
          <cell r="G870" t="str">
            <v>L4355</v>
          </cell>
          <cell r="H870" t="str">
            <v>Plus Dane Housing Group Limited</v>
          </cell>
          <cell r="I870" t="str">
            <v>L4355</v>
          </cell>
          <cell r="J870" t="str">
            <v>Plus Dane Housing Group Limited</v>
          </cell>
          <cell r="K870">
            <v>0</v>
          </cell>
          <cell r="L870" t="str">
            <v>L4355</v>
          </cell>
          <cell r="M870" t="str">
            <v>Plus Dane Housing Group Limited</v>
          </cell>
          <cell r="N870" t="str">
            <v>Large</v>
          </cell>
          <cell r="O870">
            <v>1</v>
          </cell>
        </row>
        <row r="871">
          <cell r="A871" t="str">
            <v>L4556</v>
          </cell>
          <cell r="B871" t="str">
            <v>L4556</v>
          </cell>
          <cell r="C871" t="str">
            <v>Plus Dane (Merseyside) Housing Association Limited</v>
          </cell>
          <cell r="D871" t="str">
            <v>Yes</v>
          </cell>
          <cell r="E871" t="str">
            <v>No</v>
          </cell>
          <cell r="F871" t="str">
            <v>Yes</v>
          </cell>
          <cell r="G871" t="str">
            <v>L4355</v>
          </cell>
          <cell r="H871" t="str">
            <v>Plus Dane Housing Group Limited</v>
          </cell>
          <cell r="I871" t="str">
            <v>L4355</v>
          </cell>
          <cell r="J871" t="str">
            <v>Plus Dane Housing Group Limited</v>
          </cell>
          <cell r="K871">
            <v>0</v>
          </cell>
          <cell r="L871" t="str">
            <v>L4355</v>
          </cell>
          <cell r="M871" t="str">
            <v>Plus Dane Housing Group Limited</v>
          </cell>
          <cell r="N871" t="str">
            <v>Large</v>
          </cell>
          <cell r="O871">
            <v>1</v>
          </cell>
        </row>
        <row r="872">
          <cell r="A872" t="str">
            <v>L4355</v>
          </cell>
          <cell r="B872" t="str">
            <v>L4355</v>
          </cell>
          <cell r="C872" t="str">
            <v>Plus Dane Housing Group Limited</v>
          </cell>
          <cell r="D872" t="str">
            <v>Yes</v>
          </cell>
          <cell r="E872" t="str">
            <v>Yes</v>
          </cell>
          <cell r="F872">
            <v>0</v>
          </cell>
          <cell r="G872">
            <v>0</v>
          </cell>
          <cell r="H872">
            <v>0</v>
          </cell>
          <cell r="I872" t="str">
            <v>L4355</v>
          </cell>
          <cell r="J872" t="str">
            <v>Plus Dane Housing Group Limited</v>
          </cell>
          <cell r="K872">
            <v>0</v>
          </cell>
          <cell r="L872" t="str">
            <v>L4355</v>
          </cell>
          <cell r="M872" t="str">
            <v>Plus Dane Housing Group Limited</v>
          </cell>
          <cell r="N872" t="str">
            <v>RASA</v>
          </cell>
          <cell r="O872">
            <v>1</v>
          </cell>
        </row>
        <row r="873">
          <cell r="A873" t="str">
            <v>A4273</v>
          </cell>
          <cell r="B873" t="str">
            <v>A4273</v>
          </cell>
          <cell r="C873" t="str">
            <v>Plymouth Charity Trust</v>
          </cell>
          <cell r="D873" t="str">
            <v>No</v>
          </cell>
          <cell r="E873" t="str">
            <v>non-grp</v>
          </cell>
          <cell r="F873">
            <v>0</v>
          </cell>
          <cell r="G873">
            <v>0</v>
          </cell>
          <cell r="H873">
            <v>0</v>
          </cell>
          <cell r="I873" t="str">
            <v>A4273</v>
          </cell>
          <cell r="J873" t="str">
            <v>Plymouth Charity Trust</v>
          </cell>
          <cell r="K873">
            <v>0</v>
          </cell>
          <cell r="L873" t="str">
            <v>A4273</v>
          </cell>
          <cell r="M873" t="str">
            <v>Plymouth Charity Trust</v>
          </cell>
          <cell r="N873" t="str">
            <v>RASA</v>
          </cell>
          <cell r="O873">
            <v>1</v>
          </cell>
        </row>
        <row r="874">
          <cell r="A874" t="str">
            <v>L4543</v>
          </cell>
          <cell r="B874" t="str">
            <v>L4543</v>
          </cell>
          <cell r="C874" t="str">
            <v>Plymouth Community Homes</v>
          </cell>
          <cell r="D874" t="str">
            <v>Yes</v>
          </cell>
          <cell r="E874" t="str">
            <v>Yes</v>
          </cell>
          <cell r="F874">
            <v>0</v>
          </cell>
          <cell r="G874">
            <v>0</v>
          </cell>
          <cell r="H874">
            <v>0</v>
          </cell>
          <cell r="I874" t="str">
            <v>L4543</v>
          </cell>
          <cell r="J874" t="str">
            <v>Plymouth Community Homes</v>
          </cell>
          <cell r="K874">
            <v>0</v>
          </cell>
          <cell r="L874" t="str">
            <v>L4543</v>
          </cell>
          <cell r="M874" t="str">
            <v>Plymouth Community Homes</v>
          </cell>
          <cell r="N874" t="str">
            <v>Large</v>
          </cell>
          <cell r="O874">
            <v>1</v>
          </cell>
        </row>
        <row r="875">
          <cell r="A875" t="str">
            <v>L0119</v>
          </cell>
          <cell r="B875" t="str">
            <v>L0119</v>
          </cell>
          <cell r="C875" t="str">
            <v>Polish Retired Persons Housing Association Limited</v>
          </cell>
          <cell r="D875" t="str">
            <v>No</v>
          </cell>
          <cell r="E875" t="str">
            <v>non-grp</v>
          </cell>
          <cell r="F875">
            <v>0</v>
          </cell>
          <cell r="G875">
            <v>0</v>
          </cell>
          <cell r="H875">
            <v>0</v>
          </cell>
          <cell r="I875" t="str">
            <v>L0119</v>
          </cell>
          <cell r="J875" t="str">
            <v>Polish Retired Persons Housing Association Limited</v>
          </cell>
          <cell r="K875">
            <v>0</v>
          </cell>
          <cell r="L875" t="str">
            <v>L0119</v>
          </cell>
          <cell r="M875" t="str">
            <v>Polish Retired Persons Housing Association Limited</v>
          </cell>
          <cell r="N875" t="str">
            <v>RASA</v>
          </cell>
          <cell r="O875">
            <v>1</v>
          </cell>
        </row>
        <row r="876">
          <cell r="A876" t="str">
            <v>L2205</v>
          </cell>
          <cell r="B876" t="str">
            <v>L2205</v>
          </cell>
          <cell r="C876" t="str">
            <v>Poole Old Peoples Welfare and Housing Society Ltd</v>
          </cell>
          <cell r="D876" t="str">
            <v>No</v>
          </cell>
          <cell r="E876" t="str">
            <v>non-grp</v>
          </cell>
          <cell r="F876">
            <v>0</v>
          </cell>
          <cell r="G876">
            <v>0</v>
          </cell>
          <cell r="H876">
            <v>0</v>
          </cell>
          <cell r="I876" t="str">
            <v>L2205</v>
          </cell>
          <cell r="J876" t="str">
            <v>Poole Old Peoples Welfare and Housing Society Ltd</v>
          </cell>
          <cell r="K876">
            <v>0</v>
          </cell>
          <cell r="L876" t="str">
            <v>L2205</v>
          </cell>
          <cell r="M876" t="str">
            <v>Poole Old Peoples Welfare and Housing Society Ltd</v>
          </cell>
          <cell r="N876" t="str">
            <v>RASA</v>
          </cell>
          <cell r="O876">
            <v>1</v>
          </cell>
        </row>
        <row r="877">
          <cell r="A877" t="str">
            <v>L4170</v>
          </cell>
          <cell r="B877" t="str">
            <v>L4170</v>
          </cell>
          <cell r="C877" t="str">
            <v>Poplar HARCA Limited</v>
          </cell>
          <cell r="D877" t="str">
            <v>Yes</v>
          </cell>
          <cell r="E877" t="str">
            <v>Yes</v>
          </cell>
          <cell r="F877">
            <v>0</v>
          </cell>
          <cell r="G877">
            <v>0</v>
          </cell>
          <cell r="H877">
            <v>0</v>
          </cell>
          <cell r="I877" t="str">
            <v>L4170</v>
          </cell>
          <cell r="J877" t="str">
            <v>Poplar HARCA Limited</v>
          </cell>
          <cell r="K877">
            <v>0</v>
          </cell>
          <cell r="L877" t="str">
            <v>L4170</v>
          </cell>
          <cell r="M877" t="str">
            <v>Poplar HARCA Limited</v>
          </cell>
          <cell r="N877" t="str">
            <v>Large</v>
          </cell>
          <cell r="O877">
            <v>1</v>
          </cell>
        </row>
        <row r="878">
          <cell r="A878" t="str">
            <v>L0011</v>
          </cell>
          <cell r="B878" t="str">
            <v>L0011</v>
          </cell>
          <cell r="C878" t="str">
            <v>Porthove Housing Association Limited</v>
          </cell>
          <cell r="D878" t="str">
            <v>No</v>
          </cell>
          <cell r="E878" t="str">
            <v>non-grp</v>
          </cell>
          <cell r="F878">
            <v>0</v>
          </cell>
          <cell r="G878">
            <v>0</v>
          </cell>
          <cell r="H878">
            <v>0</v>
          </cell>
          <cell r="I878" t="str">
            <v>L0011</v>
          </cell>
          <cell r="J878" t="str">
            <v>Porthove Housing Association Limited</v>
          </cell>
          <cell r="K878">
            <v>0</v>
          </cell>
          <cell r="L878" t="str">
            <v>L0011</v>
          </cell>
          <cell r="M878" t="str">
            <v>Porthove Housing Association Limited</v>
          </cell>
          <cell r="N878" t="str">
            <v>RASA</v>
          </cell>
          <cell r="O878">
            <v>1</v>
          </cell>
        </row>
        <row r="879">
          <cell r="A879" t="str">
            <v>H1653</v>
          </cell>
          <cell r="B879" t="str">
            <v>H1653</v>
          </cell>
          <cell r="C879" t="str">
            <v>Portman House</v>
          </cell>
          <cell r="D879" t="str">
            <v>No</v>
          </cell>
          <cell r="E879" t="str">
            <v>non-grp</v>
          </cell>
          <cell r="F879">
            <v>0</v>
          </cell>
          <cell r="G879">
            <v>0</v>
          </cell>
          <cell r="H879">
            <v>0</v>
          </cell>
          <cell r="I879" t="str">
            <v>H1653</v>
          </cell>
          <cell r="J879" t="str">
            <v>Portman House</v>
          </cell>
          <cell r="K879">
            <v>0</v>
          </cell>
          <cell r="L879" t="str">
            <v>H1653</v>
          </cell>
          <cell r="M879" t="str">
            <v>Portman House</v>
          </cell>
          <cell r="N879" t="str">
            <v>RASA</v>
          </cell>
          <cell r="O879">
            <v>1</v>
          </cell>
        </row>
        <row r="880">
          <cell r="A880" t="str">
            <v>C3338</v>
          </cell>
          <cell r="B880" t="str">
            <v>C3338</v>
          </cell>
          <cell r="C880" t="str">
            <v>Portobello Housing Co-operative Limited</v>
          </cell>
          <cell r="D880" t="str">
            <v>No</v>
          </cell>
          <cell r="E880" t="str">
            <v>non-grp</v>
          </cell>
          <cell r="F880">
            <v>0</v>
          </cell>
          <cell r="G880">
            <v>0</v>
          </cell>
          <cell r="H880">
            <v>0</v>
          </cell>
          <cell r="I880" t="str">
            <v>C3338</v>
          </cell>
          <cell r="J880" t="str">
            <v>Portobello Housing Co-operative Limited</v>
          </cell>
          <cell r="K880">
            <v>0</v>
          </cell>
          <cell r="L880" t="str">
            <v>C3338</v>
          </cell>
          <cell r="M880" t="str">
            <v>Portobello Housing Co-operative Limited</v>
          </cell>
          <cell r="N880" t="str">
            <v>RASA</v>
          </cell>
          <cell r="O880">
            <v>1</v>
          </cell>
        </row>
        <row r="881">
          <cell r="A881" t="str">
            <v>H2739</v>
          </cell>
          <cell r="B881" t="str">
            <v>H2739</v>
          </cell>
          <cell r="C881" t="str">
            <v>Portsmouth Churches Housing Association Limited</v>
          </cell>
          <cell r="D881" t="str">
            <v>No</v>
          </cell>
          <cell r="E881" t="str">
            <v>non-grp</v>
          </cell>
          <cell r="F881">
            <v>0</v>
          </cell>
          <cell r="G881">
            <v>0</v>
          </cell>
          <cell r="H881">
            <v>0</v>
          </cell>
          <cell r="I881" t="str">
            <v>H2739</v>
          </cell>
          <cell r="J881" t="str">
            <v>Portsmouth Churches Housing Association Limited</v>
          </cell>
          <cell r="K881">
            <v>0</v>
          </cell>
          <cell r="L881" t="str">
            <v>H2739</v>
          </cell>
          <cell r="M881" t="str">
            <v>Portsmouth Churches Housing Association Limited</v>
          </cell>
          <cell r="N881" t="str">
            <v>RASA</v>
          </cell>
          <cell r="O881">
            <v>1</v>
          </cell>
        </row>
        <row r="882">
          <cell r="A882" t="str">
            <v>L0686</v>
          </cell>
          <cell r="B882" t="str">
            <v>L0686</v>
          </cell>
          <cell r="C882" t="str">
            <v>Portsmouth Rotary Housing Association Limited</v>
          </cell>
          <cell r="D882" t="str">
            <v>No</v>
          </cell>
          <cell r="E882" t="str">
            <v>non-grp</v>
          </cell>
          <cell r="F882">
            <v>0</v>
          </cell>
          <cell r="G882">
            <v>0</v>
          </cell>
          <cell r="H882">
            <v>0</v>
          </cell>
          <cell r="I882" t="str">
            <v>L0686</v>
          </cell>
          <cell r="J882" t="str">
            <v>Portsmouth Rotary Housing Association Limited</v>
          </cell>
          <cell r="K882">
            <v>0</v>
          </cell>
          <cell r="L882" t="str">
            <v>L0686</v>
          </cell>
          <cell r="M882" t="str">
            <v>Portsmouth Rotary Housing Association Limited</v>
          </cell>
          <cell r="N882" t="str">
            <v>RASA</v>
          </cell>
          <cell r="O882">
            <v>1</v>
          </cell>
        </row>
        <row r="883">
          <cell r="A883" t="str">
            <v>L2036</v>
          </cell>
          <cell r="B883" t="str">
            <v>L2036</v>
          </cell>
          <cell r="C883" t="str">
            <v>Prestwich &amp; North Western Housing Association Ltd</v>
          </cell>
          <cell r="D883" t="str">
            <v>No</v>
          </cell>
          <cell r="E883" t="str">
            <v>non-grp</v>
          </cell>
          <cell r="F883">
            <v>0</v>
          </cell>
          <cell r="G883">
            <v>0</v>
          </cell>
          <cell r="H883">
            <v>0</v>
          </cell>
          <cell r="I883" t="str">
            <v>L2036</v>
          </cell>
          <cell r="J883" t="str">
            <v>Prestwich &amp; North Western Housing Association Ltd</v>
          </cell>
          <cell r="K883">
            <v>0</v>
          </cell>
          <cell r="L883" t="str">
            <v>L2036</v>
          </cell>
          <cell r="M883" t="str">
            <v>Prestwich &amp; North Western Housing Association Ltd</v>
          </cell>
          <cell r="N883" t="str">
            <v>RASA</v>
          </cell>
          <cell r="O883">
            <v>1</v>
          </cell>
        </row>
        <row r="884">
          <cell r="A884" t="str">
            <v>C3172</v>
          </cell>
          <cell r="B884" t="str">
            <v>C3172</v>
          </cell>
          <cell r="C884" t="str">
            <v>Prince Albert Gardens Housing Co-operative Limited</v>
          </cell>
          <cell r="D884" t="str">
            <v>No</v>
          </cell>
          <cell r="E884" t="str">
            <v>non-grp</v>
          </cell>
          <cell r="F884">
            <v>0</v>
          </cell>
          <cell r="G884">
            <v>0</v>
          </cell>
          <cell r="H884">
            <v>0</v>
          </cell>
          <cell r="I884" t="str">
            <v>C3172</v>
          </cell>
          <cell r="J884" t="str">
            <v>Prince Albert Gardens Housing Co-operative Limited</v>
          </cell>
          <cell r="K884">
            <v>0</v>
          </cell>
          <cell r="L884" t="str">
            <v>C3172</v>
          </cell>
          <cell r="M884" t="str">
            <v>Prince Albert Gardens Housing Co-operative Limited</v>
          </cell>
          <cell r="N884" t="str">
            <v>RASA</v>
          </cell>
          <cell r="O884">
            <v>1</v>
          </cell>
        </row>
        <row r="885">
          <cell r="A885" t="str">
            <v>4780</v>
          </cell>
          <cell r="B885">
            <v>4780</v>
          </cell>
          <cell r="C885" t="str">
            <v>Proffitts - Investing in Communities Community Interest Company</v>
          </cell>
          <cell r="D885" t="str">
            <v>No</v>
          </cell>
          <cell r="E885" t="str">
            <v>non-grp</v>
          </cell>
          <cell r="F885">
            <v>0</v>
          </cell>
          <cell r="G885">
            <v>0</v>
          </cell>
          <cell r="H885">
            <v>0</v>
          </cell>
          <cell r="I885" t="str">
            <v>4780</v>
          </cell>
          <cell r="J885" t="str">
            <v>Proffitts - Investing in Communities Community Interest Company</v>
          </cell>
          <cell r="K885">
            <v>0</v>
          </cell>
          <cell r="L885" t="str">
            <v>4780</v>
          </cell>
          <cell r="M885" t="str">
            <v>Proffitts - Investing in Communities Community Interest Company</v>
          </cell>
          <cell r="N885" t="str">
            <v>RASA</v>
          </cell>
          <cell r="O885">
            <v>1</v>
          </cell>
        </row>
        <row r="886">
          <cell r="A886" t="str">
            <v>LH4284</v>
          </cell>
          <cell r="B886" t="str">
            <v>LH4284</v>
          </cell>
          <cell r="C886" t="str">
            <v>New Fylde Housing Limited</v>
          </cell>
          <cell r="D886" t="str">
            <v>Yes</v>
          </cell>
          <cell r="E886" t="str">
            <v>No</v>
          </cell>
          <cell r="F886" t="str">
            <v>Yes</v>
          </cell>
          <cell r="G886" t="str">
            <v>LH4189</v>
          </cell>
          <cell r="H886" t="str">
            <v>Progress Housing Group Limited</v>
          </cell>
          <cell r="I886" t="str">
            <v>LH4189</v>
          </cell>
          <cell r="J886" t="str">
            <v>Progress Housing Group Limited</v>
          </cell>
          <cell r="K886">
            <v>0</v>
          </cell>
          <cell r="L886" t="str">
            <v>LH4189</v>
          </cell>
          <cell r="M886" t="str">
            <v>Progress Housing Group Limited</v>
          </cell>
          <cell r="N886" t="str">
            <v>Large</v>
          </cell>
          <cell r="O886">
            <v>1</v>
          </cell>
        </row>
        <row r="887">
          <cell r="A887" t="str">
            <v>LH4032</v>
          </cell>
          <cell r="B887" t="str">
            <v>LH4032</v>
          </cell>
          <cell r="C887" t="str">
            <v>New Progress Housing Association Limited</v>
          </cell>
          <cell r="D887" t="str">
            <v>Yes</v>
          </cell>
          <cell r="E887" t="str">
            <v>No</v>
          </cell>
          <cell r="F887" t="str">
            <v>Yes</v>
          </cell>
          <cell r="G887" t="str">
            <v>LH4189</v>
          </cell>
          <cell r="H887" t="str">
            <v>Progress Housing Group Limited</v>
          </cell>
          <cell r="I887" t="str">
            <v>LH4189</v>
          </cell>
          <cell r="J887" t="str">
            <v>Progress Housing Group Limited</v>
          </cell>
          <cell r="K887">
            <v>0</v>
          </cell>
          <cell r="L887" t="str">
            <v>LH4189</v>
          </cell>
          <cell r="M887" t="str">
            <v>Progress Housing Group Limited</v>
          </cell>
          <cell r="N887" t="str">
            <v>Large</v>
          </cell>
          <cell r="O887">
            <v>1</v>
          </cell>
        </row>
        <row r="888">
          <cell r="A888" t="str">
            <v>LH4188</v>
          </cell>
          <cell r="B888" t="str">
            <v>LH4188</v>
          </cell>
          <cell r="C888" t="str">
            <v>Progress Care Housing Association Limited</v>
          </cell>
          <cell r="D888" t="str">
            <v>Yes</v>
          </cell>
          <cell r="E888" t="str">
            <v>No</v>
          </cell>
          <cell r="F888" t="str">
            <v>Yes</v>
          </cell>
          <cell r="G888" t="str">
            <v>LH4189</v>
          </cell>
          <cell r="H888" t="str">
            <v>Progress Housing Group Limited</v>
          </cell>
          <cell r="I888" t="str">
            <v>LH4189</v>
          </cell>
          <cell r="J888" t="str">
            <v>Progress Housing Group Limited</v>
          </cell>
          <cell r="K888">
            <v>0</v>
          </cell>
          <cell r="L888" t="str">
            <v>LH4189</v>
          </cell>
          <cell r="M888" t="str">
            <v>Progress Housing Group Limited</v>
          </cell>
          <cell r="N888" t="str">
            <v>Large</v>
          </cell>
          <cell r="O888">
            <v>1</v>
          </cell>
        </row>
        <row r="889">
          <cell r="A889" t="str">
            <v>LH4189</v>
          </cell>
          <cell r="B889" t="str">
            <v>LH4189</v>
          </cell>
          <cell r="C889" t="str">
            <v>Progress Housing Group Limited</v>
          </cell>
          <cell r="D889" t="str">
            <v>Yes</v>
          </cell>
          <cell r="E889" t="str">
            <v>Yes</v>
          </cell>
          <cell r="F889">
            <v>0</v>
          </cell>
          <cell r="G889">
            <v>0</v>
          </cell>
          <cell r="H889">
            <v>0</v>
          </cell>
          <cell r="I889" t="str">
            <v>LH4189</v>
          </cell>
          <cell r="J889" t="str">
            <v>Progress Housing Group Limited</v>
          </cell>
          <cell r="K889">
            <v>0</v>
          </cell>
          <cell r="L889" t="str">
            <v>LH4189</v>
          </cell>
          <cell r="M889" t="str">
            <v>Progress Housing Group Limited</v>
          </cell>
          <cell r="N889" t="str">
            <v>RASA</v>
          </cell>
          <cell r="O889">
            <v>1</v>
          </cell>
        </row>
        <row r="890">
          <cell r="A890" t="str">
            <v>4750</v>
          </cell>
          <cell r="B890">
            <v>4750</v>
          </cell>
          <cell r="C890" t="str">
            <v>Prospect Housing Limited</v>
          </cell>
          <cell r="D890" t="str">
            <v>No</v>
          </cell>
          <cell r="E890" t="str">
            <v>non-grp</v>
          </cell>
          <cell r="F890">
            <v>0</v>
          </cell>
          <cell r="G890">
            <v>0</v>
          </cell>
          <cell r="H890">
            <v>0</v>
          </cell>
          <cell r="I890" t="str">
            <v>4750</v>
          </cell>
          <cell r="J890" t="str">
            <v>Prospect Housing Limited</v>
          </cell>
          <cell r="K890">
            <v>0</v>
          </cell>
          <cell r="L890" t="str">
            <v>4750</v>
          </cell>
          <cell r="M890" t="str">
            <v>Prospect Housing Limited</v>
          </cell>
          <cell r="N890" t="str">
            <v>RASA</v>
          </cell>
          <cell r="O890">
            <v>1</v>
          </cell>
        </row>
        <row r="891">
          <cell r="A891" t="str">
            <v>L0695</v>
          </cell>
          <cell r="B891" t="str">
            <v>L0695</v>
          </cell>
          <cell r="C891" t="str">
            <v>Providence Row Housing Association</v>
          </cell>
          <cell r="D891" t="str">
            <v>Yes</v>
          </cell>
          <cell r="E891" t="str">
            <v>Yes</v>
          </cell>
          <cell r="F891">
            <v>0</v>
          </cell>
          <cell r="G891">
            <v>0</v>
          </cell>
          <cell r="H891">
            <v>0</v>
          </cell>
          <cell r="I891" t="str">
            <v>L0695</v>
          </cell>
          <cell r="J891" t="str">
            <v>Providence Row Housing Association</v>
          </cell>
          <cell r="K891">
            <v>0</v>
          </cell>
          <cell r="L891" t="str">
            <v>L0695</v>
          </cell>
          <cell r="M891" t="str">
            <v>Providence Row Housing Association</v>
          </cell>
          <cell r="N891" t="str">
            <v>RASA</v>
          </cell>
          <cell r="O891">
            <v>1</v>
          </cell>
        </row>
        <row r="892">
          <cell r="A892" t="str">
            <v>C3530</v>
          </cell>
          <cell r="B892" t="str">
            <v>C3530</v>
          </cell>
          <cell r="C892" t="str">
            <v>Purlin Housing Co-operative Limited</v>
          </cell>
          <cell r="D892" t="str">
            <v>No</v>
          </cell>
          <cell r="E892" t="str">
            <v>non-grp</v>
          </cell>
          <cell r="F892">
            <v>0</v>
          </cell>
          <cell r="G892">
            <v>0</v>
          </cell>
          <cell r="H892">
            <v>0</v>
          </cell>
          <cell r="I892" t="str">
            <v>C3530</v>
          </cell>
          <cell r="J892" t="str">
            <v>Purlin Housing Co-operative Limited</v>
          </cell>
          <cell r="K892">
            <v>0</v>
          </cell>
          <cell r="L892" t="str">
            <v>C3530</v>
          </cell>
          <cell r="M892" t="str">
            <v>Purlin Housing Co-operative Limited</v>
          </cell>
          <cell r="N892" t="str">
            <v>RASA</v>
          </cell>
          <cell r="O892">
            <v>1</v>
          </cell>
        </row>
        <row r="893">
          <cell r="A893" t="str">
            <v>L0908</v>
          </cell>
          <cell r="B893" t="str">
            <v>L0908</v>
          </cell>
          <cell r="C893" t="str">
            <v>Puttenham &amp; Wanborough Housing Society Limited</v>
          </cell>
          <cell r="D893" t="str">
            <v>No</v>
          </cell>
          <cell r="E893" t="str">
            <v>non-grp</v>
          </cell>
          <cell r="F893">
            <v>0</v>
          </cell>
          <cell r="G893">
            <v>0</v>
          </cell>
          <cell r="H893">
            <v>0</v>
          </cell>
          <cell r="I893" t="str">
            <v>L0908</v>
          </cell>
          <cell r="J893" t="str">
            <v>Puttenham &amp; Wanborough Housing Society Limited</v>
          </cell>
          <cell r="K893">
            <v>0</v>
          </cell>
          <cell r="L893" t="str">
            <v>L0908</v>
          </cell>
          <cell r="M893" t="str">
            <v>Puttenham &amp; Wanborough Housing Society Limited</v>
          </cell>
          <cell r="N893" t="str">
            <v>RASA</v>
          </cell>
          <cell r="O893">
            <v>1</v>
          </cell>
        </row>
        <row r="894">
          <cell r="A894" t="str">
            <v>L2159</v>
          </cell>
          <cell r="B894" t="str">
            <v>L2159</v>
          </cell>
          <cell r="C894" t="str">
            <v>Radcliffe Housing Society Limited</v>
          </cell>
          <cell r="D894" t="str">
            <v>No</v>
          </cell>
          <cell r="E894" t="str">
            <v>non-grp</v>
          </cell>
          <cell r="F894">
            <v>0</v>
          </cell>
          <cell r="G894">
            <v>0</v>
          </cell>
          <cell r="H894">
            <v>0</v>
          </cell>
          <cell r="I894" t="str">
            <v>L2159</v>
          </cell>
          <cell r="J894" t="str">
            <v>Radcliffe Housing Society Limited</v>
          </cell>
          <cell r="K894">
            <v>0</v>
          </cell>
          <cell r="L894" t="str">
            <v>L2159</v>
          </cell>
          <cell r="M894" t="str">
            <v>Radcliffe Housing Society Limited</v>
          </cell>
          <cell r="N894" t="str">
            <v>RASA</v>
          </cell>
          <cell r="O894">
            <v>1</v>
          </cell>
        </row>
        <row r="895">
          <cell r="A895" t="str">
            <v>LH4090</v>
          </cell>
          <cell r="B895" t="str">
            <v>LH4090</v>
          </cell>
          <cell r="C895" t="str">
            <v>Drum Housing Association Limited</v>
          </cell>
          <cell r="D895" t="str">
            <v>Yes</v>
          </cell>
          <cell r="E895" t="str">
            <v>No</v>
          </cell>
          <cell r="F895" t="str">
            <v>Yes</v>
          </cell>
          <cell r="G895" t="str">
            <v>L4172</v>
          </cell>
          <cell r="H895" t="str">
            <v>Radian Group Limited</v>
          </cell>
          <cell r="I895" t="str">
            <v>L4172</v>
          </cell>
          <cell r="J895" t="str">
            <v>Radian Group Limited</v>
          </cell>
          <cell r="K895">
            <v>0</v>
          </cell>
          <cell r="L895" t="str">
            <v>L4172</v>
          </cell>
          <cell r="M895" t="str">
            <v>Radian Group Limited</v>
          </cell>
          <cell r="N895" t="str">
            <v>Large</v>
          </cell>
          <cell r="O895">
            <v>1</v>
          </cell>
        </row>
        <row r="896">
          <cell r="A896" t="str">
            <v>LH4162</v>
          </cell>
          <cell r="B896" t="str">
            <v>LH4162</v>
          </cell>
          <cell r="C896" t="str">
            <v>Oriel Housing Limited</v>
          </cell>
          <cell r="D896" t="str">
            <v>Yes</v>
          </cell>
          <cell r="E896" t="str">
            <v>No</v>
          </cell>
          <cell r="F896" t="str">
            <v>Yes</v>
          </cell>
          <cell r="G896" t="str">
            <v>L4172</v>
          </cell>
          <cell r="H896" t="str">
            <v>Radian Group Limited</v>
          </cell>
          <cell r="I896" t="str">
            <v>L4172</v>
          </cell>
          <cell r="J896" t="str">
            <v>Radian Group Limited</v>
          </cell>
          <cell r="K896">
            <v>0</v>
          </cell>
          <cell r="L896" t="str">
            <v>L4172</v>
          </cell>
          <cell r="M896" t="str">
            <v>Radian Group Limited</v>
          </cell>
          <cell r="N896" t="str">
            <v>RASA</v>
          </cell>
          <cell r="O896">
            <v>1</v>
          </cell>
        </row>
        <row r="897">
          <cell r="A897" t="str">
            <v>LH4163</v>
          </cell>
          <cell r="B897" t="str">
            <v>LH4163</v>
          </cell>
          <cell r="C897" t="str">
            <v>Portal Housing Association Limited</v>
          </cell>
          <cell r="D897" t="str">
            <v>Yes</v>
          </cell>
          <cell r="E897" t="str">
            <v>No</v>
          </cell>
          <cell r="F897" t="str">
            <v>Yes</v>
          </cell>
          <cell r="G897" t="str">
            <v>L4172</v>
          </cell>
          <cell r="H897" t="str">
            <v>Radian Group Limited</v>
          </cell>
          <cell r="I897" t="str">
            <v>L4172</v>
          </cell>
          <cell r="J897" t="str">
            <v>Radian Group Limited</v>
          </cell>
          <cell r="K897">
            <v>0</v>
          </cell>
          <cell r="L897" t="str">
            <v>L4172</v>
          </cell>
          <cell r="M897" t="str">
            <v>Radian Group Limited</v>
          </cell>
          <cell r="N897" t="str">
            <v>Large</v>
          </cell>
          <cell r="O897">
            <v>1</v>
          </cell>
        </row>
        <row r="898">
          <cell r="A898" t="str">
            <v>L4172</v>
          </cell>
          <cell r="B898" t="str">
            <v>L4172</v>
          </cell>
          <cell r="C898" t="str">
            <v>Radian Group Limited</v>
          </cell>
          <cell r="D898" t="str">
            <v>Yes</v>
          </cell>
          <cell r="E898" t="str">
            <v>Yes</v>
          </cell>
          <cell r="F898">
            <v>0</v>
          </cell>
          <cell r="G898">
            <v>0</v>
          </cell>
          <cell r="H898">
            <v>0</v>
          </cell>
          <cell r="I898" t="str">
            <v>L4172</v>
          </cell>
          <cell r="J898" t="str">
            <v>Radian Group Limited</v>
          </cell>
          <cell r="K898">
            <v>0</v>
          </cell>
          <cell r="L898" t="str">
            <v>L4172</v>
          </cell>
          <cell r="M898" t="str">
            <v>Radian Group Limited</v>
          </cell>
          <cell r="N898" t="str">
            <v>RASA</v>
          </cell>
          <cell r="O898">
            <v>1</v>
          </cell>
        </row>
        <row r="899">
          <cell r="A899" t="str">
            <v>L0689</v>
          </cell>
          <cell r="B899" t="str">
            <v>L0689</v>
          </cell>
          <cell r="C899" t="str">
            <v>The Swaythling Housing Society Limited</v>
          </cell>
          <cell r="D899" t="str">
            <v>Yes</v>
          </cell>
          <cell r="E899" t="str">
            <v>No</v>
          </cell>
          <cell r="F899" t="str">
            <v>Yes</v>
          </cell>
          <cell r="G899" t="str">
            <v>L4172</v>
          </cell>
          <cell r="H899" t="str">
            <v>Radian Group Limited</v>
          </cell>
          <cell r="I899" t="str">
            <v>L4172</v>
          </cell>
          <cell r="J899" t="str">
            <v>Radian Group Limited</v>
          </cell>
          <cell r="K899">
            <v>0</v>
          </cell>
          <cell r="L899" t="str">
            <v>L4172</v>
          </cell>
          <cell r="M899" t="str">
            <v>Radian Group Limited</v>
          </cell>
          <cell r="N899" t="str">
            <v>Large</v>
          </cell>
          <cell r="O899">
            <v>1</v>
          </cell>
        </row>
        <row r="900">
          <cell r="A900" t="str">
            <v>L4072</v>
          </cell>
          <cell r="B900" t="str">
            <v>L4072</v>
          </cell>
          <cell r="C900" t="str">
            <v>Windsor and District Housing Association Limited</v>
          </cell>
          <cell r="D900" t="str">
            <v>Yes</v>
          </cell>
          <cell r="E900" t="str">
            <v>No</v>
          </cell>
          <cell r="F900" t="str">
            <v>Yes</v>
          </cell>
          <cell r="G900" t="str">
            <v>L4172</v>
          </cell>
          <cell r="H900" t="str">
            <v>Radian Group Limited</v>
          </cell>
          <cell r="I900" t="str">
            <v>L4172</v>
          </cell>
          <cell r="J900" t="str">
            <v>Radian Group Limited</v>
          </cell>
          <cell r="K900">
            <v>0</v>
          </cell>
          <cell r="L900" t="str">
            <v>L4172</v>
          </cell>
          <cell r="M900" t="str">
            <v>Radian Group Limited</v>
          </cell>
          <cell r="N900" t="str">
            <v>Large</v>
          </cell>
          <cell r="O900">
            <v>1</v>
          </cell>
        </row>
        <row r="901">
          <cell r="A901" t="str">
            <v>A1855</v>
          </cell>
          <cell r="B901" t="str">
            <v>A1855</v>
          </cell>
          <cell r="C901" t="str">
            <v>Railway Housing Association and Benefit Fund</v>
          </cell>
          <cell r="D901" t="str">
            <v>No</v>
          </cell>
          <cell r="E901" t="str">
            <v>non-grp</v>
          </cell>
          <cell r="F901">
            <v>0</v>
          </cell>
          <cell r="G901">
            <v>0</v>
          </cell>
          <cell r="H901">
            <v>0</v>
          </cell>
          <cell r="I901" t="str">
            <v>A1855</v>
          </cell>
          <cell r="J901" t="str">
            <v>Railway Housing Association and Benefit Fund</v>
          </cell>
          <cell r="K901">
            <v>0</v>
          </cell>
          <cell r="L901" t="str">
            <v>A1855</v>
          </cell>
          <cell r="M901" t="str">
            <v>Railway Housing Association and Benefit Fund</v>
          </cell>
          <cell r="N901" t="str">
            <v>Large</v>
          </cell>
          <cell r="O901">
            <v>1</v>
          </cell>
        </row>
        <row r="902">
          <cell r="A902" t="str">
            <v>A2945</v>
          </cell>
          <cell r="B902" t="str">
            <v>A2945</v>
          </cell>
          <cell r="C902" t="str">
            <v>Ramsey Welfare Charities</v>
          </cell>
          <cell r="D902" t="str">
            <v>No</v>
          </cell>
          <cell r="E902" t="str">
            <v>non-grp</v>
          </cell>
          <cell r="F902">
            <v>0</v>
          </cell>
          <cell r="G902">
            <v>0</v>
          </cell>
          <cell r="H902">
            <v>0</v>
          </cell>
          <cell r="I902" t="str">
            <v>A2945</v>
          </cell>
          <cell r="J902" t="str">
            <v>Ramsey Welfare Charities</v>
          </cell>
          <cell r="K902">
            <v>0</v>
          </cell>
          <cell r="L902" t="str">
            <v>A2945</v>
          </cell>
          <cell r="M902" t="str">
            <v>Ramsey Welfare Charities</v>
          </cell>
          <cell r="N902" t="str">
            <v>RASA</v>
          </cell>
          <cell r="O902">
            <v>1</v>
          </cell>
        </row>
        <row r="903">
          <cell r="A903" t="str">
            <v>L4334</v>
          </cell>
          <cell r="B903" t="str">
            <v>L4334</v>
          </cell>
          <cell r="C903" t="str">
            <v>Raven Housing Trust Limited</v>
          </cell>
          <cell r="D903" t="str">
            <v>No</v>
          </cell>
          <cell r="E903" t="str">
            <v>non-grp</v>
          </cell>
          <cell r="F903">
            <v>0</v>
          </cell>
          <cell r="G903">
            <v>0</v>
          </cell>
          <cell r="H903">
            <v>0</v>
          </cell>
          <cell r="I903" t="str">
            <v>L4334</v>
          </cell>
          <cell r="J903" t="str">
            <v>Raven Housing Trust Limited</v>
          </cell>
          <cell r="K903">
            <v>0</v>
          </cell>
          <cell r="L903" t="str">
            <v>L4334</v>
          </cell>
          <cell r="M903" t="str">
            <v>Raven Housing Trust Limited</v>
          </cell>
          <cell r="N903" t="str">
            <v>Large</v>
          </cell>
          <cell r="O903">
            <v>1</v>
          </cell>
        </row>
        <row r="904">
          <cell r="A904" t="str">
            <v>L4551</v>
          </cell>
          <cell r="B904" t="str">
            <v>L4551</v>
          </cell>
          <cell r="C904" t="str">
            <v>Reading YMCA</v>
          </cell>
          <cell r="D904" t="str">
            <v>No</v>
          </cell>
          <cell r="E904" t="str">
            <v>non-grp</v>
          </cell>
          <cell r="F904">
            <v>0</v>
          </cell>
          <cell r="G904">
            <v>0</v>
          </cell>
          <cell r="H904">
            <v>0</v>
          </cell>
          <cell r="I904" t="str">
            <v>L4551</v>
          </cell>
          <cell r="J904" t="str">
            <v>Reading YMCA</v>
          </cell>
          <cell r="K904">
            <v>0</v>
          </cell>
          <cell r="L904" t="str">
            <v>L4551</v>
          </cell>
          <cell r="M904" t="str">
            <v>Reading YMCA</v>
          </cell>
          <cell r="N904" t="str">
            <v>RASA</v>
          </cell>
          <cell r="O904">
            <v>1</v>
          </cell>
        </row>
        <row r="905">
          <cell r="A905" t="str">
            <v>H0670</v>
          </cell>
          <cell r="B905" t="str">
            <v>H0670</v>
          </cell>
          <cell r="C905" t="str">
            <v>Red Devon Housing Limited</v>
          </cell>
          <cell r="D905" t="str">
            <v>No</v>
          </cell>
          <cell r="E905" t="str">
            <v>non-grp</v>
          </cell>
          <cell r="F905">
            <v>0</v>
          </cell>
          <cell r="G905">
            <v>0</v>
          </cell>
          <cell r="H905">
            <v>0</v>
          </cell>
          <cell r="I905" t="str">
            <v>H0670</v>
          </cell>
          <cell r="J905" t="str">
            <v>Red Devon Housing Limited</v>
          </cell>
          <cell r="K905">
            <v>0</v>
          </cell>
          <cell r="L905" t="str">
            <v>H0670</v>
          </cell>
          <cell r="M905" t="str">
            <v>Red Devon Housing Limited</v>
          </cell>
          <cell r="N905" t="str">
            <v>RASA</v>
          </cell>
          <cell r="O905">
            <v>1</v>
          </cell>
        </row>
        <row r="906">
          <cell r="A906" t="str">
            <v>C3771</v>
          </cell>
          <cell r="B906" t="str">
            <v>C3771</v>
          </cell>
          <cell r="C906" t="str">
            <v>Red House Farm Housing Co-operative Limited</v>
          </cell>
          <cell r="D906" t="str">
            <v>No</v>
          </cell>
          <cell r="E906" t="str">
            <v>non-grp</v>
          </cell>
          <cell r="F906">
            <v>0</v>
          </cell>
          <cell r="G906">
            <v>0</v>
          </cell>
          <cell r="H906">
            <v>0</v>
          </cell>
          <cell r="I906" t="str">
            <v>C3771</v>
          </cell>
          <cell r="J906" t="str">
            <v>Red House Farm Housing Co-operative Limited</v>
          </cell>
          <cell r="K906">
            <v>0</v>
          </cell>
          <cell r="L906" t="str">
            <v>C3771</v>
          </cell>
          <cell r="M906" t="str">
            <v>Red House Farm Housing Co-operative Limited</v>
          </cell>
          <cell r="N906" t="str">
            <v>RASA</v>
          </cell>
          <cell r="O906">
            <v>1</v>
          </cell>
        </row>
        <row r="907">
          <cell r="A907" t="str">
            <v>4682</v>
          </cell>
          <cell r="B907">
            <v>4682</v>
          </cell>
          <cell r="C907" t="str">
            <v>Red Kite Community Housing Limited</v>
          </cell>
          <cell r="D907" t="str">
            <v>No</v>
          </cell>
          <cell r="E907" t="str">
            <v>non-grp</v>
          </cell>
          <cell r="F907">
            <v>0</v>
          </cell>
          <cell r="G907">
            <v>0</v>
          </cell>
          <cell r="H907">
            <v>0</v>
          </cell>
          <cell r="I907" t="str">
            <v>4682</v>
          </cell>
          <cell r="J907" t="str">
            <v>Red Kite Community Housing Limited</v>
          </cell>
          <cell r="K907">
            <v>0</v>
          </cell>
          <cell r="L907" t="str">
            <v>4682</v>
          </cell>
          <cell r="M907" t="str">
            <v>Red Kite Community Housing Limited</v>
          </cell>
          <cell r="N907" t="str">
            <v>Large</v>
          </cell>
          <cell r="O907">
            <v>1</v>
          </cell>
        </row>
        <row r="908">
          <cell r="A908" t="str">
            <v>C4378</v>
          </cell>
          <cell r="B908" t="str">
            <v>C4378</v>
          </cell>
          <cell r="C908" t="str">
            <v>Redditch Co-operative 2000 Limited</v>
          </cell>
          <cell r="D908" t="str">
            <v>No</v>
          </cell>
          <cell r="E908" t="str">
            <v>non-grp</v>
          </cell>
          <cell r="F908">
            <v>0</v>
          </cell>
          <cell r="G908">
            <v>0</v>
          </cell>
          <cell r="H908">
            <v>0</v>
          </cell>
          <cell r="I908" t="str">
            <v>C4378</v>
          </cell>
          <cell r="J908" t="str">
            <v>Redditch Co-operative 2000 Limited</v>
          </cell>
          <cell r="K908">
            <v>0</v>
          </cell>
          <cell r="L908" t="str">
            <v>C4378</v>
          </cell>
          <cell r="M908" t="str">
            <v>Redditch Co-operative 2000 Limited</v>
          </cell>
          <cell r="N908" t="str">
            <v>RASA</v>
          </cell>
          <cell r="O908">
            <v>1</v>
          </cell>
        </row>
        <row r="909">
          <cell r="A909" t="str">
            <v>L1812</v>
          </cell>
          <cell r="B909" t="str">
            <v>L1812</v>
          </cell>
          <cell r="C909" t="str">
            <v>Redditch Friends Housing Association Limited</v>
          </cell>
          <cell r="D909" t="str">
            <v>No</v>
          </cell>
          <cell r="E909" t="str">
            <v>non-grp</v>
          </cell>
          <cell r="F909">
            <v>0</v>
          </cell>
          <cell r="G909">
            <v>0</v>
          </cell>
          <cell r="H909">
            <v>0</v>
          </cell>
          <cell r="I909" t="str">
            <v>L1812</v>
          </cell>
          <cell r="J909" t="str">
            <v>Redditch Friends Housing Association Limited</v>
          </cell>
          <cell r="K909">
            <v>0</v>
          </cell>
          <cell r="L909" t="str">
            <v>L1812</v>
          </cell>
          <cell r="M909" t="str">
            <v>Redditch Friends Housing Association Limited</v>
          </cell>
          <cell r="N909" t="str">
            <v>RASA</v>
          </cell>
          <cell r="O909">
            <v>1</v>
          </cell>
        </row>
        <row r="910">
          <cell r="A910" t="str">
            <v>LH3687</v>
          </cell>
          <cell r="B910" t="str">
            <v>LH3687</v>
          </cell>
          <cell r="C910" t="str">
            <v>Redditch Young Men's Christian Association Limited</v>
          </cell>
          <cell r="D910" t="str">
            <v>No</v>
          </cell>
          <cell r="E910" t="str">
            <v>non-grp</v>
          </cell>
          <cell r="F910">
            <v>0</v>
          </cell>
          <cell r="G910">
            <v>0</v>
          </cell>
          <cell r="H910">
            <v>0</v>
          </cell>
          <cell r="I910" t="str">
            <v>LH3687</v>
          </cell>
          <cell r="J910" t="str">
            <v>Redditch Young Men's Christian Association Limited</v>
          </cell>
          <cell r="K910">
            <v>0</v>
          </cell>
          <cell r="L910" t="str">
            <v>LH3687</v>
          </cell>
          <cell r="M910" t="str">
            <v>Redditch Young Men's Christian Association Limited</v>
          </cell>
          <cell r="N910" t="str">
            <v>RASA</v>
          </cell>
          <cell r="O910">
            <v>1</v>
          </cell>
        </row>
        <row r="911">
          <cell r="A911" t="str">
            <v>C3686</v>
          </cell>
          <cell r="B911" t="str">
            <v>C3686</v>
          </cell>
          <cell r="C911" t="str">
            <v>Redwood Housing Co-operative Limited</v>
          </cell>
          <cell r="D911" t="str">
            <v>No</v>
          </cell>
          <cell r="E911" t="str">
            <v>non-grp</v>
          </cell>
          <cell r="F911">
            <v>0</v>
          </cell>
          <cell r="G911">
            <v>0</v>
          </cell>
          <cell r="H911">
            <v>0</v>
          </cell>
          <cell r="I911" t="str">
            <v>C3686</v>
          </cell>
          <cell r="J911" t="str">
            <v>Redwood Housing Co-operative Limited</v>
          </cell>
          <cell r="K911">
            <v>0</v>
          </cell>
          <cell r="L911" t="str">
            <v>C3686</v>
          </cell>
          <cell r="M911" t="str">
            <v>Redwood Housing Co-operative Limited</v>
          </cell>
          <cell r="N911" t="str">
            <v>RASA</v>
          </cell>
          <cell r="O911">
            <v>1</v>
          </cell>
        </row>
        <row r="912">
          <cell r="A912" t="str">
            <v>4730</v>
          </cell>
          <cell r="B912">
            <v>4730</v>
          </cell>
          <cell r="C912" t="str">
            <v>Refuge</v>
          </cell>
          <cell r="D912" t="str">
            <v>No</v>
          </cell>
          <cell r="E912" t="str">
            <v>non-grp</v>
          </cell>
          <cell r="F912">
            <v>0</v>
          </cell>
          <cell r="G912">
            <v>0</v>
          </cell>
          <cell r="H912">
            <v>0</v>
          </cell>
          <cell r="I912" t="str">
            <v>4730</v>
          </cell>
          <cell r="J912" t="str">
            <v>Refuge</v>
          </cell>
          <cell r="K912">
            <v>0</v>
          </cell>
          <cell r="L912" t="str">
            <v>4730</v>
          </cell>
          <cell r="M912" t="str">
            <v>Refuge</v>
          </cell>
          <cell r="N912" t="str">
            <v>RASA</v>
          </cell>
          <cell r="O912">
            <v>1</v>
          </cell>
        </row>
        <row r="913">
          <cell r="A913" t="str">
            <v>L0877</v>
          </cell>
          <cell r="B913" t="str">
            <v>L0877</v>
          </cell>
          <cell r="C913" t="str">
            <v>Regenda Homes Limited</v>
          </cell>
          <cell r="D913" t="str">
            <v>Yes</v>
          </cell>
          <cell r="E913" t="str">
            <v>No</v>
          </cell>
          <cell r="F913" t="str">
            <v>Yes</v>
          </cell>
          <cell r="G913" t="str">
            <v>4653</v>
          </cell>
          <cell r="H913" t="str">
            <v>Regenda Limited</v>
          </cell>
          <cell r="I913" t="str">
            <v>4653</v>
          </cell>
          <cell r="J913" t="str">
            <v>Regenda Limited</v>
          </cell>
          <cell r="K913">
            <v>0</v>
          </cell>
          <cell r="L913" t="str">
            <v>4653</v>
          </cell>
          <cell r="M913" t="str">
            <v>Regenda Limited</v>
          </cell>
          <cell r="N913" t="str">
            <v>Large</v>
          </cell>
          <cell r="O913">
            <v>1</v>
          </cell>
        </row>
        <row r="914">
          <cell r="A914" t="str">
            <v>4653</v>
          </cell>
          <cell r="B914">
            <v>4653</v>
          </cell>
          <cell r="C914" t="str">
            <v>Regenda Limited</v>
          </cell>
          <cell r="D914" t="str">
            <v>Yes</v>
          </cell>
          <cell r="E914" t="str">
            <v>Yes</v>
          </cell>
          <cell r="F914">
            <v>0</v>
          </cell>
          <cell r="G914">
            <v>0</v>
          </cell>
          <cell r="H914">
            <v>0</v>
          </cell>
          <cell r="I914" t="str">
            <v>4653</v>
          </cell>
          <cell r="J914" t="str">
            <v>Regenda Limited</v>
          </cell>
          <cell r="K914">
            <v>0</v>
          </cell>
          <cell r="L914" t="str">
            <v>4653</v>
          </cell>
          <cell r="M914" t="str">
            <v>Regenda Limited</v>
          </cell>
          <cell r="N914" t="str">
            <v>Large</v>
          </cell>
          <cell r="O914">
            <v>1</v>
          </cell>
        </row>
        <row r="915">
          <cell r="A915" t="str">
            <v>L0387</v>
          </cell>
          <cell r="B915" t="str">
            <v>L0387</v>
          </cell>
          <cell r="C915" t="str">
            <v>Reigate Quaker Housing Association Limited</v>
          </cell>
          <cell r="D915" t="str">
            <v>No</v>
          </cell>
          <cell r="E915" t="str">
            <v>non-grp</v>
          </cell>
          <cell r="F915">
            <v>0</v>
          </cell>
          <cell r="G915">
            <v>0</v>
          </cell>
          <cell r="H915">
            <v>0</v>
          </cell>
          <cell r="I915" t="str">
            <v>L0387</v>
          </cell>
          <cell r="J915" t="str">
            <v>Reigate Quaker Housing Association Limited</v>
          </cell>
          <cell r="K915">
            <v>0</v>
          </cell>
          <cell r="L915" t="str">
            <v>L0387</v>
          </cell>
          <cell r="M915" t="str">
            <v>Reigate Quaker Housing Association Limited</v>
          </cell>
          <cell r="N915" t="str">
            <v>RASA</v>
          </cell>
          <cell r="O915">
            <v>1</v>
          </cell>
        </row>
        <row r="916">
          <cell r="A916" t="str">
            <v>4745</v>
          </cell>
          <cell r="B916">
            <v>4745</v>
          </cell>
          <cell r="C916" t="str">
            <v>Reside Housing Association Limited</v>
          </cell>
          <cell r="D916" t="str">
            <v>No</v>
          </cell>
          <cell r="E916" t="str">
            <v>non-grp</v>
          </cell>
          <cell r="F916">
            <v>0</v>
          </cell>
          <cell r="G916">
            <v>0</v>
          </cell>
          <cell r="H916">
            <v>0</v>
          </cell>
          <cell r="I916" t="str">
            <v>4745</v>
          </cell>
          <cell r="J916" t="str">
            <v>Reside Housing Association Limited</v>
          </cell>
          <cell r="K916">
            <v>0</v>
          </cell>
          <cell r="L916" t="str">
            <v>4745</v>
          </cell>
          <cell r="M916" t="str">
            <v>Reside Housing Association Limited</v>
          </cell>
          <cell r="N916" t="str">
            <v>RASA</v>
          </cell>
          <cell r="O916">
            <v>1</v>
          </cell>
        </row>
        <row r="917">
          <cell r="A917" t="str">
            <v>A4136</v>
          </cell>
          <cell r="B917" t="str">
            <v>A4136</v>
          </cell>
          <cell r="C917" t="str">
            <v>Resthaven Almshouses</v>
          </cell>
          <cell r="D917" t="str">
            <v>No</v>
          </cell>
          <cell r="E917" t="str">
            <v>non-grp</v>
          </cell>
          <cell r="F917">
            <v>0</v>
          </cell>
          <cell r="G917">
            <v>0</v>
          </cell>
          <cell r="H917">
            <v>0</v>
          </cell>
          <cell r="I917" t="str">
            <v>A4136</v>
          </cell>
          <cell r="J917" t="str">
            <v>Resthaven Almshouses</v>
          </cell>
          <cell r="K917">
            <v>0</v>
          </cell>
          <cell r="L917" t="str">
            <v>A4136</v>
          </cell>
          <cell r="M917" t="str">
            <v>Resthaven Almshouses</v>
          </cell>
          <cell r="N917" t="str">
            <v>RASA</v>
          </cell>
          <cell r="O917">
            <v>1</v>
          </cell>
        </row>
        <row r="918">
          <cell r="A918" t="str">
            <v>L4362</v>
          </cell>
          <cell r="B918" t="str">
            <v>L4362</v>
          </cell>
          <cell r="C918" t="str">
            <v>Retail Trust</v>
          </cell>
          <cell r="D918" t="str">
            <v>Yes</v>
          </cell>
          <cell r="E918" t="str">
            <v>Yes</v>
          </cell>
          <cell r="F918">
            <v>0</v>
          </cell>
          <cell r="G918">
            <v>0</v>
          </cell>
          <cell r="H918">
            <v>0</v>
          </cell>
          <cell r="I918" t="str">
            <v>L4362</v>
          </cell>
          <cell r="J918" t="str">
            <v>Retail Trust</v>
          </cell>
          <cell r="K918">
            <v>0</v>
          </cell>
          <cell r="L918" t="str">
            <v>L4362</v>
          </cell>
          <cell r="M918" t="str">
            <v>Retail Trust</v>
          </cell>
          <cell r="N918" t="str">
            <v>RASA</v>
          </cell>
          <cell r="O918">
            <v>1</v>
          </cell>
        </row>
        <row r="919">
          <cell r="A919" t="str">
            <v>L1967</v>
          </cell>
          <cell r="B919" t="str">
            <v>L1967</v>
          </cell>
          <cell r="C919" t="str">
            <v>Retirement Lease Housing Association</v>
          </cell>
          <cell r="D919" t="str">
            <v>No</v>
          </cell>
          <cell r="E919" t="str">
            <v>non-grp</v>
          </cell>
          <cell r="F919">
            <v>0</v>
          </cell>
          <cell r="G919">
            <v>0</v>
          </cell>
          <cell r="H919">
            <v>0</v>
          </cell>
          <cell r="I919" t="str">
            <v>L1967</v>
          </cell>
          <cell r="J919" t="str">
            <v>Retirement Lease Housing Association</v>
          </cell>
          <cell r="K919">
            <v>0</v>
          </cell>
          <cell r="L919" t="str">
            <v>L1967</v>
          </cell>
          <cell r="M919" t="str">
            <v>Retirement Lease Housing Association</v>
          </cell>
          <cell r="N919" t="str">
            <v>RASA</v>
          </cell>
          <cell r="O919">
            <v>1</v>
          </cell>
        </row>
        <row r="920">
          <cell r="A920" t="str">
            <v>C3043</v>
          </cell>
          <cell r="B920" t="str">
            <v>C3043</v>
          </cell>
          <cell r="C920" t="str">
            <v>Richmond Avenue Housing Co-operative Limited</v>
          </cell>
          <cell r="D920" t="str">
            <v>No</v>
          </cell>
          <cell r="E920" t="str">
            <v>non-grp</v>
          </cell>
          <cell r="F920">
            <v>0</v>
          </cell>
          <cell r="G920">
            <v>0</v>
          </cell>
          <cell r="H920">
            <v>0</v>
          </cell>
          <cell r="I920" t="str">
            <v>C3043</v>
          </cell>
          <cell r="J920" t="str">
            <v>Richmond Avenue Housing Co-operative Limited</v>
          </cell>
          <cell r="K920">
            <v>0</v>
          </cell>
          <cell r="L920" t="str">
            <v>C3043</v>
          </cell>
          <cell r="M920" t="str">
            <v>Richmond Avenue Housing Co-operative Limited</v>
          </cell>
          <cell r="N920" t="str">
            <v>RASA</v>
          </cell>
          <cell r="O920">
            <v>1</v>
          </cell>
        </row>
        <row r="921">
          <cell r="A921" t="str">
            <v>C3675</v>
          </cell>
          <cell r="B921" t="str">
            <v>C3675</v>
          </cell>
          <cell r="C921" t="str">
            <v>Co-op Homes (South) Limited</v>
          </cell>
          <cell r="D921" t="str">
            <v>Yes</v>
          </cell>
          <cell r="E921" t="str">
            <v>No</v>
          </cell>
          <cell r="F921" t="str">
            <v>Yes</v>
          </cell>
          <cell r="G921" t="str">
            <v>L4279</v>
          </cell>
          <cell r="H921" t="str">
            <v>Richmond Housing Partnership Limited</v>
          </cell>
          <cell r="I921" t="str">
            <v>L4279</v>
          </cell>
          <cell r="J921" t="str">
            <v>Richmond Housing Partnership Limited</v>
          </cell>
          <cell r="K921">
            <v>0</v>
          </cell>
          <cell r="L921" t="str">
            <v>L4279</v>
          </cell>
          <cell r="M921" t="str">
            <v>Richmond Housing Partnership Limited</v>
          </cell>
          <cell r="N921" t="str">
            <v>RASA</v>
          </cell>
          <cell r="O921">
            <v>1</v>
          </cell>
        </row>
        <row r="922">
          <cell r="A922" t="str">
            <v>L4279</v>
          </cell>
          <cell r="B922" t="str">
            <v>L4279</v>
          </cell>
          <cell r="C922" t="str">
            <v>Richmond Housing Partnership Limited</v>
          </cell>
          <cell r="D922" t="str">
            <v>Yes</v>
          </cell>
          <cell r="E922" t="str">
            <v>Yes</v>
          </cell>
          <cell r="F922">
            <v>0</v>
          </cell>
          <cell r="G922">
            <v>0</v>
          </cell>
          <cell r="H922">
            <v>0</v>
          </cell>
          <cell r="I922" t="str">
            <v>L4279</v>
          </cell>
          <cell r="J922" t="str">
            <v>Richmond Housing Partnership Limited</v>
          </cell>
          <cell r="K922">
            <v>0</v>
          </cell>
          <cell r="L922" t="str">
            <v>L4279</v>
          </cell>
          <cell r="M922" t="str">
            <v>Richmond Housing Partnership Limited</v>
          </cell>
          <cell r="N922" t="str">
            <v>Large</v>
          </cell>
          <cell r="O922">
            <v>1</v>
          </cell>
        </row>
        <row r="923">
          <cell r="A923" t="str">
            <v>L0892</v>
          </cell>
          <cell r="B923" t="str">
            <v>L0892</v>
          </cell>
          <cell r="C923" t="str">
            <v>Rickmansworth Churches Housing Association Limited</v>
          </cell>
          <cell r="D923" t="str">
            <v>No</v>
          </cell>
          <cell r="E923" t="str">
            <v>non-grp</v>
          </cell>
          <cell r="F923">
            <v>0</v>
          </cell>
          <cell r="G923">
            <v>0</v>
          </cell>
          <cell r="H923">
            <v>0</v>
          </cell>
          <cell r="I923" t="str">
            <v>L0892</v>
          </cell>
          <cell r="J923" t="str">
            <v>Rickmansworth Churches Housing Association Limited</v>
          </cell>
          <cell r="K923">
            <v>0</v>
          </cell>
          <cell r="L923" t="str">
            <v>L0892</v>
          </cell>
          <cell r="M923" t="str">
            <v>Rickmansworth Churches Housing Association Limited</v>
          </cell>
          <cell r="N923" t="str">
            <v>RASA</v>
          </cell>
          <cell r="O923">
            <v>1</v>
          </cell>
        </row>
        <row r="924">
          <cell r="A924" t="str">
            <v>A3244</v>
          </cell>
          <cell r="B924" t="str">
            <v>A3244</v>
          </cell>
          <cell r="C924" t="str">
            <v>Ripon Municipal Charities</v>
          </cell>
          <cell r="D924" t="str">
            <v>No</v>
          </cell>
          <cell r="E924" t="str">
            <v>non-grp</v>
          </cell>
          <cell r="F924">
            <v>0</v>
          </cell>
          <cell r="G924">
            <v>0</v>
          </cell>
          <cell r="H924">
            <v>0</v>
          </cell>
          <cell r="I924" t="str">
            <v>A3244</v>
          </cell>
          <cell r="J924" t="str">
            <v>Ripon Municipal Charities</v>
          </cell>
          <cell r="K924">
            <v>0</v>
          </cell>
          <cell r="L924" t="str">
            <v>A3244</v>
          </cell>
          <cell r="M924" t="str">
            <v>Ripon Municipal Charities</v>
          </cell>
          <cell r="N924" t="str">
            <v>RASA</v>
          </cell>
          <cell r="O924">
            <v>1</v>
          </cell>
        </row>
        <row r="925">
          <cell r="A925" t="str">
            <v>LH3651</v>
          </cell>
          <cell r="B925" t="str">
            <v>LH3651</v>
          </cell>
          <cell r="C925" t="str">
            <v>Ripon YMCA</v>
          </cell>
          <cell r="D925" t="str">
            <v>No</v>
          </cell>
          <cell r="E925" t="str">
            <v>non-grp</v>
          </cell>
          <cell r="F925">
            <v>0</v>
          </cell>
          <cell r="G925">
            <v>0</v>
          </cell>
          <cell r="H925">
            <v>0</v>
          </cell>
          <cell r="I925" t="str">
            <v>LH3651</v>
          </cell>
          <cell r="J925" t="str">
            <v>Ripon YMCA</v>
          </cell>
          <cell r="K925">
            <v>0</v>
          </cell>
          <cell r="L925" t="str">
            <v>LH3651</v>
          </cell>
          <cell r="M925" t="str">
            <v>Ripon YMCA</v>
          </cell>
          <cell r="N925" t="str">
            <v>RASA</v>
          </cell>
          <cell r="O925">
            <v>1</v>
          </cell>
        </row>
        <row r="926">
          <cell r="A926" t="str">
            <v>C4381</v>
          </cell>
          <cell r="B926" t="str">
            <v>C4381</v>
          </cell>
          <cell r="C926" t="str">
            <v>Riverside Housing Co-operative (Redditch) Limited</v>
          </cell>
          <cell r="D926" t="str">
            <v>No</v>
          </cell>
          <cell r="E926" t="str">
            <v>non-grp</v>
          </cell>
          <cell r="F926">
            <v>0</v>
          </cell>
          <cell r="G926">
            <v>0</v>
          </cell>
          <cell r="H926">
            <v>0</v>
          </cell>
          <cell r="I926" t="str">
            <v>C4381</v>
          </cell>
          <cell r="J926" t="str">
            <v>Riverside Housing Co-operative (Redditch) Limited</v>
          </cell>
          <cell r="K926">
            <v>0</v>
          </cell>
          <cell r="L926" t="str">
            <v>C4381</v>
          </cell>
          <cell r="M926" t="str">
            <v>Riverside Housing Co-operative (Redditch) Limited</v>
          </cell>
          <cell r="N926" t="str">
            <v>RASA</v>
          </cell>
          <cell r="O926">
            <v>1</v>
          </cell>
        </row>
        <row r="927">
          <cell r="A927" t="str">
            <v>A2567</v>
          </cell>
          <cell r="B927" t="str">
            <v>A2567</v>
          </cell>
          <cell r="C927" t="str">
            <v>Robert Hibbert's Almshouse Charity</v>
          </cell>
          <cell r="D927" t="str">
            <v>No</v>
          </cell>
          <cell r="E927" t="str">
            <v>non-grp</v>
          </cell>
          <cell r="F927">
            <v>0</v>
          </cell>
          <cell r="G927">
            <v>0</v>
          </cell>
          <cell r="H927">
            <v>0</v>
          </cell>
          <cell r="I927" t="str">
            <v>A2567</v>
          </cell>
          <cell r="J927" t="str">
            <v>Robert Hibbert's Almshouse Charity</v>
          </cell>
          <cell r="K927">
            <v>0</v>
          </cell>
          <cell r="L927" t="str">
            <v>A2567</v>
          </cell>
          <cell r="M927" t="str">
            <v>Robert Hibbert's Almshouse Charity</v>
          </cell>
          <cell r="N927" t="str">
            <v>RASA</v>
          </cell>
          <cell r="O927">
            <v>1</v>
          </cell>
        </row>
        <row r="928">
          <cell r="A928" t="str">
            <v>4607</v>
          </cell>
          <cell r="B928">
            <v>4607</v>
          </cell>
          <cell r="C928" t="str">
            <v>Rochdale Boroughwide Housing Limited</v>
          </cell>
          <cell r="D928" t="str">
            <v>Yes</v>
          </cell>
          <cell r="E928" t="str">
            <v>Yes</v>
          </cell>
          <cell r="F928">
            <v>0</v>
          </cell>
          <cell r="G928">
            <v>0</v>
          </cell>
          <cell r="H928">
            <v>0</v>
          </cell>
          <cell r="I928" t="str">
            <v>4607</v>
          </cell>
          <cell r="J928" t="str">
            <v>Rochdale Boroughwide Housing Limited</v>
          </cell>
          <cell r="K928">
            <v>0</v>
          </cell>
          <cell r="L928" t="str">
            <v>4607</v>
          </cell>
          <cell r="M928" t="str">
            <v>Rochdale Boroughwide Housing Limited</v>
          </cell>
          <cell r="N928" t="str">
            <v>Large</v>
          </cell>
          <cell r="O928">
            <v>1</v>
          </cell>
        </row>
        <row r="929">
          <cell r="A929" t="str">
            <v>LH0869</v>
          </cell>
          <cell r="B929" t="str">
            <v>LH0869</v>
          </cell>
          <cell r="C929" t="str">
            <v>Rockdale Housing Association Limited</v>
          </cell>
          <cell r="D929" t="str">
            <v>No</v>
          </cell>
          <cell r="E929" t="str">
            <v>non-grp</v>
          </cell>
          <cell r="F929">
            <v>0</v>
          </cell>
          <cell r="G929">
            <v>0</v>
          </cell>
          <cell r="H929">
            <v>0</v>
          </cell>
          <cell r="I929" t="str">
            <v>LH0869</v>
          </cell>
          <cell r="J929" t="str">
            <v>Rockdale Housing Association Limited</v>
          </cell>
          <cell r="K929">
            <v>0</v>
          </cell>
          <cell r="L929" t="str">
            <v>LH0869</v>
          </cell>
          <cell r="M929" t="str">
            <v>Rockdale Housing Association Limited</v>
          </cell>
          <cell r="N929" t="str">
            <v>RASA</v>
          </cell>
          <cell r="O929">
            <v>1</v>
          </cell>
        </row>
        <row r="930">
          <cell r="A930" t="str">
            <v>L4009</v>
          </cell>
          <cell r="B930" t="str">
            <v>L4009</v>
          </cell>
          <cell r="C930" t="str">
            <v>Rockingham Forest Housing Association Limited</v>
          </cell>
          <cell r="D930" t="str">
            <v>No</v>
          </cell>
          <cell r="E930" t="str">
            <v>non-grp</v>
          </cell>
          <cell r="F930">
            <v>0</v>
          </cell>
          <cell r="G930">
            <v>0</v>
          </cell>
          <cell r="H930">
            <v>0</v>
          </cell>
          <cell r="I930" t="str">
            <v>L4009</v>
          </cell>
          <cell r="J930" t="str">
            <v>Rockingham Forest Housing Association Limited</v>
          </cell>
          <cell r="K930">
            <v>0</v>
          </cell>
          <cell r="L930" t="str">
            <v>L4009</v>
          </cell>
          <cell r="M930" t="str">
            <v>Rockingham Forest Housing Association Limited</v>
          </cell>
          <cell r="N930" t="str">
            <v>RASA</v>
          </cell>
          <cell r="O930">
            <v>1</v>
          </cell>
        </row>
        <row r="931">
          <cell r="A931" t="str">
            <v>L0124</v>
          </cell>
          <cell r="B931" t="str">
            <v>L0124</v>
          </cell>
          <cell r="C931" t="str">
            <v>Rogate and Terwick Housing Association Limited</v>
          </cell>
          <cell r="D931" t="str">
            <v>No</v>
          </cell>
          <cell r="E931" t="str">
            <v>non-grp</v>
          </cell>
          <cell r="F931">
            <v>0</v>
          </cell>
          <cell r="G931">
            <v>0</v>
          </cell>
          <cell r="H931">
            <v>0</v>
          </cell>
          <cell r="I931" t="str">
            <v>L0124</v>
          </cell>
          <cell r="J931" t="str">
            <v>Rogate and Terwick Housing Association Limited</v>
          </cell>
          <cell r="K931">
            <v>0</v>
          </cell>
          <cell r="L931" t="str">
            <v>L0124</v>
          </cell>
          <cell r="M931" t="str">
            <v>Rogate and Terwick Housing Association Limited</v>
          </cell>
          <cell r="N931" t="str">
            <v>RASA</v>
          </cell>
          <cell r="O931">
            <v>1</v>
          </cell>
        </row>
        <row r="932">
          <cell r="A932" t="str">
            <v>A0746</v>
          </cell>
          <cell r="B932" t="str">
            <v>A0746</v>
          </cell>
          <cell r="C932" t="str">
            <v>Roger's Almshouses</v>
          </cell>
          <cell r="D932" t="str">
            <v>No</v>
          </cell>
          <cell r="E932" t="str">
            <v>non-grp</v>
          </cell>
          <cell r="F932">
            <v>0</v>
          </cell>
          <cell r="G932">
            <v>0</v>
          </cell>
          <cell r="H932">
            <v>0</v>
          </cell>
          <cell r="I932" t="str">
            <v>A0746</v>
          </cell>
          <cell r="J932" t="str">
            <v>Roger's Almshouses</v>
          </cell>
          <cell r="K932">
            <v>0</v>
          </cell>
          <cell r="L932" t="str">
            <v>A0746</v>
          </cell>
          <cell r="M932" t="str">
            <v>Roger's Almshouses</v>
          </cell>
          <cell r="N932" t="str">
            <v>RASA</v>
          </cell>
          <cell r="O932">
            <v>1</v>
          </cell>
        </row>
        <row r="933">
          <cell r="A933" t="str">
            <v>L4547</v>
          </cell>
          <cell r="B933" t="str">
            <v>L4547</v>
          </cell>
          <cell r="C933" t="str">
            <v>Romford YMCA</v>
          </cell>
          <cell r="D933" t="str">
            <v>No</v>
          </cell>
          <cell r="E933" t="str">
            <v>non-grp</v>
          </cell>
          <cell r="F933">
            <v>0</v>
          </cell>
          <cell r="G933">
            <v>0</v>
          </cell>
          <cell r="H933">
            <v>0</v>
          </cell>
          <cell r="I933" t="str">
            <v>L4547</v>
          </cell>
          <cell r="J933" t="str">
            <v>Romford YMCA</v>
          </cell>
          <cell r="K933">
            <v>0</v>
          </cell>
          <cell r="L933" t="str">
            <v>L4547</v>
          </cell>
          <cell r="M933" t="str">
            <v>Romford YMCA</v>
          </cell>
          <cell r="N933" t="str">
            <v>RASA</v>
          </cell>
          <cell r="O933">
            <v>1</v>
          </cell>
        </row>
        <row r="934">
          <cell r="A934" t="str">
            <v>LH4050</v>
          </cell>
          <cell r="B934" t="str">
            <v>LH4050</v>
          </cell>
          <cell r="C934" t="str">
            <v>Evesham and Pershore Housing Association Limited</v>
          </cell>
          <cell r="D934" t="str">
            <v>Yes</v>
          </cell>
          <cell r="E934" t="str">
            <v>No</v>
          </cell>
          <cell r="F934" t="str">
            <v>Yes</v>
          </cell>
          <cell r="G934" t="str">
            <v>L4404</v>
          </cell>
          <cell r="H934" t="str">
            <v>Rooftop Housing Group Limited</v>
          </cell>
          <cell r="I934" t="str">
            <v>L4404</v>
          </cell>
          <cell r="J934" t="str">
            <v>Rooftop Housing Group Limited</v>
          </cell>
          <cell r="K934">
            <v>0</v>
          </cell>
          <cell r="L934" t="str">
            <v>L4404</v>
          </cell>
          <cell r="M934" t="str">
            <v>Rooftop Housing Group Limited</v>
          </cell>
          <cell r="N934" t="str">
            <v>Large</v>
          </cell>
          <cell r="O934">
            <v>1</v>
          </cell>
        </row>
        <row r="935">
          <cell r="A935" t="str">
            <v>LH4405</v>
          </cell>
          <cell r="B935" t="str">
            <v>LH4405</v>
          </cell>
          <cell r="C935" t="str">
            <v>Rooftop Homes Limited</v>
          </cell>
          <cell r="D935" t="str">
            <v>Yes</v>
          </cell>
          <cell r="E935" t="str">
            <v>No</v>
          </cell>
          <cell r="F935" t="str">
            <v>Yes</v>
          </cell>
          <cell r="G935" t="str">
            <v>L4404</v>
          </cell>
          <cell r="H935" t="str">
            <v>Rooftop Housing Group Limited</v>
          </cell>
          <cell r="I935" t="str">
            <v>L4404</v>
          </cell>
          <cell r="J935" t="str">
            <v>Rooftop Housing Group Limited</v>
          </cell>
          <cell r="K935">
            <v>0</v>
          </cell>
          <cell r="L935" t="str">
            <v>L4404</v>
          </cell>
          <cell r="M935" t="str">
            <v>Rooftop Housing Group Limited</v>
          </cell>
          <cell r="N935" t="str">
            <v>RASA</v>
          </cell>
          <cell r="O935">
            <v>1</v>
          </cell>
        </row>
        <row r="936">
          <cell r="A936" t="str">
            <v>L4404</v>
          </cell>
          <cell r="B936" t="str">
            <v>L4404</v>
          </cell>
          <cell r="C936" t="str">
            <v>Rooftop Housing Group Limited</v>
          </cell>
          <cell r="D936" t="str">
            <v>Yes</v>
          </cell>
          <cell r="E936" t="str">
            <v>Yes</v>
          </cell>
          <cell r="F936">
            <v>0</v>
          </cell>
          <cell r="G936">
            <v>0</v>
          </cell>
          <cell r="H936">
            <v>0</v>
          </cell>
          <cell r="I936" t="str">
            <v>L4404</v>
          </cell>
          <cell r="J936" t="str">
            <v>Rooftop Housing Group Limited</v>
          </cell>
          <cell r="K936">
            <v>0</v>
          </cell>
          <cell r="L936" t="str">
            <v>L4404</v>
          </cell>
          <cell r="M936" t="str">
            <v>Rooftop Housing Group Limited</v>
          </cell>
          <cell r="N936" t="str">
            <v>RASA</v>
          </cell>
          <cell r="O936">
            <v>1</v>
          </cell>
        </row>
        <row r="937">
          <cell r="A937" t="str">
            <v>LH4026</v>
          </cell>
          <cell r="B937" t="str">
            <v>LH4026</v>
          </cell>
          <cell r="C937" t="str">
            <v>Rosebery Housing Association Limited</v>
          </cell>
          <cell r="D937" t="str">
            <v>No</v>
          </cell>
          <cell r="E937" t="str">
            <v>non-grp</v>
          </cell>
          <cell r="F937">
            <v>0</v>
          </cell>
          <cell r="G937">
            <v>0</v>
          </cell>
          <cell r="H937">
            <v>0</v>
          </cell>
          <cell r="I937" t="str">
            <v>LH4026</v>
          </cell>
          <cell r="J937" t="str">
            <v>Rosebery Housing Association Limited</v>
          </cell>
          <cell r="K937">
            <v>0</v>
          </cell>
          <cell r="L937" t="str">
            <v>LH4026</v>
          </cell>
          <cell r="M937" t="str">
            <v>Rosebery Housing Association Limited</v>
          </cell>
          <cell r="N937" t="str">
            <v>Large</v>
          </cell>
          <cell r="O937">
            <v>1</v>
          </cell>
        </row>
        <row r="938">
          <cell r="A938" t="str">
            <v>LH1026</v>
          </cell>
          <cell r="B938" t="str">
            <v>LH1026</v>
          </cell>
          <cell r="C938" t="str">
            <v>Rosemary Simmons Memorial Housing Association Ltd</v>
          </cell>
          <cell r="D938" t="str">
            <v>No</v>
          </cell>
          <cell r="E938" t="str">
            <v>non-grp</v>
          </cell>
          <cell r="F938">
            <v>0</v>
          </cell>
          <cell r="G938">
            <v>0</v>
          </cell>
          <cell r="H938">
            <v>0</v>
          </cell>
          <cell r="I938" t="str">
            <v>LH1026</v>
          </cell>
          <cell r="J938" t="str">
            <v>Rosemary Simmons Memorial Housing Association Ltd</v>
          </cell>
          <cell r="K938">
            <v>0</v>
          </cell>
          <cell r="L938" t="str">
            <v>LH1026</v>
          </cell>
          <cell r="M938" t="str">
            <v>Rosemary Simmons Memorial Housing Association Ltd</v>
          </cell>
          <cell r="N938" t="str">
            <v>RASA</v>
          </cell>
          <cell r="O938">
            <v>1</v>
          </cell>
        </row>
        <row r="939">
          <cell r="A939" t="str">
            <v>C2977</v>
          </cell>
          <cell r="B939" t="str">
            <v>C2977</v>
          </cell>
          <cell r="C939" t="str">
            <v>Ross Walk Housing Co-operative Limited</v>
          </cell>
          <cell r="D939" t="str">
            <v>No</v>
          </cell>
          <cell r="E939" t="str">
            <v>non-grp</v>
          </cell>
          <cell r="F939">
            <v>0</v>
          </cell>
          <cell r="G939">
            <v>0</v>
          </cell>
          <cell r="H939">
            <v>0</v>
          </cell>
          <cell r="I939" t="str">
            <v>C2977</v>
          </cell>
          <cell r="J939" t="str">
            <v>Ross Walk Housing Co-operative Limited</v>
          </cell>
          <cell r="K939">
            <v>0</v>
          </cell>
          <cell r="L939" t="str">
            <v>C2977</v>
          </cell>
          <cell r="M939" t="str">
            <v>Ross Walk Housing Co-operative Limited</v>
          </cell>
          <cell r="N939" t="str">
            <v>RASA</v>
          </cell>
          <cell r="O939">
            <v>1</v>
          </cell>
        </row>
        <row r="940">
          <cell r="A940" t="str">
            <v>L1246</v>
          </cell>
          <cell r="B940" t="str">
            <v>L1246</v>
          </cell>
          <cell r="C940" t="str">
            <v>Rotary Club of Dudley Housing Association Limited</v>
          </cell>
          <cell r="D940" t="str">
            <v>No</v>
          </cell>
          <cell r="E940" t="str">
            <v>non-grp</v>
          </cell>
          <cell r="F940">
            <v>0</v>
          </cell>
          <cell r="G940">
            <v>0</v>
          </cell>
          <cell r="H940">
            <v>0</v>
          </cell>
          <cell r="I940" t="str">
            <v>L1246</v>
          </cell>
          <cell r="J940" t="str">
            <v>Rotary Club of Dudley Housing Association Limited</v>
          </cell>
          <cell r="K940">
            <v>0</v>
          </cell>
          <cell r="L940" t="str">
            <v>L1246</v>
          </cell>
          <cell r="M940" t="str">
            <v>Rotary Club of Dudley Housing Association Limited</v>
          </cell>
          <cell r="N940" t="str">
            <v>RASA</v>
          </cell>
          <cell r="O940">
            <v>1</v>
          </cell>
        </row>
        <row r="941">
          <cell r="A941" t="str">
            <v>LH1658</v>
          </cell>
          <cell r="B941" t="str">
            <v>LH1658</v>
          </cell>
          <cell r="C941" t="str">
            <v>Rotary House For The Deaf Limited</v>
          </cell>
          <cell r="D941" t="str">
            <v>No</v>
          </cell>
          <cell r="E941" t="str">
            <v>non-grp</v>
          </cell>
          <cell r="F941">
            <v>0</v>
          </cell>
          <cell r="G941">
            <v>0</v>
          </cell>
          <cell r="H941">
            <v>0</v>
          </cell>
          <cell r="I941" t="str">
            <v>LH1658</v>
          </cell>
          <cell r="J941" t="str">
            <v>Rotary House For The Deaf Limited</v>
          </cell>
          <cell r="K941">
            <v>0</v>
          </cell>
          <cell r="L941" t="str">
            <v>LH1658</v>
          </cell>
          <cell r="M941" t="str">
            <v>Rotary House For The Deaf Limited</v>
          </cell>
          <cell r="N941" t="str">
            <v>RASA</v>
          </cell>
          <cell r="O941">
            <v>1</v>
          </cell>
        </row>
        <row r="942">
          <cell r="A942" t="str">
            <v>L1508</v>
          </cell>
          <cell r="B942" t="str">
            <v>L1508</v>
          </cell>
          <cell r="C942" t="str">
            <v>Royal Air Forces Association Housing Limited</v>
          </cell>
          <cell r="D942" t="str">
            <v>No</v>
          </cell>
          <cell r="E942" t="str">
            <v>non-grp</v>
          </cell>
          <cell r="F942">
            <v>0</v>
          </cell>
          <cell r="G942">
            <v>0</v>
          </cell>
          <cell r="H942">
            <v>0</v>
          </cell>
          <cell r="I942" t="str">
            <v>L1508</v>
          </cell>
          <cell r="J942" t="str">
            <v>Royal Air Forces Association Housing Limited</v>
          </cell>
          <cell r="K942">
            <v>0</v>
          </cell>
          <cell r="L942" t="str">
            <v>L1508</v>
          </cell>
          <cell r="M942" t="str">
            <v>Royal Air Forces Association Housing Limited</v>
          </cell>
          <cell r="N942" t="str">
            <v>RASA</v>
          </cell>
          <cell r="O942">
            <v>1</v>
          </cell>
        </row>
        <row r="943">
          <cell r="A943" t="str">
            <v>C3693</v>
          </cell>
          <cell r="B943" t="str">
            <v>C3693</v>
          </cell>
          <cell r="C943" t="str">
            <v>Rusland Road Housing Co-operative Limited</v>
          </cell>
          <cell r="D943" t="str">
            <v>No</v>
          </cell>
          <cell r="E943" t="str">
            <v>non-grp</v>
          </cell>
          <cell r="F943">
            <v>0</v>
          </cell>
          <cell r="G943">
            <v>0</v>
          </cell>
          <cell r="H943">
            <v>0</v>
          </cell>
          <cell r="I943" t="str">
            <v>C3693</v>
          </cell>
          <cell r="J943" t="str">
            <v>Rusland Road Housing Co-operative Limited</v>
          </cell>
          <cell r="K943">
            <v>0</v>
          </cell>
          <cell r="L943" t="str">
            <v>C3693</v>
          </cell>
          <cell r="M943" t="str">
            <v>Rusland Road Housing Co-operative Limited</v>
          </cell>
          <cell r="N943" t="str">
            <v>RASA</v>
          </cell>
          <cell r="O943">
            <v>1</v>
          </cell>
        </row>
        <row r="944">
          <cell r="A944" t="str">
            <v>4778</v>
          </cell>
          <cell r="B944">
            <v>4778</v>
          </cell>
          <cell r="C944" t="str">
            <v>RY Winning Hand Ltd</v>
          </cell>
          <cell r="D944" t="str">
            <v>No</v>
          </cell>
          <cell r="E944" t="str">
            <v>non-grp</v>
          </cell>
          <cell r="F944">
            <v>0</v>
          </cell>
          <cell r="G944">
            <v>0</v>
          </cell>
          <cell r="H944">
            <v>0</v>
          </cell>
          <cell r="I944" t="str">
            <v>4778</v>
          </cell>
          <cell r="J944" t="str">
            <v>RY Winning Hand Ltd</v>
          </cell>
          <cell r="K944">
            <v>0</v>
          </cell>
          <cell r="L944" t="str">
            <v>4778</v>
          </cell>
          <cell r="M944" t="str">
            <v>RY Winning Hand Ltd</v>
          </cell>
          <cell r="N944" t="str">
            <v>RASA</v>
          </cell>
          <cell r="O944">
            <v>1</v>
          </cell>
        </row>
        <row r="945">
          <cell r="A945" t="str">
            <v>4608</v>
          </cell>
          <cell r="B945">
            <v>4608</v>
          </cell>
          <cell r="C945" t="str">
            <v>Rykneld Homes Limited</v>
          </cell>
          <cell r="D945" t="str">
            <v>No</v>
          </cell>
          <cell r="E945" t="str">
            <v>non-grp</v>
          </cell>
          <cell r="F945">
            <v>0</v>
          </cell>
          <cell r="G945">
            <v>0</v>
          </cell>
          <cell r="H945">
            <v>0</v>
          </cell>
          <cell r="I945" t="str">
            <v>4608</v>
          </cell>
          <cell r="J945" t="str">
            <v>Rykneld Homes Limited</v>
          </cell>
          <cell r="K945">
            <v>0</v>
          </cell>
          <cell r="L945" t="str">
            <v>4608</v>
          </cell>
          <cell r="M945" t="str">
            <v>Rykneld Homes Limited</v>
          </cell>
          <cell r="N945" t="str">
            <v>RASA</v>
          </cell>
          <cell r="O945">
            <v>1</v>
          </cell>
        </row>
        <row r="946">
          <cell r="A946" t="str">
            <v>4761</v>
          </cell>
          <cell r="B946">
            <v>4761</v>
          </cell>
          <cell r="C946" t="str">
            <v>Safer Places</v>
          </cell>
          <cell r="D946" t="str">
            <v>No</v>
          </cell>
          <cell r="E946" t="str">
            <v>non-grp</v>
          </cell>
          <cell r="F946">
            <v>0</v>
          </cell>
          <cell r="G946">
            <v>0</v>
          </cell>
          <cell r="H946">
            <v>0</v>
          </cell>
          <cell r="I946" t="str">
            <v>4761</v>
          </cell>
          <cell r="J946" t="str">
            <v>Safer Places</v>
          </cell>
          <cell r="K946">
            <v>0</v>
          </cell>
          <cell r="L946" t="str">
            <v>4761</v>
          </cell>
          <cell r="M946" t="str">
            <v>Safer Places</v>
          </cell>
          <cell r="N946" t="str">
            <v>RASA</v>
          </cell>
          <cell r="O946">
            <v>1</v>
          </cell>
        </row>
        <row r="947">
          <cell r="A947" t="str">
            <v>LH4412</v>
          </cell>
          <cell r="B947" t="str">
            <v>LH4412</v>
          </cell>
          <cell r="C947" t="str">
            <v>Saffron Housing Trust Limited</v>
          </cell>
          <cell r="D947" t="str">
            <v>Yes</v>
          </cell>
          <cell r="E947" t="str">
            <v>Yes</v>
          </cell>
          <cell r="F947">
            <v>0</v>
          </cell>
          <cell r="G947">
            <v>0</v>
          </cell>
          <cell r="H947">
            <v>0</v>
          </cell>
          <cell r="I947" t="str">
            <v>LH4412</v>
          </cell>
          <cell r="J947" t="str">
            <v>Saffron Housing Trust Limited</v>
          </cell>
          <cell r="K947">
            <v>0</v>
          </cell>
          <cell r="L947" t="str">
            <v>LH4412</v>
          </cell>
          <cell r="M947" t="str">
            <v>Saffron Housing Trust Limited</v>
          </cell>
          <cell r="N947" t="str">
            <v>Large</v>
          </cell>
          <cell r="O947">
            <v>1</v>
          </cell>
        </row>
        <row r="948">
          <cell r="A948" t="str">
            <v>A0192</v>
          </cell>
          <cell r="B948" t="str">
            <v>A0192</v>
          </cell>
          <cell r="C948" t="str">
            <v>Salisbury City Almshouse and Welfare Charities</v>
          </cell>
          <cell r="D948" t="str">
            <v>No</v>
          </cell>
          <cell r="E948" t="str">
            <v>non-grp</v>
          </cell>
          <cell r="F948">
            <v>0</v>
          </cell>
          <cell r="G948">
            <v>0</v>
          </cell>
          <cell r="H948">
            <v>0</v>
          </cell>
          <cell r="I948" t="str">
            <v>A0192</v>
          </cell>
          <cell r="J948" t="str">
            <v>Salisbury City Almshouse and Welfare Charities</v>
          </cell>
          <cell r="K948">
            <v>0</v>
          </cell>
          <cell r="L948" t="str">
            <v>A0192</v>
          </cell>
          <cell r="M948" t="str">
            <v>Salisbury City Almshouse and Welfare Charities</v>
          </cell>
          <cell r="N948" t="str">
            <v>RASA</v>
          </cell>
          <cell r="O948">
            <v>1</v>
          </cell>
        </row>
        <row r="949">
          <cell r="A949" t="str">
            <v>LH2429</v>
          </cell>
          <cell r="B949" t="str">
            <v>LH2429</v>
          </cell>
          <cell r="C949" t="str">
            <v>Salvation Army Housing Association</v>
          </cell>
          <cell r="D949" t="str">
            <v>Yes</v>
          </cell>
          <cell r="E949" t="str">
            <v>No</v>
          </cell>
          <cell r="F949" t="str">
            <v>No</v>
          </cell>
          <cell r="G949">
            <v>0</v>
          </cell>
          <cell r="H949">
            <v>0</v>
          </cell>
          <cell r="I949" t="str">
            <v>LH2429</v>
          </cell>
          <cell r="J949" t="str">
            <v>Salvation Army Housing Association</v>
          </cell>
          <cell r="K949" t="str">
            <v>unreg'd parent: Salvation Army Trustee Company</v>
          </cell>
          <cell r="L949" t="str">
            <v>LH2429</v>
          </cell>
          <cell r="M949" t="str">
            <v>Salvation Army Housing Association</v>
          </cell>
          <cell r="N949" t="str">
            <v>Large</v>
          </cell>
          <cell r="O949">
            <v>1</v>
          </cell>
        </row>
        <row r="950">
          <cell r="A950" t="str">
            <v>A3183</v>
          </cell>
          <cell r="B950" t="str">
            <v>A3183</v>
          </cell>
          <cell r="C950" t="str">
            <v>Sambourne Trust</v>
          </cell>
          <cell r="D950" t="str">
            <v>No</v>
          </cell>
          <cell r="E950" t="str">
            <v>non-grp</v>
          </cell>
          <cell r="F950">
            <v>0</v>
          </cell>
          <cell r="G950">
            <v>0</v>
          </cell>
          <cell r="H950">
            <v>0</v>
          </cell>
          <cell r="I950" t="str">
            <v>A3183</v>
          </cell>
          <cell r="J950" t="str">
            <v>Sambourne Trust</v>
          </cell>
          <cell r="K950">
            <v>0</v>
          </cell>
          <cell r="L950" t="str">
            <v>A3183</v>
          </cell>
          <cell r="M950" t="str">
            <v>Sambourne Trust</v>
          </cell>
          <cell r="N950" t="str">
            <v>RASA</v>
          </cell>
          <cell r="O950">
            <v>1</v>
          </cell>
        </row>
        <row r="951">
          <cell r="A951" t="str">
            <v>LH4291</v>
          </cell>
          <cell r="B951" t="str">
            <v>LH4291</v>
          </cell>
          <cell r="C951" t="str">
            <v>Chester &amp; District Housing Trust Limited</v>
          </cell>
          <cell r="D951" t="str">
            <v>Yes</v>
          </cell>
          <cell r="E951" t="str">
            <v>No</v>
          </cell>
          <cell r="F951" t="str">
            <v>Yes</v>
          </cell>
          <cell r="G951" t="str">
            <v>L0247</v>
          </cell>
          <cell r="H951" t="str">
            <v>Sanctuary Housing Association</v>
          </cell>
          <cell r="I951" t="str">
            <v>L0247</v>
          </cell>
          <cell r="J951" t="str">
            <v>Sanctuary Housing Association</v>
          </cell>
          <cell r="K951">
            <v>0</v>
          </cell>
          <cell r="L951" t="str">
            <v>L0247</v>
          </cell>
          <cell r="M951" t="str">
            <v>Sanctuary Housing Association</v>
          </cell>
          <cell r="N951" t="str">
            <v>Large</v>
          </cell>
          <cell r="O951">
            <v>1</v>
          </cell>
        </row>
        <row r="952">
          <cell r="A952" t="str">
            <v>L4490</v>
          </cell>
          <cell r="B952" t="str">
            <v>L4490</v>
          </cell>
          <cell r="C952" t="str">
            <v>Rochford Housing Association Limited</v>
          </cell>
          <cell r="D952" t="str">
            <v>Yes</v>
          </cell>
          <cell r="E952" t="str">
            <v>No</v>
          </cell>
          <cell r="F952" t="str">
            <v>Yes</v>
          </cell>
          <cell r="G952" t="str">
            <v>L0247</v>
          </cell>
          <cell r="H952" t="str">
            <v>Sanctuary Housing Association</v>
          </cell>
          <cell r="I952" t="str">
            <v>L0247</v>
          </cell>
          <cell r="J952" t="str">
            <v>Sanctuary Housing Association</v>
          </cell>
          <cell r="K952">
            <v>0</v>
          </cell>
          <cell r="L952" t="str">
            <v>L0247</v>
          </cell>
          <cell r="M952" t="str">
            <v>Sanctuary Housing Association</v>
          </cell>
          <cell r="N952" t="str">
            <v>Large</v>
          </cell>
          <cell r="O952">
            <v>1</v>
          </cell>
        </row>
        <row r="953">
          <cell r="A953" t="str">
            <v>L4375</v>
          </cell>
          <cell r="B953" t="str">
            <v>L4375</v>
          </cell>
          <cell r="C953" t="str">
            <v>Sanctuary (Liverpool) Limited</v>
          </cell>
          <cell r="D953" t="str">
            <v>Yes</v>
          </cell>
          <cell r="E953" t="str">
            <v>No</v>
          </cell>
          <cell r="F953" t="str">
            <v>Yes</v>
          </cell>
          <cell r="G953" t="str">
            <v>L0247</v>
          </cell>
          <cell r="H953" t="str">
            <v>Sanctuary Housing Association</v>
          </cell>
          <cell r="I953" t="str">
            <v>L0247</v>
          </cell>
          <cell r="J953" t="str">
            <v>Sanctuary Housing Association</v>
          </cell>
          <cell r="K953">
            <v>0</v>
          </cell>
          <cell r="L953" t="str">
            <v>L0247</v>
          </cell>
          <cell r="M953" t="str">
            <v>Sanctuary Housing Association</v>
          </cell>
          <cell r="N953" t="str">
            <v>RASA</v>
          </cell>
          <cell r="O953">
            <v>1</v>
          </cell>
        </row>
        <row r="954">
          <cell r="A954" t="str">
            <v>LH1298</v>
          </cell>
          <cell r="B954" t="str">
            <v>LH1298</v>
          </cell>
          <cell r="C954" t="str">
            <v>Sanctuary (North West) Housing Association Limited</v>
          </cell>
          <cell r="D954" t="str">
            <v>Yes</v>
          </cell>
          <cell r="E954" t="str">
            <v>No</v>
          </cell>
          <cell r="F954" t="str">
            <v>Yes</v>
          </cell>
          <cell r="G954" t="str">
            <v>L0247</v>
          </cell>
          <cell r="H954" t="str">
            <v>Sanctuary Housing Association</v>
          </cell>
          <cell r="I954" t="str">
            <v>L0247</v>
          </cell>
          <cell r="J954" t="str">
            <v>Sanctuary Housing Association</v>
          </cell>
          <cell r="K954">
            <v>0</v>
          </cell>
          <cell r="L954" t="str">
            <v>L0247</v>
          </cell>
          <cell r="M954" t="str">
            <v>Sanctuary Housing Association</v>
          </cell>
          <cell r="N954" t="str">
            <v>Large</v>
          </cell>
          <cell r="O954">
            <v>1</v>
          </cell>
        </row>
        <row r="955">
          <cell r="A955" t="str">
            <v>4684</v>
          </cell>
          <cell r="B955">
            <v>4684</v>
          </cell>
          <cell r="C955" t="str">
            <v>Sanctuary Affordable Housing Limited</v>
          </cell>
          <cell r="D955" t="str">
            <v>Yes</v>
          </cell>
          <cell r="E955" t="str">
            <v>No</v>
          </cell>
          <cell r="F955" t="str">
            <v>Yes</v>
          </cell>
          <cell r="G955" t="str">
            <v>L0247</v>
          </cell>
          <cell r="H955" t="str">
            <v>Sanctuary Housing Association</v>
          </cell>
          <cell r="I955" t="str">
            <v>L0247</v>
          </cell>
          <cell r="J955" t="str">
            <v>Sanctuary Housing Association</v>
          </cell>
          <cell r="K955">
            <v>0</v>
          </cell>
          <cell r="L955" t="str">
            <v>L0247</v>
          </cell>
          <cell r="M955" t="str">
            <v>Sanctuary Housing Association</v>
          </cell>
          <cell r="N955" t="str">
            <v>RASA</v>
          </cell>
          <cell r="O955">
            <v>1</v>
          </cell>
        </row>
        <row r="956">
          <cell r="A956" t="str">
            <v>L0247</v>
          </cell>
          <cell r="B956" t="str">
            <v>L0247</v>
          </cell>
          <cell r="C956" t="str">
            <v>Sanctuary Housing Association</v>
          </cell>
          <cell r="D956" t="str">
            <v>Yes</v>
          </cell>
          <cell r="E956" t="str">
            <v>Yes</v>
          </cell>
          <cell r="F956">
            <v>0</v>
          </cell>
          <cell r="G956">
            <v>0</v>
          </cell>
          <cell r="H956">
            <v>0</v>
          </cell>
          <cell r="I956" t="str">
            <v>L0247</v>
          </cell>
          <cell r="J956" t="str">
            <v>Sanctuary Housing Association</v>
          </cell>
          <cell r="K956">
            <v>0</v>
          </cell>
          <cell r="L956" t="str">
            <v>L0247</v>
          </cell>
          <cell r="M956" t="str">
            <v>Sanctuary Housing Association</v>
          </cell>
          <cell r="N956" t="str">
            <v>Large</v>
          </cell>
          <cell r="O956">
            <v>1</v>
          </cell>
        </row>
        <row r="957">
          <cell r="A957" t="str">
            <v>L4299</v>
          </cell>
          <cell r="B957" t="str">
            <v>L4299</v>
          </cell>
          <cell r="C957" t="str">
            <v>Saxon Weald Homes Limited</v>
          </cell>
          <cell r="D957" t="str">
            <v>Yes</v>
          </cell>
          <cell r="E957" t="str">
            <v>Yes</v>
          </cell>
          <cell r="F957">
            <v>0</v>
          </cell>
          <cell r="G957">
            <v>0</v>
          </cell>
          <cell r="H957">
            <v>0</v>
          </cell>
          <cell r="I957" t="str">
            <v>L4299</v>
          </cell>
          <cell r="J957" t="str">
            <v>Saxon Weald Homes Limited</v>
          </cell>
          <cell r="K957">
            <v>0</v>
          </cell>
          <cell r="L957" t="str">
            <v>L4299</v>
          </cell>
          <cell r="M957" t="str">
            <v>Saxon Weald Homes Limited</v>
          </cell>
          <cell r="N957" t="str">
            <v>Large</v>
          </cell>
          <cell r="O957">
            <v>1</v>
          </cell>
        </row>
        <row r="958">
          <cell r="A958" t="str">
            <v>4721</v>
          </cell>
          <cell r="B958">
            <v>4721</v>
          </cell>
          <cell r="C958" t="str">
            <v>Second Chance Housing Ltd</v>
          </cell>
          <cell r="D958" t="str">
            <v>No</v>
          </cell>
          <cell r="E958" t="str">
            <v>non-grp</v>
          </cell>
          <cell r="F958">
            <v>0</v>
          </cell>
          <cell r="G958">
            <v>0</v>
          </cell>
          <cell r="H958">
            <v>0</v>
          </cell>
          <cell r="I958" t="str">
            <v>4721</v>
          </cell>
          <cell r="J958" t="str">
            <v>Second Chance Housing Ltd</v>
          </cell>
          <cell r="K958">
            <v>0</v>
          </cell>
          <cell r="L958" t="str">
            <v>4721</v>
          </cell>
          <cell r="M958" t="str">
            <v>Second Chance Housing Ltd</v>
          </cell>
          <cell r="N958" t="str">
            <v>RASA</v>
          </cell>
          <cell r="O958">
            <v>1</v>
          </cell>
        </row>
        <row r="959">
          <cell r="A959" t="str">
            <v>LH4097</v>
          </cell>
          <cell r="B959" t="str">
            <v>LH4097</v>
          </cell>
          <cell r="C959" t="str">
            <v>Selwood Housing Society Limited</v>
          </cell>
          <cell r="D959" t="str">
            <v>No</v>
          </cell>
          <cell r="E959" t="str">
            <v>non-grp</v>
          </cell>
          <cell r="F959">
            <v>0</v>
          </cell>
          <cell r="G959">
            <v>0</v>
          </cell>
          <cell r="H959">
            <v>0</v>
          </cell>
          <cell r="I959" t="str">
            <v>LH4097</v>
          </cell>
          <cell r="J959" t="str">
            <v>Selwood Housing Society Limited</v>
          </cell>
          <cell r="K959">
            <v>0</v>
          </cell>
          <cell r="L959" t="str">
            <v>LH4097</v>
          </cell>
          <cell r="M959" t="str">
            <v>Selwood Housing Society Limited</v>
          </cell>
          <cell r="N959" t="str">
            <v>Large</v>
          </cell>
          <cell r="O959">
            <v>1</v>
          </cell>
        </row>
        <row r="960">
          <cell r="A960" t="str">
            <v>C3518</v>
          </cell>
          <cell r="B960" t="str">
            <v>C3518</v>
          </cell>
          <cell r="C960" t="str">
            <v>Senacre Housing Co-operative Limited</v>
          </cell>
          <cell r="D960" t="str">
            <v>No</v>
          </cell>
          <cell r="E960" t="str">
            <v>non-grp</v>
          </cell>
          <cell r="F960">
            <v>0</v>
          </cell>
          <cell r="G960">
            <v>0</v>
          </cell>
          <cell r="H960">
            <v>0</v>
          </cell>
          <cell r="I960" t="str">
            <v>C3518</v>
          </cell>
          <cell r="J960" t="str">
            <v>Senacre Housing Co-operative Limited</v>
          </cell>
          <cell r="K960">
            <v>0</v>
          </cell>
          <cell r="L960" t="str">
            <v>C3518</v>
          </cell>
          <cell r="M960" t="str">
            <v>Senacre Housing Co-operative Limited</v>
          </cell>
          <cell r="N960" t="str">
            <v>RASA</v>
          </cell>
          <cell r="O960">
            <v>1</v>
          </cell>
        </row>
        <row r="961">
          <cell r="A961" t="str">
            <v>C3472</v>
          </cell>
          <cell r="B961" t="str">
            <v>C3472</v>
          </cell>
          <cell r="C961" t="str">
            <v>Sensible Housing Co-operative Limited</v>
          </cell>
          <cell r="D961" t="str">
            <v>No</v>
          </cell>
          <cell r="E961" t="str">
            <v>non-grp</v>
          </cell>
          <cell r="F961">
            <v>0</v>
          </cell>
          <cell r="G961">
            <v>0</v>
          </cell>
          <cell r="H961">
            <v>0</v>
          </cell>
          <cell r="I961" t="str">
            <v>C3472</v>
          </cell>
          <cell r="J961" t="str">
            <v>Sensible Housing Co-operative Limited</v>
          </cell>
          <cell r="K961">
            <v>0</v>
          </cell>
          <cell r="L961" t="str">
            <v>C3472</v>
          </cell>
          <cell r="M961" t="str">
            <v>Sensible Housing Co-operative Limited</v>
          </cell>
          <cell r="N961" t="str">
            <v>RASA</v>
          </cell>
          <cell r="O961">
            <v>1</v>
          </cell>
        </row>
        <row r="962">
          <cell r="A962" t="str">
            <v>LH4066</v>
          </cell>
          <cell r="B962" t="str">
            <v>LH4066</v>
          </cell>
          <cell r="C962" t="str">
            <v>Sentinel Housing Association Ltd</v>
          </cell>
          <cell r="D962" t="str">
            <v>Yes</v>
          </cell>
          <cell r="E962" t="str">
            <v>Yes</v>
          </cell>
          <cell r="F962">
            <v>0</v>
          </cell>
          <cell r="G962">
            <v>0</v>
          </cell>
          <cell r="H962">
            <v>0</v>
          </cell>
          <cell r="I962" t="str">
            <v>LH4066</v>
          </cell>
          <cell r="J962" t="str">
            <v>Sentinel Housing Association Ltd</v>
          </cell>
          <cell r="K962">
            <v>0</v>
          </cell>
          <cell r="L962" t="str">
            <v>LH4066</v>
          </cell>
          <cell r="M962" t="str">
            <v>Sentinel Housing Association Ltd</v>
          </cell>
          <cell r="N962" t="str">
            <v>Large</v>
          </cell>
          <cell r="O962">
            <v>1</v>
          </cell>
        </row>
        <row r="963">
          <cell r="A963" t="str">
            <v>A1048</v>
          </cell>
          <cell r="B963" t="str">
            <v>A1048</v>
          </cell>
          <cell r="C963" t="str">
            <v>Severn Almshouses Trust</v>
          </cell>
          <cell r="D963" t="str">
            <v>No</v>
          </cell>
          <cell r="E963" t="str">
            <v>non-grp</v>
          </cell>
          <cell r="F963">
            <v>0</v>
          </cell>
          <cell r="G963">
            <v>0</v>
          </cell>
          <cell r="H963">
            <v>0</v>
          </cell>
          <cell r="I963" t="str">
            <v>A1048</v>
          </cell>
          <cell r="J963" t="str">
            <v>Severn Almshouses Trust</v>
          </cell>
          <cell r="K963">
            <v>0</v>
          </cell>
          <cell r="L963" t="str">
            <v>A1048</v>
          </cell>
          <cell r="M963" t="str">
            <v>Severn Almshouses Trust</v>
          </cell>
          <cell r="N963" t="str">
            <v>RASA</v>
          </cell>
          <cell r="O963">
            <v>1</v>
          </cell>
        </row>
        <row r="964">
          <cell r="A964" t="str">
            <v>L4171</v>
          </cell>
          <cell r="B964" t="str">
            <v>L4171</v>
          </cell>
          <cell r="C964" t="str">
            <v>Severn Vale Housing Society Limited</v>
          </cell>
          <cell r="D964" t="str">
            <v>No</v>
          </cell>
          <cell r="E964" t="str">
            <v>non-grp</v>
          </cell>
          <cell r="F964">
            <v>0</v>
          </cell>
          <cell r="G964">
            <v>0</v>
          </cell>
          <cell r="H964">
            <v>0</v>
          </cell>
          <cell r="I964" t="str">
            <v>L4171</v>
          </cell>
          <cell r="J964" t="str">
            <v>Severn Vale Housing Society Limited</v>
          </cell>
          <cell r="K964">
            <v>0</v>
          </cell>
          <cell r="L964" t="str">
            <v>L4171</v>
          </cell>
          <cell r="M964" t="str">
            <v>Severn Vale Housing Society Limited</v>
          </cell>
          <cell r="N964" t="str">
            <v>Large</v>
          </cell>
          <cell r="O964">
            <v>1</v>
          </cell>
        </row>
        <row r="965">
          <cell r="A965" t="str">
            <v>LH4325</v>
          </cell>
          <cell r="B965" t="str">
            <v>LH4325</v>
          </cell>
          <cell r="C965" t="str">
            <v>Severnside Housing</v>
          </cell>
          <cell r="D965" t="str">
            <v>Yes</v>
          </cell>
          <cell r="E965" t="str">
            <v>Yes</v>
          </cell>
          <cell r="F965">
            <v>0</v>
          </cell>
          <cell r="G965">
            <v>0</v>
          </cell>
          <cell r="H965">
            <v>0</v>
          </cell>
          <cell r="I965" t="str">
            <v>LH4325</v>
          </cell>
          <cell r="J965" t="str">
            <v>Severnside Housing</v>
          </cell>
          <cell r="K965">
            <v>0</v>
          </cell>
          <cell r="L965" t="str">
            <v>LH4325</v>
          </cell>
          <cell r="M965" t="str">
            <v>Severnside Housing</v>
          </cell>
          <cell r="N965" t="str">
            <v>Large</v>
          </cell>
          <cell r="O965">
            <v>1</v>
          </cell>
        </row>
        <row r="966">
          <cell r="A966" t="str">
            <v>C2318</v>
          </cell>
          <cell r="B966" t="str">
            <v>C2318</v>
          </cell>
          <cell r="C966" t="str">
            <v>Seymour Housing Co-operative Limited</v>
          </cell>
          <cell r="D966" t="str">
            <v>No</v>
          </cell>
          <cell r="E966" t="str">
            <v>non-grp</v>
          </cell>
          <cell r="F966">
            <v>0</v>
          </cell>
          <cell r="G966">
            <v>0</v>
          </cell>
          <cell r="H966">
            <v>0</v>
          </cell>
          <cell r="I966" t="str">
            <v>C2318</v>
          </cell>
          <cell r="J966" t="str">
            <v>Seymour Housing Co-operative Limited</v>
          </cell>
          <cell r="K966">
            <v>0</v>
          </cell>
          <cell r="L966" t="str">
            <v>C2318</v>
          </cell>
          <cell r="M966" t="str">
            <v>Seymour Housing Co-operative Limited</v>
          </cell>
          <cell r="N966" t="str">
            <v>RASA</v>
          </cell>
          <cell r="O966">
            <v>1</v>
          </cell>
        </row>
        <row r="967">
          <cell r="A967" t="str">
            <v>C2824</v>
          </cell>
          <cell r="B967" t="str">
            <v>C2824</v>
          </cell>
          <cell r="C967" t="str">
            <v>Shahjalal Housing Co-operative Limited</v>
          </cell>
          <cell r="D967" t="str">
            <v>No</v>
          </cell>
          <cell r="E967" t="str">
            <v>non-grp</v>
          </cell>
          <cell r="F967">
            <v>0</v>
          </cell>
          <cell r="G967">
            <v>0</v>
          </cell>
          <cell r="H967">
            <v>0</v>
          </cell>
          <cell r="I967" t="str">
            <v>C2824</v>
          </cell>
          <cell r="J967" t="str">
            <v>Shahjalal Housing Co-operative Limited</v>
          </cell>
          <cell r="K967">
            <v>0</v>
          </cell>
          <cell r="L967" t="str">
            <v>C2824</v>
          </cell>
          <cell r="M967" t="str">
            <v>Shahjalal Housing Co-operative Limited</v>
          </cell>
          <cell r="N967" t="str">
            <v>RASA</v>
          </cell>
          <cell r="O967">
            <v>1</v>
          </cell>
        </row>
        <row r="968">
          <cell r="A968" t="str">
            <v>LH4035</v>
          </cell>
          <cell r="B968" t="str">
            <v>LH4035</v>
          </cell>
          <cell r="C968" t="str">
            <v>SHAL Housing Limited</v>
          </cell>
          <cell r="D968" t="str">
            <v>Yes</v>
          </cell>
          <cell r="E968" t="str">
            <v>Yes</v>
          </cell>
          <cell r="F968">
            <v>0</v>
          </cell>
          <cell r="G968">
            <v>0</v>
          </cell>
          <cell r="H968">
            <v>0</v>
          </cell>
          <cell r="I968" t="str">
            <v>LH4035</v>
          </cell>
          <cell r="J968" t="str">
            <v>SHAL Housing Limited</v>
          </cell>
          <cell r="K968">
            <v>0</v>
          </cell>
          <cell r="L968" t="str">
            <v>LH4035</v>
          </cell>
          <cell r="M968" t="str">
            <v>SHAL Housing Limited</v>
          </cell>
          <cell r="N968" t="str">
            <v>RASA</v>
          </cell>
          <cell r="O968">
            <v>1</v>
          </cell>
        </row>
        <row r="969">
          <cell r="A969" t="str">
            <v>4698</v>
          </cell>
          <cell r="B969">
            <v>4698</v>
          </cell>
          <cell r="C969" t="str">
            <v>Shanly Partnership Homes Limited</v>
          </cell>
          <cell r="D969" t="str">
            <v>Yes</v>
          </cell>
          <cell r="E969" t="str">
            <v>No</v>
          </cell>
          <cell r="F969" t="str">
            <v>No</v>
          </cell>
          <cell r="G969">
            <v>0</v>
          </cell>
          <cell r="H969">
            <v>0</v>
          </cell>
          <cell r="I969" t="str">
            <v>4698</v>
          </cell>
          <cell r="J969" t="str">
            <v>Shanly Partnership Homes Limited</v>
          </cell>
          <cell r="K969" t="str">
            <v>unreg'd parent: Sorbon Homes Limited</v>
          </cell>
          <cell r="L969" t="str">
            <v>4698</v>
          </cell>
          <cell r="M969" t="str">
            <v>Shanly Partnership Homes Limited</v>
          </cell>
          <cell r="N969" t="str">
            <v>RASA</v>
          </cell>
          <cell r="O969">
            <v>1</v>
          </cell>
        </row>
        <row r="970">
          <cell r="A970" t="str">
            <v>C3236</v>
          </cell>
          <cell r="B970" t="str">
            <v>C3236</v>
          </cell>
          <cell r="C970" t="str">
            <v>Shearwood Housing Co-operative Limited</v>
          </cell>
          <cell r="D970" t="str">
            <v>No</v>
          </cell>
          <cell r="E970" t="str">
            <v>non-grp</v>
          </cell>
          <cell r="F970">
            <v>0</v>
          </cell>
          <cell r="G970">
            <v>0</v>
          </cell>
          <cell r="H970">
            <v>0</v>
          </cell>
          <cell r="I970" t="str">
            <v>C3236</v>
          </cell>
          <cell r="J970" t="str">
            <v>Shearwood Housing Co-operative Limited</v>
          </cell>
          <cell r="K970">
            <v>0</v>
          </cell>
          <cell r="L970" t="str">
            <v>C3236</v>
          </cell>
          <cell r="M970" t="str">
            <v>Shearwood Housing Co-operative Limited</v>
          </cell>
          <cell r="N970" t="str">
            <v>RASA</v>
          </cell>
          <cell r="O970">
            <v>1</v>
          </cell>
        </row>
        <row r="971">
          <cell r="A971" t="str">
            <v>C4013</v>
          </cell>
          <cell r="B971" t="str">
            <v>C4013</v>
          </cell>
          <cell r="C971" t="str">
            <v>Shenley Church End Housing Co-operative Limited</v>
          </cell>
          <cell r="D971" t="str">
            <v>No</v>
          </cell>
          <cell r="E971" t="str">
            <v>non-grp</v>
          </cell>
          <cell r="F971">
            <v>0</v>
          </cell>
          <cell r="G971">
            <v>0</v>
          </cell>
          <cell r="H971">
            <v>0</v>
          </cell>
          <cell r="I971" t="str">
            <v>C4013</v>
          </cell>
          <cell r="J971" t="str">
            <v>Shenley Church End Housing Co-operative Limited</v>
          </cell>
          <cell r="K971">
            <v>0</v>
          </cell>
          <cell r="L971" t="str">
            <v>C4013</v>
          </cell>
          <cell r="M971" t="str">
            <v>Shenley Church End Housing Co-operative Limited</v>
          </cell>
          <cell r="N971" t="str">
            <v>RASA</v>
          </cell>
          <cell r="O971">
            <v>1</v>
          </cell>
        </row>
        <row r="972">
          <cell r="A972" t="str">
            <v>LH0050</v>
          </cell>
          <cell r="B972" t="str">
            <v>LH0050</v>
          </cell>
          <cell r="C972" t="str">
            <v>Shepherds Bush Housing Association Limited</v>
          </cell>
          <cell r="D972" t="str">
            <v>Yes</v>
          </cell>
          <cell r="E972" t="str">
            <v>Yes</v>
          </cell>
          <cell r="F972">
            <v>0</v>
          </cell>
          <cell r="G972">
            <v>0</v>
          </cell>
          <cell r="H972">
            <v>0</v>
          </cell>
          <cell r="I972" t="str">
            <v>LH0050</v>
          </cell>
          <cell r="J972" t="str">
            <v>Shepherds Bush Housing Association Limited</v>
          </cell>
          <cell r="K972">
            <v>0</v>
          </cell>
          <cell r="L972" t="str">
            <v>LH0050</v>
          </cell>
          <cell r="M972" t="str">
            <v>Shepherds Bush Housing Association Limited</v>
          </cell>
          <cell r="N972" t="str">
            <v>Large</v>
          </cell>
          <cell r="O972">
            <v>1</v>
          </cell>
        </row>
        <row r="973">
          <cell r="A973" t="str">
            <v>A0482</v>
          </cell>
          <cell r="B973" t="str">
            <v>A0482</v>
          </cell>
          <cell r="C973" t="str">
            <v>Shepton Mallet United Charities</v>
          </cell>
          <cell r="D973" t="str">
            <v>No</v>
          </cell>
          <cell r="E973" t="str">
            <v>non-grp</v>
          </cell>
          <cell r="F973">
            <v>0</v>
          </cell>
          <cell r="G973">
            <v>0</v>
          </cell>
          <cell r="H973">
            <v>0</v>
          </cell>
          <cell r="I973" t="str">
            <v>A0482</v>
          </cell>
          <cell r="J973" t="str">
            <v>Shepton Mallet United Charities</v>
          </cell>
          <cell r="K973">
            <v>0</v>
          </cell>
          <cell r="L973" t="str">
            <v>A0482</v>
          </cell>
          <cell r="M973" t="str">
            <v>Shepton Mallet United Charities</v>
          </cell>
          <cell r="N973" t="str">
            <v>RASA</v>
          </cell>
          <cell r="O973">
            <v>1</v>
          </cell>
        </row>
        <row r="974">
          <cell r="A974" t="str">
            <v>L0849</v>
          </cell>
          <cell r="B974" t="str">
            <v>L0849</v>
          </cell>
          <cell r="C974" t="str">
            <v>Sherborne Close Housing Society Limited</v>
          </cell>
          <cell r="D974" t="str">
            <v>No</v>
          </cell>
          <cell r="E974" t="str">
            <v>non-grp</v>
          </cell>
          <cell r="F974">
            <v>0</v>
          </cell>
          <cell r="G974">
            <v>0</v>
          </cell>
          <cell r="H974">
            <v>0</v>
          </cell>
          <cell r="I974" t="str">
            <v>L0849</v>
          </cell>
          <cell r="J974" t="str">
            <v>Sherborne Close Housing Society Limited</v>
          </cell>
          <cell r="K974">
            <v>0</v>
          </cell>
          <cell r="L974" t="str">
            <v>L0849</v>
          </cell>
          <cell r="M974" t="str">
            <v>Sherborne Close Housing Society Limited</v>
          </cell>
          <cell r="N974" t="str">
            <v>RASA</v>
          </cell>
          <cell r="O974">
            <v>1</v>
          </cell>
        </row>
        <row r="975">
          <cell r="A975" t="str">
            <v>A3494</v>
          </cell>
          <cell r="B975" t="str">
            <v>A3494</v>
          </cell>
          <cell r="C975" t="str">
            <v>Sherburn House Charity</v>
          </cell>
          <cell r="D975" t="str">
            <v>No</v>
          </cell>
          <cell r="E975" t="str">
            <v>non-grp</v>
          </cell>
          <cell r="F975">
            <v>0</v>
          </cell>
          <cell r="G975">
            <v>0</v>
          </cell>
          <cell r="H975">
            <v>0</v>
          </cell>
          <cell r="I975" t="str">
            <v>A3494</v>
          </cell>
          <cell r="J975" t="str">
            <v>Sherburn House Charity</v>
          </cell>
          <cell r="K975">
            <v>0</v>
          </cell>
          <cell r="L975" t="str">
            <v>A3494</v>
          </cell>
          <cell r="M975" t="str">
            <v>Sherburn House Charity</v>
          </cell>
          <cell r="N975" t="str">
            <v>RASA</v>
          </cell>
          <cell r="O975">
            <v>1</v>
          </cell>
        </row>
        <row r="976">
          <cell r="A976" t="str">
            <v>LH3883</v>
          </cell>
          <cell r="B976" t="str">
            <v>LH3883</v>
          </cell>
          <cell r="C976" t="str">
            <v>Shian Housing Association Limited</v>
          </cell>
          <cell r="D976" t="str">
            <v>No</v>
          </cell>
          <cell r="E976" t="str">
            <v>non-grp</v>
          </cell>
          <cell r="F976">
            <v>0</v>
          </cell>
          <cell r="G976">
            <v>0</v>
          </cell>
          <cell r="H976">
            <v>0</v>
          </cell>
          <cell r="I976" t="str">
            <v>LH3883</v>
          </cell>
          <cell r="J976" t="str">
            <v>Shian Housing Association Limited</v>
          </cell>
          <cell r="K976">
            <v>0</v>
          </cell>
          <cell r="L976" t="str">
            <v>LH3883</v>
          </cell>
          <cell r="M976" t="str">
            <v>Shian Housing Association Limited</v>
          </cell>
          <cell r="N976" t="str">
            <v>RASA</v>
          </cell>
          <cell r="O976">
            <v>1</v>
          </cell>
        </row>
        <row r="977">
          <cell r="A977" t="str">
            <v>C3411</v>
          </cell>
          <cell r="B977" t="str">
            <v>C3411</v>
          </cell>
          <cell r="C977" t="str">
            <v>Shorefields Co-operative Limited</v>
          </cell>
          <cell r="D977" t="str">
            <v>No</v>
          </cell>
          <cell r="E977" t="str">
            <v>non-grp</v>
          </cell>
          <cell r="F977">
            <v>0</v>
          </cell>
          <cell r="G977">
            <v>0</v>
          </cell>
          <cell r="H977">
            <v>0</v>
          </cell>
          <cell r="I977" t="str">
            <v>C3411</v>
          </cell>
          <cell r="J977" t="str">
            <v>Shorefields Co-operative Limited</v>
          </cell>
          <cell r="K977">
            <v>0</v>
          </cell>
          <cell r="L977" t="str">
            <v>C3411</v>
          </cell>
          <cell r="M977" t="str">
            <v>Shorefields Co-operative Limited</v>
          </cell>
          <cell r="N977" t="str">
            <v>RASA</v>
          </cell>
          <cell r="O977">
            <v>1</v>
          </cell>
        </row>
        <row r="978">
          <cell r="A978" t="str">
            <v>L4442</v>
          </cell>
          <cell r="B978" t="str">
            <v>L4442</v>
          </cell>
          <cell r="C978" t="str">
            <v>Shoreline Housing Partnership Ltd</v>
          </cell>
          <cell r="D978" t="str">
            <v>No</v>
          </cell>
          <cell r="E978" t="str">
            <v>non-grp</v>
          </cell>
          <cell r="F978">
            <v>0</v>
          </cell>
          <cell r="G978">
            <v>0</v>
          </cell>
          <cell r="H978">
            <v>0</v>
          </cell>
          <cell r="I978" t="str">
            <v>L4442</v>
          </cell>
          <cell r="J978" t="str">
            <v>Shoreline Housing Partnership Ltd</v>
          </cell>
          <cell r="K978">
            <v>0</v>
          </cell>
          <cell r="L978" t="str">
            <v>L4442</v>
          </cell>
          <cell r="M978" t="str">
            <v>Shoreline Housing Partnership Ltd</v>
          </cell>
          <cell r="N978" t="str">
            <v>Large</v>
          </cell>
          <cell r="O978">
            <v>1</v>
          </cell>
        </row>
        <row r="979">
          <cell r="A979" t="str">
            <v>C4103</v>
          </cell>
          <cell r="B979" t="str">
            <v>C4103</v>
          </cell>
          <cell r="C979" t="str">
            <v>Shorncliffe Housing Co-operative Limited</v>
          </cell>
          <cell r="D979" t="str">
            <v>No</v>
          </cell>
          <cell r="E979" t="str">
            <v>non-grp</v>
          </cell>
          <cell r="F979">
            <v>0</v>
          </cell>
          <cell r="G979">
            <v>0</v>
          </cell>
          <cell r="H979">
            <v>0</v>
          </cell>
          <cell r="I979" t="str">
            <v>C4103</v>
          </cell>
          <cell r="J979" t="str">
            <v>Shorncliffe Housing Co-operative Limited</v>
          </cell>
          <cell r="K979">
            <v>0</v>
          </cell>
          <cell r="L979" t="str">
            <v>C4103</v>
          </cell>
          <cell r="M979" t="str">
            <v>Shorncliffe Housing Co-operative Limited</v>
          </cell>
          <cell r="N979" t="str">
            <v>RASA</v>
          </cell>
          <cell r="O979">
            <v>1</v>
          </cell>
        </row>
        <row r="980">
          <cell r="A980" t="str">
            <v>H0134</v>
          </cell>
          <cell r="B980" t="str">
            <v>H0134</v>
          </cell>
          <cell r="C980" t="str">
            <v>Shropshire Association for Sheltered Housing Limited</v>
          </cell>
          <cell r="D980" t="str">
            <v>No</v>
          </cell>
          <cell r="E980" t="str">
            <v>non-grp</v>
          </cell>
          <cell r="F980">
            <v>0</v>
          </cell>
          <cell r="G980">
            <v>0</v>
          </cell>
          <cell r="H980">
            <v>0</v>
          </cell>
          <cell r="I980" t="str">
            <v>H0134</v>
          </cell>
          <cell r="J980" t="str">
            <v>Shropshire Association for Sheltered Housing Limited</v>
          </cell>
          <cell r="K980">
            <v>0</v>
          </cell>
          <cell r="L980" t="str">
            <v>H0134</v>
          </cell>
          <cell r="M980" t="str">
            <v>Shropshire Association for Sheltered Housing Limited</v>
          </cell>
          <cell r="N980" t="str">
            <v>RASA</v>
          </cell>
          <cell r="O980">
            <v>1</v>
          </cell>
        </row>
        <row r="981">
          <cell r="A981" t="str">
            <v>L4493</v>
          </cell>
          <cell r="B981" t="str">
            <v>L4493</v>
          </cell>
          <cell r="C981" t="str">
            <v>Meres and Mosses Housing Association</v>
          </cell>
          <cell r="D981" t="str">
            <v>Yes</v>
          </cell>
          <cell r="E981" t="str">
            <v>No</v>
          </cell>
          <cell r="F981" t="str">
            <v>Yes</v>
          </cell>
          <cell r="G981" t="str">
            <v>L4494</v>
          </cell>
          <cell r="H981" t="str">
            <v>Shropshire Housing Limited</v>
          </cell>
          <cell r="I981" t="str">
            <v>L4494</v>
          </cell>
          <cell r="J981" t="str">
            <v>Shropshire Housing Limited</v>
          </cell>
          <cell r="K981">
            <v>0</v>
          </cell>
          <cell r="L981" t="str">
            <v>L4494</v>
          </cell>
          <cell r="M981" t="str">
            <v>Shropshire Housing Limited</v>
          </cell>
          <cell r="N981" t="str">
            <v>Large</v>
          </cell>
          <cell r="O981">
            <v>1</v>
          </cell>
        </row>
        <row r="982">
          <cell r="A982" t="str">
            <v>L4494</v>
          </cell>
          <cell r="B982" t="str">
            <v>L4494</v>
          </cell>
          <cell r="C982" t="str">
            <v>Shropshire Housing Limited</v>
          </cell>
          <cell r="D982" t="str">
            <v>Yes</v>
          </cell>
          <cell r="E982" t="str">
            <v>Yes</v>
          </cell>
          <cell r="F982">
            <v>0</v>
          </cell>
          <cell r="G982">
            <v>0</v>
          </cell>
          <cell r="H982">
            <v>0</v>
          </cell>
          <cell r="I982" t="str">
            <v>L4494</v>
          </cell>
          <cell r="J982" t="str">
            <v>Shropshire Housing Limited</v>
          </cell>
          <cell r="K982">
            <v>0</v>
          </cell>
          <cell r="L982" t="str">
            <v>L4494</v>
          </cell>
          <cell r="M982" t="str">
            <v>Shropshire Housing Limited</v>
          </cell>
          <cell r="N982" t="str">
            <v>RASA</v>
          </cell>
          <cell r="O982">
            <v>1</v>
          </cell>
        </row>
        <row r="983">
          <cell r="A983" t="str">
            <v>LH3943</v>
          </cell>
          <cell r="B983" t="str">
            <v>LH3943</v>
          </cell>
          <cell r="C983" t="str">
            <v>South Shropshire Housing Association</v>
          </cell>
          <cell r="D983" t="str">
            <v>Yes</v>
          </cell>
          <cell r="E983" t="str">
            <v>No</v>
          </cell>
          <cell r="F983" t="str">
            <v>Yes</v>
          </cell>
          <cell r="G983" t="str">
            <v>L4494</v>
          </cell>
          <cell r="H983" t="str">
            <v>Shropshire Housing Limited</v>
          </cell>
          <cell r="I983" t="str">
            <v>L4494</v>
          </cell>
          <cell r="J983" t="str">
            <v>Shropshire Housing Limited</v>
          </cell>
          <cell r="K983">
            <v>0</v>
          </cell>
          <cell r="L983" t="str">
            <v>L4494</v>
          </cell>
          <cell r="M983" t="str">
            <v>Shropshire Housing Limited</v>
          </cell>
          <cell r="N983" t="str">
            <v>Large</v>
          </cell>
          <cell r="O983">
            <v>1</v>
          </cell>
        </row>
        <row r="984">
          <cell r="A984" t="str">
            <v>L1505</v>
          </cell>
          <cell r="B984" t="str">
            <v>L1505</v>
          </cell>
          <cell r="C984" t="str">
            <v>Shropshire Rural Housing Association Limited</v>
          </cell>
          <cell r="D984" t="str">
            <v>No</v>
          </cell>
          <cell r="E984" t="str">
            <v>non-grp</v>
          </cell>
          <cell r="F984">
            <v>0</v>
          </cell>
          <cell r="G984">
            <v>0</v>
          </cell>
          <cell r="H984">
            <v>0</v>
          </cell>
          <cell r="I984" t="str">
            <v>L1505</v>
          </cell>
          <cell r="J984" t="str">
            <v>Shropshire Rural Housing Association Limited</v>
          </cell>
          <cell r="K984">
            <v>0</v>
          </cell>
          <cell r="L984" t="str">
            <v>L1505</v>
          </cell>
          <cell r="M984" t="str">
            <v>Shropshire Rural Housing Association Limited</v>
          </cell>
          <cell r="N984" t="str">
            <v>RASA</v>
          </cell>
          <cell r="O984">
            <v>1</v>
          </cell>
        </row>
        <row r="985">
          <cell r="A985" t="str">
            <v>H0299</v>
          </cell>
          <cell r="B985" t="str">
            <v>H0299</v>
          </cell>
          <cell r="C985" t="str">
            <v>Sidcot Friends Housing Society Limited</v>
          </cell>
          <cell r="D985" t="str">
            <v>No</v>
          </cell>
          <cell r="E985" t="str">
            <v>non-grp</v>
          </cell>
          <cell r="F985">
            <v>0</v>
          </cell>
          <cell r="G985">
            <v>0</v>
          </cell>
          <cell r="H985">
            <v>0</v>
          </cell>
          <cell r="I985" t="str">
            <v>H0299</v>
          </cell>
          <cell r="J985" t="str">
            <v>Sidcot Friends Housing Society Limited</v>
          </cell>
          <cell r="K985">
            <v>0</v>
          </cell>
          <cell r="L985" t="str">
            <v>H0299</v>
          </cell>
          <cell r="M985" t="str">
            <v>Sidcot Friends Housing Society Limited</v>
          </cell>
          <cell r="N985" t="str">
            <v>RASA</v>
          </cell>
          <cell r="O985">
            <v>1</v>
          </cell>
        </row>
        <row r="986">
          <cell r="A986" t="str">
            <v>A0565</v>
          </cell>
          <cell r="B986" t="str">
            <v>A0565</v>
          </cell>
          <cell r="C986" t="str">
            <v>Sir E D Walker Homes</v>
          </cell>
          <cell r="D986" t="str">
            <v>No</v>
          </cell>
          <cell r="E986" t="str">
            <v>non-grp</v>
          </cell>
          <cell r="F986">
            <v>0</v>
          </cell>
          <cell r="G986">
            <v>0</v>
          </cell>
          <cell r="H986">
            <v>0</v>
          </cell>
          <cell r="I986" t="str">
            <v>A0565</v>
          </cell>
          <cell r="J986" t="str">
            <v>Sir E D Walker Homes</v>
          </cell>
          <cell r="K986">
            <v>0</v>
          </cell>
          <cell r="L986" t="str">
            <v>A0565</v>
          </cell>
          <cell r="M986" t="str">
            <v>Sir E D Walker Homes</v>
          </cell>
          <cell r="N986" t="str">
            <v>RASA</v>
          </cell>
          <cell r="O986">
            <v>1</v>
          </cell>
        </row>
        <row r="987">
          <cell r="A987" t="str">
            <v>A2408</v>
          </cell>
          <cell r="B987" t="str">
            <v>A2408</v>
          </cell>
          <cell r="C987" t="str">
            <v>Sir Job Charlton's Hospital Charity</v>
          </cell>
          <cell r="D987" t="str">
            <v>No</v>
          </cell>
          <cell r="E987" t="str">
            <v>non-grp</v>
          </cell>
          <cell r="F987">
            <v>0</v>
          </cell>
          <cell r="G987">
            <v>0</v>
          </cell>
          <cell r="H987">
            <v>0</v>
          </cell>
          <cell r="I987" t="str">
            <v>A2408</v>
          </cell>
          <cell r="J987" t="str">
            <v>Sir Job Charlton's Hospital Charity</v>
          </cell>
          <cell r="K987">
            <v>0</v>
          </cell>
          <cell r="L987" t="str">
            <v>A2408</v>
          </cell>
          <cell r="M987" t="str">
            <v>Sir Job Charlton's Hospital Charity</v>
          </cell>
          <cell r="N987" t="str">
            <v>RASA</v>
          </cell>
          <cell r="O987">
            <v>1</v>
          </cell>
        </row>
        <row r="988">
          <cell r="A988" t="str">
            <v>A0629</v>
          </cell>
          <cell r="B988" t="str">
            <v>A0629</v>
          </cell>
          <cell r="C988" t="str">
            <v>Sir Josiah Mason's Trust</v>
          </cell>
          <cell r="D988" t="str">
            <v>No</v>
          </cell>
          <cell r="E988" t="str">
            <v>non-grp</v>
          </cell>
          <cell r="F988">
            <v>0</v>
          </cell>
          <cell r="G988">
            <v>0</v>
          </cell>
          <cell r="H988">
            <v>0</v>
          </cell>
          <cell r="I988" t="str">
            <v>A0629</v>
          </cell>
          <cell r="J988" t="str">
            <v>Sir Josiah Mason's Trust</v>
          </cell>
          <cell r="K988">
            <v>0</v>
          </cell>
          <cell r="L988" t="str">
            <v>A0629</v>
          </cell>
          <cell r="M988" t="str">
            <v>Sir Josiah Mason's Trust</v>
          </cell>
          <cell r="N988" t="str">
            <v>RASA</v>
          </cell>
          <cell r="O988">
            <v>1</v>
          </cell>
        </row>
        <row r="989">
          <cell r="A989" t="str">
            <v>A2071</v>
          </cell>
          <cell r="B989" t="str">
            <v>A2071</v>
          </cell>
          <cell r="C989" t="str">
            <v>Sir Robert Geffery's Almshouse Trust</v>
          </cell>
          <cell r="D989" t="str">
            <v>No</v>
          </cell>
          <cell r="E989" t="str">
            <v>non-grp</v>
          </cell>
          <cell r="F989">
            <v>0</v>
          </cell>
          <cell r="G989">
            <v>0</v>
          </cell>
          <cell r="H989">
            <v>0</v>
          </cell>
          <cell r="I989" t="str">
            <v>A2071</v>
          </cell>
          <cell r="J989" t="str">
            <v>Sir Robert Geffery's Almshouse Trust</v>
          </cell>
          <cell r="K989">
            <v>0</v>
          </cell>
          <cell r="L989" t="str">
            <v>A2071</v>
          </cell>
          <cell r="M989" t="str">
            <v>Sir Robert Geffery's Almshouse Trust</v>
          </cell>
          <cell r="N989" t="str">
            <v>RASA</v>
          </cell>
          <cell r="O989">
            <v>1</v>
          </cell>
        </row>
        <row r="990">
          <cell r="A990" t="str">
            <v>A4298</v>
          </cell>
          <cell r="B990" t="str">
            <v>A4298</v>
          </cell>
          <cell r="C990" t="str">
            <v>Sir William Turner's Hospital</v>
          </cell>
          <cell r="D990" t="str">
            <v>No</v>
          </cell>
          <cell r="E990" t="str">
            <v>non-grp</v>
          </cell>
          <cell r="F990">
            <v>0</v>
          </cell>
          <cell r="G990">
            <v>0</v>
          </cell>
          <cell r="H990">
            <v>0</v>
          </cell>
          <cell r="I990" t="str">
            <v>A4298</v>
          </cell>
          <cell r="J990" t="str">
            <v>Sir William Turner's Hospital</v>
          </cell>
          <cell r="K990">
            <v>0</v>
          </cell>
          <cell r="L990" t="str">
            <v>A4298</v>
          </cell>
          <cell r="M990" t="str">
            <v>Sir William Turner's Hospital</v>
          </cell>
          <cell r="N990" t="str">
            <v>RASA</v>
          </cell>
          <cell r="O990">
            <v>1</v>
          </cell>
        </row>
        <row r="991">
          <cell r="A991" t="str">
            <v>A2566</v>
          </cell>
          <cell r="B991" t="str">
            <v>A2566</v>
          </cell>
          <cell r="C991" t="str">
            <v>Siward James and Arkwright Trust Charity</v>
          </cell>
          <cell r="D991" t="str">
            <v>No</v>
          </cell>
          <cell r="E991" t="str">
            <v>non-grp</v>
          </cell>
          <cell r="F991">
            <v>0</v>
          </cell>
          <cell r="G991">
            <v>0</v>
          </cell>
          <cell r="H991">
            <v>0</v>
          </cell>
          <cell r="I991" t="str">
            <v>A2566</v>
          </cell>
          <cell r="J991" t="str">
            <v>Siward James and Arkwright Trust Charity</v>
          </cell>
          <cell r="K991">
            <v>0</v>
          </cell>
          <cell r="L991" t="str">
            <v>A2566</v>
          </cell>
          <cell r="M991" t="str">
            <v>Siward James and Arkwright Trust Charity</v>
          </cell>
          <cell r="N991" t="str">
            <v>RASA</v>
          </cell>
          <cell r="O991">
            <v>1</v>
          </cell>
        </row>
        <row r="992">
          <cell r="A992" t="str">
            <v>4612</v>
          </cell>
          <cell r="B992">
            <v>4612</v>
          </cell>
          <cell r="C992" t="str">
            <v>Six Town Housing Limited</v>
          </cell>
          <cell r="D992" t="str">
            <v>No</v>
          </cell>
          <cell r="E992" t="str">
            <v>non-grp</v>
          </cell>
          <cell r="F992">
            <v>0</v>
          </cell>
          <cell r="G992">
            <v>0</v>
          </cell>
          <cell r="H992">
            <v>0</v>
          </cell>
          <cell r="I992" t="str">
            <v>4612</v>
          </cell>
          <cell r="J992" t="str">
            <v>Six Town Housing Limited</v>
          </cell>
          <cell r="K992">
            <v>0</v>
          </cell>
          <cell r="L992" t="str">
            <v>4612</v>
          </cell>
          <cell r="M992" t="str">
            <v>Six Town Housing Limited</v>
          </cell>
          <cell r="N992" t="str">
            <v>RASA</v>
          </cell>
          <cell r="O992">
            <v>1</v>
          </cell>
        </row>
        <row r="993">
          <cell r="A993" t="str">
            <v>A2547</v>
          </cell>
          <cell r="B993" t="str">
            <v>A2547</v>
          </cell>
          <cell r="C993" t="str">
            <v>Sloswicke's Almshouse Charity</v>
          </cell>
          <cell r="D993" t="str">
            <v>No</v>
          </cell>
          <cell r="E993" t="str">
            <v>non-grp</v>
          </cell>
          <cell r="F993">
            <v>0</v>
          </cell>
          <cell r="G993">
            <v>0</v>
          </cell>
          <cell r="H993">
            <v>0</v>
          </cell>
          <cell r="I993" t="str">
            <v>A2547</v>
          </cell>
          <cell r="J993" t="str">
            <v>Sloswicke's Almshouse Charity</v>
          </cell>
          <cell r="K993">
            <v>0</v>
          </cell>
          <cell r="L993" t="str">
            <v>A2547</v>
          </cell>
          <cell r="M993" t="str">
            <v>Sloswicke's Almshouse Charity</v>
          </cell>
          <cell r="N993" t="str">
            <v>RASA</v>
          </cell>
          <cell r="O993">
            <v>1</v>
          </cell>
        </row>
        <row r="994">
          <cell r="A994" t="str">
            <v>4782</v>
          </cell>
          <cell r="B994">
            <v>4782</v>
          </cell>
          <cell r="C994" t="str">
            <v>Slough YMCA</v>
          </cell>
          <cell r="D994" t="str">
            <v>No</v>
          </cell>
          <cell r="E994" t="str">
            <v>non-grp</v>
          </cell>
          <cell r="F994">
            <v>0</v>
          </cell>
          <cell r="G994">
            <v>0</v>
          </cell>
          <cell r="H994">
            <v>0</v>
          </cell>
          <cell r="I994" t="str">
            <v>4782</v>
          </cell>
          <cell r="J994" t="str">
            <v>Slough YMCA</v>
          </cell>
          <cell r="K994">
            <v>0</v>
          </cell>
          <cell r="L994" t="str">
            <v>4782</v>
          </cell>
          <cell r="M994" t="str">
            <v>Slough YMCA</v>
          </cell>
          <cell r="N994" t="str">
            <v>RASA</v>
          </cell>
          <cell r="O994">
            <v>1</v>
          </cell>
        </row>
        <row r="995">
          <cell r="A995" t="str">
            <v>C2533</v>
          </cell>
          <cell r="B995" t="str">
            <v>C2533</v>
          </cell>
          <cell r="C995" t="str">
            <v>Small Heath Park Housing Co-operative Limited</v>
          </cell>
          <cell r="D995" t="str">
            <v>No</v>
          </cell>
          <cell r="E995" t="str">
            <v>non-grp</v>
          </cell>
          <cell r="F995">
            <v>0</v>
          </cell>
          <cell r="G995">
            <v>0</v>
          </cell>
          <cell r="H995">
            <v>0</v>
          </cell>
          <cell r="I995" t="str">
            <v>C2533</v>
          </cell>
          <cell r="J995" t="str">
            <v>Small Heath Park Housing Co-operative Limited</v>
          </cell>
          <cell r="K995">
            <v>0</v>
          </cell>
          <cell r="L995" t="str">
            <v>C2533</v>
          </cell>
          <cell r="M995" t="str">
            <v>Small Heath Park Housing Co-operative Limited</v>
          </cell>
          <cell r="N995" t="str">
            <v>RASA</v>
          </cell>
          <cell r="O995">
            <v>1</v>
          </cell>
        </row>
        <row r="996">
          <cell r="A996" t="str">
            <v>L4130</v>
          </cell>
          <cell r="B996" t="str">
            <v>L4130</v>
          </cell>
          <cell r="C996" t="str">
            <v>Soha Housing Limited</v>
          </cell>
          <cell r="D996" t="str">
            <v>Yes</v>
          </cell>
          <cell r="E996" t="str">
            <v>Yes</v>
          </cell>
          <cell r="F996">
            <v>0</v>
          </cell>
          <cell r="G996">
            <v>0</v>
          </cell>
          <cell r="H996">
            <v>0</v>
          </cell>
          <cell r="I996" t="str">
            <v>L4130</v>
          </cell>
          <cell r="J996" t="str">
            <v>Soha Housing Limited</v>
          </cell>
          <cell r="K996">
            <v>0</v>
          </cell>
          <cell r="L996" t="str">
            <v>L4130</v>
          </cell>
          <cell r="M996" t="str">
            <v>Soha Housing Limited</v>
          </cell>
          <cell r="N996" t="str">
            <v>Large</v>
          </cell>
          <cell r="O996">
            <v>1</v>
          </cell>
        </row>
        <row r="997">
          <cell r="A997" t="str">
            <v>LH1321</v>
          </cell>
          <cell r="B997" t="str">
            <v>LH1321</v>
          </cell>
          <cell r="C997" t="str">
            <v>Soho Housing Association Limited</v>
          </cell>
          <cell r="D997" t="str">
            <v>Yes</v>
          </cell>
          <cell r="E997" t="str">
            <v>Yes</v>
          </cell>
          <cell r="F997">
            <v>0</v>
          </cell>
          <cell r="G997">
            <v>0</v>
          </cell>
          <cell r="H997">
            <v>0</v>
          </cell>
          <cell r="I997" t="str">
            <v>LH1321</v>
          </cell>
          <cell r="J997" t="str">
            <v>Soho Housing Association Limited</v>
          </cell>
          <cell r="K997">
            <v>0</v>
          </cell>
          <cell r="L997" t="str">
            <v>LH1321</v>
          </cell>
          <cell r="M997" t="str">
            <v>Soho Housing Association Limited</v>
          </cell>
          <cell r="N997" t="str">
            <v>RASA</v>
          </cell>
          <cell r="O997">
            <v>1</v>
          </cell>
        </row>
        <row r="998">
          <cell r="A998" t="str">
            <v>L4191</v>
          </cell>
          <cell r="B998" t="str">
            <v>L4191</v>
          </cell>
          <cell r="C998" t="str">
            <v>Solihull Care Housing Association Limited</v>
          </cell>
          <cell r="D998" t="str">
            <v>No</v>
          </cell>
          <cell r="E998" t="str">
            <v>non-grp</v>
          </cell>
          <cell r="F998">
            <v>0</v>
          </cell>
          <cell r="G998">
            <v>0</v>
          </cell>
          <cell r="H998">
            <v>0</v>
          </cell>
          <cell r="I998" t="str">
            <v>L4191</v>
          </cell>
          <cell r="J998" t="str">
            <v>Solihull Care Housing Association Limited</v>
          </cell>
          <cell r="K998">
            <v>0</v>
          </cell>
          <cell r="L998" t="str">
            <v>L4191</v>
          </cell>
          <cell r="M998" t="str">
            <v>Solihull Care Housing Association Limited</v>
          </cell>
          <cell r="N998" t="str">
            <v>RASA</v>
          </cell>
          <cell r="O998">
            <v>1</v>
          </cell>
        </row>
        <row r="999">
          <cell r="A999" t="str">
            <v>4696</v>
          </cell>
          <cell r="B999">
            <v>4696</v>
          </cell>
          <cell r="C999" t="str">
            <v>Solo Housing (East Anglia) Limited</v>
          </cell>
          <cell r="D999" t="str">
            <v>No</v>
          </cell>
          <cell r="E999" t="str">
            <v>non-grp</v>
          </cell>
          <cell r="F999">
            <v>0</v>
          </cell>
          <cell r="G999">
            <v>0</v>
          </cell>
          <cell r="H999">
            <v>0</v>
          </cell>
          <cell r="I999" t="str">
            <v>4696</v>
          </cell>
          <cell r="J999" t="str">
            <v>Solo Housing (East Anglia) Limited</v>
          </cell>
          <cell r="K999">
            <v>0</v>
          </cell>
          <cell r="L999" t="str">
            <v>4696</v>
          </cell>
          <cell r="M999" t="str">
            <v>Solo Housing (East Anglia) Limited</v>
          </cell>
          <cell r="N999" t="str">
            <v>RASA</v>
          </cell>
          <cell r="O999">
            <v>1</v>
          </cell>
        </row>
        <row r="1000">
          <cell r="A1000" t="str">
            <v>L0125</v>
          </cell>
          <cell r="B1000" t="str">
            <v>L0125</v>
          </cell>
          <cell r="C1000" t="str">
            <v>Solon South West Housing Association Limited</v>
          </cell>
          <cell r="D1000" t="str">
            <v>No</v>
          </cell>
          <cell r="E1000" t="str">
            <v>non-grp</v>
          </cell>
          <cell r="F1000">
            <v>0</v>
          </cell>
          <cell r="G1000">
            <v>0</v>
          </cell>
          <cell r="H1000">
            <v>0</v>
          </cell>
          <cell r="I1000" t="str">
            <v>L0125</v>
          </cell>
          <cell r="J1000" t="str">
            <v>Solon South West Housing Association Limited</v>
          </cell>
          <cell r="K1000">
            <v>0</v>
          </cell>
          <cell r="L1000" t="str">
            <v>L0125</v>
          </cell>
          <cell r="M1000" t="str">
            <v>Solon South West Housing Association Limited</v>
          </cell>
          <cell r="N1000" t="str">
            <v>Large</v>
          </cell>
          <cell r="O1000">
            <v>1</v>
          </cell>
        </row>
        <row r="1001">
          <cell r="A1001" t="str">
            <v>C3027</v>
          </cell>
          <cell r="B1001" t="str">
            <v>C3027</v>
          </cell>
          <cell r="C1001" t="str">
            <v>Somewhere Co-operative Housing Association Limited</v>
          </cell>
          <cell r="D1001" t="str">
            <v>No</v>
          </cell>
          <cell r="E1001" t="str">
            <v>non-grp</v>
          </cell>
          <cell r="F1001">
            <v>0</v>
          </cell>
          <cell r="G1001">
            <v>0</v>
          </cell>
          <cell r="H1001">
            <v>0</v>
          </cell>
          <cell r="I1001" t="str">
            <v>C3027</v>
          </cell>
          <cell r="J1001" t="str">
            <v>Somewhere Co-operative Housing Association Limited</v>
          </cell>
          <cell r="K1001">
            <v>0</v>
          </cell>
          <cell r="L1001" t="str">
            <v>C3027</v>
          </cell>
          <cell r="M1001" t="str">
            <v>Somewhere Co-operative Housing Association Limited</v>
          </cell>
          <cell r="N1001" t="str">
            <v>RASA</v>
          </cell>
          <cell r="O1001">
            <v>1</v>
          </cell>
        </row>
        <row r="1002">
          <cell r="A1002" t="str">
            <v>L0295</v>
          </cell>
          <cell r="B1002" t="str">
            <v>L0295</v>
          </cell>
          <cell r="C1002" t="str">
            <v>Soroptimist (Poole) Housing Association Ltd</v>
          </cell>
          <cell r="D1002" t="str">
            <v>No</v>
          </cell>
          <cell r="E1002" t="str">
            <v>non-grp</v>
          </cell>
          <cell r="F1002">
            <v>0</v>
          </cell>
          <cell r="G1002">
            <v>0</v>
          </cell>
          <cell r="H1002">
            <v>0</v>
          </cell>
          <cell r="I1002" t="str">
            <v>L0295</v>
          </cell>
          <cell r="J1002" t="str">
            <v>Soroptimist (Poole) Housing Association Ltd</v>
          </cell>
          <cell r="K1002">
            <v>0</v>
          </cell>
          <cell r="L1002" t="str">
            <v>L0295</v>
          </cell>
          <cell r="M1002" t="str">
            <v>Soroptimist (Poole) Housing Association Ltd</v>
          </cell>
          <cell r="N1002" t="str">
            <v>RASA</v>
          </cell>
          <cell r="O1002">
            <v>1</v>
          </cell>
        </row>
        <row r="1003">
          <cell r="A1003" t="str">
            <v>C3275</v>
          </cell>
          <cell r="B1003" t="str">
            <v>C3275</v>
          </cell>
          <cell r="C1003" t="str">
            <v>South Camden Housing Co-operative Limited</v>
          </cell>
          <cell r="D1003" t="str">
            <v>No</v>
          </cell>
          <cell r="E1003" t="str">
            <v>non-grp</v>
          </cell>
          <cell r="F1003">
            <v>0</v>
          </cell>
          <cell r="G1003">
            <v>0</v>
          </cell>
          <cell r="H1003">
            <v>0</v>
          </cell>
          <cell r="I1003" t="str">
            <v>C3275</v>
          </cell>
          <cell r="J1003" t="str">
            <v>South Camden Housing Co-operative Limited</v>
          </cell>
          <cell r="K1003">
            <v>0</v>
          </cell>
          <cell r="L1003" t="str">
            <v>C3275</v>
          </cell>
          <cell r="M1003" t="str">
            <v>South Camden Housing Co-operative Limited</v>
          </cell>
          <cell r="N1003" t="str">
            <v>RASA</v>
          </cell>
          <cell r="O1003">
            <v>1</v>
          </cell>
        </row>
        <row r="1004">
          <cell r="A1004" t="str">
            <v>L2034</v>
          </cell>
          <cell r="B1004" t="str">
            <v>L2034</v>
          </cell>
          <cell r="C1004" t="str">
            <v>South Cheshire Housing Society Limited</v>
          </cell>
          <cell r="D1004" t="str">
            <v>No</v>
          </cell>
          <cell r="E1004" t="str">
            <v>non-grp</v>
          </cell>
          <cell r="F1004">
            <v>0</v>
          </cell>
          <cell r="G1004">
            <v>0</v>
          </cell>
          <cell r="H1004">
            <v>0</v>
          </cell>
          <cell r="I1004" t="str">
            <v>L2034</v>
          </cell>
          <cell r="J1004" t="str">
            <v>South Cheshire Housing Society Limited</v>
          </cell>
          <cell r="K1004">
            <v>0</v>
          </cell>
          <cell r="L1004" t="str">
            <v>L2034</v>
          </cell>
          <cell r="M1004" t="str">
            <v>South Cheshire Housing Society Limited</v>
          </cell>
          <cell r="N1004" t="str">
            <v>RASA</v>
          </cell>
          <cell r="O1004">
            <v>1</v>
          </cell>
        </row>
        <row r="1005">
          <cell r="A1005" t="str">
            <v>LH0920</v>
          </cell>
          <cell r="B1005" t="str">
            <v>LH0920</v>
          </cell>
          <cell r="C1005" t="str">
            <v>South Devon Rural Housing Association Limited</v>
          </cell>
          <cell r="D1005" t="str">
            <v>No</v>
          </cell>
          <cell r="E1005" t="str">
            <v>non-grp</v>
          </cell>
          <cell r="F1005">
            <v>0</v>
          </cell>
          <cell r="G1005">
            <v>0</v>
          </cell>
          <cell r="H1005">
            <v>0</v>
          </cell>
          <cell r="I1005" t="str">
            <v>LH0920</v>
          </cell>
          <cell r="J1005" t="str">
            <v>South Devon Rural Housing Association Limited</v>
          </cell>
          <cell r="K1005">
            <v>0</v>
          </cell>
          <cell r="L1005" t="str">
            <v>LH0920</v>
          </cell>
          <cell r="M1005" t="str">
            <v>South Devon Rural Housing Association Limited</v>
          </cell>
          <cell r="N1005" t="str">
            <v>RASA</v>
          </cell>
          <cell r="O1005">
            <v>1</v>
          </cell>
        </row>
        <row r="1006">
          <cell r="A1006" t="str">
            <v>4686</v>
          </cell>
          <cell r="B1006">
            <v>4686</v>
          </cell>
          <cell r="C1006" t="str">
            <v>South Lakes Housing</v>
          </cell>
          <cell r="D1006" t="str">
            <v>No</v>
          </cell>
          <cell r="E1006" t="str">
            <v>non-grp</v>
          </cell>
          <cell r="F1006">
            <v>0</v>
          </cell>
          <cell r="G1006">
            <v>0</v>
          </cell>
          <cell r="H1006">
            <v>0</v>
          </cell>
          <cell r="I1006" t="str">
            <v>4686</v>
          </cell>
          <cell r="J1006" t="str">
            <v>South Lakes Housing</v>
          </cell>
          <cell r="K1006">
            <v>0</v>
          </cell>
          <cell r="L1006" t="str">
            <v>4686</v>
          </cell>
          <cell r="M1006" t="str">
            <v>South Lakes Housing</v>
          </cell>
          <cell r="N1006" t="str">
            <v>Large</v>
          </cell>
          <cell r="O1006">
            <v>1</v>
          </cell>
        </row>
        <row r="1007">
          <cell r="A1007" t="str">
            <v>L4230</v>
          </cell>
          <cell r="B1007" t="str">
            <v>L4230</v>
          </cell>
          <cell r="C1007" t="str">
            <v>South Liverpool Homes Limited</v>
          </cell>
          <cell r="D1007" t="str">
            <v>Yes</v>
          </cell>
          <cell r="E1007" t="str">
            <v>Yes</v>
          </cell>
          <cell r="F1007">
            <v>0</v>
          </cell>
          <cell r="G1007">
            <v>0</v>
          </cell>
          <cell r="H1007">
            <v>0</v>
          </cell>
          <cell r="I1007" t="str">
            <v>L4230</v>
          </cell>
          <cell r="J1007" t="str">
            <v>South Liverpool Homes Limited</v>
          </cell>
          <cell r="K1007">
            <v>0</v>
          </cell>
          <cell r="L1007" t="str">
            <v>L4230</v>
          </cell>
          <cell r="M1007" t="str">
            <v>South Liverpool Homes Limited</v>
          </cell>
          <cell r="N1007" t="str">
            <v>Large</v>
          </cell>
          <cell r="O1007">
            <v>1</v>
          </cell>
        </row>
        <row r="1008">
          <cell r="A1008" t="str">
            <v>H4400</v>
          </cell>
          <cell r="B1008" t="str">
            <v>H4400</v>
          </cell>
          <cell r="C1008" t="str">
            <v>South London YMCA</v>
          </cell>
          <cell r="D1008" t="str">
            <v>Yes</v>
          </cell>
          <cell r="E1008" t="str">
            <v>Yes</v>
          </cell>
          <cell r="F1008">
            <v>0</v>
          </cell>
          <cell r="G1008">
            <v>0</v>
          </cell>
          <cell r="H1008">
            <v>0</v>
          </cell>
          <cell r="I1008" t="str">
            <v>H4400</v>
          </cell>
          <cell r="J1008" t="str">
            <v>South London YMCA</v>
          </cell>
          <cell r="K1008">
            <v>0</v>
          </cell>
          <cell r="L1008" t="str">
            <v>H4400</v>
          </cell>
          <cell r="M1008" t="str">
            <v>South London YMCA</v>
          </cell>
          <cell r="N1008" t="str">
            <v>RASA</v>
          </cell>
          <cell r="O1008">
            <v>1</v>
          </cell>
        </row>
        <row r="1009">
          <cell r="A1009" t="str">
            <v>C2612</v>
          </cell>
          <cell r="B1009" t="str">
            <v>C2612</v>
          </cell>
          <cell r="C1009" t="str">
            <v>South Mildmay Tenants Co-operative Limited</v>
          </cell>
          <cell r="D1009" t="str">
            <v>No</v>
          </cell>
          <cell r="E1009" t="str">
            <v>non-grp</v>
          </cell>
          <cell r="F1009">
            <v>0</v>
          </cell>
          <cell r="G1009">
            <v>0</v>
          </cell>
          <cell r="H1009">
            <v>0</v>
          </cell>
          <cell r="I1009" t="str">
            <v>C2612</v>
          </cell>
          <cell r="J1009" t="str">
            <v>South Mildmay Tenants Co-operative Limited</v>
          </cell>
          <cell r="K1009">
            <v>0</v>
          </cell>
          <cell r="L1009" t="str">
            <v>C2612</v>
          </cell>
          <cell r="M1009" t="str">
            <v>South Mildmay Tenants Co-operative Limited</v>
          </cell>
          <cell r="N1009" t="str">
            <v>RASA</v>
          </cell>
          <cell r="O1009">
            <v>1</v>
          </cell>
        </row>
        <row r="1010">
          <cell r="A1010" t="str">
            <v>C3178</v>
          </cell>
          <cell r="B1010" t="str">
            <v>C3178</v>
          </cell>
          <cell r="C1010" t="str">
            <v>South Road Housing Co-operative Limited</v>
          </cell>
          <cell r="D1010" t="str">
            <v>No</v>
          </cell>
          <cell r="E1010" t="str">
            <v>non-grp</v>
          </cell>
          <cell r="F1010">
            <v>0</v>
          </cell>
          <cell r="G1010">
            <v>0</v>
          </cell>
          <cell r="H1010">
            <v>0</v>
          </cell>
          <cell r="I1010" t="str">
            <v>C3178</v>
          </cell>
          <cell r="J1010" t="str">
            <v>South Road Housing Co-operative Limited</v>
          </cell>
          <cell r="K1010">
            <v>0</v>
          </cell>
          <cell r="L1010" t="str">
            <v>C3178</v>
          </cell>
          <cell r="M1010" t="str">
            <v>South Road Housing Co-operative Limited</v>
          </cell>
          <cell r="N1010" t="str">
            <v>RASA</v>
          </cell>
          <cell r="O1010">
            <v>1</v>
          </cell>
        </row>
        <row r="1011">
          <cell r="A1011" t="str">
            <v>4786</v>
          </cell>
          <cell r="B1011">
            <v>4786</v>
          </cell>
          <cell r="C1011" t="str">
            <v>South Tyneside Housing Ventures Trust Limited</v>
          </cell>
          <cell r="D1011" t="str">
            <v>No</v>
          </cell>
          <cell r="E1011" t="str">
            <v>non-grp</v>
          </cell>
          <cell r="F1011">
            <v>0</v>
          </cell>
          <cell r="G1011">
            <v>0</v>
          </cell>
          <cell r="H1011">
            <v>0</v>
          </cell>
          <cell r="I1011" t="str">
            <v>4786</v>
          </cell>
          <cell r="J1011" t="str">
            <v>South Tyneside Housing Ventures Trust Limited</v>
          </cell>
          <cell r="K1011">
            <v>0</v>
          </cell>
          <cell r="L1011" t="str">
            <v>4786</v>
          </cell>
          <cell r="M1011" t="str">
            <v>South Tyneside Housing Ventures Trust Limited</v>
          </cell>
          <cell r="N1011" t="str">
            <v>RASA</v>
          </cell>
          <cell r="O1011">
            <v>1</v>
          </cell>
        </row>
        <row r="1012">
          <cell r="A1012" t="str">
            <v>L2424</v>
          </cell>
          <cell r="B1012" t="str">
            <v>L2424</v>
          </cell>
          <cell r="C1012" t="str">
            <v>South Western Housing Society</v>
          </cell>
          <cell r="D1012" t="str">
            <v>No</v>
          </cell>
          <cell r="E1012" t="str">
            <v>non-grp</v>
          </cell>
          <cell r="F1012">
            <v>0</v>
          </cell>
          <cell r="G1012">
            <v>0</v>
          </cell>
          <cell r="H1012">
            <v>0</v>
          </cell>
          <cell r="I1012" t="str">
            <v>L2424</v>
          </cell>
          <cell r="J1012" t="str">
            <v>South Western Housing Society</v>
          </cell>
          <cell r="K1012">
            <v>0</v>
          </cell>
          <cell r="L1012" t="str">
            <v>L2424</v>
          </cell>
          <cell r="M1012" t="str">
            <v>South Western Housing Society</v>
          </cell>
          <cell r="N1012" t="str">
            <v>RASA</v>
          </cell>
          <cell r="O1012">
            <v>1</v>
          </cell>
        </row>
        <row r="1013">
          <cell r="A1013" t="str">
            <v>4741</v>
          </cell>
          <cell r="B1013">
            <v>4741</v>
          </cell>
          <cell r="C1013" t="str">
            <v>Alliance Housing Association (South Yorkshire) Limited</v>
          </cell>
          <cell r="D1013" t="str">
            <v>Yes</v>
          </cell>
          <cell r="E1013" t="str">
            <v>No</v>
          </cell>
          <cell r="F1013" t="str">
            <v>Yes</v>
          </cell>
          <cell r="G1013" t="str">
            <v>L0078</v>
          </cell>
          <cell r="H1013" t="str">
            <v>South Yorkshire Housing Association Limited</v>
          </cell>
          <cell r="I1013" t="str">
            <v>L0078</v>
          </cell>
          <cell r="J1013" t="str">
            <v>South Yorkshire Housing Association Limited</v>
          </cell>
          <cell r="K1013">
            <v>0</v>
          </cell>
          <cell r="L1013" t="str">
            <v>L0078</v>
          </cell>
          <cell r="M1013" t="str">
            <v>South Yorkshire Housing Association Limited</v>
          </cell>
          <cell r="N1013" t="str">
            <v>RASA</v>
          </cell>
          <cell r="O1013">
            <v>1</v>
          </cell>
        </row>
        <row r="1014">
          <cell r="A1014" t="str">
            <v>L0078</v>
          </cell>
          <cell r="B1014" t="str">
            <v>L0078</v>
          </cell>
          <cell r="C1014" t="str">
            <v>South Yorkshire Housing Association Limited</v>
          </cell>
          <cell r="D1014" t="str">
            <v>Yes</v>
          </cell>
          <cell r="E1014" t="str">
            <v>Yes</v>
          </cell>
          <cell r="F1014">
            <v>0</v>
          </cell>
          <cell r="G1014">
            <v>0</v>
          </cell>
          <cell r="H1014">
            <v>0</v>
          </cell>
          <cell r="I1014" t="str">
            <v>L0078</v>
          </cell>
          <cell r="J1014" t="str">
            <v>South Yorkshire Housing Association Limited</v>
          </cell>
          <cell r="K1014">
            <v>0</v>
          </cell>
          <cell r="L1014" t="str">
            <v>L0078</v>
          </cell>
          <cell r="M1014" t="str">
            <v>South Yorkshire Housing Association Limited</v>
          </cell>
          <cell r="N1014" t="str">
            <v>Large</v>
          </cell>
          <cell r="O1014">
            <v>1</v>
          </cell>
        </row>
        <row r="1015">
          <cell r="A1015" t="str">
            <v>C3572</v>
          </cell>
          <cell r="B1015" t="str">
            <v>C3572</v>
          </cell>
          <cell r="C1015" t="str">
            <v>Southdene Housing Co-operative Limited</v>
          </cell>
          <cell r="D1015" t="str">
            <v>No</v>
          </cell>
          <cell r="E1015" t="str">
            <v>non-grp</v>
          </cell>
          <cell r="F1015">
            <v>0</v>
          </cell>
          <cell r="G1015">
            <v>0</v>
          </cell>
          <cell r="H1015">
            <v>0</v>
          </cell>
          <cell r="I1015" t="str">
            <v>C3572</v>
          </cell>
          <cell r="J1015" t="str">
            <v>Southdene Housing Co-operative Limited</v>
          </cell>
          <cell r="K1015">
            <v>0</v>
          </cell>
          <cell r="L1015" t="str">
            <v>C3572</v>
          </cell>
          <cell r="M1015" t="str">
            <v>Southdene Housing Co-operative Limited</v>
          </cell>
          <cell r="N1015" t="str">
            <v>RASA</v>
          </cell>
          <cell r="O1015">
            <v>1</v>
          </cell>
        </row>
        <row r="1016">
          <cell r="A1016" t="str">
            <v>L1829</v>
          </cell>
          <cell r="B1016" t="str">
            <v>L1829</v>
          </cell>
          <cell r="C1016" t="str">
            <v>Southdown Housing Association Limited</v>
          </cell>
          <cell r="D1016" t="str">
            <v>No</v>
          </cell>
          <cell r="E1016" t="str">
            <v>non-grp</v>
          </cell>
          <cell r="F1016">
            <v>0</v>
          </cell>
          <cell r="G1016">
            <v>0</v>
          </cell>
          <cell r="H1016">
            <v>0</v>
          </cell>
          <cell r="I1016" t="str">
            <v>L1829</v>
          </cell>
          <cell r="J1016" t="str">
            <v>Southdown Housing Association Limited</v>
          </cell>
          <cell r="K1016">
            <v>0</v>
          </cell>
          <cell r="L1016" t="str">
            <v>L1829</v>
          </cell>
          <cell r="M1016" t="str">
            <v>Southdown Housing Association Limited</v>
          </cell>
          <cell r="N1016" t="str">
            <v>RASA</v>
          </cell>
          <cell r="O1016">
            <v>1</v>
          </cell>
        </row>
        <row r="1017">
          <cell r="A1017" t="str">
            <v>C3302</v>
          </cell>
          <cell r="B1017" t="str">
            <v>C3302</v>
          </cell>
          <cell r="C1017" t="str">
            <v>Southern Crescent Co-operative Limited</v>
          </cell>
          <cell r="D1017" t="str">
            <v>No</v>
          </cell>
          <cell r="E1017" t="str">
            <v>non-grp</v>
          </cell>
          <cell r="F1017">
            <v>0</v>
          </cell>
          <cell r="G1017">
            <v>0</v>
          </cell>
          <cell r="H1017">
            <v>0</v>
          </cell>
          <cell r="I1017" t="str">
            <v>C3302</v>
          </cell>
          <cell r="J1017" t="str">
            <v>Southern Crescent Co-operative Limited</v>
          </cell>
          <cell r="K1017">
            <v>0</v>
          </cell>
          <cell r="L1017" t="str">
            <v>C3302</v>
          </cell>
          <cell r="M1017" t="str">
            <v>Southern Crescent Co-operative Limited</v>
          </cell>
          <cell r="N1017" t="str">
            <v>RASA</v>
          </cell>
          <cell r="O1017">
            <v>1</v>
          </cell>
        </row>
        <row r="1018">
          <cell r="A1018" t="str">
            <v>LH1662</v>
          </cell>
          <cell r="B1018" t="str">
            <v>LH1662</v>
          </cell>
          <cell r="C1018" t="str">
            <v>Southern Home Ownership Limited</v>
          </cell>
          <cell r="D1018" t="str">
            <v>Yes</v>
          </cell>
          <cell r="E1018" t="str">
            <v>No</v>
          </cell>
          <cell r="F1018" t="str">
            <v>Yes</v>
          </cell>
          <cell r="G1018" t="str">
            <v>L4628</v>
          </cell>
          <cell r="H1018" t="str">
            <v>Southern Housing Group Limited</v>
          </cell>
          <cell r="I1018" t="str">
            <v>L4628</v>
          </cell>
          <cell r="J1018" t="str">
            <v>Southern Housing Group Limited</v>
          </cell>
          <cell r="K1018">
            <v>0</v>
          </cell>
          <cell r="L1018" t="str">
            <v>L4628</v>
          </cell>
          <cell r="M1018" t="str">
            <v>Southern Housing Group Limited</v>
          </cell>
          <cell r="N1018" t="str">
            <v>Large</v>
          </cell>
          <cell r="O1018">
            <v>1</v>
          </cell>
        </row>
        <row r="1019">
          <cell r="A1019" t="str">
            <v>L4628</v>
          </cell>
          <cell r="B1019" t="str">
            <v>L4628</v>
          </cell>
          <cell r="C1019" t="str">
            <v>Southern Housing Group Limited</v>
          </cell>
          <cell r="D1019" t="str">
            <v>Yes</v>
          </cell>
          <cell r="E1019" t="str">
            <v>Yes</v>
          </cell>
          <cell r="F1019">
            <v>0</v>
          </cell>
          <cell r="G1019">
            <v>0</v>
          </cell>
          <cell r="H1019">
            <v>0</v>
          </cell>
          <cell r="I1019" t="str">
            <v>L4628</v>
          </cell>
          <cell r="J1019" t="str">
            <v>Southern Housing Group Limited</v>
          </cell>
          <cell r="K1019">
            <v>0</v>
          </cell>
          <cell r="L1019" t="str">
            <v>L4628</v>
          </cell>
          <cell r="M1019" t="str">
            <v>Southern Housing Group Limited</v>
          </cell>
          <cell r="N1019" t="str">
            <v>Large</v>
          </cell>
          <cell r="O1019">
            <v>1</v>
          </cell>
        </row>
        <row r="1020">
          <cell r="A1020" t="str">
            <v>A2130</v>
          </cell>
          <cell r="B1020" t="str">
            <v>A2130</v>
          </cell>
          <cell r="C1020" t="str">
            <v>Southlands Almshouse Charity</v>
          </cell>
          <cell r="D1020" t="str">
            <v>No</v>
          </cell>
          <cell r="E1020" t="str">
            <v>non-grp</v>
          </cell>
          <cell r="F1020">
            <v>0</v>
          </cell>
          <cell r="G1020">
            <v>0</v>
          </cell>
          <cell r="H1020">
            <v>0</v>
          </cell>
          <cell r="I1020" t="str">
            <v>A2130</v>
          </cell>
          <cell r="J1020" t="str">
            <v>Southlands Almshouse Charity</v>
          </cell>
          <cell r="K1020">
            <v>0</v>
          </cell>
          <cell r="L1020" t="str">
            <v>A2130</v>
          </cell>
          <cell r="M1020" t="str">
            <v>Southlands Almshouse Charity</v>
          </cell>
          <cell r="N1020" t="str">
            <v>RASA</v>
          </cell>
          <cell r="O1020">
            <v>1</v>
          </cell>
        </row>
        <row r="1021">
          <cell r="A1021" t="str">
            <v>C3555</v>
          </cell>
          <cell r="B1021" t="str">
            <v>C3555</v>
          </cell>
          <cell r="C1021" t="str">
            <v>Southsea Self Help Housing Limited</v>
          </cell>
          <cell r="D1021" t="str">
            <v>No</v>
          </cell>
          <cell r="E1021" t="str">
            <v>non-grp</v>
          </cell>
          <cell r="F1021">
            <v>0</v>
          </cell>
          <cell r="G1021">
            <v>0</v>
          </cell>
          <cell r="H1021">
            <v>0</v>
          </cell>
          <cell r="I1021" t="str">
            <v>C3555</v>
          </cell>
          <cell r="J1021" t="str">
            <v>Southsea Self Help Housing Limited</v>
          </cell>
          <cell r="K1021">
            <v>0</v>
          </cell>
          <cell r="L1021" t="str">
            <v>C3555</v>
          </cell>
          <cell r="M1021" t="str">
            <v>Southsea Self Help Housing Limited</v>
          </cell>
          <cell r="N1021" t="str">
            <v>RASA</v>
          </cell>
          <cell r="O1021">
            <v>1</v>
          </cell>
        </row>
        <row r="1022">
          <cell r="A1022" t="str">
            <v>C2581</v>
          </cell>
          <cell r="B1022" t="str">
            <v>C2581</v>
          </cell>
          <cell r="C1022" t="str">
            <v>Southward Housing Co-operative Limited</v>
          </cell>
          <cell r="D1022" t="str">
            <v>No</v>
          </cell>
          <cell r="E1022" t="str">
            <v>non-grp</v>
          </cell>
          <cell r="F1022">
            <v>0</v>
          </cell>
          <cell r="G1022">
            <v>0</v>
          </cell>
          <cell r="H1022">
            <v>0</v>
          </cell>
          <cell r="I1022" t="str">
            <v>C2581</v>
          </cell>
          <cell r="J1022" t="str">
            <v>Southward Housing Co-operative Limited</v>
          </cell>
          <cell r="K1022">
            <v>0</v>
          </cell>
          <cell r="L1022" t="str">
            <v>C2581</v>
          </cell>
          <cell r="M1022" t="str">
            <v>Southward Housing Co-operative Limited</v>
          </cell>
          <cell r="N1022" t="str">
            <v>RASA</v>
          </cell>
          <cell r="O1022">
            <v>1</v>
          </cell>
        </row>
        <row r="1023">
          <cell r="A1023" t="str">
            <v>LH3934</v>
          </cell>
          <cell r="B1023" t="str">
            <v>LH3934</v>
          </cell>
          <cell r="C1023" t="str">
            <v>Southwark and London Diocesan Housing Association Limited</v>
          </cell>
          <cell r="D1023" t="str">
            <v>No</v>
          </cell>
          <cell r="E1023" t="str">
            <v>non-grp</v>
          </cell>
          <cell r="F1023">
            <v>0</v>
          </cell>
          <cell r="G1023">
            <v>0</v>
          </cell>
          <cell r="H1023">
            <v>0</v>
          </cell>
          <cell r="I1023" t="str">
            <v>LH3934</v>
          </cell>
          <cell r="J1023" t="str">
            <v>Southwark and London Diocesan Housing Association Limited</v>
          </cell>
          <cell r="K1023">
            <v>0</v>
          </cell>
          <cell r="L1023" t="str">
            <v>LH3934</v>
          </cell>
          <cell r="M1023" t="str">
            <v>Southwark and London Diocesan Housing Association Limited</v>
          </cell>
          <cell r="N1023" t="str">
            <v>RASA</v>
          </cell>
          <cell r="O1023">
            <v>1</v>
          </cell>
        </row>
        <row r="1024">
          <cell r="A1024" t="str">
            <v>L4507</v>
          </cell>
          <cell r="B1024" t="str">
            <v>L4507</v>
          </cell>
          <cell r="C1024" t="str">
            <v>Southway Housing Trust</v>
          </cell>
          <cell r="D1024" t="str">
            <v>No</v>
          </cell>
          <cell r="E1024" t="str">
            <v>non-grp</v>
          </cell>
          <cell r="F1024">
            <v>0</v>
          </cell>
          <cell r="G1024">
            <v>0</v>
          </cell>
          <cell r="H1024">
            <v>0</v>
          </cell>
          <cell r="I1024" t="str">
            <v>L4507</v>
          </cell>
          <cell r="J1024" t="str">
            <v>Southway Housing Trust</v>
          </cell>
          <cell r="K1024">
            <v>0</v>
          </cell>
          <cell r="L1024" t="str">
            <v>L4507</v>
          </cell>
          <cell r="M1024" t="str">
            <v>Southway Housing Trust</v>
          </cell>
          <cell r="N1024" t="str">
            <v>Large</v>
          </cell>
          <cell r="O1024">
            <v>1</v>
          </cell>
        </row>
        <row r="1025">
          <cell r="A1025" t="str">
            <v>L3865</v>
          </cell>
          <cell r="B1025" t="str">
            <v>L3865</v>
          </cell>
          <cell r="C1025" t="str">
            <v>Sovereign Housing Association Limited</v>
          </cell>
          <cell r="D1025" t="str">
            <v>Yes</v>
          </cell>
          <cell r="E1025" t="str">
            <v>Yes</v>
          </cell>
          <cell r="F1025">
            <v>0</v>
          </cell>
          <cell r="G1025">
            <v>0</v>
          </cell>
          <cell r="H1025">
            <v>0</v>
          </cell>
          <cell r="I1025" t="str">
            <v>L3865</v>
          </cell>
          <cell r="J1025" t="str">
            <v>Sovereign Housing Association Limited</v>
          </cell>
          <cell r="K1025">
            <v>0</v>
          </cell>
          <cell r="L1025" t="str">
            <v>L3865</v>
          </cell>
          <cell r="M1025" t="str">
            <v>Sovereign Housing Association Limited</v>
          </cell>
          <cell r="N1025" t="str">
            <v>Large</v>
          </cell>
          <cell r="O1025">
            <v>1</v>
          </cell>
        </row>
        <row r="1026">
          <cell r="A1026" t="str">
            <v>L3933</v>
          </cell>
          <cell r="B1026" t="str">
            <v>L3933</v>
          </cell>
          <cell r="C1026" t="str">
            <v>Sovereign Living Limited</v>
          </cell>
          <cell r="D1026" t="str">
            <v>Yes</v>
          </cell>
          <cell r="E1026" t="str">
            <v>No</v>
          </cell>
          <cell r="F1026" t="str">
            <v>Yes</v>
          </cell>
          <cell r="G1026" t="str">
            <v>L3865</v>
          </cell>
          <cell r="H1026" t="str">
            <v>Sovereign Housing Association Limited</v>
          </cell>
          <cell r="I1026" t="str">
            <v>L3865</v>
          </cell>
          <cell r="J1026" t="str">
            <v>Sovereign Housing Association Limited</v>
          </cell>
          <cell r="K1026">
            <v>0</v>
          </cell>
          <cell r="L1026" t="str">
            <v>L3865</v>
          </cell>
          <cell r="M1026" t="str">
            <v>Sovereign Housing Association Limited</v>
          </cell>
          <cell r="N1026" t="str">
            <v>RASA</v>
          </cell>
          <cell r="O1026">
            <v>1</v>
          </cell>
        </row>
        <row r="1027">
          <cell r="A1027" t="str">
            <v>4759</v>
          </cell>
          <cell r="B1027">
            <v>4759</v>
          </cell>
          <cell r="C1027" t="str">
            <v>Spectrum Housing Group Limited</v>
          </cell>
          <cell r="D1027" t="str">
            <v>Yes</v>
          </cell>
          <cell r="E1027" t="str">
            <v>Yes</v>
          </cell>
          <cell r="F1027">
            <v>0</v>
          </cell>
          <cell r="G1027">
            <v>0</v>
          </cell>
          <cell r="H1027">
            <v>0</v>
          </cell>
          <cell r="I1027" t="str">
            <v>4759</v>
          </cell>
          <cell r="J1027" t="str">
            <v>Spectrum Housing Group Limited</v>
          </cell>
          <cell r="K1027">
            <v>0</v>
          </cell>
          <cell r="L1027" t="str">
            <v>4759</v>
          </cell>
          <cell r="M1027" t="str">
            <v>Spectrum Housing Group Limited</v>
          </cell>
          <cell r="N1027" t="str">
            <v>Large</v>
          </cell>
          <cell r="O1027">
            <v>1</v>
          </cell>
        </row>
        <row r="1028">
          <cell r="A1028" t="str">
            <v>C3022</v>
          </cell>
          <cell r="B1028" t="str">
            <v>C3022</v>
          </cell>
          <cell r="C1028" t="str">
            <v>Spitalfields Housing Association Limited</v>
          </cell>
          <cell r="D1028" t="str">
            <v>No</v>
          </cell>
          <cell r="E1028" t="str">
            <v>non-grp</v>
          </cell>
          <cell r="F1028">
            <v>0</v>
          </cell>
          <cell r="G1028">
            <v>0</v>
          </cell>
          <cell r="H1028">
            <v>0</v>
          </cell>
          <cell r="I1028" t="str">
            <v>C3022</v>
          </cell>
          <cell r="J1028" t="str">
            <v>Spitalfields Housing Association Limited</v>
          </cell>
          <cell r="K1028">
            <v>0</v>
          </cell>
          <cell r="L1028" t="str">
            <v>C3022</v>
          </cell>
          <cell r="M1028" t="str">
            <v>Spitalfields Housing Association Limited</v>
          </cell>
          <cell r="N1028" t="str">
            <v>RASA</v>
          </cell>
          <cell r="O1028">
            <v>1</v>
          </cell>
        </row>
        <row r="1029">
          <cell r="A1029" t="str">
            <v>SL3270</v>
          </cell>
          <cell r="B1029" t="str">
            <v>SL3270</v>
          </cell>
          <cell r="C1029" t="str">
            <v>Spotland and Falinge Housing Association Limited</v>
          </cell>
          <cell r="D1029" t="str">
            <v>No</v>
          </cell>
          <cell r="E1029" t="str">
            <v>non-grp</v>
          </cell>
          <cell r="F1029">
            <v>0</v>
          </cell>
          <cell r="G1029">
            <v>0</v>
          </cell>
          <cell r="H1029">
            <v>0</v>
          </cell>
          <cell r="I1029" t="str">
            <v>SL3270</v>
          </cell>
          <cell r="J1029" t="str">
            <v>Spotland and Falinge Housing Association Limited</v>
          </cell>
          <cell r="K1029">
            <v>0</v>
          </cell>
          <cell r="L1029" t="str">
            <v>SL3270</v>
          </cell>
          <cell r="M1029" t="str">
            <v>Spotland and Falinge Housing Association Limited</v>
          </cell>
          <cell r="N1029" t="str">
            <v>RASA</v>
          </cell>
          <cell r="O1029">
            <v>1</v>
          </cell>
        </row>
        <row r="1030">
          <cell r="A1030" t="str">
            <v>C3695</v>
          </cell>
          <cell r="B1030" t="str">
            <v>C3695</v>
          </cell>
          <cell r="C1030" t="str">
            <v>Springwood Housing Co-operative Limited</v>
          </cell>
          <cell r="D1030" t="str">
            <v>No</v>
          </cell>
          <cell r="E1030" t="str">
            <v>non-grp</v>
          </cell>
          <cell r="F1030">
            <v>0</v>
          </cell>
          <cell r="G1030">
            <v>0</v>
          </cell>
          <cell r="H1030">
            <v>0</v>
          </cell>
          <cell r="I1030" t="str">
            <v>C3695</v>
          </cell>
          <cell r="J1030" t="str">
            <v>Springwood Housing Co-operative Limited</v>
          </cell>
          <cell r="K1030">
            <v>0</v>
          </cell>
          <cell r="L1030" t="str">
            <v>C3695</v>
          </cell>
          <cell r="M1030" t="str">
            <v>Springwood Housing Co-operative Limited</v>
          </cell>
          <cell r="N1030" t="str">
            <v>RASA</v>
          </cell>
          <cell r="O1030">
            <v>1</v>
          </cell>
        </row>
        <row r="1031">
          <cell r="A1031" t="str">
            <v>C2531</v>
          </cell>
          <cell r="B1031" t="str">
            <v>C2531</v>
          </cell>
          <cell r="C1031" t="str">
            <v>St Andrew Housing Co-operative Limited</v>
          </cell>
          <cell r="D1031" t="str">
            <v>No</v>
          </cell>
          <cell r="E1031" t="str">
            <v>non-grp</v>
          </cell>
          <cell r="F1031">
            <v>0</v>
          </cell>
          <cell r="G1031">
            <v>0</v>
          </cell>
          <cell r="H1031">
            <v>0</v>
          </cell>
          <cell r="I1031" t="str">
            <v>C2531</v>
          </cell>
          <cell r="J1031" t="str">
            <v>St Andrew Housing Co-operative Limited</v>
          </cell>
          <cell r="K1031">
            <v>0</v>
          </cell>
          <cell r="L1031" t="str">
            <v>C2531</v>
          </cell>
          <cell r="M1031" t="str">
            <v>St Andrew Housing Co-operative Limited</v>
          </cell>
          <cell r="N1031" t="str">
            <v>RASA</v>
          </cell>
          <cell r="O1031">
            <v>1</v>
          </cell>
        </row>
        <row r="1032">
          <cell r="A1032" t="str">
            <v>L4546</v>
          </cell>
          <cell r="B1032" t="str">
            <v>L4546</v>
          </cell>
          <cell r="C1032" t="str">
            <v>St Andrews Community Housing Association</v>
          </cell>
          <cell r="D1032" t="str">
            <v>No</v>
          </cell>
          <cell r="E1032" t="str">
            <v>non-grp</v>
          </cell>
          <cell r="F1032">
            <v>0</v>
          </cell>
          <cell r="G1032">
            <v>0</v>
          </cell>
          <cell r="H1032">
            <v>0</v>
          </cell>
          <cell r="I1032" t="str">
            <v>L4546</v>
          </cell>
          <cell r="J1032" t="str">
            <v>St Andrews Community Housing Association</v>
          </cell>
          <cell r="K1032">
            <v>0</v>
          </cell>
          <cell r="L1032" t="str">
            <v>L4546</v>
          </cell>
          <cell r="M1032" t="str">
            <v>St Andrews Community Housing Association</v>
          </cell>
          <cell r="N1032" t="str">
            <v>RASA</v>
          </cell>
          <cell r="O1032">
            <v>1</v>
          </cell>
        </row>
        <row r="1033">
          <cell r="A1033" t="str">
            <v>A2761</v>
          </cell>
          <cell r="B1033" t="str">
            <v>A2761</v>
          </cell>
          <cell r="C1033" t="str">
            <v>St Anne's Bedehouses</v>
          </cell>
          <cell r="D1033" t="str">
            <v>No</v>
          </cell>
          <cell r="E1033" t="str">
            <v>non-grp</v>
          </cell>
          <cell r="F1033">
            <v>0</v>
          </cell>
          <cell r="G1033">
            <v>0</v>
          </cell>
          <cell r="H1033">
            <v>0</v>
          </cell>
          <cell r="I1033" t="str">
            <v>A2761</v>
          </cell>
          <cell r="J1033" t="str">
            <v>St Anne's Bedehouses</v>
          </cell>
          <cell r="K1033">
            <v>0</v>
          </cell>
          <cell r="L1033" t="str">
            <v>A2761</v>
          </cell>
          <cell r="M1033" t="str">
            <v>St Anne's Bedehouses</v>
          </cell>
          <cell r="N1033" t="str">
            <v>RASA</v>
          </cell>
          <cell r="O1033">
            <v>1</v>
          </cell>
        </row>
        <row r="1034">
          <cell r="A1034" t="str">
            <v>H3158</v>
          </cell>
          <cell r="B1034" t="str">
            <v>H3158</v>
          </cell>
          <cell r="C1034" t="str">
            <v>St Annes Community Services</v>
          </cell>
          <cell r="D1034" t="str">
            <v>No</v>
          </cell>
          <cell r="E1034" t="str">
            <v>non-grp</v>
          </cell>
          <cell r="F1034">
            <v>0</v>
          </cell>
          <cell r="G1034">
            <v>0</v>
          </cell>
          <cell r="H1034">
            <v>0</v>
          </cell>
          <cell r="I1034" t="str">
            <v>H3158</v>
          </cell>
          <cell r="J1034" t="str">
            <v>St Annes Community Services</v>
          </cell>
          <cell r="K1034">
            <v>0</v>
          </cell>
          <cell r="L1034" t="str">
            <v>H3158</v>
          </cell>
          <cell r="M1034" t="str">
            <v>St Annes Community Services</v>
          </cell>
          <cell r="N1034" t="str">
            <v>RASA</v>
          </cell>
          <cell r="O1034">
            <v>1</v>
          </cell>
        </row>
        <row r="1035">
          <cell r="A1035" t="str">
            <v>H4276</v>
          </cell>
          <cell r="B1035" t="str">
            <v>H4276</v>
          </cell>
          <cell r="C1035" t="str">
            <v>St Anne's Hostel</v>
          </cell>
          <cell r="D1035" t="str">
            <v>No</v>
          </cell>
          <cell r="E1035" t="str">
            <v>non-grp</v>
          </cell>
          <cell r="F1035">
            <v>0</v>
          </cell>
          <cell r="G1035">
            <v>0</v>
          </cell>
          <cell r="H1035">
            <v>0</v>
          </cell>
          <cell r="I1035" t="str">
            <v>H4276</v>
          </cell>
          <cell r="J1035" t="str">
            <v>St Anne's Hostel</v>
          </cell>
          <cell r="K1035">
            <v>0</v>
          </cell>
          <cell r="L1035" t="str">
            <v>H4276</v>
          </cell>
          <cell r="M1035" t="str">
            <v>St Anne's Hostel</v>
          </cell>
          <cell r="N1035" t="str">
            <v>RASA</v>
          </cell>
          <cell r="O1035">
            <v>1</v>
          </cell>
        </row>
        <row r="1036">
          <cell r="A1036" t="str">
            <v>H3994</v>
          </cell>
          <cell r="B1036" t="str">
            <v>H3994</v>
          </cell>
          <cell r="C1036" t="str">
            <v>St Basil's</v>
          </cell>
          <cell r="D1036" t="str">
            <v>No</v>
          </cell>
          <cell r="E1036" t="str">
            <v>non-grp</v>
          </cell>
          <cell r="F1036">
            <v>0</v>
          </cell>
          <cell r="G1036">
            <v>0</v>
          </cell>
          <cell r="H1036">
            <v>0</v>
          </cell>
          <cell r="I1036" t="str">
            <v>H3994</v>
          </cell>
          <cell r="J1036" t="str">
            <v>St Basil's</v>
          </cell>
          <cell r="K1036">
            <v>0</v>
          </cell>
          <cell r="L1036" t="str">
            <v>H3994</v>
          </cell>
          <cell r="M1036" t="str">
            <v>St Basil's</v>
          </cell>
          <cell r="N1036" t="str">
            <v>RASA</v>
          </cell>
          <cell r="O1036">
            <v>1</v>
          </cell>
        </row>
        <row r="1037">
          <cell r="A1037" t="str">
            <v>LH1832</v>
          </cell>
          <cell r="B1037" t="str">
            <v>LH1832</v>
          </cell>
          <cell r="C1037" t="str">
            <v>St Christopher's Fellowship</v>
          </cell>
          <cell r="D1037" t="str">
            <v>Yes</v>
          </cell>
          <cell r="E1037" t="str">
            <v>Yes</v>
          </cell>
          <cell r="F1037">
            <v>0</v>
          </cell>
          <cell r="G1037">
            <v>0</v>
          </cell>
          <cell r="H1037">
            <v>0</v>
          </cell>
          <cell r="I1037" t="str">
            <v>LH1832</v>
          </cell>
          <cell r="J1037" t="str">
            <v>St Christopher's Fellowship</v>
          </cell>
          <cell r="K1037">
            <v>0</v>
          </cell>
          <cell r="L1037" t="str">
            <v>LH1832</v>
          </cell>
          <cell r="M1037" t="str">
            <v>St Christopher's Fellowship</v>
          </cell>
          <cell r="N1037" t="str">
            <v>RASA</v>
          </cell>
          <cell r="O1037">
            <v>1</v>
          </cell>
        </row>
        <row r="1038">
          <cell r="A1038" t="str">
            <v>C4054</v>
          </cell>
          <cell r="B1038" t="str">
            <v>C4054</v>
          </cell>
          <cell r="C1038" t="str">
            <v>St George`s Church Housing Co-operative Limited</v>
          </cell>
          <cell r="D1038" t="str">
            <v>No</v>
          </cell>
          <cell r="E1038" t="str">
            <v>non-grp</v>
          </cell>
          <cell r="F1038">
            <v>0</v>
          </cell>
          <cell r="G1038">
            <v>0</v>
          </cell>
          <cell r="H1038">
            <v>0</v>
          </cell>
          <cell r="I1038" t="str">
            <v>C4054</v>
          </cell>
          <cell r="J1038" t="str">
            <v>St George`s Church Housing Co-operative Limited</v>
          </cell>
          <cell r="K1038">
            <v>0</v>
          </cell>
          <cell r="L1038" t="str">
            <v>C4054</v>
          </cell>
          <cell r="M1038" t="str">
            <v>St George`s Church Housing Co-operative Limited</v>
          </cell>
          <cell r="N1038" t="str">
            <v>RASA</v>
          </cell>
          <cell r="O1038">
            <v>1</v>
          </cell>
        </row>
        <row r="1039">
          <cell r="A1039" t="str">
            <v>LH3685</v>
          </cell>
          <cell r="B1039" t="str">
            <v>LH3685</v>
          </cell>
          <cell r="C1039" t="str">
            <v>St Helens YMCA</v>
          </cell>
          <cell r="D1039" t="str">
            <v>No</v>
          </cell>
          <cell r="E1039" t="str">
            <v>non-grp</v>
          </cell>
          <cell r="F1039">
            <v>0</v>
          </cell>
          <cell r="G1039">
            <v>0</v>
          </cell>
          <cell r="H1039">
            <v>0</v>
          </cell>
          <cell r="I1039" t="str">
            <v>LH3685</v>
          </cell>
          <cell r="J1039" t="str">
            <v>St Helens YMCA</v>
          </cell>
          <cell r="K1039">
            <v>0</v>
          </cell>
          <cell r="L1039" t="str">
            <v>LH3685</v>
          </cell>
          <cell r="M1039" t="str">
            <v>St Helens YMCA</v>
          </cell>
          <cell r="N1039" t="str">
            <v>RASA</v>
          </cell>
          <cell r="O1039">
            <v>1</v>
          </cell>
        </row>
        <row r="1040">
          <cell r="A1040" t="str">
            <v>A3456</v>
          </cell>
          <cell r="B1040" t="str">
            <v>A3456</v>
          </cell>
          <cell r="C1040" t="str">
            <v>St Joseph's Almshouses</v>
          </cell>
          <cell r="D1040" t="str">
            <v>No</v>
          </cell>
          <cell r="E1040" t="str">
            <v>non-grp</v>
          </cell>
          <cell r="F1040">
            <v>0</v>
          </cell>
          <cell r="G1040">
            <v>0</v>
          </cell>
          <cell r="H1040">
            <v>0</v>
          </cell>
          <cell r="I1040" t="str">
            <v>A3456</v>
          </cell>
          <cell r="J1040" t="str">
            <v>St Joseph's Almshouses</v>
          </cell>
          <cell r="K1040">
            <v>0</v>
          </cell>
          <cell r="L1040" t="str">
            <v>A3456</v>
          </cell>
          <cell r="M1040" t="str">
            <v>St Joseph's Almshouses</v>
          </cell>
          <cell r="N1040" t="str">
            <v>RASA</v>
          </cell>
          <cell r="O1040">
            <v>1</v>
          </cell>
        </row>
        <row r="1041">
          <cell r="A1041" t="str">
            <v>A2765</v>
          </cell>
          <cell r="B1041" t="str">
            <v>A2765</v>
          </cell>
          <cell r="C1041" t="str">
            <v>St Lawrence's Hospital</v>
          </cell>
          <cell r="D1041" t="str">
            <v>No</v>
          </cell>
          <cell r="E1041" t="str">
            <v>non-grp</v>
          </cell>
          <cell r="F1041">
            <v>0</v>
          </cell>
          <cell r="G1041">
            <v>0</v>
          </cell>
          <cell r="H1041">
            <v>0</v>
          </cell>
          <cell r="I1041" t="str">
            <v>A2765</v>
          </cell>
          <cell r="J1041" t="str">
            <v>St Lawrence's Hospital</v>
          </cell>
          <cell r="K1041">
            <v>0</v>
          </cell>
          <cell r="L1041" t="str">
            <v>A2765</v>
          </cell>
          <cell r="M1041" t="str">
            <v>St Lawrence's Hospital</v>
          </cell>
          <cell r="N1041" t="str">
            <v>RASA</v>
          </cell>
          <cell r="O1041">
            <v>1</v>
          </cell>
        </row>
        <row r="1042">
          <cell r="A1042" t="str">
            <v>A1325</v>
          </cell>
          <cell r="B1042" t="str">
            <v>A1325</v>
          </cell>
          <cell r="C1042" t="str">
            <v>St Leonards Hospital</v>
          </cell>
          <cell r="D1042" t="str">
            <v>No</v>
          </cell>
          <cell r="E1042" t="str">
            <v>non-grp</v>
          </cell>
          <cell r="F1042">
            <v>0</v>
          </cell>
          <cell r="G1042">
            <v>0</v>
          </cell>
          <cell r="H1042">
            <v>0</v>
          </cell>
          <cell r="I1042" t="str">
            <v>A1325</v>
          </cell>
          <cell r="J1042" t="str">
            <v>St Leonards Hospital</v>
          </cell>
          <cell r="K1042">
            <v>0</v>
          </cell>
          <cell r="L1042" t="str">
            <v>A1325</v>
          </cell>
          <cell r="M1042" t="str">
            <v>St Leonards Hospital</v>
          </cell>
          <cell r="N1042" t="str">
            <v>RASA</v>
          </cell>
          <cell r="O1042">
            <v>1</v>
          </cell>
        </row>
        <row r="1043">
          <cell r="A1043" t="str">
            <v>H3021</v>
          </cell>
          <cell r="B1043" t="str">
            <v>H3021</v>
          </cell>
          <cell r="C1043" t="str">
            <v>St Martin of Tours Housing Association Limited</v>
          </cell>
          <cell r="D1043" t="str">
            <v>No</v>
          </cell>
          <cell r="E1043" t="str">
            <v>non-grp</v>
          </cell>
          <cell r="F1043">
            <v>0</v>
          </cell>
          <cell r="G1043">
            <v>0</v>
          </cell>
          <cell r="H1043">
            <v>0</v>
          </cell>
          <cell r="I1043" t="str">
            <v>H3021</v>
          </cell>
          <cell r="J1043" t="str">
            <v>St Martin of Tours Housing Association Limited</v>
          </cell>
          <cell r="K1043">
            <v>0</v>
          </cell>
          <cell r="L1043" t="str">
            <v>H3021</v>
          </cell>
          <cell r="M1043" t="str">
            <v>St Martin of Tours Housing Association Limited</v>
          </cell>
          <cell r="N1043" t="str">
            <v>RASA</v>
          </cell>
          <cell r="O1043">
            <v>1</v>
          </cell>
        </row>
        <row r="1044">
          <cell r="A1044" t="str">
            <v>A4089</v>
          </cell>
          <cell r="B1044" t="str">
            <v>A4089</v>
          </cell>
          <cell r="C1044" t="str">
            <v>St Mary Magdalen's Hospital</v>
          </cell>
          <cell r="D1044" t="str">
            <v>No</v>
          </cell>
          <cell r="E1044" t="str">
            <v>non-grp</v>
          </cell>
          <cell r="F1044">
            <v>0</v>
          </cell>
          <cell r="G1044">
            <v>0</v>
          </cell>
          <cell r="H1044">
            <v>0</v>
          </cell>
          <cell r="I1044" t="str">
            <v>A4089</v>
          </cell>
          <cell r="J1044" t="str">
            <v>St Mary Magdalen's Hospital</v>
          </cell>
          <cell r="K1044">
            <v>0</v>
          </cell>
          <cell r="L1044" t="str">
            <v>A4089</v>
          </cell>
          <cell r="M1044" t="str">
            <v>St Mary Magdalen's Hospital</v>
          </cell>
          <cell r="N1044" t="str">
            <v>RASA</v>
          </cell>
          <cell r="O1044">
            <v>1</v>
          </cell>
        </row>
        <row r="1045">
          <cell r="A1045" t="str">
            <v>L1309</v>
          </cell>
          <cell r="B1045" t="str">
            <v>L1309</v>
          </cell>
          <cell r="C1045" t="str">
            <v>St Mary's Dower Trust Limited</v>
          </cell>
          <cell r="D1045" t="str">
            <v>No</v>
          </cell>
          <cell r="E1045" t="str">
            <v>non-grp</v>
          </cell>
          <cell r="F1045">
            <v>0</v>
          </cell>
          <cell r="G1045">
            <v>0</v>
          </cell>
          <cell r="H1045">
            <v>0</v>
          </cell>
          <cell r="I1045" t="str">
            <v>L1309</v>
          </cell>
          <cell r="J1045" t="str">
            <v>St Mary's Dower Trust Limited</v>
          </cell>
          <cell r="K1045">
            <v>0</v>
          </cell>
          <cell r="L1045" t="str">
            <v>L1309</v>
          </cell>
          <cell r="M1045" t="str">
            <v>St Mary's Dower Trust Limited</v>
          </cell>
          <cell r="N1045" t="str">
            <v>RASA</v>
          </cell>
          <cell r="O1045">
            <v>1</v>
          </cell>
        </row>
        <row r="1046">
          <cell r="A1046" t="str">
            <v>LH0279</v>
          </cell>
          <cell r="B1046" t="str">
            <v>LH0279</v>
          </cell>
          <cell r="C1046" t="str">
            <v xml:space="preserve">St Mungo Community Housing Association </v>
          </cell>
          <cell r="D1046" t="str">
            <v>No</v>
          </cell>
          <cell r="E1046" t="str">
            <v>non-grp</v>
          </cell>
          <cell r="F1046">
            <v>0</v>
          </cell>
          <cell r="G1046">
            <v>0</v>
          </cell>
          <cell r="H1046">
            <v>0</v>
          </cell>
          <cell r="I1046" t="str">
            <v>LH0279</v>
          </cell>
          <cell r="J1046" t="str">
            <v xml:space="preserve">St Mungo Community Housing Association </v>
          </cell>
          <cell r="K1046">
            <v>0</v>
          </cell>
          <cell r="L1046" t="str">
            <v>LH0279</v>
          </cell>
          <cell r="M1046" t="str">
            <v>St Mungo Community Housing Association</v>
          </cell>
          <cell r="N1046" t="str">
            <v>Large</v>
          </cell>
          <cell r="O1046">
            <v>1</v>
          </cell>
        </row>
        <row r="1047">
          <cell r="A1047" t="str">
            <v>L3519</v>
          </cell>
          <cell r="B1047" t="str">
            <v>L3519</v>
          </cell>
          <cell r="C1047" t="str">
            <v>St Peters Saltley Housing Association Limited</v>
          </cell>
          <cell r="D1047" t="str">
            <v>No</v>
          </cell>
          <cell r="E1047" t="str">
            <v>non-grp</v>
          </cell>
          <cell r="F1047">
            <v>0</v>
          </cell>
          <cell r="G1047">
            <v>0</v>
          </cell>
          <cell r="H1047">
            <v>0</v>
          </cell>
          <cell r="I1047" t="str">
            <v>L3519</v>
          </cell>
          <cell r="J1047" t="str">
            <v>St Peters Saltley Housing Association Limited</v>
          </cell>
          <cell r="K1047">
            <v>0</v>
          </cell>
          <cell r="L1047" t="str">
            <v>L3519</v>
          </cell>
          <cell r="M1047" t="str">
            <v>St Peters Saltley Housing Association Limited</v>
          </cell>
          <cell r="N1047" t="str">
            <v>RASA</v>
          </cell>
          <cell r="O1047">
            <v>1</v>
          </cell>
        </row>
        <row r="1048">
          <cell r="A1048" t="str">
            <v>4738</v>
          </cell>
          <cell r="B1048">
            <v>4738</v>
          </cell>
          <cell r="C1048" t="str">
            <v xml:space="preserve">St Richard of Chichester Christian Care Association Limited </v>
          </cell>
          <cell r="D1048" t="str">
            <v>No</v>
          </cell>
          <cell r="E1048" t="str">
            <v>non-grp</v>
          </cell>
          <cell r="F1048">
            <v>0</v>
          </cell>
          <cell r="G1048">
            <v>0</v>
          </cell>
          <cell r="H1048">
            <v>0</v>
          </cell>
          <cell r="I1048" t="str">
            <v>4738</v>
          </cell>
          <cell r="J1048" t="str">
            <v xml:space="preserve">St Richard of Chichester Christian Care Association Limited </v>
          </cell>
          <cell r="K1048">
            <v>0</v>
          </cell>
          <cell r="L1048" t="str">
            <v>4738</v>
          </cell>
          <cell r="M1048" t="str">
            <v xml:space="preserve">St Richard of Chichester Christian Care Association Limited </v>
          </cell>
          <cell r="N1048" t="str">
            <v>RASA</v>
          </cell>
          <cell r="O1048">
            <v>1</v>
          </cell>
        </row>
        <row r="1049">
          <cell r="A1049" t="str">
            <v>LH1317</v>
          </cell>
          <cell r="B1049" t="str">
            <v>LH1317</v>
          </cell>
          <cell r="C1049" t="str">
            <v>St Vincent's Family Housing Association Limited</v>
          </cell>
          <cell r="D1049" t="str">
            <v>No</v>
          </cell>
          <cell r="E1049" t="str">
            <v>non-grp</v>
          </cell>
          <cell r="F1049">
            <v>0</v>
          </cell>
          <cell r="G1049">
            <v>0</v>
          </cell>
          <cell r="H1049">
            <v>0</v>
          </cell>
          <cell r="I1049" t="str">
            <v>LH1317</v>
          </cell>
          <cell r="J1049" t="str">
            <v>St Vincent's Family Housing Association Limited</v>
          </cell>
          <cell r="K1049">
            <v>0</v>
          </cell>
          <cell r="L1049" t="str">
            <v>LH1317</v>
          </cell>
          <cell r="M1049" t="str">
            <v>St Vincent's Family Housing Association Limited</v>
          </cell>
          <cell r="N1049" t="str">
            <v>RASA</v>
          </cell>
          <cell r="O1049">
            <v>1</v>
          </cell>
        </row>
        <row r="1050">
          <cell r="A1050" t="str">
            <v>L0875</v>
          </cell>
          <cell r="B1050" t="str">
            <v>L0875</v>
          </cell>
          <cell r="C1050" t="str">
            <v>St Vincent's Housing Association Limited</v>
          </cell>
          <cell r="D1050" t="str">
            <v>Yes</v>
          </cell>
          <cell r="E1050" t="str">
            <v>Yes</v>
          </cell>
          <cell r="F1050">
            <v>0</v>
          </cell>
          <cell r="G1050">
            <v>0</v>
          </cell>
          <cell r="H1050">
            <v>0</v>
          </cell>
          <cell r="I1050" t="str">
            <v>L0875</v>
          </cell>
          <cell r="J1050" t="str">
            <v>St Vincent's Housing Association Limited</v>
          </cell>
          <cell r="K1050">
            <v>0</v>
          </cell>
          <cell r="L1050" t="str">
            <v>L0875</v>
          </cell>
          <cell r="M1050" t="str">
            <v>St Vincent's Housing Association Limited</v>
          </cell>
          <cell r="N1050" t="str">
            <v>Large</v>
          </cell>
          <cell r="O1050">
            <v>1</v>
          </cell>
        </row>
        <row r="1051">
          <cell r="A1051" t="str">
            <v>L2026</v>
          </cell>
          <cell r="B1051" t="str">
            <v>L2026</v>
          </cell>
          <cell r="C1051" t="str">
            <v>Stable Lads Welfare Trust Housing Association Ltd</v>
          </cell>
          <cell r="D1051" t="str">
            <v>No</v>
          </cell>
          <cell r="E1051" t="str">
            <v>non-grp</v>
          </cell>
          <cell r="F1051">
            <v>0</v>
          </cell>
          <cell r="G1051">
            <v>0</v>
          </cell>
          <cell r="H1051">
            <v>0</v>
          </cell>
          <cell r="I1051" t="str">
            <v>L2026</v>
          </cell>
          <cell r="J1051" t="str">
            <v>Stable Lads Welfare Trust Housing Association Ltd</v>
          </cell>
          <cell r="K1051">
            <v>0</v>
          </cell>
          <cell r="L1051" t="str">
            <v>L2026</v>
          </cell>
          <cell r="M1051" t="str">
            <v>Stable Lads Welfare Trust Housing Association Ltd</v>
          </cell>
          <cell r="N1051" t="str">
            <v>RASA</v>
          </cell>
          <cell r="O1051">
            <v>1</v>
          </cell>
        </row>
        <row r="1052">
          <cell r="A1052" t="str">
            <v>L4458</v>
          </cell>
          <cell r="B1052" t="str">
            <v>L4458</v>
          </cell>
          <cell r="C1052" t="str">
            <v>Stafford &amp; Rural Homes Limited</v>
          </cell>
          <cell r="D1052" t="str">
            <v>Yes</v>
          </cell>
          <cell r="E1052" t="str">
            <v>Yes</v>
          </cell>
          <cell r="F1052">
            <v>0</v>
          </cell>
          <cell r="G1052">
            <v>0</v>
          </cell>
          <cell r="H1052">
            <v>0</v>
          </cell>
          <cell r="I1052" t="str">
            <v>L4458</v>
          </cell>
          <cell r="J1052" t="str">
            <v>Stafford &amp; Rural Homes Limited</v>
          </cell>
          <cell r="K1052">
            <v>0</v>
          </cell>
          <cell r="L1052" t="str">
            <v>L4458</v>
          </cell>
          <cell r="M1052" t="str">
            <v>Stafford &amp; Rural Homes Limited</v>
          </cell>
          <cell r="N1052" t="str">
            <v>Large</v>
          </cell>
          <cell r="O1052">
            <v>1</v>
          </cell>
        </row>
        <row r="1053">
          <cell r="A1053" t="str">
            <v>LH2162</v>
          </cell>
          <cell r="B1053" t="str">
            <v>LH2162</v>
          </cell>
          <cell r="C1053" t="str">
            <v>Staffordshire Housing Association</v>
          </cell>
          <cell r="D1053" t="str">
            <v>Yes</v>
          </cell>
          <cell r="E1053" t="str">
            <v>Yes</v>
          </cell>
          <cell r="F1053">
            <v>0</v>
          </cell>
          <cell r="G1053">
            <v>0</v>
          </cell>
          <cell r="H1053">
            <v>0</v>
          </cell>
          <cell r="I1053" t="str">
            <v>LH2162</v>
          </cell>
          <cell r="J1053" t="str">
            <v>Staffordshire Housing Association</v>
          </cell>
          <cell r="K1053">
            <v>0</v>
          </cell>
          <cell r="L1053" t="str">
            <v>LH2162</v>
          </cell>
          <cell r="M1053" t="str">
            <v>Staffordshire Housing Association</v>
          </cell>
          <cell r="N1053" t="str">
            <v>Large</v>
          </cell>
          <cell r="O1053">
            <v>1</v>
          </cell>
        </row>
        <row r="1054">
          <cell r="A1054" t="str">
            <v>L0412</v>
          </cell>
          <cell r="B1054" t="str">
            <v>L0412</v>
          </cell>
          <cell r="C1054" t="str">
            <v>Stanhope Court (Worcester) Housing Association Ltd</v>
          </cell>
          <cell r="D1054" t="str">
            <v>No</v>
          </cell>
          <cell r="E1054" t="str">
            <v>non-grp</v>
          </cell>
          <cell r="F1054">
            <v>0</v>
          </cell>
          <cell r="G1054">
            <v>0</v>
          </cell>
          <cell r="H1054">
            <v>0</v>
          </cell>
          <cell r="I1054" t="str">
            <v>L0412</v>
          </cell>
          <cell r="J1054" t="str">
            <v>Stanhope Court (Worcester) Housing Association Ltd</v>
          </cell>
          <cell r="K1054">
            <v>0</v>
          </cell>
          <cell r="L1054" t="str">
            <v>L0412</v>
          </cell>
          <cell r="M1054" t="str">
            <v>Stanhope Court (Worcester) Housing Association Ltd</v>
          </cell>
          <cell r="N1054" t="str">
            <v>RASA</v>
          </cell>
          <cell r="O1054">
            <v>1</v>
          </cell>
        </row>
        <row r="1055">
          <cell r="A1055" t="str">
            <v>A3911</v>
          </cell>
          <cell r="B1055" t="str">
            <v>A3911</v>
          </cell>
          <cell r="C1055" t="str">
            <v>Stanley &amp; Brocklehurst Almshouses</v>
          </cell>
          <cell r="D1055" t="str">
            <v>No</v>
          </cell>
          <cell r="E1055" t="str">
            <v>non-grp</v>
          </cell>
          <cell r="F1055">
            <v>0</v>
          </cell>
          <cell r="G1055">
            <v>0</v>
          </cell>
          <cell r="H1055">
            <v>0</v>
          </cell>
          <cell r="I1055" t="str">
            <v>A3911</v>
          </cell>
          <cell r="J1055" t="str">
            <v>Stanley &amp; Brocklehurst Almshouses</v>
          </cell>
          <cell r="K1055">
            <v>0</v>
          </cell>
          <cell r="L1055" t="str">
            <v>A3911</v>
          </cell>
          <cell r="M1055" t="str">
            <v>Stanley &amp; Brocklehurst Almshouses</v>
          </cell>
          <cell r="N1055" t="str">
            <v>RASA</v>
          </cell>
          <cell r="O1055">
            <v>1</v>
          </cell>
        </row>
        <row r="1056">
          <cell r="A1056" t="str">
            <v>C2731</v>
          </cell>
          <cell r="B1056" t="str">
            <v>C2731</v>
          </cell>
          <cell r="C1056" t="str">
            <v>Starley Housing Co-operative Limited</v>
          </cell>
          <cell r="D1056" t="str">
            <v>No</v>
          </cell>
          <cell r="E1056" t="str">
            <v>non-grp</v>
          </cell>
          <cell r="F1056">
            <v>0</v>
          </cell>
          <cell r="G1056">
            <v>0</v>
          </cell>
          <cell r="H1056">
            <v>0</v>
          </cell>
          <cell r="I1056" t="str">
            <v>C2731</v>
          </cell>
          <cell r="J1056" t="str">
            <v>Starley Housing Co-operative Limited</v>
          </cell>
          <cell r="K1056">
            <v>0</v>
          </cell>
          <cell r="L1056" t="str">
            <v>C2731</v>
          </cell>
          <cell r="M1056" t="str">
            <v>Starley Housing Co-operative Limited</v>
          </cell>
          <cell r="N1056" t="str">
            <v>RASA</v>
          </cell>
          <cell r="O1056">
            <v>1</v>
          </cell>
        </row>
        <row r="1057">
          <cell r="A1057" t="str">
            <v>A4024</v>
          </cell>
          <cell r="B1057" t="str">
            <v>A4024</v>
          </cell>
          <cell r="C1057" t="str">
            <v>Stephen Hutchen's Charity Trust</v>
          </cell>
          <cell r="D1057" t="str">
            <v>No</v>
          </cell>
          <cell r="E1057" t="str">
            <v>non-grp</v>
          </cell>
          <cell r="F1057">
            <v>0</v>
          </cell>
          <cell r="G1057">
            <v>0</v>
          </cell>
          <cell r="H1057">
            <v>0</v>
          </cell>
          <cell r="I1057" t="str">
            <v>A4024</v>
          </cell>
          <cell r="J1057" t="str">
            <v>Stephen Hutchen's Charity Trust</v>
          </cell>
          <cell r="K1057">
            <v>0</v>
          </cell>
          <cell r="L1057" t="str">
            <v>A4024</v>
          </cell>
          <cell r="M1057" t="str">
            <v>Stephen Hutchen's Charity Trust</v>
          </cell>
          <cell r="N1057" t="str">
            <v>RASA</v>
          </cell>
          <cell r="O1057">
            <v>1</v>
          </cell>
        </row>
        <row r="1058">
          <cell r="A1058" t="str">
            <v>L3711</v>
          </cell>
          <cell r="B1058" t="str">
            <v>L3711</v>
          </cell>
          <cell r="C1058" t="str">
            <v>Steve Biko Housing Association Limited</v>
          </cell>
          <cell r="D1058" t="str">
            <v>No</v>
          </cell>
          <cell r="E1058" t="str">
            <v>non-grp</v>
          </cell>
          <cell r="F1058">
            <v>0</v>
          </cell>
          <cell r="G1058">
            <v>0</v>
          </cell>
          <cell r="H1058">
            <v>0</v>
          </cell>
          <cell r="I1058" t="str">
            <v>L3711</v>
          </cell>
          <cell r="J1058" t="str">
            <v>Steve Biko Housing Association Limited</v>
          </cell>
          <cell r="K1058">
            <v>0</v>
          </cell>
          <cell r="L1058" t="str">
            <v>L3711</v>
          </cell>
          <cell r="M1058" t="str">
            <v>Steve Biko Housing Association Limited</v>
          </cell>
          <cell r="N1058" t="str">
            <v>RASA</v>
          </cell>
          <cell r="O1058">
            <v>1</v>
          </cell>
        </row>
        <row r="1059">
          <cell r="A1059" t="str">
            <v>A0532</v>
          </cell>
          <cell r="B1059" t="str">
            <v>A0532</v>
          </cell>
          <cell r="C1059" t="str">
            <v>Stevens Almshouses Charity</v>
          </cell>
          <cell r="D1059" t="str">
            <v>No</v>
          </cell>
          <cell r="E1059" t="str">
            <v>non-grp</v>
          </cell>
          <cell r="F1059">
            <v>0</v>
          </cell>
          <cell r="G1059">
            <v>0</v>
          </cell>
          <cell r="H1059">
            <v>0</v>
          </cell>
          <cell r="I1059" t="str">
            <v>A0532</v>
          </cell>
          <cell r="J1059" t="str">
            <v>Stevens Almshouses Charity</v>
          </cell>
          <cell r="K1059">
            <v>0</v>
          </cell>
          <cell r="L1059" t="str">
            <v>A0532</v>
          </cell>
          <cell r="M1059" t="str">
            <v>Stevens Almshouses Charity</v>
          </cell>
          <cell r="N1059" t="str">
            <v>RASA</v>
          </cell>
          <cell r="O1059">
            <v>1</v>
          </cell>
        </row>
        <row r="1060">
          <cell r="A1060" t="str">
            <v>A3722</v>
          </cell>
          <cell r="B1060" t="str">
            <v>A3722</v>
          </cell>
          <cell r="C1060" t="str">
            <v>Stewart's and Budgen's Almshouses</v>
          </cell>
          <cell r="D1060" t="str">
            <v>No</v>
          </cell>
          <cell r="E1060" t="str">
            <v>non-grp</v>
          </cell>
          <cell r="F1060">
            <v>0</v>
          </cell>
          <cell r="G1060">
            <v>0</v>
          </cell>
          <cell r="H1060">
            <v>0</v>
          </cell>
          <cell r="I1060" t="str">
            <v>A3722</v>
          </cell>
          <cell r="J1060" t="str">
            <v>Stewart's and Budgen's Almshouses</v>
          </cell>
          <cell r="K1060">
            <v>0</v>
          </cell>
          <cell r="L1060" t="str">
            <v>A3722</v>
          </cell>
          <cell r="M1060" t="str">
            <v>Stewart's and Budgen's Almshouses</v>
          </cell>
          <cell r="N1060" t="str">
            <v>RASA</v>
          </cell>
          <cell r="O1060">
            <v>1</v>
          </cell>
        </row>
        <row r="1061">
          <cell r="A1061" t="str">
            <v>4619</v>
          </cell>
          <cell r="B1061">
            <v>4619</v>
          </cell>
          <cell r="C1061" t="str">
            <v>Stockport Homes</v>
          </cell>
          <cell r="D1061" t="str">
            <v>Yes</v>
          </cell>
          <cell r="E1061" t="str">
            <v>No</v>
          </cell>
          <cell r="F1061" t="str">
            <v>No</v>
          </cell>
          <cell r="G1061">
            <v>0</v>
          </cell>
          <cell r="H1061">
            <v>0</v>
          </cell>
          <cell r="I1061" t="str">
            <v>4619</v>
          </cell>
          <cell r="J1061" t="str">
            <v>Stockport Homes</v>
          </cell>
          <cell r="K1061" t="str">
            <v>unreg'd parent: Stockport Council</v>
          </cell>
          <cell r="L1061" t="str">
            <v>4619</v>
          </cell>
          <cell r="M1061" t="str">
            <v>Stockport Homes</v>
          </cell>
          <cell r="N1061" t="str">
            <v>RASA</v>
          </cell>
          <cell r="O1061">
            <v>1</v>
          </cell>
        </row>
        <row r="1062">
          <cell r="A1062" t="str">
            <v>H4426</v>
          </cell>
          <cell r="B1062" t="str">
            <v>H4426</v>
          </cell>
          <cell r="C1062" t="str">
            <v>Stoke on Trent &amp; North Staffordshire YMCA Foyer</v>
          </cell>
          <cell r="D1062" t="str">
            <v>No</v>
          </cell>
          <cell r="E1062" t="str">
            <v>non-grp</v>
          </cell>
          <cell r="F1062">
            <v>0</v>
          </cell>
          <cell r="G1062">
            <v>0</v>
          </cell>
          <cell r="H1062">
            <v>0</v>
          </cell>
          <cell r="I1062" t="str">
            <v>H4426</v>
          </cell>
          <cell r="J1062" t="str">
            <v>Stoke on Trent &amp; North Staffordshire YMCA Foyer</v>
          </cell>
          <cell r="K1062">
            <v>0</v>
          </cell>
          <cell r="L1062" t="str">
            <v>H4426</v>
          </cell>
          <cell r="M1062" t="str">
            <v>Stoke on Trent &amp; North Staffordshire YMCA Foyer</v>
          </cell>
          <cell r="N1062" t="str">
            <v>RASA</v>
          </cell>
          <cell r="O1062">
            <v>1</v>
          </cell>
        </row>
        <row r="1063">
          <cell r="A1063" t="str">
            <v>L0021</v>
          </cell>
          <cell r="B1063" t="str">
            <v>L0021</v>
          </cell>
          <cell r="C1063" t="str">
            <v>Stoke-on-Trent Housing Society Limited</v>
          </cell>
          <cell r="D1063" t="str">
            <v>No</v>
          </cell>
          <cell r="E1063" t="str">
            <v>non-grp</v>
          </cell>
          <cell r="F1063">
            <v>0</v>
          </cell>
          <cell r="G1063">
            <v>0</v>
          </cell>
          <cell r="H1063">
            <v>0</v>
          </cell>
          <cell r="I1063" t="str">
            <v>L0021</v>
          </cell>
          <cell r="J1063" t="str">
            <v>Stoke-on-Trent Housing Society Limited</v>
          </cell>
          <cell r="K1063">
            <v>0</v>
          </cell>
          <cell r="L1063" t="str">
            <v>L0021</v>
          </cell>
          <cell r="M1063" t="str">
            <v>Stoke-on-Trent Housing Society Limited</v>
          </cell>
          <cell r="N1063" t="str">
            <v>RASA</v>
          </cell>
          <cell r="O1063">
            <v>1</v>
          </cell>
        </row>
        <row r="1064">
          <cell r="A1064" t="str">
            <v>L0173</v>
          </cell>
          <cell r="B1064" t="str">
            <v>L0173</v>
          </cell>
          <cell r="C1064" t="str">
            <v>Jephson Homes Housing Association Limited</v>
          </cell>
          <cell r="D1064" t="str">
            <v>Yes</v>
          </cell>
          <cell r="E1064" t="str">
            <v>Yes</v>
          </cell>
          <cell r="F1064">
            <v>0</v>
          </cell>
          <cell r="G1064">
            <v>0</v>
          </cell>
          <cell r="H1064">
            <v>0</v>
          </cell>
          <cell r="I1064" t="str">
            <v>L0173</v>
          </cell>
          <cell r="J1064" t="str">
            <v>Jephson Homes Housing Association Limited</v>
          </cell>
          <cell r="K1064" t="str">
            <v xml:space="preserve">Now called Stonewater 2 - subsidiary of Stonewater Limited </v>
          </cell>
          <cell r="L1064" t="str">
            <v>L1556</v>
          </cell>
          <cell r="M1064" t="str">
            <v>Stonewater Limited</v>
          </cell>
          <cell r="N1064" t="str">
            <v>Large</v>
          </cell>
          <cell r="O1064">
            <v>1</v>
          </cell>
        </row>
        <row r="1065">
          <cell r="A1065" t="str">
            <v>L0288</v>
          </cell>
          <cell r="B1065" t="str">
            <v>L0288</v>
          </cell>
          <cell r="C1065" t="str">
            <v>Jephson Housing Association Limited</v>
          </cell>
          <cell r="D1065" t="str">
            <v>Yes</v>
          </cell>
          <cell r="E1065" t="str">
            <v>No</v>
          </cell>
          <cell r="F1065" t="str">
            <v>Yes</v>
          </cell>
          <cell r="G1065" t="str">
            <v>L0173</v>
          </cell>
          <cell r="H1065" t="str">
            <v>Jephson Homes Housing Association Limited</v>
          </cell>
          <cell r="I1065" t="str">
            <v>L0173</v>
          </cell>
          <cell r="J1065" t="str">
            <v>Jephson Homes Housing Association Limited</v>
          </cell>
          <cell r="K1065" t="str">
            <v>Now called Stonewater 3 - direct subsidary of Stonewater 2, tertiary subsidiary of Stonewater Limited</v>
          </cell>
          <cell r="L1065" t="str">
            <v>L1556</v>
          </cell>
          <cell r="M1065" t="str">
            <v>Stonewater Limited</v>
          </cell>
          <cell r="N1065" t="str">
            <v>Large</v>
          </cell>
          <cell r="O1065">
            <v>1</v>
          </cell>
        </row>
        <row r="1066">
          <cell r="A1066" t="str">
            <v>LH4027</v>
          </cell>
          <cell r="B1066" t="str">
            <v>LH4027</v>
          </cell>
          <cell r="C1066" t="str">
            <v>Marches Housing Association Limited</v>
          </cell>
          <cell r="D1066" t="str">
            <v>Yes</v>
          </cell>
          <cell r="E1066" t="str">
            <v>No</v>
          </cell>
          <cell r="F1066" t="str">
            <v>Yes</v>
          </cell>
          <cell r="G1066" t="str">
            <v>L0173</v>
          </cell>
          <cell r="H1066" t="str">
            <v>Jephson Homes Housing Association Limited</v>
          </cell>
          <cell r="I1066" t="str">
            <v>L0173</v>
          </cell>
          <cell r="J1066" t="str">
            <v>Jephson Homes Housing Association Limited</v>
          </cell>
          <cell r="K1066" t="str">
            <v>Now called Stonewater 4 - direct subsidary of Stonewater 2, tertiary subsidiary of Stonewater Limited</v>
          </cell>
          <cell r="L1066" t="str">
            <v>L1556</v>
          </cell>
          <cell r="M1066" t="str">
            <v>Stonewater Limited</v>
          </cell>
          <cell r="N1066" t="str">
            <v>Large</v>
          </cell>
          <cell r="O1066">
            <v>1</v>
          </cell>
        </row>
        <row r="1067">
          <cell r="A1067" t="str">
            <v>4717</v>
          </cell>
          <cell r="B1067">
            <v>4717</v>
          </cell>
          <cell r="C1067" t="str">
            <v>Raglan Homes Limited</v>
          </cell>
          <cell r="D1067" t="str">
            <v>Yes</v>
          </cell>
          <cell r="E1067" t="str">
            <v>No</v>
          </cell>
          <cell r="F1067" t="str">
            <v>Yes</v>
          </cell>
          <cell r="G1067" t="str">
            <v>L1556</v>
          </cell>
          <cell r="H1067" t="str">
            <v>Raglan Housing Association Limited</v>
          </cell>
          <cell r="I1067" t="str">
            <v>L1556</v>
          </cell>
          <cell r="J1067" t="str">
            <v>Raglan Housing Association Limited</v>
          </cell>
          <cell r="K1067" t="str">
            <v>Now called Stonewater 5 - direct subsidary of Stonewater Limited</v>
          </cell>
          <cell r="L1067" t="str">
            <v>L1556</v>
          </cell>
          <cell r="M1067" t="str">
            <v>Stonewater Limited</v>
          </cell>
          <cell r="N1067" t="str">
            <v>RASA</v>
          </cell>
          <cell r="O1067">
            <v>1</v>
          </cell>
        </row>
        <row r="1068">
          <cell r="A1068" t="str">
            <v>L1556</v>
          </cell>
          <cell r="B1068" t="str">
            <v>L1556</v>
          </cell>
          <cell r="C1068" t="str">
            <v>Raglan Housing Association Limited</v>
          </cell>
          <cell r="D1068" t="str">
            <v>Yes</v>
          </cell>
          <cell r="E1068" t="str">
            <v>Yes</v>
          </cell>
          <cell r="F1068">
            <v>0</v>
          </cell>
          <cell r="G1068">
            <v>0</v>
          </cell>
          <cell r="H1068">
            <v>0</v>
          </cell>
          <cell r="I1068" t="str">
            <v>L1556</v>
          </cell>
          <cell r="J1068" t="str">
            <v>Raglan Housing Association Limited</v>
          </cell>
          <cell r="K1068" t="str">
            <v>Now called Stonewater Limited</v>
          </cell>
          <cell r="L1068" t="str">
            <v>L1556</v>
          </cell>
          <cell r="M1068" t="str">
            <v>Stonewater Limited</v>
          </cell>
          <cell r="N1068" t="str">
            <v>Large</v>
          </cell>
          <cell r="O1068">
            <v>1</v>
          </cell>
        </row>
        <row r="1069">
          <cell r="A1069" t="str">
            <v>C2436</v>
          </cell>
          <cell r="B1069" t="str">
            <v>C2436</v>
          </cell>
          <cell r="C1069" t="str">
            <v>Stroud Green Housing Co-operative Limited</v>
          </cell>
          <cell r="D1069" t="str">
            <v>No</v>
          </cell>
          <cell r="E1069" t="str">
            <v>non-grp</v>
          </cell>
          <cell r="F1069">
            <v>0</v>
          </cell>
          <cell r="G1069">
            <v>0</v>
          </cell>
          <cell r="H1069">
            <v>0</v>
          </cell>
          <cell r="I1069" t="str">
            <v>C2436</v>
          </cell>
          <cell r="J1069" t="str">
            <v>Stroud Green Housing Co-operative Limited</v>
          </cell>
          <cell r="K1069">
            <v>0</v>
          </cell>
          <cell r="L1069" t="str">
            <v>C2436</v>
          </cell>
          <cell r="M1069" t="str">
            <v>Stroud Green Housing Co-operative Limited</v>
          </cell>
          <cell r="N1069" t="str">
            <v>RASA</v>
          </cell>
          <cell r="O1069">
            <v>1</v>
          </cell>
        </row>
        <row r="1070">
          <cell r="A1070" t="str">
            <v>L1659</v>
          </cell>
          <cell r="B1070" t="str">
            <v>L1659</v>
          </cell>
          <cell r="C1070" t="str">
            <v>Suffolk Housing Society Limited</v>
          </cell>
          <cell r="D1070" t="str">
            <v>No</v>
          </cell>
          <cell r="E1070" t="str">
            <v>non-grp</v>
          </cell>
          <cell r="F1070">
            <v>0</v>
          </cell>
          <cell r="G1070">
            <v>0</v>
          </cell>
          <cell r="H1070">
            <v>0</v>
          </cell>
          <cell r="I1070" t="str">
            <v>L1659</v>
          </cell>
          <cell r="J1070" t="str">
            <v>Suffolk Housing Society Limited</v>
          </cell>
          <cell r="K1070">
            <v>0</v>
          </cell>
          <cell r="L1070" t="str">
            <v>L1659</v>
          </cell>
          <cell r="M1070" t="str">
            <v>Suffolk Housing Society Limited</v>
          </cell>
          <cell r="N1070" t="str">
            <v>Large</v>
          </cell>
          <cell r="O1070">
            <v>1</v>
          </cell>
        </row>
        <row r="1071">
          <cell r="A1071" t="str">
            <v>C3157</v>
          </cell>
          <cell r="B1071" t="str">
            <v>C3157</v>
          </cell>
          <cell r="C1071" t="str">
            <v>Summerhill Housing Co-operative (Newcastle) Ltd</v>
          </cell>
          <cell r="D1071" t="str">
            <v>No</v>
          </cell>
          <cell r="E1071" t="str">
            <v>non-grp</v>
          </cell>
          <cell r="F1071">
            <v>0</v>
          </cell>
          <cell r="G1071">
            <v>0</v>
          </cell>
          <cell r="H1071">
            <v>0</v>
          </cell>
          <cell r="I1071" t="str">
            <v>C3157</v>
          </cell>
          <cell r="J1071" t="str">
            <v>Summerhill Housing Co-operative (Newcastle) Ltd</v>
          </cell>
          <cell r="K1071">
            <v>0</v>
          </cell>
          <cell r="L1071" t="str">
            <v>C3157</v>
          </cell>
          <cell r="M1071" t="str">
            <v>Summerhill Housing Co-operative (Newcastle) Ltd</v>
          </cell>
          <cell r="N1071" t="str">
            <v>RASA</v>
          </cell>
          <cell r="O1071">
            <v>1</v>
          </cell>
        </row>
        <row r="1072">
          <cell r="A1072" t="str">
            <v>C3348</v>
          </cell>
          <cell r="B1072" t="str">
            <v>C3348</v>
          </cell>
          <cell r="C1072" t="str">
            <v>Sunderland Riverside Housing Co-operative Limited</v>
          </cell>
          <cell r="D1072" t="str">
            <v>No</v>
          </cell>
          <cell r="E1072" t="str">
            <v>non-grp</v>
          </cell>
          <cell r="F1072">
            <v>0</v>
          </cell>
          <cell r="G1072">
            <v>0</v>
          </cell>
          <cell r="H1072">
            <v>0</v>
          </cell>
          <cell r="I1072" t="str">
            <v>C3348</v>
          </cell>
          <cell r="J1072" t="str">
            <v>Sunderland Riverside Housing Co-operative Limited</v>
          </cell>
          <cell r="K1072">
            <v>0</v>
          </cell>
          <cell r="L1072" t="str">
            <v>C3348</v>
          </cell>
          <cell r="M1072" t="str">
            <v>Sunderland Riverside Housing Co-operative Limited</v>
          </cell>
          <cell r="N1072" t="str">
            <v>RASA</v>
          </cell>
          <cell r="O1072">
            <v>1</v>
          </cell>
        </row>
        <row r="1073">
          <cell r="A1073" t="str">
            <v>4749</v>
          </cell>
          <cell r="B1073">
            <v>4749</v>
          </cell>
          <cell r="C1073" t="str">
            <v>Sunny Vale Supported Accommodation Ltd</v>
          </cell>
          <cell r="D1073" t="str">
            <v>No</v>
          </cell>
          <cell r="E1073" t="str">
            <v>non-grp</v>
          </cell>
          <cell r="F1073">
            <v>0</v>
          </cell>
          <cell r="G1073">
            <v>0</v>
          </cell>
          <cell r="H1073">
            <v>0</v>
          </cell>
          <cell r="I1073" t="str">
            <v>4749</v>
          </cell>
          <cell r="J1073" t="str">
            <v>Sunny Vale Supported Accommodation Ltd</v>
          </cell>
          <cell r="K1073">
            <v>0</v>
          </cell>
          <cell r="L1073" t="str">
            <v>4749</v>
          </cell>
          <cell r="M1073" t="str">
            <v>Sunny Vale Supported Accommodation Ltd</v>
          </cell>
          <cell r="N1073" t="str">
            <v>RASA</v>
          </cell>
          <cell r="O1073">
            <v>1</v>
          </cell>
        </row>
        <row r="1074">
          <cell r="A1074" t="str">
            <v>A4272</v>
          </cell>
          <cell r="B1074" t="str">
            <v>A4272</v>
          </cell>
          <cell r="C1074" t="str">
            <v>Sunset Home Almshouses</v>
          </cell>
          <cell r="D1074" t="str">
            <v>No</v>
          </cell>
          <cell r="E1074" t="str">
            <v>non-grp</v>
          </cell>
          <cell r="F1074">
            <v>0</v>
          </cell>
          <cell r="G1074">
            <v>0</v>
          </cell>
          <cell r="H1074">
            <v>0</v>
          </cell>
          <cell r="I1074" t="str">
            <v>A4272</v>
          </cell>
          <cell r="J1074" t="str">
            <v>Sunset Home Almshouses</v>
          </cell>
          <cell r="K1074">
            <v>0</v>
          </cell>
          <cell r="L1074" t="str">
            <v>A4272</v>
          </cell>
          <cell r="M1074" t="str">
            <v>Sunset Home Almshouses</v>
          </cell>
          <cell r="N1074" t="str">
            <v>RASA</v>
          </cell>
          <cell r="O1074">
            <v>1</v>
          </cell>
        </row>
        <row r="1075">
          <cell r="A1075" t="str">
            <v>H2452</v>
          </cell>
          <cell r="B1075" t="str">
            <v>H2452</v>
          </cell>
          <cell r="C1075" t="str">
            <v>Surrey Community Development Trust</v>
          </cell>
          <cell r="D1075" t="str">
            <v>No</v>
          </cell>
          <cell r="E1075" t="str">
            <v>non-grp</v>
          </cell>
          <cell r="F1075">
            <v>0</v>
          </cell>
          <cell r="G1075">
            <v>0</v>
          </cell>
          <cell r="H1075">
            <v>0</v>
          </cell>
          <cell r="I1075" t="str">
            <v>H2452</v>
          </cell>
          <cell r="J1075" t="str">
            <v>Surrey Community Development Trust</v>
          </cell>
          <cell r="K1075">
            <v>0</v>
          </cell>
          <cell r="L1075" t="str">
            <v>H2452</v>
          </cell>
          <cell r="M1075" t="str">
            <v>Surrey Community Development Trust</v>
          </cell>
          <cell r="N1075" t="str">
            <v>RASA</v>
          </cell>
          <cell r="O1075">
            <v>1</v>
          </cell>
        </row>
        <row r="1076">
          <cell r="A1076" t="str">
            <v>4644</v>
          </cell>
          <cell r="B1076">
            <v>4644</v>
          </cell>
          <cell r="C1076" t="str">
            <v>Sussex Central YMCA</v>
          </cell>
          <cell r="D1076" t="str">
            <v>Yes</v>
          </cell>
          <cell r="E1076" t="str">
            <v>Yes</v>
          </cell>
          <cell r="F1076">
            <v>0</v>
          </cell>
          <cell r="G1076">
            <v>0</v>
          </cell>
          <cell r="H1076">
            <v>0</v>
          </cell>
          <cell r="I1076" t="str">
            <v>4644</v>
          </cell>
          <cell r="J1076" t="str">
            <v>Sussex Central YMCA</v>
          </cell>
          <cell r="K1076">
            <v>0</v>
          </cell>
          <cell r="L1076" t="str">
            <v>4644</v>
          </cell>
          <cell r="M1076" t="str">
            <v>Sussex Central YMCA</v>
          </cell>
          <cell r="N1076" t="str">
            <v>RASA</v>
          </cell>
          <cell r="O1076">
            <v>1</v>
          </cell>
        </row>
        <row r="1077">
          <cell r="A1077" t="str">
            <v>LH0079</v>
          </cell>
          <cell r="B1077" t="str">
            <v>LH0079</v>
          </cell>
          <cell r="C1077" t="str">
            <v>Sussex Housing &amp; Care</v>
          </cell>
          <cell r="D1077" t="str">
            <v>No</v>
          </cell>
          <cell r="E1077" t="str">
            <v>non-grp</v>
          </cell>
          <cell r="F1077">
            <v>0</v>
          </cell>
          <cell r="G1077">
            <v>0</v>
          </cell>
          <cell r="H1077">
            <v>0</v>
          </cell>
          <cell r="I1077" t="str">
            <v>LH0079</v>
          </cell>
          <cell r="J1077" t="str">
            <v>Sussex Housing &amp; Care</v>
          </cell>
          <cell r="K1077">
            <v>0</v>
          </cell>
          <cell r="L1077" t="str">
            <v>LH0079</v>
          </cell>
          <cell r="M1077" t="str">
            <v>Sussex Housing &amp; Care</v>
          </cell>
          <cell r="N1077" t="str">
            <v>RASA</v>
          </cell>
          <cell r="O1077">
            <v>1</v>
          </cell>
        </row>
        <row r="1078">
          <cell r="A1078" t="str">
            <v>LH1833</v>
          </cell>
          <cell r="B1078" t="str">
            <v>LH1833</v>
          </cell>
          <cell r="C1078" t="str">
            <v>Sussex Overseas Housing Society Limited</v>
          </cell>
          <cell r="D1078" t="str">
            <v>No</v>
          </cell>
          <cell r="E1078" t="str">
            <v>non-grp</v>
          </cell>
          <cell r="F1078">
            <v>0</v>
          </cell>
          <cell r="G1078">
            <v>0</v>
          </cell>
          <cell r="H1078">
            <v>0</v>
          </cell>
          <cell r="I1078" t="str">
            <v>LH1833</v>
          </cell>
          <cell r="J1078" t="str">
            <v>Sussex Overseas Housing Society Limited</v>
          </cell>
          <cell r="K1078">
            <v>0</v>
          </cell>
          <cell r="L1078" t="str">
            <v>LH1833</v>
          </cell>
          <cell r="M1078" t="str">
            <v>Sussex Overseas Housing Society Limited</v>
          </cell>
          <cell r="N1078" t="str">
            <v>RASA</v>
          </cell>
          <cell r="O1078">
            <v>1</v>
          </cell>
        </row>
        <row r="1079">
          <cell r="A1079" t="str">
            <v>4687</v>
          </cell>
          <cell r="B1079">
            <v>4687</v>
          </cell>
          <cell r="C1079" t="str">
            <v>Sustain (UK) Ltd</v>
          </cell>
          <cell r="D1079" t="str">
            <v>No</v>
          </cell>
          <cell r="E1079" t="str">
            <v>non-grp</v>
          </cell>
          <cell r="F1079">
            <v>0</v>
          </cell>
          <cell r="G1079">
            <v>0</v>
          </cell>
          <cell r="H1079">
            <v>0</v>
          </cell>
          <cell r="I1079" t="str">
            <v>4687</v>
          </cell>
          <cell r="J1079" t="str">
            <v>Sustain (UK) Ltd</v>
          </cell>
          <cell r="K1079">
            <v>0</v>
          </cell>
          <cell r="L1079" t="str">
            <v>4687</v>
          </cell>
          <cell r="M1079" t="str">
            <v>Sustain (UK) Ltd</v>
          </cell>
          <cell r="N1079" t="str">
            <v>RASA</v>
          </cell>
          <cell r="O1079">
            <v>1</v>
          </cell>
        </row>
        <row r="1080">
          <cell r="A1080" t="str">
            <v>L0469</v>
          </cell>
          <cell r="B1080" t="str">
            <v>L0469</v>
          </cell>
          <cell r="C1080" t="str">
            <v>Sutton Bonington &amp; Normanton Social Service Association Limited</v>
          </cell>
          <cell r="D1080" t="str">
            <v>No</v>
          </cell>
          <cell r="E1080" t="str">
            <v>non-grp</v>
          </cell>
          <cell r="F1080">
            <v>0</v>
          </cell>
          <cell r="G1080">
            <v>0</v>
          </cell>
          <cell r="H1080">
            <v>0</v>
          </cell>
          <cell r="I1080" t="str">
            <v>L0469</v>
          </cell>
          <cell r="J1080" t="str">
            <v>Sutton Bonington &amp; Normanton Social Service Association Limited</v>
          </cell>
          <cell r="K1080">
            <v>0</v>
          </cell>
          <cell r="L1080" t="str">
            <v>L0469</v>
          </cell>
          <cell r="M1080" t="str">
            <v>Sutton Bonington &amp; Normanton Social Service Association Limited</v>
          </cell>
          <cell r="N1080" t="str">
            <v>RASA</v>
          </cell>
          <cell r="O1080">
            <v>1</v>
          </cell>
        </row>
        <row r="1081">
          <cell r="A1081" t="str">
            <v>L0721</v>
          </cell>
          <cell r="B1081" t="str">
            <v>L0721</v>
          </cell>
          <cell r="C1081" t="str">
            <v>Sutton Housing Society Limited</v>
          </cell>
          <cell r="D1081" t="str">
            <v>No</v>
          </cell>
          <cell r="E1081" t="str">
            <v>non-grp</v>
          </cell>
          <cell r="F1081">
            <v>0</v>
          </cell>
          <cell r="G1081">
            <v>0</v>
          </cell>
          <cell r="H1081">
            <v>0</v>
          </cell>
          <cell r="I1081" t="str">
            <v>L0721</v>
          </cell>
          <cell r="J1081" t="str">
            <v>Sutton Housing Society Limited</v>
          </cell>
          <cell r="K1081">
            <v>0</v>
          </cell>
          <cell r="L1081" t="str">
            <v>L0721</v>
          </cell>
          <cell r="M1081" t="str">
            <v>Sutton Housing Society Limited</v>
          </cell>
          <cell r="N1081" t="str">
            <v>RASA</v>
          </cell>
          <cell r="O1081">
            <v>1</v>
          </cell>
        </row>
        <row r="1082">
          <cell r="A1082" t="str">
            <v>L4145</v>
          </cell>
          <cell r="B1082" t="str">
            <v>L4145</v>
          </cell>
          <cell r="C1082" t="str">
            <v>Swan Housing Association Limited</v>
          </cell>
          <cell r="D1082" t="str">
            <v>Yes</v>
          </cell>
          <cell r="E1082" t="str">
            <v>Yes</v>
          </cell>
          <cell r="F1082">
            <v>0</v>
          </cell>
          <cell r="G1082">
            <v>0</v>
          </cell>
          <cell r="H1082">
            <v>0</v>
          </cell>
          <cell r="I1082" t="str">
            <v>L4145</v>
          </cell>
          <cell r="J1082" t="str">
            <v>Swan Housing Association Limited</v>
          </cell>
          <cell r="K1082">
            <v>0</v>
          </cell>
          <cell r="L1082" t="str">
            <v>L4145</v>
          </cell>
          <cell r="M1082" t="str">
            <v>Swan Housing Association Limited</v>
          </cell>
          <cell r="N1082" t="str">
            <v>Large</v>
          </cell>
          <cell r="O1082">
            <v>1</v>
          </cell>
        </row>
        <row r="1083">
          <cell r="A1083" t="str">
            <v>C3738</v>
          </cell>
          <cell r="B1083" t="str">
            <v>C3738</v>
          </cell>
          <cell r="C1083" t="str">
            <v>Swan Lane Housing Co-operative Limited</v>
          </cell>
          <cell r="D1083" t="str">
            <v>No</v>
          </cell>
          <cell r="E1083" t="str">
            <v>non-grp</v>
          </cell>
          <cell r="F1083">
            <v>0</v>
          </cell>
          <cell r="G1083">
            <v>0</v>
          </cell>
          <cell r="H1083">
            <v>0</v>
          </cell>
          <cell r="I1083" t="str">
            <v>C3738</v>
          </cell>
          <cell r="J1083" t="str">
            <v>Swan Lane Housing Co-operative Limited</v>
          </cell>
          <cell r="K1083">
            <v>0</v>
          </cell>
          <cell r="L1083" t="str">
            <v>C3738</v>
          </cell>
          <cell r="M1083" t="str">
            <v>Swan Lane Housing Co-operative Limited</v>
          </cell>
          <cell r="N1083" t="str">
            <v>RASA</v>
          </cell>
          <cell r="O1083">
            <v>1</v>
          </cell>
        </row>
        <row r="1084">
          <cell r="A1084" t="str">
            <v>A2704</v>
          </cell>
          <cell r="B1084" t="str">
            <v>A2704</v>
          </cell>
          <cell r="C1084" t="str">
            <v>Sybil Carthew Trust</v>
          </cell>
          <cell r="D1084" t="str">
            <v>No</v>
          </cell>
          <cell r="E1084" t="str">
            <v>non-grp</v>
          </cell>
          <cell r="F1084">
            <v>0</v>
          </cell>
          <cell r="G1084">
            <v>0</v>
          </cell>
          <cell r="H1084">
            <v>0</v>
          </cell>
          <cell r="I1084" t="str">
            <v>A2704</v>
          </cell>
          <cell r="J1084" t="str">
            <v>Sybil Carthew Trust</v>
          </cell>
          <cell r="K1084">
            <v>0</v>
          </cell>
          <cell r="L1084" t="str">
            <v>A2704</v>
          </cell>
          <cell r="M1084" t="str">
            <v>Sybil Carthew Trust</v>
          </cell>
          <cell r="N1084" t="str">
            <v>RASA</v>
          </cell>
          <cell r="O1084">
            <v>1</v>
          </cell>
        </row>
        <row r="1085">
          <cell r="A1085" t="str">
            <v>C3174</v>
          </cell>
          <cell r="B1085" t="str">
            <v>C3174</v>
          </cell>
          <cell r="C1085" t="str">
            <v>Sydenham Housing Co-operative Limited</v>
          </cell>
          <cell r="D1085" t="str">
            <v>No</v>
          </cell>
          <cell r="E1085" t="str">
            <v>non-grp</v>
          </cell>
          <cell r="F1085">
            <v>0</v>
          </cell>
          <cell r="G1085">
            <v>0</v>
          </cell>
          <cell r="H1085">
            <v>0</v>
          </cell>
          <cell r="I1085" t="str">
            <v>C3174</v>
          </cell>
          <cell r="J1085" t="str">
            <v>Sydenham Housing Co-operative Limited</v>
          </cell>
          <cell r="K1085">
            <v>0</v>
          </cell>
          <cell r="L1085" t="str">
            <v>C3174</v>
          </cell>
          <cell r="M1085" t="str">
            <v>Sydenham Housing Co-operative Limited</v>
          </cell>
          <cell r="N1085" t="str">
            <v>RASA</v>
          </cell>
          <cell r="O1085">
            <v>1</v>
          </cell>
        </row>
        <row r="1086">
          <cell r="A1086" t="str">
            <v>L4432</v>
          </cell>
          <cell r="B1086" t="str">
            <v>L4432</v>
          </cell>
          <cell r="C1086" t="str">
            <v>Beechwood &amp; Ballantyne Community HA Limited</v>
          </cell>
          <cell r="D1086" t="str">
            <v>Yes</v>
          </cell>
          <cell r="E1086" t="str">
            <v>No</v>
          </cell>
          <cell r="F1086" t="str">
            <v>Yes</v>
          </cell>
          <cell r="G1086" t="str">
            <v>4649</v>
          </cell>
          <cell r="H1086" t="str">
            <v>Symphony Housing Group Limited</v>
          </cell>
          <cell r="I1086" t="str">
            <v>4649</v>
          </cell>
          <cell r="J1086" t="str">
            <v>Symphony Housing Group Limited</v>
          </cell>
          <cell r="K1086">
            <v>0</v>
          </cell>
          <cell r="L1086" t="str">
            <v>4649</v>
          </cell>
          <cell r="M1086" t="str">
            <v>Symphony Housing Group Limited</v>
          </cell>
          <cell r="N1086" t="str">
            <v>RASA</v>
          </cell>
          <cell r="O1086">
            <v>1</v>
          </cell>
        </row>
        <row r="1087">
          <cell r="A1087" t="str">
            <v>L4361</v>
          </cell>
          <cell r="B1087" t="str">
            <v>L4361</v>
          </cell>
          <cell r="C1087" t="str">
            <v>Cobalt Housing Limited</v>
          </cell>
          <cell r="D1087" t="str">
            <v>Yes</v>
          </cell>
          <cell r="E1087" t="str">
            <v>No</v>
          </cell>
          <cell r="F1087" t="str">
            <v>Yes</v>
          </cell>
          <cell r="G1087" t="str">
            <v>4649</v>
          </cell>
          <cell r="H1087" t="str">
            <v>Symphony Housing Group Limited</v>
          </cell>
          <cell r="I1087" t="str">
            <v>4649</v>
          </cell>
          <cell r="J1087" t="str">
            <v>Symphony Housing Group Limited</v>
          </cell>
          <cell r="K1087">
            <v>0</v>
          </cell>
          <cell r="L1087" t="str">
            <v>4649</v>
          </cell>
          <cell r="M1087" t="str">
            <v>Symphony Housing Group Limited</v>
          </cell>
          <cell r="N1087" t="str">
            <v>Large</v>
          </cell>
          <cell r="O1087">
            <v>1</v>
          </cell>
        </row>
        <row r="1088">
          <cell r="A1088" t="str">
            <v>L3261</v>
          </cell>
          <cell r="B1088" t="str">
            <v>L3261</v>
          </cell>
          <cell r="C1088" t="str">
            <v>Contour Homes Limited</v>
          </cell>
          <cell r="D1088" t="str">
            <v>Yes</v>
          </cell>
          <cell r="E1088" t="str">
            <v>No</v>
          </cell>
          <cell r="F1088" t="str">
            <v>Yes</v>
          </cell>
          <cell r="G1088" t="str">
            <v>4649</v>
          </cell>
          <cell r="H1088" t="str">
            <v>Symphony Housing Group Limited</v>
          </cell>
          <cell r="I1088" t="str">
            <v>4649</v>
          </cell>
          <cell r="J1088" t="str">
            <v>Symphony Housing Group Limited</v>
          </cell>
          <cell r="K1088">
            <v>0</v>
          </cell>
          <cell r="L1088" t="str">
            <v>4649</v>
          </cell>
          <cell r="M1088" t="str">
            <v>Symphony Housing Group Limited</v>
          </cell>
          <cell r="N1088" t="str">
            <v>Large</v>
          </cell>
          <cell r="O1088">
            <v>1</v>
          </cell>
        </row>
        <row r="1089">
          <cell r="A1089" t="str">
            <v>SL3381</v>
          </cell>
          <cell r="B1089" t="str">
            <v>SL3381</v>
          </cell>
          <cell r="C1089" t="str">
            <v>Contour Property Services Limited</v>
          </cell>
          <cell r="D1089" t="str">
            <v>Yes</v>
          </cell>
          <cell r="E1089" t="str">
            <v>No</v>
          </cell>
          <cell r="F1089" t="str">
            <v>Yes</v>
          </cell>
          <cell r="G1089" t="str">
            <v>4649</v>
          </cell>
          <cell r="H1089" t="str">
            <v>Symphony Housing Group Limited</v>
          </cell>
          <cell r="I1089" t="str">
            <v>4649</v>
          </cell>
          <cell r="J1089" t="str">
            <v>Symphony Housing Group Limited</v>
          </cell>
          <cell r="K1089">
            <v>0</v>
          </cell>
          <cell r="L1089" t="str">
            <v>4649</v>
          </cell>
          <cell r="M1089" t="str">
            <v>Symphony Housing Group Limited</v>
          </cell>
          <cell r="N1089" t="str">
            <v>RASA</v>
          </cell>
          <cell r="O1089">
            <v>1</v>
          </cell>
        </row>
        <row r="1090">
          <cell r="A1090" t="str">
            <v>L4461</v>
          </cell>
          <cell r="B1090" t="str">
            <v>L4461</v>
          </cell>
          <cell r="C1090" t="str">
            <v>Hyndburn Homes Limited</v>
          </cell>
          <cell r="D1090" t="str">
            <v>Yes</v>
          </cell>
          <cell r="E1090" t="str">
            <v>No</v>
          </cell>
          <cell r="F1090" t="str">
            <v>Yes</v>
          </cell>
          <cell r="G1090" t="str">
            <v>4649</v>
          </cell>
          <cell r="H1090" t="str">
            <v>Symphony Housing Group Limited</v>
          </cell>
          <cell r="I1090" t="str">
            <v>4649</v>
          </cell>
          <cell r="J1090" t="str">
            <v>Symphony Housing Group Limited</v>
          </cell>
          <cell r="K1090">
            <v>0</v>
          </cell>
          <cell r="L1090" t="str">
            <v>4649</v>
          </cell>
          <cell r="M1090" t="str">
            <v>Symphony Housing Group Limited</v>
          </cell>
          <cell r="N1090" t="str">
            <v>Large</v>
          </cell>
          <cell r="O1090">
            <v>1</v>
          </cell>
        </row>
        <row r="1091">
          <cell r="A1091" t="str">
            <v>LH0250</v>
          </cell>
          <cell r="B1091" t="str">
            <v>LH0250</v>
          </cell>
          <cell r="C1091" t="str">
            <v>Liverpool Housing Trust Limited</v>
          </cell>
          <cell r="D1091" t="str">
            <v>Yes</v>
          </cell>
          <cell r="E1091" t="str">
            <v>No</v>
          </cell>
          <cell r="F1091" t="str">
            <v>Yes</v>
          </cell>
          <cell r="G1091" t="str">
            <v>4649</v>
          </cell>
          <cell r="H1091" t="str">
            <v>Symphony Housing Group Limited</v>
          </cell>
          <cell r="I1091" t="str">
            <v>4649</v>
          </cell>
          <cell r="J1091" t="str">
            <v>Symphony Housing Group Limited</v>
          </cell>
          <cell r="K1091">
            <v>0</v>
          </cell>
          <cell r="L1091" t="str">
            <v>4649</v>
          </cell>
          <cell r="M1091" t="str">
            <v>Symphony Housing Group Limited</v>
          </cell>
          <cell r="N1091" t="str">
            <v>Large</v>
          </cell>
          <cell r="O1091">
            <v>1</v>
          </cell>
        </row>
        <row r="1092">
          <cell r="A1092" t="str">
            <v>L4475</v>
          </cell>
          <cell r="B1092" t="str">
            <v>L4475</v>
          </cell>
          <cell r="C1092" t="str">
            <v>Peak Valley Housing Association Limited</v>
          </cell>
          <cell r="D1092" t="str">
            <v>Yes</v>
          </cell>
          <cell r="E1092" t="str">
            <v>No</v>
          </cell>
          <cell r="F1092" t="str">
            <v>Yes</v>
          </cell>
          <cell r="G1092" t="str">
            <v>4649</v>
          </cell>
          <cell r="H1092" t="str">
            <v>Symphony Housing Group Limited</v>
          </cell>
          <cell r="I1092" t="str">
            <v>4649</v>
          </cell>
          <cell r="J1092" t="str">
            <v>Symphony Housing Group Limited</v>
          </cell>
          <cell r="K1092">
            <v>0</v>
          </cell>
          <cell r="L1092" t="str">
            <v>4649</v>
          </cell>
          <cell r="M1092" t="str">
            <v>Symphony Housing Group Limited</v>
          </cell>
          <cell r="N1092" t="str">
            <v>Large</v>
          </cell>
          <cell r="O1092">
            <v>1</v>
          </cell>
        </row>
        <row r="1093">
          <cell r="A1093" t="str">
            <v>L4525</v>
          </cell>
          <cell r="B1093" t="str">
            <v>L4525</v>
          </cell>
          <cell r="C1093" t="str">
            <v>Ribble Valley Homes Limited</v>
          </cell>
          <cell r="D1093" t="str">
            <v>Yes</v>
          </cell>
          <cell r="E1093" t="str">
            <v>No</v>
          </cell>
          <cell r="F1093" t="str">
            <v>Yes</v>
          </cell>
          <cell r="G1093" t="str">
            <v>4649</v>
          </cell>
          <cell r="H1093" t="str">
            <v>Symphony Housing Group Limited</v>
          </cell>
          <cell r="I1093" t="str">
            <v>4649</v>
          </cell>
          <cell r="J1093" t="str">
            <v>Symphony Housing Group Limited</v>
          </cell>
          <cell r="K1093">
            <v>0</v>
          </cell>
          <cell r="L1093" t="str">
            <v>4649</v>
          </cell>
          <cell r="M1093" t="str">
            <v>Symphony Housing Group Limited</v>
          </cell>
          <cell r="N1093" t="str">
            <v>Large</v>
          </cell>
          <cell r="O1093">
            <v>1</v>
          </cell>
        </row>
        <row r="1094">
          <cell r="A1094" t="str">
            <v>4649</v>
          </cell>
          <cell r="B1094">
            <v>4649</v>
          </cell>
          <cell r="C1094" t="str">
            <v>Symphony Housing Group Limited</v>
          </cell>
          <cell r="D1094" t="str">
            <v>Yes</v>
          </cell>
          <cell r="E1094" t="str">
            <v>Yes</v>
          </cell>
          <cell r="F1094">
            <v>0</v>
          </cell>
          <cell r="G1094">
            <v>0</v>
          </cell>
          <cell r="H1094">
            <v>0</v>
          </cell>
          <cell r="I1094" t="str">
            <v>4649</v>
          </cell>
          <cell r="J1094" t="str">
            <v>Symphony Housing Group Limited</v>
          </cell>
          <cell r="K1094">
            <v>0</v>
          </cell>
          <cell r="L1094" t="str">
            <v>4649</v>
          </cell>
          <cell r="M1094" t="str">
            <v>Symphony Housing Group Limited</v>
          </cell>
          <cell r="N1094" t="str">
            <v>RASA</v>
          </cell>
          <cell r="O1094">
            <v>1</v>
          </cell>
        </row>
        <row r="1095">
          <cell r="A1095" t="str">
            <v>L2209</v>
          </cell>
          <cell r="B1095" t="str">
            <v>L2209</v>
          </cell>
          <cell r="C1095" t="str">
            <v>Tamar Housing Society Limited</v>
          </cell>
          <cell r="D1095" t="str">
            <v>No</v>
          </cell>
          <cell r="E1095" t="str">
            <v>non-grp</v>
          </cell>
          <cell r="F1095">
            <v>0</v>
          </cell>
          <cell r="G1095">
            <v>0</v>
          </cell>
          <cell r="H1095">
            <v>0</v>
          </cell>
          <cell r="I1095" t="str">
            <v>L2209</v>
          </cell>
          <cell r="J1095" t="str">
            <v>Tamar Housing Society Limited</v>
          </cell>
          <cell r="K1095">
            <v>0</v>
          </cell>
          <cell r="L1095" t="str">
            <v>L2209</v>
          </cell>
          <cell r="M1095" t="str">
            <v>Tamar Housing Society Limited</v>
          </cell>
          <cell r="N1095" t="str">
            <v>RASA</v>
          </cell>
          <cell r="O1095">
            <v>1</v>
          </cell>
        </row>
        <row r="1096">
          <cell r="A1096" t="str">
            <v>L4376</v>
          </cell>
          <cell r="B1096" t="str">
            <v>L4376</v>
          </cell>
          <cell r="C1096" t="str">
            <v>Tamil Community Housing Association Limited</v>
          </cell>
          <cell r="D1096" t="str">
            <v>No</v>
          </cell>
          <cell r="E1096" t="str">
            <v>non-grp</v>
          </cell>
          <cell r="F1096">
            <v>0</v>
          </cell>
          <cell r="G1096">
            <v>0</v>
          </cell>
          <cell r="H1096">
            <v>0</v>
          </cell>
          <cell r="I1096" t="str">
            <v>L4376</v>
          </cell>
          <cell r="J1096" t="str">
            <v>Tamil Community Housing Association Limited</v>
          </cell>
          <cell r="K1096">
            <v>0</v>
          </cell>
          <cell r="L1096" t="str">
            <v>L4376</v>
          </cell>
          <cell r="M1096" t="str">
            <v>Tamil Community Housing Association Limited</v>
          </cell>
          <cell r="N1096" t="str">
            <v>RASA</v>
          </cell>
          <cell r="O1096">
            <v>1</v>
          </cell>
        </row>
        <row r="1097">
          <cell r="A1097" t="str">
            <v>4659</v>
          </cell>
          <cell r="B1097">
            <v>4659</v>
          </cell>
          <cell r="C1097" t="str">
            <v>Tamworth Cornerstone Housing Association Limited</v>
          </cell>
          <cell r="D1097" t="str">
            <v>No</v>
          </cell>
          <cell r="E1097" t="str">
            <v>non-grp</v>
          </cell>
          <cell r="F1097">
            <v>0</v>
          </cell>
          <cell r="G1097">
            <v>0</v>
          </cell>
          <cell r="H1097">
            <v>0</v>
          </cell>
          <cell r="I1097" t="str">
            <v>4659</v>
          </cell>
          <cell r="J1097" t="str">
            <v>Tamworth Cornerstone Housing Association Limited</v>
          </cell>
          <cell r="K1097">
            <v>0</v>
          </cell>
          <cell r="L1097" t="str">
            <v>4659</v>
          </cell>
          <cell r="M1097" t="str">
            <v>Tamworth Cornerstone Housing Association Limited</v>
          </cell>
          <cell r="N1097" t="str">
            <v>RASA</v>
          </cell>
          <cell r="O1097">
            <v>1</v>
          </cell>
        </row>
        <row r="1098">
          <cell r="A1098" t="str">
            <v>C3001</v>
          </cell>
          <cell r="B1098" t="str">
            <v>C3001</v>
          </cell>
          <cell r="C1098" t="str">
            <v>Tangram Housing Co-operative Limited</v>
          </cell>
          <cell r="D1098" t="str">
            <v>No</v>
          </cell>
          <cell r="E1098" t="str">
            <v>non-grp</v>
          </cell>
          <cell r="F1098">
            <v>0</v>
          </cell>
          <cell r="G1098">
            <v>0</v>
          </cell>
          <cell r="H1098">
            <v>0</v>
          </cell>
          <cell r="I1098" t="str">
            <v>C3001</v>
          </cell>
          <cell r="J1098" t="str">
            <v>Tangram Housing Co-operative Limited</v>
          </cell>
          <cell r="K1098">
            <v>0</v>
          </cell>
          <cell r="L1098" t="str">
            <v>C3001</v>
          </cell>
          <cell r="M1098" t="str">
            <v>Tangram Housing Co-operative Limited</v>
          </cell>
          <cell r="N1098" t="str">
            <v>RASA</v>
          </cell>
          <cell r="O1098">
            <v>1</v>
          </cell>
        </row>
        <row r="1099">
          <cell r="A1099" t="str">
            <v>4679</v>
          </cell>
          <cell r="B1099">
            <v>4679</v>
          </cell>
          <cell r="C1099" t="str">
            <v>Target Housing Limited</v>
          </cell>
          <cell r="D1099" t="str">
            <v>No</v>
          </cell>
          <cell r="E1099" t="str">
            <v>non-grp</v>
          </cell>
          <cell r="F1099">
            <v>0</v>
          </cell>
          <cell r="G1099">
            <v>0</v>
          </cell>
          <cell r="H1099">
            <v>0</v>
          </cell>
          <cell r="I1099" t="str">
            <v>4679</v>
          </cell>
          <cell r="J1099" t="str">
            <v>Target Housing Limited</v>
          </cell>
          <cell r="K1099">
            <v>0</v>
          </cell>
          <cell r="L1099" t="str">
            <v>4679</v>
          </cell>
          <cell r="M1099" t="str">
            <v>Target Housing Limited</v>
          </cell>
          <cell r="N1099" t="str">
            <v>RASA</v>
          </cell>
          <cell r="O1099">
            <v>1</v>
          </cell>
        </row>
        <row r="1100">
          <cell r="A1100" t="str">
            <v>A0520</v>
          </cell>
          <cell r="B1100" t="str">
            <v>A0520</v>
          </cell>
          <cell r="C1100" t="str">
            <v>Taunton Heritage Trust</v>
          </cell>
          <cell r="D1100" t="str">
            <v>No</v>
          </cell>
          <cell r="E1100" t="str">
            <v>non-grp</v>
          </cell>
          <cell r="F1100">
            <v>0</v>
          </cell>
          <cell r="G1100">
            <v>0</v>
          </cell>
          <cell r="H1100">
            <v>0</v>
          </cell>
          <cell r="I1100" t="str">
            <v>A0520</v>
          </cell>
          <cell r="J1100" t="str">
            <v>Taunton Heritage Trust</v>
          </cell>
          <cell r="K1100">
            <v>0</v>
          </cell>
          <cell r="L1100" t="str">
            <v>A0520</v>
          </cell>
          <cell r="M1100" t="str">
            <v>Taunton Heritage Trust</v>
          </cell>
          <cell r="N1100" t="str">
            <v>RASA</v>
          </cell>
          <cell r="O1100">
            <v>1</v>
          </cell>
        </row>
        <row r="1101">
          <cell r="A1101" t="str">
            <v>LH0426</v>
          </cell>
          <cell r="B1101" t="str">
            <v>LH0426</v>
          </cell>
          <cell r="C1101" t="str">
            <v>Teachers' Housing Association Limited</v>
          </cell>
          <cell r="D1101" t="str">
            <v>No</v>
          </cell>
          <cell r="E1101" t="str">
            <v>non-grp</v>
          </cell>
          <cell r="F1101">
            <v>0</v>
          </cell>
          <cell r="G1101">
            <v>0</v>
          </cell>
          <cell r="H1101">
            <v>0</v>
          </cell>
          <cell r="I1101" t="str">
            <v>LH0426</v>
          </cell>
          <cell r="J1101" t="str">
            <v>Teachers' Housing Association Limited</v>
          </cell>
          <cell r="K1101">
            <v>0</v>
          </cell>
          <cell r="L1101" t="str">
            <v>LH0426</v>
          </cell>
          <cell r="M1101" t="str">
            <v>Teachers' Housing Association Limited</v>
          </cell>
          <cell r="N1101" t="str">
            <v>RASA</v>
          </cell>
          <cell r="O1101">
            <v>1</v>
          </cell>
        </row>
        <row r="1102">
          <cell r="A1102" t="str">
            <v>LH4403</v>
          </cell>
          <cell r="B1102" t="str">
            <v>LH4403</v>
          </cell>
          <cell r="C1102" t="str">
            <v>Teign Housing</v>
          </cell>
          <cell r="D1102" t="str">
            <v>No</v>
          </cell>
          <cell r="E1102" t="str">
            <v>non-grp</v>
          </cell>
          <cell r="F1102">
            <v>0</v>
          </cell>
          <cell r="G1102">
            <v>0</v>
          </cell>
          <cell r="H1102">
            <v>0</v>
          </cell>
          <cell r="I1102" t="str">
            <v>LH4403</v>
          </cell>
          <cell r="J1102" t="str">
            <v>Teign Housing</v>
          </cell>
          <cell r="K1102">
            <v>0</v>
          </cell>
          <cell r="L1102" t="str">
            <v>LH4403</v>
          </cell>
          <cell r="M1102" t="str">
            <v>Teign Housing</v>
          </cell>
          <cell r="N1102" t="str">
            <v>Large</v>
          </cell>
          <cell r="O1102">
            <v>1</v>
          </cell>
        </row>
        <row r="1103">
          <cell r="A1103" t="str">
            <v>L1537</v>
          </cell>
          <cell r="B1103" t="str">
            <v>L1537</v>
          </cell>
          <cell r="C1103" t="str">
            <v>Thame and District Housing Association Limited</v>
          </cell>
          <cell r="D1103" t="str">
            <v>No</v>
          </cell>
          <cell r="E1103" t="str">
            <v>non-grp</v>
          </cell>
          <cell r="F1103">
            <v>0</v>
          </cell>
          <cell r="G1103">
            <v>0</v>
          </cell>
          <cell r="H1103">
            <v>0</v>
          </cell>
          <cell r="I1103" t="str">
            <v>L1537</v>
          </cell>
          <cell r="J1103" t="str">
            <v>Thame and District Housing Association Limited</v>
          </cell>
          <cell r="K1103">
            <v>0</v>
          </cell>
          <cell r="L1103" t="str">
            <v>L1537</v>
          </cell>
          <cell r="M1103" t="str">
            <v>Thame and District Housing Association Limited</v>
          </cell>
          <cell r="N1103" t="str">
            <v>RASA</v>
          </cell>
          <cell r="O1103">
            <v>1</v>
          </cell>
        </row>
        <row r="1104">
          <cell r="A1104" t="str">
            <v>L0159</v>
          </cell>
          <cell r="B1104" t="str">
            <v>L0159</v>
          </cell>
          <cell r="C1104" t="str">
            <v>Thames Ditton Homes Limited</v>
          </cell>
          <cell r="D1104" t="str">
            <v>No</v>
          </cell>
          <cell r="E1104" t="str">
            <v>non-grp</v>
          </cell>
          <cell r="F1104">
            <v>0</v>
          </cell>
          <cell r="G1104">
            <v>0</v>
          </cell>
          <cell r="H1104">
            <v>0</v>
          </cell>
          <cell r="I1104" t="str">
            <v>L0159</v>
          </cell>
          <cell r="J1104" t="str">
            <v>Thames Ditton Homes Limited</v>
          </cell>
          <cell r="K1104">
            <v>0</v>
          </cell>
          <cell r="L1104" t="str">
            <v>L0159</v>
          </cell>
          <cell r="M1104" t="str">
            <v>Thames Ditton Homes Limited</v>
          </cell>
          <cell r="N1104" t="str">
            <v>RASA</v>
          </cell>
          <cell r="O1104">
            <v>1</v>
          </cell>
        </row>
        <row r="1105">
          <cell r="A1105" t="str">
            <v>LH3702</v>
          </cell>
          <cell r="B1105" t="str">
            <v>LH3702</v>
          </cell>
          <cell r="C1105" t="str">
            <v>Thames Valley Charitable Housing Association Ltd</v>
          </cell>
          <cell r="D1105" t="str">
            <v>Yes</v>
          </cell>
          <cell r="E1105" t="str">
            <v>No</v>
          </cell>
          <cell r="F1105" t="str">
            <v>Yes</v>
          </cell>
          <cell r="G1105" t="str">
            <v>L0514</v>
          </cell>
          <cell r="H1105" t="str">
            <v>Thames Valley Housing Association Limited</v>
          </cell>
          <cell r="I1105" t="str">
            <v>L0514</v>
          </cell>
          <cell r="J1105" t="str">
            <v>Thames Valley Housing Association Limited</v>
          </cell>
          <cell r="K1105">
            <v>0</v>
          </cell>
          <cell r="L1105" t="str">
            <v>L0514</v>
          </cell>
          <cell r="M1105" t="str">
            <v>Thames Valley Housing Association Limited</v>
          </cell>
          <cell r="N1105" t="str">
            <v>Large</v>
          </cell>
          <cell r="O1105">
            <v>1</v>
          </cell>
        </row>
        <row r="1106">
          <cell r="A1106" t="str">
            <v>L0514</v>
          </cell>
          <cell r="B1106" t="str">
            <v>L0514</v>
          </cell>
          <cell r="C1106" t="str">
            <v>Thames Valley Housing Association Limited</v>
          </cell>
          <cell r="D1106" t="str">
            <v>Yes</v>
          </cell>
          <cell r="E1106" t="str">
            <v>Yes</v>
          </cell>
          <cell r="F1106">
            <v>0</v>
          </cell>
          <cell r="G1106">
            <v>0</v>
          </cell>
          <cell r="H1106">
            <v>0</v>
          </cell>
          <cell r="I1106" t="str">
            <v>L0514</v>
          </cell>
          <cell r="J1106" t="str">
            <v>Thames Valley Housing Association Limited</v>
          </cell>
          <cell r="K1106">
            <v>0</v>
          </cell>
          <cell r="L1106" t="str">
            <v>L0514</v>
          </cell>
          <cell r="M1106" t="str">
            <v>Thames Valley Housing Association Limited</v>
          </cell>
          <cell r="N1106" t="str">
            <v>RASA</v>
          </cell>
          <cell r="O1106">
            <v>1</v>
          </cell>
        </row>
        <row r="1107">
          <cell r="A1107" t="str">
            <v>H1167</v>
          </cell>
          <cell r="B1107" t="str">
            <v>H1167</v>
          </cell>
          <cell r="C1107" t="str">
            <v>The Abbeyfield (Berkhamsted &amp; Hemel Hempstead) Society Limited</v>
          </cell>
          <cell r="D1107" t="str">
            <v>No</v>
          </cell>
          <cell r="E1107" t="str">
            <v>non-grp</v>
          </cell>
          <cell r="F1107">
            <v>0</v>
          </cell>
          <cell r="G1107">
            <v>0</v>
          </cell>
          <cell r="H1107">
            <v>0</v>
          </cell>
          <cell r="I1107" t="str">
            <v>H1167</v>
          </cell>
          <cell r="J1107" t="str">
            <v>The Abbeyfield (Berkhamsted &amp; Hemel Hempstead) Society Limited</v>
          </cell>
          <cell r="K1107">
            <v>0</v>
          </cell>
          <cell r="L1107" t="str">
            <v>H1167</v>
          </cell>
          <cell r="M1107" t="str">
            <v>The Abbeyfield (Berkhamsted &amp; Hemel Hempstead) Society Limited</v>
          </cell>
          <cell r="N1107" t="str">
            <v>RASA</v>
          </cell>
          <cell r="O1107">
            <v>1</v>
          </cell>
        </row>
        <row r="1108">
          <cell r="A1108" t="str">
            <v>H2228</v>
          </cell>
          <cell r="B1108" t="str">
            <v>H2228</v>
          </cell>
          <cell r="C1108" t="str">
            <v>The Abbeyfield (Chelsea &amp; Fulham) Society Limited</v>
          </cell>
          <cell r="D1108" t="str">
            <v>No</v>
          </cell>
          <cell r="E1108" t="str">
            <v>non-grp</v>
          </cell>
          <cell r="F1108">
            <v>0</v>
          </cell>
          <cell r="G1108">
            <v>0</v>
          </cell>
          <cell r="H1108">
            <v>0</v>
          </cell>
          <cell r="I1108" t="str">
            <v>H2228</v>
          </cell>
          <cell r="J1108" t="str">
            <v>The Abbeyfield (Chelsea &amp; Fulham) Society Limited</v>
          </cell>
          <cell r="K1108">
            <v>0</v>
          </cell>
          <cell r="L1108" t="str">
            <v>H2228</v>
          </cell>
          <cell r="M1108" t="str">
            <v>The Abbeyfield (Chelsea &amp; Fulham) Society Limited</v>
          </cell>
          <cell r="N1108" t="str">
            <v>RASA</v>
          </cell>
          <cell r="O1108">
            <v>1</v>
          </cell>
        </row>
        <row r="1109">
          <cell r="A1109" t="str">
            <v>H2776</v>
          </cell>
          <cell r="B1109" t="str">
            <v>H2776</v>
          </cell>
          <cell r="C1109" t="str">
            <v>The Abbeyfield (Colyton) Society Limited</v>
          </cell>
          <cell r="D1109" t="str">
            <v>No</v>
          </cell>
          <cell r="E1109" t="str">
            <v>non-grp</v>
          </cell>
          <cell r="F1109">
            <v>0</v>
          </cell>
          <cell r="G1109">
            <v>0</v>
          </cell>
          <cell r="H1109">
            <v>0</v>
          </cell>
          <cell r="I1109" t="str">
            <v>H2776</v>
          </cell>
          <cell r="J1109" t="str">
            <v>The Abbeyfield (Colyton) Society Limited</v>
          </cell>
          <cell r="K1109">
            <v>0</v>
          </cell>
          <cell r="L1109" t="str">
            <v>H2776</v>
          </cell>
          <cell r="M1109" t="str">
            <v>The Abbeyfield (Colyton) Society Limited</v>
          </cell>
          <cell r="N1109" t="str">
            <v>RASA</v>
          </cell>
          <cell r="O1109">
            <v>1</v>
          </cell>
        </row>
        <row r="1110">
          <cell r="A1110" t="str">
            <v>H0228</v>
          </cell>
          <cell r="B1110" t="str">
            <v>H0228</v>
          </cell>
          <cell r="C1110" t="str">
            <v>The Abbeyfield (Darlington) Society Limited</v>
          </cell>
          <cell r="D1110" t="str">
            <v>No</v>
          </cell>
          <cell r="E1110" t="str">
            <v>non-grp</v>
          </cell>
          <cell r="F1110">
            <v>0</v>
          </cell>
          <cell r="G1110">
            <v>0</v>
          </cell>
          <cell r="H1110">
            <v>0</v>
          </cell>
          <cell r="I1110" t="str">
            <v>H0228</v>
          </cell>
          <cell r="J1110" t="str">
            <v>The Abbeyfield (Darlington) Society Limited</v>
          </cell>
          <cell r="K1110">
            <v>0</v>
          </cell>
          <cell r="L1110" t="str">
            <v>H0228</v>
          </cell>
          <cell r="M1110" t="str">
            <v>The Abbeyfield (Darlington) Society Limited</v>
          </cell>
          <cell r="N1110" t="str">
            <v>RASA</v>
          </cell>
          <cell r="O1110">
            <v>1</v>
          </cell>
        </row>
        <row r="1111">
          <cell r="A1111" t="str">
            <v>H2698</v>
          </cell>
          <cell r="B1111" t="str">
            <v>H2698</v>
          </cell>
          <cell r="C1111" t="str">
            <v>The Abbeyfield (Lyme Regis &amp; District) Society Ltd</v>
          </cell>
          <cell r="D1111" t="str">
            <v>No</v>
          </cell>
          <cell r="E1111" t="str">
            <v>non-grp</v>
          </cell>
          <cell r="F1111">
            <v>0</v>
          </cell>
          <cell r="G1111">
            <v>0</v>
          </cell>
          <cell r="H1111">
            <v>0</v>
          </cell>
          <cell r="I1111" t="str">
            <v>H2698</v>
          </cell>
          <cell r="J1111" t="str">
            <v>The Abbeyfield (Lyme Regis &amp; District) Society Ltd</v>
          </cell>
          <cell r="K1111">
            <v>0</v>
          </cell>
          <cell r="L1111" t="str">
            <v>H2698</v>
          </cell>
          <cell r="M1111" t="str">
            <v>The Abbeyfield (Lyme Regis &amp; District) Society Ltd</v>
          </cell>
          <cell r="N1111" t="str">
            <v>RASA</v>
          </cell>
          <cell r="O1111">
            <v>1</v>
          </cell>
        </row>
        <row r="1112">
          <cell r="A1112" t="str">
            <v>H0062</v>
          </cell>
          <cell r="B1112" t="str">
            <v>H0062</v>
          </cell>
          <cell r="C1112" t="str">
            <v>The Abbeyfield (Maidenhead) Society Limited</v>
          </cell>
          <cell r="D1112" t="str">
            <v>No</v>
          </cell>
          <cell r="E1112" t="str">
            <v>non-grp</v>
          </cell>
          <cell r="F1112">
            <v>0</v>
          </cell>
          <cell r="G1112">
            <v>0</v>
          </cell>
          <cell r="H1112">
            <v>0</v>
          </cell>
          <cell r="I1112" t="str">
            <v>H0062</v>
          </cell>
          <cell r="J1112" t="str">
            <v>The Abbeyfield (Maidenhead) Society Limited</v>
          </cell>
          <cell r="K1112">
            <v>0</v>
          </cell>
          <cell r="L1112" t="str">
            <v>H0062</v>
          </cell>
          <cell r="M1112" t="str">
            <v>The Abbeyfield (Maidenhead) Society Limited</v>
          </cell>
          <cell r="N1112" t="str">
            <v>RASA</v>
          </cell>
          <cell r="O1112">
            <v>1</v>
          </cell>
        </row>
        <row r="1113">
          <cell r="A1113" t="str">
            <v>H2814</v>
          </cell>
          <cell r="B1113" t="str">
            <v>H2814</v>
          </cell>
          <cell r="C1113" t="str">
            <v>The Abbeyfield (Nailsworth &amp; District) Society Ltd</v>
          </cell>
          <cell r="D1113" t="str">
            <v>No</v>
          </cell>
          <cell r="E1113" t="str">
            <v>non-grp</v>
          </cell>
          <cell r="F1113">
            <v>0</v>
          </cell>
          <cell r="G1113">
            <v>0</v>
          </cell>
          <cell r="H1113">
            <v>0</v>
          </cell>
          <cell r="I1113" t="str">
            <v>H2814</v>
          </cell>
          <cell r="J1113" t="str">
            <v>The Abbeyfield (Nailsworth &amp; District) Society Ltd</v>
          </cell>
          <cell r="K1113">
            <v>0</v>
          </cell>
          <cell r="L1113" t="str">
            <v>H2814</v>
          </cell>
          <cell r="M1113" t="str">
            <v>The Abbeyfield (Nailsworth &amp; District) Society Ltd</v>
          </cell>
          <cell r="N1113" t="str">
            <v>RASA</v>
          </cell>
          <cell r="O1113">
            <v>1</v>
          </cell>
        </row>
        <row r="1114">
          <cell r="A1114" t="str">
            <v>H1471</v>
          </cell>
          <cell r="B1114" t="str">
            <v>H1471</v>
          </cell>
          <cell r="C1114" t="str">
            <v>The Abbeyfield (Norwich) Society Limited</v>
          </cell>
          <cell r="D1114" t="str">
            <v>No</v>
          </cell>
          <cell r="E1114" t="str">
            <v>non-grp</v>
          </cell>
          <cell r="F1114">
            <v>0</v>
          </cell>
          <cell r="G1114">
            <v>0</v>
          </cell>
          <cell r="H1114">
            <v>0</v>
          </cell>
          <cell r="I1114" t="str">
            <v>H1471</v>
          </cell>
          <cell r="J1114" t="str">
            <v>The Abbeyfield (Norwich) Society Limited</v>
          </cell>
          <cell r="K1114">
            <v>0</v>
          </cell>
          <cell r="L1114" t="str">
            <v>H1471</v>
          </cell>
          <cell r="M1114" t="str">
            <v>The Abbeyfield (Norwich) Society Limited</v>
          </cell>
          <cell r="N1114" t="str">
            <v>RASA</v>
          </cell>
          <cell r="O1114">
            <v>1</v>
          </cell>
        </row>
        <row r="1115">
          <cell r="A1115" t="str">
            <v>H2851</v>
          </cell>
          <cell r="B1115" t="str">
            <v>H2851</v>
          </cell>
          <cell r="C1115" t="str">
            <v>The Abbeyfield (Oxford) Society Limited</v>
          </cell>
          <cell r="D1115" t="str">
            <v>No</v>
          </cell>
          <cell r="E1115" t="str">
            <v>non-grp</v>
          </cell>
          <cell r="F1115">
            <v>0</v>
          </cell>
          <cell r="G1115">
            <v>0</v>
          </cell>
          <cell r="H1115">
            <v>0</v>
          </cell>
          <cell r="I1115" t="str">
            <v>H2851</v>
          </cell>
          <cell r="J1115" t="str">
            <v>The Abbeyfield (Oxford) Society Limited</v>
          </cell>
          <cell r="K1115">
            <v>0</v>
          </cell>
          <cell r="L1115" t="str">
            <v>H2851</v>
          </cell>
          <cell r="M1115" t="str">
            <v>The Abbeyfield (Oxford) Society Limited</v>
          </cell>
          <cell r="N1115" t="str">
            <v>RASA</v>
          </cell>
          <cell r="O1115">
            <v>1</v>
          </cell>
        </row>
        <row r="1116">
          <cell r="A1116" t="str">
            <v>H0229</v>
          </cell>
          <cell r="B1116" t="str">
            <v>H0229</v>
          </cell>
          <cell r="C1116" t="str">
            <v>The Abbeyfield (Ripon and District) Society Ltd</v>
          </cell>
          <cell r="D1116" t="str">
            <v>Yes</v>
          </cell>
          <cell r="E1116" t="str">
            <v>No</v>
          </cell>
          <cell r="F1116" t="str">
            <v>No</v>
          </cell>
          <cell r="G1116">
            <v>0</v>
          </cell>
          <cell r="H1116">
            <v>0</v>
          </cell>
          <cell r="I1116" t="str">
            <v>H0229</v>
          </cell>
          <cell r="J1116" t="str">
            <v>The Abbeyfield (Ripon and District) Society Ltd</v>
          </cell>
          <cell r="K1116" t="str">
            <v>unreg'd parent: ABBEYFIELD UK</v>
          </cell>
          <cell r="L1116" t="str">
            <v>H0229</v>
          </cell>
          <cell r="M1116" t="str">
            <v>The Abbeyfield (Ripon and District) Society Ltd</v>
          </cell>
          <cell r="N1116" t="str">
            <v>RASA</v>
          </cell>
          <cell r="O1116">
            <v>1</v>
          </cell>
        </row>
        <row r="1117">
          <cell r="A1117" t="str">
            <v>H0112</v>
          </cell>
          <cell r="B1117" t="str">
            <v>H0112</v>
          </cell>
          <cell r="C1117" t="str">
            <v>The Abbeyfield (Southport) Society Limited</v>
          </cell>
          <cell r="D1117" t="str">
            <v>No</v>
          </cell>
          <cell r="E1117" t="str">
            <v>non-grp</v>
          </cell>
          <cell r="F1117">
            <v>0</v>
          </cell>
          <cell r="G1117">
            <v>0</v>
          </cell>
          <cell r="H1117">
            <v>0</v>
          </cell>
          <cell r="I1117" t="str">
            <v>H0112</v>
          </cell>
          <cell r="J1117" t="str">
            <v>The Abbeyfield (Southport) Society Limited</v>
          </cell>
          <cell r="K1117">
            <v>0</v>
          </cell>
          <cell r="L1117" t="str">
            <v>H0112</v>
          </cell>
          <cell r="M1117" t="str">
            <v>The Abbeyfield (Southport) Society Limited</v>
          </cell>
          <cell r="N1117" t="str">
            <v>RASA</v>
          </cell>
          <cell r="O1117">
            <v>1</v>
          </cell>
        </row>
        <row r="1118">
          <cell r="A1118" t="str">
            <v>H2473</v>
          </cell>
          <cell r="B1118" t="str">
            <v>H2473</v>
          </cell>
          <cell r="C1118" t="str">
            <v>The Abbeyfield (Wells) Society Limited</v>
          </cell>
          <cell r="D1118" t="str">
            <v>No</v>
          </cell>
          <cell r="E1118" t="str">
            <v>non-grp</v>
          </cell>
          <cell r="F1118">
            <v>0</v>
          </cell>
          <cell r="G1118">
            <v>0</v>
          </cell>
          <cell r="H1118">
            <v>0</v>
          </cell>
          <cell r="I1118" t="str">
            <v>H2473</v>
          </cell>
          <cell r="J1118" t="str">
            <v>The Abbeyfield (Wells) Society Limited</v>
          </cell>
          <cell r="K1118">
            <v>0</v>
          </cell>
          <cell r="L1118" t="str">
            <v>H2473</v>
          </cell>
          <cell r="M1118" t="str">
            <v>The Abbeyfield (Wells) Society Limited</v>
          </cell>
          <cell r="N1118" t="str">
            <v>RASA</v>
          </cell>
          <cell r="O1118">
            <v>1</v>
          </cell>
        </row>
        <row r="1119">
          <cell r="A1119" t="str">
            <v>H0068</v>
          </cell>
          <cell r="B1119" t="str">
            <v>H0068</v>
          </cell>
          <cell r="C1119" t="str">
            <v>The Abbeyfield (Weymouth) Society Limited</v>
          </cell>
          <cell r="D1119" t="str">
            <v>No</v>
          </cell>
          <cell r="E1119" t="str">
            <v>non-grp</v>
          </cell>
          <cell r="F1119">
            <v>0</v>
          </cell>
          <cell r="G1119">
            <v>0</v>
          </cell>
          <cell r="H1119">
            <v>0</v>
          </cell>
          <cell r="I1119" t="str">
            <v>H0068</v>
          </cell>
          <cell r="J1119" t="str">
            <v>The Abbeyfield (Weymouth) Society Limited</v>
          </cell>
          <cell r="K1119">
            <v>0</v>
          </cell>
          <cell r="L1119" t="str">
            <v>H0068</v>
          </cell>
          <cell r="M1119" t="str">
            <v>The Abbeyfield (Weymouth) Society Limited</v>
          </cell>
          <cell r="N1119" t="str">
            <v>RASA</v>
          </cell>
          <cell r="O1119">
            <v>1</v>
          </cell>
        </row>
        <row r="1120">
          <cell r="A1120" t="str">
            <v>H3504</v>
          </cell>
          <cell r="B1120" t="str">
            <v>H3504</v>
          </cell>
          <cell r="C1120" t="str">
            <v>The Abbeyfield / SSAFA Hereford Society Limited</v>
          </cell>
          <cell r="D1120" t="str">
            <v>No</v>
          </cell>
          <cell r="E1120" t="str">
            <v>non-grp</v>
          </cell>
          <cell r="F1120">
            <v>0</v>
          </cell>
          <cell r="G1120">
            <v>0</v>
          </cell>
          <cell r="H1120">
            <v>0</v>
          </cell>
          <cell r="I1120" t="str">
            <v>H3504</v>
          </cell>
          <cell r="J1120" t="str">
            <v>The Abbeyfield / SSAFA Hereford Society Limited</v>
          </cell>
          <cell r="K1120">
            <v>0</v>
          </cell>
          <cell r="L1120" t="str">
            <v>H3504</v>
          </cell>
          <cell r="M1120" t="str">
            <v>The Abbeyfield / SSAFA Hereford Society Limited</v>
          </cell>
          <cell r="N1120" t="str">
            <v>RASA</v>
          </cell>
          <cell r="O1120">
            <v>1</v>
          </cell>
        </row>
        <row r="1121">
          <cell r="A1121" t="str">
            <v>H3569</v>
          </cell>
          <cell r="B1121" t="str">
            <v>H3569</v>
          </cell>
          <cell r="C1121" t="str">
            <v>The Abbeyfield Alresford and District Society Ltd</v>
          </cell>
          <cell r="D1121" t="str">
            <v>No</v>
          </cell>
          <cell r="E1121" t="str">
            <v>non-grp</v>
          </cell>
          <cell r="F1121">
            <v>0</v>
          </cell>
          <cell r="G1121">
            <v>0</v>
          </cell>
          <cell r="H1121">
            <v>0</v>
          </cell>
          <cell r="I1121" t="str">
            <v>H3569</v>
          </cell>
          <cell r="J1121" t="str">
            <v>The Abbeyfield Alresford and District Society Ltd</v>
          </cell>
          <cell r="K1121">
            <v>0</v>
          </cell>
          <cell r="L1121" t="str">
            <v>H3569</v>
          </cell>
          <cell r="M1121" t="str">
            <v>The Abbeyfield Alresford and District Society Ltd</v>
          </cell>
          <cell r="N1121" t="str">
            <v>RASA</v>
          </cell>
          <cell r="O1121">
            <v>1</v>
          </cell>
        </row>
        <row r="1122">
          <cell r="A1122" t="str">
            <v>H0481</v>
          </cell>
          <cell r="B1122" t="str">
            <v>H0481</v>
          </cell>
          <cell r="C1122" t="str">
            <v>The Abbeyfield Barrow-in- Furness Society Limited</v>
          </cell>
          <cell r="D1122" t="str">
            <v>No</v>
          </cell>
          <cell r="E1122" t="str">
            <v>non-grp</v>
          </cell>
          <cell r="F1122">
            <v>0</v>
          </cell>
          <cell r="G1122">
            <v>0</v>
          </cell>
          <cell r="H1122">
            <v>0</v>
          </cell>
          <cell r="I1122" t="str">
            <v>H0481</v>
          </cell>
          <cell r="J1122" t="str">
            <v>The Abbeyfield Barrow-in- Furness Society Limited</v>
          </cell>
          <cell r="K1122">
            <v>0</v>
          </cell>
          <cell r="L1122" t="str">
            <v>H0481</v>
          </cell>
          <cell r="M1122" t="str">
            <v>The Abbeyfield Barrow-in- Furness Society Limited</v>
          </cell>
          <cell r="N1122" t="str">
            <v>RASA</v>
          </cell>
          <cell r="O1122">
            <v>1</v>
          </cell>
        </row>
        <row r="1123">
          <cell r="A1123" t="str">
            <v>H0552</v>
          </cell>
          <cell r="B1123" t="str">
            <v>H0552</v>
          </cell>
          <cell r="C1123" t="str">
            <v>The Abbeyfield Basildon Society Limited</v>
          </cell>
          <cell r="D1123" t="str">
            <v>No</v>
          </cell>
          <cell r="E1123" t="str">
            <v>non-grp</v>
          </cell>
          <cell r="F1123">
            <v>0</v>
          </cell>
          <cell r="G1123">
            <v>0</v>
          </cell>
          <cell r="H1123">
            <v>0</v>
          </cell>
          <cell r="I1123" t="str">
            <v>H0552</v>
          </cell>
          <cell r="J1123" t="str">
            <v>The Abbeyfield Basildon Society Limited</v>
          </cell>
          <cell r="K1123">
            <v>0</v>
          </cell>
          <cell r="L1123" t="str">
            <v>H0552</v>
          </cell>
          <cell r="M1123" t="str">
            <v>The Abbeyfield Basildon Society Limited</v>
          </cell>
          <cell r="N1123" t="str">
            <v>RASA</v>
          </cell>
          <cell r="O1123">
            <v>1</v>
          </cell>
        </row>
        <row r="1124">
          <cell r="A1124" t="str">
            <v>H0220</v>
          </cell>
          <cell r="B1124" t="str">
            <v>H0220</v>
          </cell>
          <cell r="C1124" t="str">
            <v>The Abbeyfield Beckenham Society Limited</v>
          </cell>
          <cell r="D1124" t="str">
            <v>No</v>
          </cell>
          <cell r="E1124" t="str">
            <v>non-grp</v>
          </cell>
          <cell r="F1124">
            <v>0</v>
          </cell>
          <cell r="G1124">
            <v>0</v>
          </cell>
          <cell r="H1124">
            <v>0</v>
          </cell>
          <cell r="I1124" t="str">
            <v>H0220</v>
          </cell>
          <cell r="J1124" t="str">
            <v>The Abbeyfield Beckenham Society Limited</v>
          </cell>
          <cell r="K1124">
            <v>0</v>
          </cell>
          <cell r="L1124" t="str">
            <v>H0220</v>
          </cell>
          <cell r="M1124" t="str">
            <v>The Abbeyfield Beckenham Society Limited</v>
          </cell>
          <cell r="N1124" t="str">
            <v>RASA</v>
          </cell>
          <cell r="O1124">
            <v>1</v>
          </cell>
        </row>
        <row r="1125">
          <cell r="A1125" t="str">
            <v>H0187</v>
          </cell>
          <cell r="B1125" t="str">
            <v>H0187</v>
          </cell>
          <cell r="C1125" t="str">
            <v>The Abbeyfield Bedford Society Limited</v>
          </cell>
          <cell r="D1125" t="str">
            <v>No</v>
          </cell>
          <cell r="E1125" t="str">
            <v>non-grp</v>
          </cell>
          <cell r="F1125">
            <v>0</v>
          </cell>
          <cell r="G1125">
            <v>0</v>
          </cell>
          <cell r="H1125">
            <v>0</v>
          </cell>
          <cell r="I1125" t="str">
            <v>H0187</v>
          </cell>
          <cell r="J1125" t="str">
            <v>The Abbeyfield Bedford Society Limited</v>
          </cell>
          <cell r="K1125">
            <v>0</v>
          </cell>
          <cell r="L1125" t="str">
            <v>H0187</v>
          </cell>
          <cell r="M1125" t="str">
            <v>The Abbeyfield Bedford Society Limited</v>
          </cell>
          <cell r="N1125" t="str">
            <v>RASA</v>
          </cell>
          <cell r="O1125">
            <v>1</v>
          </cell>
        </row>
        <row r="1126">
          <cell r="A1126" t="str">
            <v>H2374</v>
          </cell>
          <cell r="B1126" t="str">
            <v>H2374</v>
          </cell>
          <cell r="C1126" t="str">
            <v>The Abbeyfield Berwick Society Limited</v>
          </cell>
          <cell r="D1126" t="str">
            <v>No</v>
          </cell>
          <cell r="E1126" t="str">
            <v>non-grp</v>
          </cell>
          <cell r="F1126">
            <v>0</v>
          </cell>
          <cell r="G1126">
            <v>0</v>
          </cell>
          <cell r="H1126">
            <v>0</v>
          </cell>
          <cell r="I1126" t="str">
            <v>H2374</v>
          </cell>
          <cell r="J1126" t="str">
            <v>The Abbeyfield Berwick Society Limited</v>
          </cell>
          <cell r="K1126">
            <v>0</v>
          </cell>
          <cell r="L1126" t="str">
            <v>H2374</v>
          </cell>
          <cell r="M1126" t="str">
            <v>The Abbeyfield Berwick Society Limited</v>
          </cell>
          <cell r="N1126" t="str">
            <v>RASA</v>
          </cell>
          <cell r="O1126">
            <v>1</v>
          </cell>
        </row>
        <row r="1127">
          <cell r="A1127" t="str">
            <v>H1607</v>
          </cell>
          <cell r="B1127" t="str">
            <v>H1607</v>
          </cell>
          <cell r="C1127" t="str">
            <v>The Abbeyfield Billericay Society Limited</v>
          </cell>
          <cell r="D1127" t="str">
            <v>No</v>
          </cell>
          <cell r="E1127" t="str">
            <v>non-grp</v>
          </cell>
          <cell r="F1127">
            <v>0</v>
          </cell>
          <cell r="G1127">
            <v>0</v>
          </cell>
          <cell r="H1127">
            <v>0</v>
          </cell>
          <cell r="I1127" t="str">
            <v>H1607</v>
          </cell>
          <cell r="J1127" t="str">
            <v>The Abbeyfield Billericay Society Limited</v>
          </cell>
          <cell r="K1127">
            <v>0</v>
          </cell>
          <cell r="L1127" t="str">
            <v>H1607</v>
          </cell>
          <cell r="M1127" t="str">
            <v>The Abbeyfield Billericay Society Limited</v>
          </cell>
          <cell r="N1127" t="str">
            <v>RASA</v>
          </cell>
          <cell r="O1127">
            <v>1</v>
          </cell>
        </row>
        <row r="1128">
          <cell r="A1128" t="str">
            <v>H4156</v>
          </cell>
          <cell r="B1128" t="str">
            <v>H4156</v>
          </cell>
          <cell r="C1128" t="str">
            <v>The Abbeyfield Bishop's Castle &amp; District Society Limited</v>
          </cell>
          <cell r="D1128" t="str">
            <v>No</v>
          </cell>
          <cell r="E1128" t="str">
            <v>non-grp</v>
          </cell>
          <cell r="F1128">
            <v>0</v>
          </cell>
          <cell r="G1128">
            <v>0</v>
          </cell>
          <cell r="H1128">
            <v>0</v>
          </cell>
          <cell r="I1128" t="str">
            <v>H4156</v>
          </cell>
          <cell r="J1128" t="str">
            <v>The Abbeyfield Bishop's Castle &amp; District Society Limited</v>
          </cell>
          <cell r="K1128">
            <v>0</v>
          </cell>
          <cell r="L1128" t="str">
            <v>H4156</v>
          </cell>
          <cell r="M1128" t="str">
            <v>The Abbeyfield Bishop's Castle &amp; District Society Limited</v>
          </cell>
          <cell r="N1128" t="str">
            <v>RASA</v>
          </cell>
          <cell r="O1128">
            <v>1</v>
          </cell>
        </row>
        <row r="1129">
          <cell r="A1129" t="str">
            <v>H0342</v>
          </cell>
          <cell r="B1129" t="str">
            <v>H0342</v>
          </cell>
          <cell r="C1129" t="str">
            <v>The Abbeyfield Bishops Stortford Society Limited</v>
          </cell>
          <cell r="D1129" t="str">
            <v>No</v>
          </cell>
          <cell r="E1129" t="str">
            <v>non-grp</v>
          </cell>
          <cell r="F1129">
            <v>0</v>
          </cell>
          <cell r="G1129">
            <v>0</v>
          </cell>
          <cell r="H1129">
            <v>0</v>
          </cell>
          <cell r="I1129" t="str">
            <v>H0342</v>
          </cell>
          <cell r="J1129" t="str">
            <v>The Abbeyfield Bishops Stortford Society Limited</v>
          </cell>
          <cell r="K1129">
            <v>0</v>
          </cell>
          <cell r="L1129" t="str">
            <v>H0342</v>
          </cell>
          <cell r="M1129" t="str">
            <v>The Abbeyfield Bishops Stortford Society Limited</v>
          </cell>
          <cell r="N1129" t="str">
            <v>RASA</v>
          </cell>
          <cell r="O1129">
            <v>1</v>
          </cell>
        </row>
        <row r="1130">
          <cell r="A1130" t="str">
            <v>H3018</v>
          </cell>
          <cell r="B1130" t="str">
            <v>H3018</v>
          </cell>
          <cell r="C1130" t="str">
            <v>The Abbeyfield Blackcombe Society Limited</v>
          </cell>
          <cell r="D1130" t="str">
            <v>No</v>
          </cell>
          <cell r="E1130" t="str">
            <v>non-grp</v>
          </cell>
          <cell r="F1130">
            <v>0</v>
          </cell>
          <cell r="G1130">
            <v>0</v>
          </cell>
          <cell r="H1130">
            <v>0</v>
          </cell>
          <cell r="I1130" t="str">
            <v>H3018</v>
          </cell>
          <cell r="J1130" t="str">
            <v>The Abbeyfield Blackcombe Society Limited</v>
          </cell>
          <cell r="K1130">
            <v>0</v>
          </cell>
          <cell r="L1130" t="str">
            <v>H3018</v>
          </cell>
          <cell r="M1130" t="str">
            <v>The Abbeyfield Blackcombe Society Limited</v>
          </cell>
          <cell r="N1130" t="str">
            <v>RASA</v>
          </cell>
          <cell r="O1130">
            <v>1</v>
          </cell>
        </row>
        <row r="1131">
          <cell r="A1131" t="str">
            <v>H2321</v>
          </cell>
          <cell r="B1131" t="str">
            <v>H2321</v>
          </cell>
          <cell r="C1131" t="str">
            <v>The Abbeyfield Blackmore Vale Society Limited</v>
          </cell>
          <cell r="D1131" t="str">
            <v>No</v>
          </cell>
          <cell r="E1131" t="str">
            <v>non-grp</v>
          </cell>
          <cell r="F1131">
            <v>0</v>
          </cell>
          <cell r="G1131">
            <v>0</v>
          </cell>
          <cell r="H1131">
            <v>0</v>
          </cell>
          <cell r="I1131" t="str">
            <v>H2321</v>
          </cell>
          <cell r="J1131" t="str">
            <v>The Abbeyfield Blackmore Vale Society Limited</v>
          </cell>
          <cell r="K1131">
            <v>0</v>
          </cell>
          <cell r="L1131" t="str">
            <v>H2321</v>
          </cell>
          <cell r="M1131" t="str">
            <v>The Abbeyfield Blackmore Vale Society Limited</v>
          </cell>
          <cell r="N1131" t="str">
            <v>RASA</v>
          </cell>
          <cell r="O1131">
            <v>1</v>
          </cell>
        </row>
        <row r="1132">
          <cell r="A1132" t="str">
            <v>H2145</v>
          </cell>
          <cell r="B1132" t="str">
            <v>H2145</v>
          </cell>
          <cell r="C1132" t="str">
            <v>The Abbeyfield Bognor Regis Society Limited</v>
          </cell>
          <cell r="D1132" t="str">
            <v>No</v>
          </cell>
          <cell r="E1132" t="str">
            <v>non-grp</v>
          </cell>
          <cell r="F1132">
            <v>0</v>
          </cell>
          <cell r="G1132">
            <v>0</v>
          </cell>
          <cell r="H1132">
            <v>0</v>
          </cell>
          <cell r="I1132" t="str">
            <v>H2145</v>
          </cell>
          <cell r="J1132" t="str">
            <v>The Abbeyfield Bognor Regis Society Limited</v>
          </cell>
          <cell r="K1132">
            <v>0</v>
          </cell>
          <cell r="L1132" t="str">
            <v>H2145</v>
          </cell>
          <cell r="M1132" t="str">
            <v>The Abbeyfield Bognor Regis Society Limited</v>
          </cell>
          <cell r="N1132" t="str">
            <v>RASA</v>
          </cell>
          <cell r="O1132">
            <v>1</v>
          </cell>
        </row>
        <row r="1133">
          <cell r="A1133" t="str">
            <v>H0227</v>
          </cell>
          <cell r="B1133" t="str">
            <v>H0227</v>
          </cell>
          <cell r="C1133" t="str">
            <v>The Abbeyfield Bradford Society Limited</v>
          </cell>
          <cell r="D1133" t="str">
            <v>No</v>
          </cell>
          <cell r="E1133" t="str">
            <v>non-grp</v>
          </cell>
          <cell r="F1133">
            <v>0</v>
          </cell>
          <cell r="G1133">
            <v>0</v>
          </cell>
          <cell r="H1133">
            <v>0</v>
          </cell>
          <cell r="I1133" t="str">
            <v>H0227</v>
          </cell>
          <cell r="J1133" t="str">
            <v>The Abbeyfield Bradford Society Limited</v>
          </cell>
          <cell r="K1133">
            <v>0</v>
          </cell>
          <cell r="L1133" t="str">
            <v>H0227</v>
          </cell>
          <cell r="M1133" t="str">
            <v>The Abbeyfield Bradford Society Limited</v>
          </cell>
          <cell r="N1133" t="str">
            <v>RASA</v>
          </cell>
          <cell r="O1133">
            <v>1</v>
          </cell>
        </row>
        <row r="1134">
          <cell r="A1134" t="str">
            <v>H2960</v>
          </cell>
          <cell r="B1134" t="str">
            <v>H2960</v>
          </cell>
          <cell r="C1134" t="str">
            <v>The Abbeyfield Bradford-on-Avon Society Limited</v>
          </cell>
          <cell r="D1134" t="str">
            <v>No</v>
          </cell>
          <cell r="E1134" t="str">
            <v>non-grp</v>
          </cell>
          <cell r="F1134">
            <v>0</v>
          </cell>
          <cell r="G1134">
            <v>0</v>
          </cell>
          <cell r="H1134">
            <v>0</v>
          </cell>
          <cell r="I1134" t="str">
            <v>H2960</v>
          </cell>
          <cell r="J1134" t="str">
            <v>The Abbeyfield Bradford-on-Avon Society Limited</v>
          </cell>
          <cell r="K1134">
            <v>0</v>
          </cell>
          <cell r="L1134" t="str">
            <v>H2960</v>
          </cell>
          <cell r="M1134" t="str">
            <v>The Abbeyfield Bradford-on-Avon Society Limited</v>
          </cell>
          <cell r="N1134" t="str">
            <v>RASA</v>
          </cell>
          <cell r="O1134">
            <v>1</v>
          </cell>
        </row>
        <row r="1135">
          <cell r="A1135" t="str">
            <v>H0340</v>
          </cell>
          <cell r="B1135" t="str">
            <v>H0340</v>
          </cell>
          <cell r="C1135" t="str">
            <v>The Abbeyfield Braintree &amp; Bocking Society Limited</v>
          </cell>
          <cell r="D1135" t="str">
            <v>No</v>
          </cell>
          <cell r="E1135" t="str">
            <v>non-grp</v>
          </cell>
          <cell r="F1135">
            <v>0</v>
          </cell>
          <cell r="G1135">
            <v>0</v>
          </cell>
          <cell r="H1135">
            <v>0</v>
          </cell>
          <cell r="I1135" t="str">
            <v>H0340</v>
          </cell>
          <cell r="J1135" t="str">
            <v>The Abbeyfield Braintree &amp; Bocking Society Limited</v>
          </cell>
          <cell r="K1135">
            <v>0</v>
          </cell>
          <cell r="L1135" t="str">
            <v>H0340</v>
          </cell>
          <cell r="M1135" t="str">
            <v>The Abbeyfield Braintree &amp; Bocking Society Limited</v>
          </cell>
          <cell r="N1135" t="str">
            <v>RASA</v>
          </cell>
          <cell r="O1135">
            <v>1</v>
          </cell>
        </row>
        <row r="1136">
          <cell r="A1136" t="str">
            <v>H1335</v>
          </cell>
          <cell r="B1136" t="str">
            <v>H1335</v>
          </cell>
          <cell r="C1136" t="str">
            <v>The Abbeyfield Buckland Monachorum Society Limited</v>
          </cell>
          <cell r="D1136" t="str">
            <v>No</v>
          </cell>
          <cell r="E1136" t="str">
            <v>non-grp</v>
          </cell>
          <cell r="F1136">
            <v>0</v>
          </cell>
          <cell r="G1136">
            <v>0</v>
          </cell>
          <cell r="H1136">
            <v>0</v>
          </cell>
          <cell r="I1136" t="str">
            <v>H1335</v>
          </cell>
          <cell r="J1136" t="str">
            <v>The Abbeyfield Buckland Monachorum Society Limited</v>
          </cell>
          <cell r="K1136">
            <v>0</v>
          </cell>
          <cell r="L1136" t="str">
            <v>H1335</v>
          </cell>
          <cell r="M1136" t="str">
            <v>The Abbeyfield Buckland Monachorum Society Limited</v>
          </cell>
          <cell r="N1136" t="str">
            <v>RASA</v>
          </cell>
          <cell r="O1136">
            <v>1</v>
          </cell>
        </row>
        <row r="1137">
          <cell r="A1137" t="str">
            <v>H0001</v>
          </cell>
          <cell r="B1137" t="str">
            <v>H0001</v>
          </cell>
          <cell r="C1137" t="str">
            <v>The Abbeyfield Burnham and Highbridge Society Ltd</v>
          </cell>
          <cell r="D1137" t="str">
            <v>No</v>
          </cell>
          <cell r="E1137" t="str">
            <v>non-grp</v>
          </cell>
          <cell r="F1137">
            <v>0</v>
          </cell>
          <cell r="G1137">
            <v>0</v>
          </cell>
          <cell r="H1137">
            <v>0</v>
          </cell>
          <cell r="I1137" t="str">
            <v>H0001</v>
          </cell>
          <cell r="J1137" t="str">
            <v>The Abbeyfield Burnham and Highbridge Society Ltd</v>
          </cell>
          <cell r="K1137">
            <v>0</v>
          </cell>
          <cell r="L1137" t="str">
            <v>H0001</v>
          </cell>
          <cell r="M1137" t="str">
            <v>The Abbeyfield Burnham and Highbridge Society Ltd</v>
          </cell>
          <cell r="N1137" t="str">
            <v>RASA</v>
          </cell>
          <cell r="O1137">
            <v>1</v>
          </cell>
        </row>
        <row r="1138">
          <cell r="A1138" t="str">
            <v>H2715</v>
          </cell>
          <cell r="B1138" t="str">
            <v>H2715</v>
          </cell>
          <cell r="C1138" t="str">
            <v>The Abbeyfield Burnley Society Limited</v>
          </cell>
          <cell r="D1138" t="str">
            <v>No</v>
          </cell>
          <cell r="E1138" t="str">
            <v>non-grp</v>
          </cell>
          <cell r="F1138">
            <v>0</v>
          </cell>
          <cell r="G1138">
            <v>0</v>
          </cell>
          <cell r="H1138">
            <v>0</v>
          </cell>
          <cell r="I1138" t="str">
            <v>H2715</v>
          </cell>
          <cell r="J1138" t="str">
            <v>The Abbeyfield Burnley Society Limited</v>
          </cell>
          <cell r="K1138">
            <v>0</v>
          </cell>
          <cell r="L1138" t="str">
            <v>H2715</v>
          </cell>
          <cell r="M1138" t="str">
            <v>The Abbeyfield Burnley Society Limited</v>
          </cell>
          <cell r="N1138" t="str">
            <v>RASA</v>
          </cell>
          <cell r="O1138">
            <v>1</v>
          </cell>
        </row>
        <row r="1139">
          <cell r="A1139" t="str">
            <v>H1269</v>
          </cell>
          <cell r="B1139" t="str">
            <v>H1269</v>
          </cell>
          <cell r="C1139" t="str">
            <v>The Abbeyfield Camden Society Limited</v>
          </cell>
          <cell r="D1139" t="str">
            <v>No</v>
          </cell>
          <cell r="E1139" t="str">
            <v>non-grp</v>
          </cell>
          <cell r="F1139">
            <v>0</v>
          </cell>
          <cell r="G1139">
            <v>0</v>
          </cell>
          <cell r="H1139">
            <v>0</v>
          </cell>
          <cell r="I1139" t="str">
            <v>H1269</v>
          </cell>
          <cell r="J1139" t="str">
            <v>The Abbeyfield Camden Society Limited</v>
          </cell>
          <cell r="K1139">
            <v>0</v>
          </cell>
          <cell r="L1139" t="str">
            <v>H1269</v>
          </cell>
          <cell r="M1139" t="str">
            <v>The Abbeyfield Camden Society Limited</v>
          </cell>
          <cell r="N1139" t="str">
            <v>RASA</v>
          </cell>
          <cell r="O1139">
            <v>1</v>
          </cell>
        </row>
        <row r="1140">
          <cell r="A1140" t="str">
            <v>H1362</v>
          </cell>
          <cell r="B1140" t="str">
            <v>H1362</v>
          </cell>
          <cell r="C1140" t="str">
            <v>The Abbeyfield Canvey Island Society Limited</v>
          </cell>
          <cell r="D1140" t="str">
            <v>No</v>
          </cell>
          <cell r="E1140" t="str">
            <v>non-grp</v>
          </cell>
          <cell r="F1140">
            <v>0</v>
          </cell>
          <cell r="G1140">
            <v>0</v>
          </cell>
          <cell r="H1140">
            <v>0</v>
          </cell>
          <cell r="I1140" t="str">
            <v>H1362</v>
          </cell>
          <cell r="J1140" t="str">
            <v>The Abbeyfield Canvey Island Society Limited</v>
          </cell>
          <cell r="K1140">
            <v>0</v>
          </cell>
          <cell r="L1140" t="str">
            <v>H1362</v>
          </cell>
          <cell r="M1140" t="str">
            <v>The Abbeyfield Canvey Island Society Limited</v>
          </cell>
          <cell r="N1140" t="str">
            <v>RASA</v>
          </cell>
          <cell r="O1140">
            <v>1</v>
          </cell>
        </row>
        <row r="1141">
          <cell r="A1141" t="str">
            <v>H1470</v>
          </cell>
          <cell r="B1141" t="str">
            <v>H1470</v>
          </cell>
          <cell r="C1141" t="str">
            <v>The Abbeyfield Chalfonts Society Limited</v>
          </cell>
          <cell r="D1141" t="str">
            <v>No</v>
          </cell>
          <cell r="E1141" t="str">
            <v>non-grp</v>
          </cell>
          <cell r="F1141">
            <v>0</v>
          </cell>
          <cell r="G1141">
            <v>0</v>
          </cell>
          <cell r="H1141">
            <v>0</v>
          </cell>
          <cell r="I1141" t="str">
            <v>H1470</v>
          </cell>
          <cell r="J1141" t="str">
            <v>The Abbeyfield Chalfonts Society Limited</v>
          </cell>
          <cell r="K1141">
            <v>0</v>
          </cell>
          <cell r="L1141" t="str">
            <v>H1470</v>
          </cell>
          <cell r="M1141" t="str">
            <v>The Abbeyfield Chalfonts Society Limited</v>
          </cell>
          <cell r="N1141" t="str">
            <v>RASA</v>
          </cell>
          <cell r="O1141">
            <v>1</v>
          </cell>
        </row>
        <row r="1142">
          <cell r="A1142" t="str">
            <v>H2109</v>
          </cell>
          <cell r="B1142" t="str">
            <v>H2109</v>
          </cell>
          <cell r="C1142" t="str">
            <v>The Abbeyfield Cheltenham Society Limited</v>
          </cell>
          <cell r="D1142" t="str">
            <v>No</v>
          </cell>
          <cell r="E1142" t="str">
            <v>non-grp</v>
          </cell>
          <cell r="F1142">
            <v>0</v>
          </cell>
          <cell r="G1142">
            <v>0</v>
          </cell>
          <cell r="H1142">
            <v>0</v>
          </cell>
          <cell r="I1142" t="str">
            <v>H2109</v>
          </cell>
          <cell r="J1142" t="str">
            <v>The Abbeyfield Cheltenham Society Limited</v>
          </cell>
          <cell r="K1142">
            <v>0</v>
          </cell>
          <cell r="L1142" t="str">
            <v>H2109</v>
          </cell>
          <cell r="M1142" t="str">
            <v>The Abbeyfield Cheltenham Society Limited</v>
          </cell>
          <cell r="N1142" t="str">
            <v>RASA</v>
          </cell>
          <cell r="O1142">
            <v>1</v>
          </cell>
        </row>
        <row r="1143">
          <cell r="A1143" t="str">
            <v>H3361</v>
          </cell>
          <cell r="B1143" t="str">
            <v>H3361</v>
          </cell>
          <cell r="C1143" t="str">
            <v>The Abbeyfield Cirencester Society Limited</v>
          </cell>
          <cell r="D1143" t="str">
            <v>No</v>
          </cell>
          <cell r="E1143" t="str">
            <v>non-grp</v>
          </cell>
          <cell r="F1143">
            <v>0</v>
          </cell>
          <cell r="G1143">
            <v>0</v>
          </cell>
          <cell r="H1143">
            <v>0</v>
          </cell>
          <cell r="I1143" t="str">
            <v>H3361</v>
          </cell>
          <cell r="J1143" t="str">
            <v>The Abbeyfield Cirencester Society Limited</v>
          </cell>
          <cell r="K1143">
            <v>0</v>
          </cell>
          <cell r="L1143" t="str">
            <v>H3361</v>
          </cell>
          <cell r="M1143" t="str">
            <v>The Abbeyfield Cirencester Society Limited</v>
          </cell>
          <cell r="N1143" t="str">
            <v>RASA</v>
          </cell>
          <cell r="O1143">
            <v>1</v>
          </cell>
        </row>
        <row r="1144">
          <cell r="A1144" t="str">
            <v>H3148</v>
          </cell>
          <cell r="B1144" t="str">
            <v>H3148</v>
          </cell>
          <cell r="C1144" t="str">
            <v>The Abbeyfield Deben Extra Care Society Limited</v>
          </cell>
          <cell r="D1144" t="str">
            <v>No</v>
          </cell>
          <cell r="E1144" t="str">
            <v>non-grp</v>
          </cell>
          <cell r="F1144">
            <v>0</v>
          </cell>
          <cell r="G1144">
            <v>0</v>
          </cell>
          <cell r="H1144">
            <v>0</v>
          </cell>
          <cell r="I1144" t="str">
            <v>H3148</v>
          </cell>
          <cell r="J1144" t="str">
            <v>The Abbeyfield Deben Extra Care Society Limited</v>
          </cell>
          <cell r="K1144">
            <v>0</v>
          </cell>
          <cell r="L1144" t="str">
            <v>H3148</v>
          </cell>
          <cell r="M1144" t="str">
            <v>The Abbeyfield Deben Extra Care Society Limited</v>
          </cell>
          <cell r="N1144" t="str">
            <v>RASA</v>
          </cell>
          <cell r="O1144">
            <v>1</v>
          </cell>
        </row>
        <row r="1145">
          <cell r="A1145" t="str">
            <v>H2905</v>
          </cell>
          <cell r="B1145" t="str">
            <v>H2905</v>
          </cell>
          <cell r="C1145" t="str">
            <v>The Abbeyfield Deptford Society Limited</v>
          </cell>
          <cell r="D1145" t="str">
            <v>No</v>
          </cell>
          <cell r="E1145" t="str">
            <v>non-grp</v>
          </cell>
          <cell r="F1145">
            <v>0</v>
          </cell>
          <cell r="G1145">
            <v>0</v>
          </cell>
          <cell r="H1145">
            <v>0</v>
          </cell>
          <cell r="I1145" t="str">
            <v>H2905</v>
          </cell>
          <cell r="J1145" t="str">
            <v>The Abbeyfield Deptford Society Limited</v>
          </cell>
          <cell r="K1145">
            <v>0</v>
          </cell>
          <cell r="L1145" t="str">
            <v>H2905</v>
          </cell>
          <cell r="M1145" t="str">
            <v>The Abbeyfield Deptford Society Limited</v>
          </cell>
          <cell r="N1145" t="str">
            <v>RASA</v>
          </cell>
          <cell r="O1145">
            <v>1</v>
          </cell>
        </row>
        <row r="1146">
          <cell r="A1146" t="str">
            <v>H0129</v>
          </cell>
          <cell r="B1146" t="str">
            <v>H0129</v>
          </cell>
          <cell r="C1146" t="str">
            <v>The Abbeyfield Dulwich Society Limited</v>
          </cell>
          <cell r="D1146" t="str">
            <v>No</v>
          </cell>
          <cell r="E1146" t="str">
            <v>non-grp</v>
          </cell>
          <cell r="F1146">
            <v>0</v>
          </cell>
          <cell r="G1146">
            <v>0</v>
          </cell>
          <cell r="H1146">
            <v>0</v>
          </cell>
          <cell r="I1146" t="str">
            <v>H0129</v>
          </cell>
          <cell r="J1146" t="str">
            <v>The Abbeyfield Dulwich Society Limited</v>
          </cell>
          <cell r="K1146">
            <v>0</v>
          </cell>
          <cell r="L1146" t="str">
            <v>H0129</v>
          </cell>
          <cell r="M1146" t="str">
            <v>The Abbeyfield Dulwich Society Limited</v>
          </cell>
          <cell r="N1146" t="str">
            <v>RASA</v>
          </cell>
          <cell r="O1146">
            <v>1</v>
          </cell>
        </row>
        <row r="1147">
          <cell r="A1147" t="str">
            <v>H3860</v>
          </cell>
          <cell r="B1147" t="str">
            <v>H3860</v>
          </cell>
          <cell r="C1147" t="str">
            <v>The Abbeyfield East London Extra Care Society Ltd</v>
          </cell>
          <cell r="D1147" t="str">
            <v>No</v>
          </cell>
          <cell r="E1147" t="str">
            <v>non-grp</v>
          </cell>
          <cell r="F1147">
            <v>0</v>
          </cell>
          <cell r="G1147">
            <v>0</v>
          </cell>
          <cell r="H1147">
            <v>0</v>
          </cell>
          <cell r="I1147" t="str">
            <v>H3860</v>
          </cell>
          <cell r="J1147" t="str">
            <v>The Abbeyfield East London Extra Care Society Ltd</v>
          </cell>
          <cell r="K1147">
            <v>0</v>
          </cell>
          <cell r="L1147" t="str">
            <v>H3860</v>
          </cell>
          <cell r="M1147" t="str">
            <v>The Abbeyfield East London Extra Care Society Ltd</v>
          </cell>
          <cell r="N1147" t="str">
            <v>RASA</v>
          </cell>
          <cell r="O1147">
            <v>1</v>
          </cell>
        </row>
        <row r="1148">
          <cell r="A1148" t="str">
            <v>H3763</v>
          </cell>
          <cell r="B1148" t="str">
            <v>H3763</v>
          </cell>
          <cell r="C1148" t="str">
            <v>The Abbeyfield Ellesmere Port Society Limited</v>
          </cell>
          <cell r="D1148" t="str">
            <v>No</v>
          </cell>
          <cell r="E1148" t="str">
            <v>non-grp</v>
          </cell>
          <cell r="F1148">
            <v>0</v>
          </cell>
          <cell r="G1148">
            <v>0</v>
          </cell>
          <cell r="H1148">
            <v>0</v>
          </cell>
          <cell r="I1148" t="str">
            <v>H3763</v>
          </cell>
          <cell r="J1148" t="str">
            <v>The Abbeyfield Ellesmere Port Society Limited</v>
          </cell>
          <cell r="K1148">
            <v>0</v>
          </cell>
          <cell r="L1148" t="str">
            <v>H3763</v>
          </cell>
          <cell r="M1148" t="str">
            <v>The Abbeyfield Ellesmere Port Society Limited</v>
          </cell>
          <cell r="N1148" t="str">
            <v>RASA</v>
          </cell>
          <cell r="O1148">
            <v>1</v>
          </cell>
        </row>
        <row r="1149">
          <cell r="A1149" t="str">
            <v>H0301</v>
          </cell>
          <cell r="B1149" t="str">
            <v>H0301</v>
          </cell>
          <cell r="C1149" t="str">
            <v>The Abbeyfield Fareham Society Limited</v>
          </cell>
          <cell r="D1149" t="str">
            <v>No</v>
          </cell>
          <cell r="E1149" t="str">
            <v>non-grp</v>
          </cell>
          <cell r="F1149">
            <v>0</v>
          </cell>
          <cell r="G1149">
            <v>0</v>
          </cell>
          <cell r="H1149">
            <v>0</v>
          </cell>
          <cell r="I1149" t="str">
            <v>H0301</v>
          </cell>
          <cell r="J1149" t="str">
            <v>The Abbeyfield Fareham Society Limited</v>
          </cell>
          <cell r="K1149">
            <v>0</v>
          </cell>
          <cell r="L1149" t="str">
            <v>H0301</v>
          </cell>
          <cell r="M1149" t="str">
            <v>The Abbeyfield Fareham Society Limited</v>
          </cell>
          <cell r="N1149" t="str">
            <v>RASA</v>
          </cell>
          <cell r="O1149">
            <v>1</v>
          </cell>
        </row>
        <row r="1150">
          <cell r="A1150" t="str">
            <v>H3696</v>
          </cell>
          <cell r="B1150" t="str">
            <v>H3696</v>
          </cell>
          <cell r="C1150" t="str">
            <v>The Abbeyfield Felsted Society Limited</v>
          </cell>
          <cell r="D1150" t="str">
            <v>No</v>
          </cell>
          <cell r="E1150" t="str">
            <v>non-grp</v>
          </cell>
          <cell r="F1150">
            <v>0</v>
          </cell>
          <cell r="G1150">
            <v>0</v>
          </cell>
          <cell r="H1150">
            <v>0</v>
          </cell>
          <cell r="I1150" t="str">
            <v>H3696</v>
          </cell>
          <cell r="J1150" t="str">
            <v>The Abbeyfield Felsted Society Limited</v>
          </cell>
          <cell r="K1150">
            <v>0</v>
          </cell>
          <cell r="L1150" t="str">
            <v>H3696</v>
          </cell>
          <cell r="M1150" t="str">
            <v>The Abbeyfield Felsted Society Limited</v>
          </cell>
          <cell r="N1150" t="str">
            <v>RASA</v>
          </cell>
          <cell r="O1150">
            <v>1</v>
          </cell>
        </row>
        <row r="1151">
          <cell r="A1151" t="str">
            <v>H3162</v>
          </cell>
          <cell r="B1151" t="str">
            <v>H3162</v>
          </cell>
          <cell r="C1151" t="str">
            <v>The Abbeyfield Ferring Society Limited</v>
          </cell>
          <cell r="D1151" t="str">
            <v>No</v>
          </cell>
          <cell r="E1151" t="str">
            <v>non-grp</v>
          </cell>
          <cell r="F1151">
            <v>0</v>
          </cell>
          <cell r="G1151">
            <v>0</v>
          </cell>
          <cell r="H1151">
            <v>0</v>
          </cell>
          <cell r="I1151" t="str">
            <v>H3162</v>
          </cell>
          <cell r="J1151" t="str">
            <v>The Abbeyfield Ferring Society Limited</v>
          </cell>
          <cell r="K1151">
            <v>0</v>
          </cell>
          <cell r="L1151" t="str">
            <v>H3162</v>
          </cell>
          <cell r="M1151" t="str">
            <v>The Abbeyfield Ferring Society Limited</v>
          </cell>
          <cell r="N1151" t="str">
            <v>RASA</v>
          </cell>
          <cell r="O1151">
            <v>1</v>
          </cell>
        </row>
        <row r="1152">
          <cell r="A1152" t="str">
            <v>H3955</v>
          </cell>
          <cell r="B1152" t="str">
            <v>H3955</v>
          </cell>
          <cell r="C1152" t="str">
            <v>The Abbeyfield Furness Extra Care Society Limited</v>
          </cell>
          <cell r="D1152" t="str">
            <v>No</v>
          </cell>
          <cell r="E1152" t="str">
            <v>non-grp</v>
          </cell>
          <cell r="F1152">
            <v>0</v>
          </cell>
          <cell r="G1152">
            <v>0</v>
          </cell>
          <cell r="H1152">
            <v>0</v>
          </cell>
          <cell r="I1152" t="str">
            <v>H3955</v>
          </cell>
          <cell r="J1152" t="str">
            <v>The Abbeyfield Furness Extra Care Society Limited</v>
          </cell>
          <cell r="K1152">
            <v>0</v>
          </cell>
          <cell r="L1152" t="str">
            <v>H3955</v>
          </cell>
          <cell r="M1152" t="str">
            <v>The Abbeyfield Furness Extra Care Society Limited</v>
          </cell>
          <cell r="N1152" t="str">
            <v>RASA</v>
          </cell>
          <cell r="O1152">
            <v>1</v>
          </cell>
        </row>
        <row r="1153">
          <cell r="A1153" t="str">
            <v>H1598</v>
          </cell>
          <cell r="B1153" t="str">
            <v>H1598</v>
          </cell>
          <cell r="C1153" t="str">
            <v>The Abbeyfield Gerrards Cross Society Limited</v>
          </cell>
          <cell r="D1153" t="str">
            <v>No</v>
          </cell>
          <cell r="E1153" t="str">
            <v>non-grp</v>
          </cell>
          <cell r="F1153">
            <v>0</v>
          </cell>
          <cell r="G1153">
            <v>0</v>
          </cell>
          <cell r="H1153">
            <v>0</v>
          </cell>
          <cell r="I1153" t="str">
            <v>H1598</v>
          </cell>
          <cell r="J1153" t="str">
            <v>The Abbeyfield Gerrards Cross Society Limited</v>
          </cell>
          <cell r="K1153">
            <v>0</v>
          </cell>
          <cell r="L1153" t="str">
            <v>H1598</v>
          </cell>
          <cell r="M1153" t="str">
            <v>The Abbeyfield Gerrards Cross Society Limited</v>
          </cell>
          <cell r="N1153" t="str">
            <v>RASA</v>
          </cell>
          <cell r="O1153">
            <v>1</v>
          </cell>
        </row>
        <row r="1154">
          <cell r="A1154" t="str">
            <v>H0553</v>
          </cell>
          <cell r="B1154" t="str">
            <v>H0553</v>
          </cell>
          <cell r="C1154" t="str">
            <v>The Abbeyfield Great Missenden &amp; District Society</v>
          </cell>
          <cell r="D1154" t="str">
            <v>No</v>
          </cell>
          <cell r="E1154" t="str">
            <v>non-grp</v>
          </cell>
          <cell r="F1154">
            <v>0</v>
          </cell>
          <cell r="G1154">
            <v>0</v>
          </cell>
          <cell r="H1154">
            <v>0</v>
          </cell>
          <cell r="I1154" t="str">
            <v>H0553</v>
          </cell>
          <cell r="J1154" t="str">
            <v>The Abbeyfield Great Missenden &amp; District Society</v>
          </cell>
          <cell r="K1154">
            <v>0</v>
          </cell>
          <cell r="L1154" t="str">
            <v>H0553</v>
          </cell>
          <cell r="M1154" t="str">
            <v>The Abbeyfield Great Missenden &amp; District Society</v>
          </cell>
          <cell r="N1154" t="str">
            <v>RASA</v>
          </cell>
          <cell r="O1154">
            <v>1</v>
          </cell>
        </row>
        <row r="1155">
          <cell r="A1155" t="str">
            <v>H0614</v>
          </cell>
          <cell r="B1155" t="str">
            <v>H0614</v>
          </cell>
          <cell r="C1155" t="str">
            <v>The Abbeyfield Groombridge Society Limited</v>
          </cell>
          <cell r="D1155" t="str">
            <v>No</v>
          </cell>
          <cell r="E1155" t="str">
            <v>non-grp</v>
          </cell>
          <cell r="F1155">
            <v>0</v>
          </cell>
          <cell r="G1155">
            <v>0</v>
          </cell>
          <cell r="H1155">
            <v>0</v>
          </cell>
          <cell r="I1155" t="str">
            <v>H0614</v>
          </cell>
          <cell r="J1155" t="str">
            <v>The Abbeyfield Groombridge Society Limited</v>
          </cell>
          <cell r="K1155">
            <v>0</v>
          </cell>
          <cell r="L1155" t="str">
            <v>H0614</v>
          </cell>
          <cell r="M1155" t="str">
            <v>The Abbeyfield Groombridge Society Limited</v>
          </cell>
          <cell r="N1155" t="str">
            <v>RASA</v>
          </cell>
          <cell r="O1155">
            <v>1</v>
          </cell>
        </row>
        <row r="1156">
          <cell r="A1156" t="str">
            <v>H2813</v>
          </cell>
          <cell r="B1156" t="str">
            <v>H2813</v>
          </cell>
          <cell r="C1156" t="str">
            <v>The Abbeyfield Guildford Society Limited</v>
          </cell>
          <cell r="D1156" t="str">
            <v>No</v>
          </cell>
          <cell r="E1156" t="str">
            <v>non-grp</v>
          </cell>
          <cell r="F1156">
            <v>0</v>
          </cell>
          <cell r="G1156">
            <v>0</v>
          </cell>
          <cell r="H1156">
            <v>0</v>
          </cell>
          <cell r="I1156" t="str">
            <v>H2813</v>
          </cell>
          <cell r="J1156" t="str">
            <v>The Abbeyfield Guildford Society Limited</v>
          </cell>
          <cell r="K1156">
            <v>0</v>
          </cell>
          <cell r="L1156" t="str">
            <v>H2813</v>
          </cell>
          <cell r="M1156" t="str">
            <v>The Abbeyfield Guildford Society Limited</v>
          </cell>
          <cell r="N1156" t="str">
            <v>RASA</v>
          </cell>
          <cell r="O1156">
            <v>1</v>
          </cell>
        </row>
        <row r="1157">
          <cell r="A1157" t="str">
            <v>H0357</v>
          </cell>
          <cell r="B1157" t="str">
            <v>H0357</v>
          </cell>
          <cell r="C1157" t="str">
            <v>The Abbeyfield Heswall Society Limited</v>
          </cell>
          <cell r="D1157" t="str">
            <v>No</v>
          </cell>
          <cell r="E1157" t="str">
            <v>non-grp</v>
          </cell>
          <cell r="F1157">
            <v>0</v>
          </cell>
          <cell r="G1157">
            <v>0</v>
          </cell>
          <cell r="H1157">
            <v>0</v>
          </cell>
          <cell r="I1157" t="str">
            <v>H0357</v>
          </cell>
          <cell r="J1157" t="str">
            <v>The Abbeyfield Heswall Society Limited</v>
          </cell>
          <cell r="K1157">
            <v>0</v>
          </cell>
          <cell r="L1157" t="str">
            <v>H0357</v>
          </cell>
          <cell r="M1157" t="str">
            <v>The Abbeyfield Heswall Society Limited</v>
          </cell>
          <cell r="N1157" t="str">
            <v>RASA</v>
          </cell>
          <cell r="O1157">
            <v>1</v>
          </cell>
        </row>
        <row r="1158">
          <cell r="A1158" t="str">
            <v>H2961</v>
          </cell>
          <cell r="B1158" t="str">
            <v>H2961</v>
          </cell>
          <cell r="C1158" t="str">
            <v>The Abbeyfield Holsworthy Society Limited</v>
          </cell>
          <cell r="D1158" t="str">
            <v>No</v>
          </cell>
          <cell r="E1158" t="str">
            <v>non-grp</v>
          </cell>
          <cell r="F1158">
            <v>0</v>
          </cell>
          <cell r="G1158">
            <v>0</v>
          </cell>
          <cell r="H1158">
            <v>0</v>
          </cell>
          <cell r="I1158" t="str">
            <v>H2961</v>
          </cell>
          <cell r="J1158" t="str">
            <v>The Abbeyfield Holsworthy Society Limited</v>
          </cell>
          <cell r="K1158">
            <v>0</v>
          </cell>
          <cell r="L1158" t="str">
            <v>H2961</v>
          </cell>
          <cell r="M1158" t="str">
            <v>The Abbeyfield Holsworthy Society Limited</v>
          </cell>
          <cell r="N1158" t="str">
            <v>RASA</v>
          </cell>
          <cell r="O1158">
            <v>1</v>
          </cell>
        </row>
        <row r="1159">
          <cell r="A1159" t="str">
            <v>H2854</v>
          </cell>
          <cell r="B1159" t="str">
            <v>H2854</v>
          </cell>
          <cell r="C1159" t="str">
            <v>The Abbeyfield Hoylake and West Kirby Society Ltd</v>
          </cell>
          <cell r="D1159" t="str">
            <v>No</v>
          </cell>
          <cell r="E1159" t="str">
            <v>non-grp</v>
          </cell>
          <cell r="F1159">
            <v>0</v>
          </cell>
          <cell r="G1159">
            <v>0</v>
          </cell>
          <cell r="H1159">
            <v>0</v>
          </cell>
          <cell r="I1159" t="str">
            <v>H2854</v>
          </cell>
          <cell r="J1159" t="str">
            <v>The Abbeyfield Hoylake and West Kirby Society Ltd</v>
          </cell>
          <cell r="K1159">
            <v>0</v>
          </cell>
          <cell r="L1159" t="str">
            <v>H2854</v>
          </cell>
          <cell r="M1159" t="str">
            <v>The Abbeyfield Hoylake and West Kirby Society Ltd</v>
          </cell>
          <cell r="N1159" t="str">
            <v>RASA</v>
          </cell>
          <cell r="O1159">
            <v>1</v>
          </cell>
        </row>
        <row r="1160">
          <cell r="A1160" t="str">
            <v>H0834</v>
          </cell>
          <cell r="B1160" t="str">
            <v>H0834</v>
          </cell>
          <cell r="C1160" t="str">
            <v>The Abbeyfield Ickenham Society</v>
          </cell>
          <cell r="D1160" t="str">
            <v>No</v>
          </cell>
          <cell r="E1160" t="str">
            <v>non-grp</v>
          </cell>
          <cell r="F1160">
            <v>0</v>
          </cell>
          <cell r="G1160">
            <v>0</v>
          </cell>
          <cell r="H1160">
            <v>0</v>
          </cell>
          <cell r="I1160" t="str">
            <v>H0834</v>
          </cell>
          <cell r="J1160" t="str">
            <v>The Abbeyfield Ickenham Society</v>
          </cell>
          <cell r="K1160">
            <v>0</v>
          </cell>
          <cell r="L1160" t="str">
            <v>H0834</v>
          </cell>
          <cell r="M1160" t="str">
            <v>The Abbeyfield Ickenham Society</v>
          </cell>
          <cell r="N1160" t="str">
            <v>RASA</v>
          </cell>
          <cell r="O1160">
            <v>1</v>
          </cell>
        </row>
        <row r="1161">
          <cell r="A1161" t="str">
            <v>H2463</v>
          </cell>
          <cell r="B1161" t="str">
            <v>H2463</v>
          </cell>
          <cell r="C1161" t="str">
            <v>The Abbeyfield Ilkley Society Limited</v>
          </cell>
          <cell r="D1161" t="str">
            <v>Yes</v>
          </cell>
          <cell r="E1161" t="str">
            <v>Yes</v>
          </cell>
          <cell r="F1161">
            <v>0</v>
          </cell>
          <cell r="G1161">
            <v>0</v>
          </cell>
          <cell r="H1161">
            <v>0</v>
          </cell>
          <cell r="I1161" t="str">
            <v>H2463</v>
          </cell>
          <cell r="J1161" t="str">
            <v>The Abbeyfield Ilkley Society Limited</v>
          </cell>
          <cell r="K1161">
            <v>0</v>
          </cell>
          <cell r="L1161" t="str">
            <v>H2463</v>
          </cell>
          <cell r="M1161" t="str">
            <v>The Abbeyfield Ilkley Society Limited</v>
          </cell>
          <cell r="N1161" t="str">
            <v>RASA</v>
          </cell>
          <cell r="O1161">
            <v>1</v>
          </cell>
        </row>
        <row r="1162">
          <cell r="A1162" t="str">
            <v>H2362</v>
          </cell>
          <cell r="B1162" t="str">
            <v>H2362</v>
          </cell>
          <cell r="C1162" t="str">
            <v>The Abbeyfield Kent Society</v>
          </cell>
          <cell r="D1162" t="str">
            <v>No</v>
          </cell>
          <cell r="E1162" t="str">
            <v>non-grp</v>
          </cell>
          <cell r="F1162">
            <v>0</v>
          </cell>
          <cell r="G1162">
            <v>0</v>
          </cell>
          <cell r="H1162">
            <v>0</v>
          </cell>
          <cell r="I1162" t="str">
            <v>H2362</v>
          </cell>
          <cell r="J1162" t="str">
            <v>The Abbeyfield Kent Society</v>
          </cell>
          <cell r="K1162">
            <v>0</v>
          </cell>
          <cell r="L1162" t="str">
            <v>H2362</v>
          </cell>
          <cell r="M1162" t="str">
            <v>The Abbeyfield Kent Society</v>
          </cell>
          <cell r="N1162" t="str">
            <v>RASA</v>
          </cell>
          <cell r="O1162">
            <v>1</v>
          </cell>
        </row>
        <row r="1163">
          <cell r="A1163" t="str">
            <v>H3493</v>
          </cell>
          <cell r="B1163" t="str">
            <v>H3493</v>
          </cell>
          <cell r="C1163" t="str">
            <v>The Abbeyfield Keynsham and Saltford Society Ltd</v>
          </cell>
          <cell r="D1163" t="str">
            <v>No</v>
          </cell>
          <cell r="E1163" t="str">
            <v>non-grp</v>
          </cell>
          <cell r="F1163">
            <v>0</v>
          </cell>
          <cell r="G1163">
            <v>0</v>
          </cell>
          <cell r="H1163">
            <v>0</v>
          </cell>
          <cell r="I1163" t="str">
            <v>H3493</v>
          </cell>
          <cell r="J1163" t="str">
            <v>The Abbeyfield Keynsham and Saltford Society Ltd</v>
          </cell>
          <cell r="K1163">
            <v>0</v>
          </cell>
          <cell r="L1163" t="str">
            <v>H3493</v>
          </cell>
          <cell r="M1163" t="str">
            <v>The Abbeyfield Keynsham and Saltford Society Ltd</v>
          </cell>
          <cell r="N1163" t="str">
            <v>RASA</v>
          </cell>
          <cell r="O1163">
            <v>1</v>
          </cell>
        </row>
        <row r="1164">
          <cell r="A1164" t="str">
            <v>H3505</v>
          </cell>
          <cell r="B1164" t="str">
            <v>H3505</v>
          </cell>
          <cell r="C1164" t="str">
            <v>The Abbeyfield Kings Langley Society Limited</v>
          </cell>
          <cell r="D1164" t="str">
            <v>No</v>
          </cell>
          <cell r="E1164" t="str">
            <v>non-grp</v>
          </cell>
          <cell r="F1164">
            <v>0</v>
          </cell>
          <cell r="G1164">
            <v>0</v>
          </cell>
          <cell r="H1164">
            <v>0</v>
          </cell>
          <cell r="I1164" t="str">
            <v>H3505</v>
          </cell>
          <cell r="J1164" t="str">
            <v>The Abbeyfield Kings Langley Society Limited</v>
          </cell>
          <cell r="K1164">
            <v>0</v>
          </cell>
          <cell r="L1164" t="str">
            <v>H3505</v>
          </cell>
          <cell r="M1164" t="str">
            <v>The Abbeyfield Kings Langley Society Limited</v>
          </cell>
          <cell r="N1164" t="str">
            <v>RASA</v>
          </cell>
          <cell r="O1164">
            <v>1</v>
          </cell>
        </row>
        <row r="1165">
          <cell r="A1165" t="str">
            <v>H3873</v>
          </cell>
          <cell r="B1165" t="str">
            <v>H3873</v>
          </cell>
          <cell r="C1165" t="str">
            <v>The Abbeyfield Lancashire Extra Care Society Ltd</v>
          </cell>
          <cell r="D1165" t="str">
            <v>No</v>
          </cell>
          <cell r="E1165" t="str">
            <v>non-grp</v>
          </cell>
          <cell r="F1165">
            <v>0</v>
          </cell>
          <cell r="G1165">
            <v>0</v>
          </cell>
          <cell r="H1165">
            <v>0</v>
          </cell>
          <cell r="I1165" t="str">
            <v>H3873</v>
          </cell>
          <cell r="J1165" t="str">
            <v>The Abbeyfield Lancashire Extra Care Society Ltd</v>
          </cell>
          <cell r="K1165">
            <v>0</v>
          </cell>
          <cell r="L1165" t="str">
            <v>H3873</v>
          </cell>
          <cell r="M1165" t="str">
            <v>The Abbeyfield Lancashire Extra Care Society Ltd</v>
          </cell>
          <cell r="N1165" t="str">
            <v>RASA</v>
          </cell>
          <cell r="O1165">
            <v>1</v>
          </cell>
        </row>
        <row r="1166">
          <cell r="A1166" t="str">
            <v>H3295</v>
          </cell>
          <cell r="B1166" t="str">
            <v>H3295</v>
          </cell>
          <cell r="C1166" t="str">
            <v>The Abbeyfield Lancaster Society Limited</v>
          </cell>
          <cell r="D1166" t="str">
            <v>No</v>
          </cell>
          <cell r="E1166" t="str">
            <v>non-grp</v>
          </cell>
          <cell r="F1166">
            <v>0</v>
          </cell>
          <cell r="G1166">
            <v>0</v>
          </cell>
          <cell r="H1166">
            <v>0</v>
          </cell>
          <cell r="I1166" t="str">
            <v>H3295</v>
          </cell>
          <cell r="J1166" t="str">
            <v>The Abbeyfield Lancaster Society Limited</v>
          </cell>
          <cell r="K1166">
            <v>0</v>
          </cell>
          <cell r="L1166" t="str">
            <v>H3295</v>
          </cell>
          <cell r="M1166" t="str">
            <v>The Abbeyfield Lancaster Society Limited</v>
          </cell>
          <cell r="N1166" t="str">
            <v>RASA</v>
          </cell>
          <cell r="O1166">
            <v>1</v>
          </cell>
        </row>
        <row r="1167">
          <cell r="A1167" t="str">
            <v>H2563</v>
          </cell>
          <cell r="B1167" t="str">
            <v>H2563</v>
          </cell>
          <cell r="C1167" t="str">
            <v>The Abbeyfield Liskeard Society Limited</v>
          </cell>
          <cell r="D1167" t="str">
            <v>No</v>
          </cell>
          <cell r="E1167" t="str">
            <v>non-grp</v>
          </cell>
          <cell r="F1167">
            <v>0</v>
          </cell>
          <cell r="G1167">
            <v>0</v>
          </cell>
          <cell r="H1167">
            <v>0</v>
          </cell>
          <cell r="I1167" t="str">
            <v>H2563</v>
          </cell>
          <cell r="J1167" t="str">
            <v>The Abbeyfield Liskeard Society Limited</v>
          </cell>
          <cell r="K1167">
            <v>0</v>
          </cell>
          <cell r="L1167" t="str">
            <v>H2563</v>
          </cell>
          <cell r="M1167" t="str">
            <v>The Abbeyfield Liskeard Society Limited</v>
          </cell>
          <cell r="N1167" t="str">
            <v>RASA</v>
          </cell>
          <cell r="O1167">
            <v>1</v>
          </cell>
        </row>
        <row r="1168">
          <cell r="A1168" t="str">
            <v>H3600</v>
          </cell>
          <cell r="B1168" t="str">
            <v>H3600</v>
          </cell>
          <cell r="C1168" t="str">
            <v>The Abbeyfield London Polish Society Limited</v>
          </cell>
          <cell r="D1168" t="str">
            <v>No</v>
          </cell>
          <cell r="E1168" t="str">
            <v>non-grp</v>
          </cell>
          <cell r="F1168">
            <v>0</v>
          </cell>
          <cell r="G1168">
            <v>0</v>
          </cell>
          <cell r="H1168">
            <v>0</v>
          </cell>
          <cell r="I1168" t="str">
            <v>H3600</v>
          </cell>
          <cell r="J1168" t="str">
            <v>The Abbeyfield London Polish Society Limited</v>
          </cell>
          <cell r="K1168">
            <v>0</v>
          </cell>
          <cell r="L1168" t="str">
            <v>H3600</v>
          </cell>
          <cell r="M1168" t="str">
            <v>The Abbeyfield London Polish Society Limited</v>
          </cell>
          <cell r="N1168" t="str">
            <v>RASA</v>
          </cell>
          <cell r="O1168">
            <v>1</v>
          </cell>
        </row>
        <row r="1169">
          <cell r="A1169" t="str">
            <v>H0595</v>
          </cell>
          <cell r="B1169" t="str">
            <v>H0595</v>
          </cell>
          <cell r="C1169" t="str">
            <v>The Abbeyfield Loughborough Society Limited</v>
          </cell>
          <cell r="D1169" t="str">
            <v>No</v>
          </cell>
          <cell r="E1169" t="str">
            <v>non-grp</v>
          </cell>
          <cell r="F1169">
            <v>0</v>
          </cell>
          <cell r="G1169">
            <v>0</v>
          </cell>
          <cell r="H1169">
            <v>0</v>
          </cell>
          <cell r="I1169" t="str">
            <v>H0595</v>
          </cell>
          <cell r="J1169" t="str">
            <v>The Abbeyfield Loughborough Society Limited</v>
          </cell>
          <cell r="K1169">
            <v>0</v>
          </cell>
          <cell r="L1169" t="str">
            <v>H0595</v>
          </cell>
          <cell r="M1169" t="str">
            <v>The Abbeyfield Loughborough Society Limited</v>
          </cell>
          <cell r="N1169" t="str">
            <v>RASA</v>
          </cell>
          <cell r="O1169">
            <v>1</v>
          </cell>
        </row>
        <row r="1170">
          <cell r="A1170" t="str">
            <v>H0560</v>
          </cell>
          <cell r="B1170" t="str">
            <v>H0560</v>
          </cell>
          <cell r="C1170" t="str">
            <v>The Abbeyfield Newcastle-upon-Tyne Society Ltd</v>
          </cell>
          <cell r="D1170" t="str">
            <v>No</v>
          </cell>
          <cell r="E1170" t="str">
            <v>non-grp</v>
          </cell>
          <cell r="F1170">
            <v>0</v>
          </cell>
          <cell r="G1170">
            <v>0</v>
          </cell>
          <cell r="H1170">
            <v>0</v>
          </cell>
          <cell r="I1170" t="str">
            <v>H0560</v>
          </cell>
          <cell r="J1170" t="str">
            <v>The Abbeyfield Newcastle-upon-Tyne Society Ltd</v>
          </cell>
          <cell r="K1170">
            <v>0</v>
          </cell>
          <cell r="L1170" t="str">
            <v>H0560</v>
          </cell>
          <cell r="M1170" t="str">
            <v>The Abbeyfield Newcastle-upon-Tyne Society Ltd</v>
          </cell>
          <cell r="N1170" t="str">
            <v>RASA</v>
          </cell>
          <cell r="O1170">
            <v>1</v>
          </cell>
        </row>
        <row r="1171">
          <cell r="A1171" t="str">
            <v>H3370</v>
          </cell>
          <cell r="B1171" t="str">
            <v>H3370</v>
          </cell>
          <cell r="C1171" t="str">
            <v>The Abbeyfield North Downs Society Limited</v>
          </cell>
          <cell r="D1171" t="str">
            <v>No</v>
          </cell>
          <cell r="E1171" t="str">
            <v>non-grp</v>
          </cell>
          <cell r="F1171">
            <v>0</v>
          </cell>
          <cell r="G1171">
            <v>0</v>
          </cell>
          <cell r="H1171">
            <v>0</v>
          </cell>
          <cell r="I1171" t="str">
            <v>H3370</v>
          </cell>
          <cell r="J1171" t="str">
            <v>The Abbeyfield North Downs Society Limited</v>
          </cell>
          <cell r="K1171">
            <v>0</v>
          </cell>
          <cell r="L1171" t="str">
            <v>H3370</v>
          </cell>
          <cell r="M1171" t="str">
            <v>The Abbeyfield North Downs Society Limited</v>
          </cell>
          <cell r="N1171" t="str">
            <v>RASA</v>
          </cell>
          <cell r="O1171">
            <v>1</v>
          </cell>
        </row>
        <row r="1172">
          <cell r="A1172" t="str">
            <v>H0621</v>
          </cell>
          <cell r="B1172" t="str">
            <v>H0621</v>
          </cell>
          <cell r="C1172" t="str">
            <v>The Abbeyfield Orpington Society Limited</v>
          </cell>
          <cell r="D1172" t="str">
            <v>No</v>
          </cell>
          <cell r="E1172" t="str">
            <v>non-grp</v>
          </cell>
          <cell r="F1172">
            <v>0</v>
          </cell>
          <cell r="G1172">
            <v>0</v>
          </cell>
          <cell r="H1172">
            <v>0</v>
          </cell>
          <cell r="I1172" t="str">
            <v>H0621</v>
          </cell>
          <cell r="J1172" t="str">
            <v>The Abbeyfield Orpington Society Limited</v>
          </cell>
          <cell r="K1172">
            <v>0</v>
          </cell>
          <cell r="L1172" t="str">
            <v>H0621</v>
          </cell>
          <cell r="M1172" t="str">
            <v>The Abbeyfield Orpington Society Limited</v>
          </cell>
          <cell r="N1172" t="str">
            <v>RASA</v>
          </cell>
          <cell r="O1172">
            <v>1</v>
          </cell>
        </row>
        <row r="1173">
          <cell r="A1173" t="str">
            <v>H4115</v>
          </cell>
          <cell r="B1173" t="str">
            <v>H4115</v>
          </cell>
          <cell r="C1173" t="str">
            <v>The Abbeyfield Orwell Extra Care Society Limited</v>
          </cell>
          <cell r="D1173" t="str">
            <v>No</v>
          </cell>
          <cell r="E1173" t="str">
            <v>non-grp</v>
          </cell>
          <cell r="F1173">
            <v>0</v>
          </cell>
          <cell r="G1173">
            <v>0</v>
          </cell>
          <cell r="H1173">
            <v>0</v>
          </cell>
          <cell r="I1173" t="str">
            <v>H4115</v>
          </cell>
          <cell r="J1173" t="str">
            <v>The Abbeyfield Orwell Extra Care Society Limited</v>
          </cell>
          <cell r="K1173">
            <v>0</v>
          </cell>
          <cell r="L1173" t="str">
            <v>H4115</v>
          </cell>
          <cell r="M1173" t="str">
            <v>The Abbeyfield Orwell Extra Care Society Limited</v>
          </cell>
          <cell r="N1173" t="str">
            <v>RASA</v>
          </cell>
          <cell r="O1173">
            <v>1</v>
          </cell>
        </row>
        <row r="1174">
          <cell r="A1174" t="str">
            <v>H3680</v>
          </cell>
          <cell r="B1174" t="str">
            <v>H3680</v>
          </cell>
          <cell r="C1174" t="str">
            <v>The Abbeyfield Oxenford Society Limited</v>
          </cell>
          <cell r="D1174" t="str">
            <v>No</v>
          </cell>
          <cell r="E1174" t="str">
            <v>non-grp</v>
          </cell>
          <cell r="F1174">
            <v>0</v>
          </cell>
          <cell r="G1174">
            <v>0</v>
          </cell>
          <cell r="H1174">
            <v>0</v>
          </cell>
          <cell r="I1174" t="str">
            <v>H3680</v>
          </cell>
          <cell r="J1174" t="str">
            <v>The Abbeyfield Oxenford Society Limited</v>
          </cell>
          <cell r="K1174">
            <v>0</v>
          </cell>
          <cell r="L1174" t="str">
            <v>H3680</v>
          </cell>
          <cell r="M1174" t="str">
            <v>The Abbeyfield Oxenford Society Limited</v>
          </cell>
          <cell r="N1174" t="str">
            <v>RASA</v>
          </cell>
          <cell r="O1174">
            <v>1</v>
          </cell>
        </row>
        <row r="1175">
          <cell r="A1175" t="str">
            <v>H2934</v>
          </cell>
          <cell r="B1175" t="str">
            <v>H2934</v>
          </cell>
          <cell r="C1175" t="str">
            <v>The Abbeyfield Pirbright and District Society Ltd</v>
          </cell>
          <cell r="D1175" t="str">
            <v>No</v>
          </cell>
          <cell r="E1175" t="str">
            <v>non-grp</v>
          </cell>
          <cell r="F1175">
            <v>0</v>
          </cell>
          <cell r="G1175">
            <v>0</v>
          </cell>
          <cell r="H1175">
            <v>0</v>
          </cell>
          <cell r="I1175" t="str">
            <v>H2934</v>
          </cell>
          <cell r="J1175" t="str">
            <v>The Abbeyfield Pirbright and District Society Ltd</v>
          </cell>
          <cell r="K1175">
            <v>0</v>
          </cell>
          <cell r="L1175" t="str">
            <v>H2934</v>
          </cell>
          <cell r="M1175" t="str">
            <v>The Abbeyfield Pirbright and District Society Ltd</v>
          </cell>
          <cell r="N1175" t="str">
            <v>RASA</v>
          </cell>
          <cell r="O1175">
            <v>1</v>
          </cell>
        </row>
        <row r="1176">
          <cell r="A1176" t="str">
            <v>H0743</v>
          </cell>
          <cell r="B1176" t="str">
            <v>H0743</v>
          </cell>
          <cell r="C1176" t="str">
            <v>The Abbeyfield Plymouth Society Limited</v>
          </cell>
          <cell r="D1176" t="str">
            <v>No</v>
          </cell>
          <cell r="E1176" t="str">
            <v>non-grp</v>
          </cell>
          <cell r="F1176">
            <v>0</v>
          </cell>
          <cell r="G1176">
            <v>0</v>
          </cell>
          <cell r="H1176">
            <v>0</v>
          </cell>
          <cell r="I1176" t="str">
            <v>H0743</v>
          </cell>
          <cell r="J1176" t="str">
            <v>The Abbeyfield Plymouth Society Limited</v>
          </cell>
          <cell r="K1176">
            <v>0</v>
          </cell>
          <cell r="L1176" t="str">
            <v>H0743</v>
          </cell>
          <cell r="M1176" t="str">
            <v>The Abbeyfield Plymouth Society Limited</v>
          </cell>
          <cell r="N1176" t="str">
            <v>RASA</v>
          </cell>
          <cell r="O1176">
            <v>1</v>
          </cell>
        </row>
        <row r="1177">
          <cell r="A1177" t="str">
            <v>H3230</v>
          </cell>
          <cell r="B1177" t="str">
            <v>H3230</v>
          </cell>
          <cell r="C1177" t="str">
            <v>The Abbeyfield Porlock Society Limited</v>
          </cell>
          <cell r="D1177" t="str">
            <v>No</v>
          </cell>
          <cell r="E1177" t="str">
            <v>non-grp</v>
          </cell>
          <cell r="F1177">
            <v>0</v>
          </cell>
          <cell r="G1177">
            <v>0</v>
          </cell>
          <cell r="H1177">
            <v>0</v>
          </cell>
          <cell r="I1177" t="str">
            <v>H3230</v>
          </cell>
          <cell r="J1177" t="str">
            <v>The Abbeyfield Porlock Society Limited</v>
          </cell>
          <cell r="K1177">
            <v>0</v>
          </cell>
          <cell r="L1177" t="str">
            <v>H3230</v>
          </cell>
          <cell r="M1177" t="str">
            <v>The Abbeyfield Porlock Society Limited</v>
          </cell>
          <cell r="N1177" t="str">
            <v>RASA</v>
          </cell>
          <cell r="O1177">
            <v>1</v>
          </cell>
        </row>
        <row r="1178">
          <cell r="A1178" t="str">
            <v>H3780</v>
          </cell>
          <cell r="B1178" t="str">
            <v>H3780</v>
          </cell>
          <cell r="C1178" t="str">
            <v>The Abbeyfield Prestbury and District Society Ltd</v>
          </cell>
          <cell r="D1178" t="str">
            <v>No</v>
          </cell>
          <cell r="E1178" t="str">
            <v>non-grp</v>
          </cell>
          <cell r="F1178">
            <v>0</v>
          </cell>
          <cell r="G1178">
            <v>0</v>
          </cell>
          <cell r="H1178">
            <v>0</v>
          </cell>
          <cell r="I1178" t="str">
            <v>H3780</v>
          </cell>
          <cell r="J1178" t="str">
            <v>The Abbeyfield Prestbury and District Society Ltd</v>
          </cell>
          <cell r="K1178">
            <v>0</v>
          </cell>
          <cell r="L1178" t="str">
            <v>H3780</v>
          </cell>
          <cell r="M1178" t="str">
            <v>The Abbeyfield Prestbury and District Society Ltd</v>
          </cell>
          <cell r="N1178" t="str">
            <v>RASA</v>
          </cell>
          <cell r="O1178">
            <v>1</v>
          </cell>
        </row>
        <row r="1179">
          <cell r="A1179" t="str">
            <v>H1185</v>
          </cell>
          <cell r="B1179" t="str">
            <v>H1185</v>
          </cell>
          <cell r="C1179" t="str">
            <v>The Abbeyfield Purley Society Limited</v>
          </cell>
          <cell r="D1179" t="str">
            <v>No</v>
          </cell>
          <cell r="E1179" t="str">
            <v>non-grp</v>
          </cell>
          <cell r="F1179">
            <v>0</v>
          </cell>
          <cell r="G1179">
            <v>0</v>
          </cell>
          <cell r="H1179">
            <v>0</v>
          </cell>
          <cell r="I1179" t="str">
            <v>H1185</v>
          </cell>
          <cell r="J1179" t="str">
            <v>The Abbeyfield Purley Society Limited</v>
          </cell>
          <cell r="K1179">
            <v>0</v>
          </cell>
          <cell r="L1179" t="str">
            <v>H1185</v>
          </cell>
          <cell r="M1179" t="str">
            <v>The Abbeyfield Purley Society Limited</v>
          </cell>
          <cell r="N1179" t="str">
            <v>RASA</v>
          </cell>
          <cell r="O1179">
            <v>1</v>
          </cell>
        </row>
        <row r="1180">
          <cell r="A1180" t="str">
            <v>H3938</v>
          </cell>
          <cell r="B1180" t="str">
            <v>H3938</v>
          </cell>
          <cell r="C1180" t="str">
            <v>The Abbeyfield Ribble Valley Society Limited</v>
          </cell>
          <cell r="D1180" t="str">
            <v>No</v>
          </cell>
          <cell r="E1180" t="str">
            <v>non-grp</v>
          </cell>
          <cell r="F1180">
            <v>0</v>
          </cell>
          <cell r="G1180">
            <v>0</v>
          </cell>
          <cell r="H1180">
            <v>0</v>
          </cell>
          <cell r="I1180" t="str">
            <v>H3938</v>
          </cell>
          <cell r="J1180" t="str">
            <v>The Abbeyfield Ribble Valley Society Limited</v>
          </cell>
          <cell r="K1180">
            <v>0</v>
          </cell>
          <cell r="L1180" t="str">
            <v>H3938</v>
          </cell>
          <cell r="M1180" t="str">
            <v>The Abbeyfield Ribble Valley Society Limited</v>
          </cell>
          <cell r="N1180" t="str">
            <v>RASA</v>
          </cell>
          <cell r="O1180">
            <v>1</v>
          </cell>
        </row>
        <row r="1181">
          <cell r="A1181" t="str">
            <v>H3731</v>
          </cell>
          <cell r="B1181" t="str">
            <v>H3731</v>
          </cell>
          <cell r="C1181" t="str">
            <v>The Abbeyfield Rotherhithe Society Limited</v>
          </cell>
          <cell r="D1181" t="str">
            <v>No</v>
          </cell>
          <cell r="E1181" t="str">
            <v>non-grp</v>
          </cell>
          <cell r="F1181">
            <v>0</v>
          </cell>
          <cell r="G1181">
            <v>0</v>
          </cell>
          <cell r="H1181">
            <v>0</v>
          </cell>
          <cell r="I1181" t="str">
            <v>H3731</v>
          </cell>
          <cell r="J1181" t="str">
            <v>The Abbeyfield Rotherhithe Society Limited</v>
          </cell>
          <cell r="K1181">
            <v>0</v>
          </cell>
          <cell r="L1181" t="str">
            <v>H3731</v>
          </cell>
          <cell r="M1181" t="str">
            <v>The Abbeyfield Rotherhithe Society Limited</v>
          </cell>
          <cell r="N1181" t="str">
            <v>RASA</v>
          </cell>
          <cell r="O1181">
            <v>1</v>
          </cell>
        </row>
        <row r="1182">
          <cell r="A1182" t="str">
            <v>H2295</v>
          </cell>
          <cell r="B1182" t="str">
            <v>H2295</v>
          </cell>
          <cell r="C1182" t="str">
            <v>The Abbeyfield Saltash Society Limited</v>
          </cell>
          <cell r="D1182" t="str">
            <v>No</v>
          </cell>
          <cell r="E1182" t="str">
            <v>non-grp</v>
          </cell>
          <cell r="F1182">
            <v>0</v>
          </cell>
          <cell r="G1182">
            <v>0</v>
          </cell>
          <cell r="H1182">
            <v>0</v>
          </cell>
          <cell r="I1182" t="str">
            <v>H2295</v>
          </cell>
          <cell r="J1182" t="str">
            <v>The Abbeyfield Saltash Society Limited</v>
          </cell>
          <cell r="K1182">
            <v>0</v>
          </cell>
          <cell r="L1182" t="str">
            <v>H2295</v>
          </cell>
          <cell r="M1182" t="str">
            <v>The Abbeyfield Saltash Society Limited</v>
          </cell>
          <cell r="N1182" t="str">
            <v>RASA</v>
          </cell>
          <cell r="O1182">
            <v>1</v>
          </cell>
        </row>
        <row r="1183">
          <cell r="A1183" t="str">
            <v>H0619</v>
          </cell>
          <cell r="B1183" t="str">
            <v>H0619</v>
          </cell>
          <cell r="C1183" t="str">
            <v>The Abbeyfield Sanderstead Society Limited</v>
          </cell>
          <cell r="D1183" t="str">
            <v>No</v>
          </cell>
          <cell r="E1183" t="str">
            <v>non-grp</v>
          </cell>
          <cell r="F1183">
            <v>0</v>
          </cell>
          <cell r="G1183">
            <v>0</v>
          </cell>
          <cell r="H1183">
            <v>0</v>
          </cell>
          <cell r="I1183" t="str">
            <v>H0619</v>
          </cell>
          <cell r="J1183" t="str">
            <v>The Abbeyfield Sanderstead Society Limited</v>
          </cell>
          <cell r="K1183">
            <v>0</v>
          </cell>
          <cell r="L1183" t="str">
            <v>H0619</v>
          </cell>
          <cell r="M1183" t="str">
            <v>The Abbeyfield Sanderstead Society Limited</v>
          </cell>
          <cell r="N1183" t="str">
            <v>RASA</v>
          </cell>
          <cell r="O1183">
            <v>1</v>
          </cell>
        </row>
        <row r="1184">
          <cell r="A1184" t="str">
            <v>H1287</v>
          </cell>
          <cell r="B1184" t="str">
            <v>H1287</v>
          </cell>
          <cell r="C1184" t="str">
            <v>The Abbeyfield Scarborough Society Limited</v>
          </cell>
          <cell r="D1184" t="str">
            <v>No</v>
          </cell>
          <cell r="E1184" t="str">
            <v>non-grp</v>
          </cell>
          <cell r="F1184">
            <v>0</v>
          </cell>
          <cell r="G1184">
            <v>0</v>
          </cell>
          <cell r="H1184">
            <v>0</v>
          </cell>
          <cell r="I1184" t="str">
            <v>H1287</v>
          </cell>
          <cell r="J1184" t="str">
            <v>The Abbeyfield Scarborough Society Limited</v>
          </cell>
          <cell r="K1184">
            <v>0</v>
          </cell>
          <cell r="L1184" t="str">
            <v>H1287</v>
          </cell>
          <cell r="M1184" t="str">
            <v>The Abbeyfield Scarborough Society Limited</v>
          </cell>
          <cell r="N1184" t="str">
            <v>RASA</v>
          </cell>
          <cell r="O1184">
            <v>1</v>
          </cell>
        </row>
        <row r="1185">
          <cell r="A1185" t="str">
            <v>H2085</v>
          </cell>
          <cell r="B1185" t="str">
            <v>H2085</v>
          </cell>
          <cell r="C1185" t="str">
            <v>The Abbeyfield Shanklin Society Limited</v>
          </cell>
          <cell r="D1185" t="str">
            <v>No</v>
          </cell>
          <cell r="E1185" t="str">
            <v>non-grp</v>
          </cell>
          <cell r="F1185">
            <v>0</v>
          </cell>
          <cell r="G1185">
            <v>0</v>
          </cell>
          <cell r="H1185">
            <v>0</v>
          </cell>
          <cell r="I1185" t="str">
            <v>H2085</v>
          </cell>
          <cell r="J1185" t="str">
            <v>The Abbeyfield Shanklin Society Limited</v>
          </cell>
          <cell r="K1185">
            <v>0</v>
          </cell>
          <cell r="L1185" t="str">
            <v>H2085</v>
          </cell>
          <cell r="M1185" t="str">
            <v>The Abbeyfield Shanklin Society Limited</v>
          </cell>
          <cell r="N1185" t="str">
            <v>RASA</v>
          </cell>
          <cell r="O1185">
            <v>1</v>
          </cell>
        </row>
        <row r="1186">
          <cell r="A1186" t="str">
            <v>H0335</v>
          </cell>
          <cell r="B1186" t="str">
            <v>H0335</v>
          </cell>
          <cell r="C1186" t="str">
            <v>The Abbeyfield Sidmouth Society Limited</v>
          </cell>
          <cell r="D1186" t="str">
            <v>No</v>
          </cell>
          <cell r="E1186" t="str">
            <v>non-grp</v>
          </cell>
          <cell r="F1186">
            <v>0</v>
          </cell>
          <cell r="G1186">
            <v>0</v>
          </cell>
          <cell r="H1186">
            <v>0</v>
          </cell>
          <cell r="I1186" t="str">
            <v>H0335</v>
          </cell>
          <cell r="J1186" t="str">
            <v>The Abbeyfield Sidmouth Society Limited</v>
          </cell>
          <cell r="K1186">
            <v>0</v>
          </cell>
          <cell r="L1186" t="str">
            <v>H0335</v>
          </cell>
          <cell r="M1186" t="str">
            <v>The Abbeyfield Sidmouth Society Limited</v>
          </cell>
          <cell r="N1186" t="str">
            <v>RASA</v>
          </cell>
          <cell r="O1186">
            <v>1</v>
          </cell>
        </row>
        <row r="1187">
          <cell r="A1187" t="str">
            <v>H1046</v>
          </cell>
          <cell r="B1187" t="str">
            <v>H1046</v>
          </cell>
          <cell r="C1187" t="str">
            <v>The Abbeyfield Society</v>
          </cell>
          <cell r="D1187" t="str">
            <v>No</v>
          </cell>
          <cell r="E1187" t="str">
            <v>non-grp</v>
          </cell>
          <cell r="F1187">
            <v>0</v>
          </cell>
          <cell r="G1187">
            <v>0</v>
          </cell>
          <cell r="H1187">
            <v>0</v>
          </cell>
          <cell r="I1187" t="str">
            <v>H1046</v>
          </cell>
          <cell r="J1187" t="str">
            <v>The Abbeyfield Society</v>
          </cell>
          <cell r="K1187">
            <v>0</v>
          </cell>
          <cell r="L1187" t="str">
            <v>H1046</v>
          </cell>
          <cell r="M1187" t="str">
            <v>The Abbeyfield Society</v>
          </cell>
          <cell r="N1187" t="str">
            <v>Large</v>
          </cell>
          <cell r="O1187">
            <v>1</v>
          </cell>
        </row>
        <row r="1188">
          <cell r="A1188" t="str">
            <v>H2791</v>
          </cell>
          <cell r="B1188" t="str">
            <v>H2791</v>
          </cell>
          <cell r="C1188" t="str">
            <v>The Abbeyfield Sodbury Vale Society Limited</v>
          </cell>
          <cell r="D1188" t="str">
            <v>No</v>
          </cell>
          <cell r="E1188" t="str">
            <v>non-grp</v>
          </cell>
          <cell r="F1188">
            <v>0</v>
          </cell>
          <cell r="G1188">
            <v>0</v>
          </cell>
          <cell r="H1188">
            <v>0</v>
          </cell>
          <cell r="I1188" t="str">
            <v>H2791</v>
          </cell>
          <cell r="J1188" t="str">
            <v>The Abbeyfield Sodbury Vale Society Limited</v>
          </cell>
          <cell r="K1188">
            <v>0</v>
          </cell>
          <cell r="L1188" t="str">
            <v>H2791</v>
          </cell>
          <cell r="M1188" t="str">
            <v>The Abbeyfield Sodbury Vale Society Limited</v>
          </cell>
          <cell r="N1188" t="str">
            <v>RASA</v>
          </cell>
          <cell r="O1188">
            <v>1</v>
          </cell>
        </row>
        <row r="1189">
          <cell r="A1189" t="str">
            <v>H0374</v>
          </cell>
          <cell r="B1189" t="str">
            <v>H0374</v>
          </cell>
          <cell r="C1189" t="str">
            <v>The Abbeyfield Solent Society Limited</v>
          </cell>
          <cell r="D1189" t="str">
            <v>No</v>
          </cell>
          <cell r="E1189" t="str">
            <v>non-grp</v>
          </cell>
          <cell r="F1189">
            <v>0</v>
          </cell>
          <cell r="G1189">
            <v>0</v>
          </cell>
          <cell r="H1189">
            <v>0</v>
          </cell>
          <cell r="I1189" t="str">
            <v>H0374</v>
          </cell>
          <cell r="J1189" t="str">
            <v>The Abbeyfield Solent Society Limited</v>
          </cell>
          <cell r="K1189">
            <v>0</v>
          </cell>
          <cell r="L1189" t="str">
            <v>H0374</v>
          </cell>
          <cell r="M1189" t="str">
            <v>The Abbeyfield Solent Society Limited</v>
          </cell>
          <cell r="N1189" t="str">
            <v>RASA</v>
          </cell>
          <cell r="O1189">
            <v>1</v>
          </cell>
        </row>
        <row r="1190">
          <cell r="A1190" t="str">
            <v>H3283</v>
          </cell>
          <cell r="B1190" t="str">
            <v>H3283</v>
          </cell>
          <cell r="C1190" t="str">
            <v>The Abbeyfield South Molton Society Limited</v>
          </cell>
          <cell r="D1190" t="str">
            <v>No</v>
          </cell>
          <cell r="E1190" t="str">
            <v>non-grp</v>
          </cell>
          <cell r="F1190">
            <v>0</v>
          </cell>
          <cell r="G1190">
            <v>0</v>
          </cell>
          <cell r="H1190">
            <v>0</v>
          </cell>
          <cell r="I1190" t="str">
            <v>H3283</v>
          </cell>
          <cell r="J1190" t="str">
            <v>The Abbeyfield South Molton Society Limited</v>
          </cell>
          <cell r="K1190">
            <v>0</v>
          </cell>
          <cell r="L1190" t="str">
            <v>H3283</v>
          </cell>
          <cell r="M1190" t="str">
            <v>The Abbeyfield South Molton Society Limited</v>
          </cell>
          <cell r="N1190" t="str">
            <v>RASA</v>
          </cell>
          <cell r="O1190">
            <v>1</v>
          </cell>
        </row>
        <row r="1191">
          <cell r="A1191" t="str">
            <v>H3383</v>
          </cell>
          <cell r="B1191" t="str">
            <v>H3383</v>
          </cell>
          <cell r="C1191" t="str">
            <v>The Abbeyfield South West Society Limited</v>
          </cell>
          <cell r="D1191" t="str">
            <v>No</v>
          </cell>
          <cell r="E1191" t="str">
            <v>non-grp</v>
          </cell>
          <cell r="F1191">
            <v>0</v>
          </cell>
          <cell r="G1191">
            <v>0</v>
          </cell>
          <cell r="H1191">
            <v>0</v>
          </cell>
          <cell r="I1191" t="str">
            <v>H3383</v>
          </cell>
          <cell r="J1191" t="str">
            <v>The Abbeyfield South West Society Limited</v>
          </cell>
          <cell r="K1191">
            <v>0</v>
          </cell>
          <cell r="L1191" t="str">
            <v>H3383</v>
          </cell>
          <cell r="M1191" t="str">
            <v>The Abbeyfield South West Society Limited</v>
          </cell>
          <cell r="N1191" t="str">
            <v>RASA</v>
          </cell>
          <cell r="O1191">
            <v>1</v>
          </cell>
        </row>
        <row r="1192">
          <cell r="A1192" t="str">
            <v>H0833</v>
          </cell>
          <cell r="B1192" t="str">
            <v>H0833</v>
          </cell>
          <cell r="C1192" t="str">
            <v>The Abbeyfield Southend Society Limited</v>
          </cell>
          <cell r="D1192" t="str">
            <v>No</v>
          </cell>
          <cell r="E1192" t="str">
            <v>non-grp</v>
          </cell>
          <cell r="F1192">
            <v>0</v>
          </cell>
          <cell r="G1192">
            <v>0</v>
          </cell>
          <cell r="H1192">
            <v>0</v>
          </cell>
          <cell r="I1192" t="str">
            <v>H0833</v>
          </cell>
          <cell r="J1192" t="str">
            <v>The Abbeyfield Southend Society Limited</v>
          </cell>
          <cell r="K1192">
            <v>0</v>
          </cell>
          <cell r="L1192" t="str">
            <v>H0833</v>
          </cell>
          <cell r="M1192" t="str">
            <v>The Abbeyfield Southend Society Limited</v>
          </cell>
          <cell r="N1192" t="str">
            <v>RASA</v>
          </cell>
          <cell r="O1192">
            <v>1</v>
          </cell>
        </row>
        <row r="1193">
          <cell r="A1193" t="str">
            <v>H2755</v>
          </cell>
          <cell r="B1193" t="str">
            <v>H2755</v>
          </cell>
          <cell r="C1193" t="str">
            <v>The Abbeyfield Tavistock Society Limited</v>
          </cell>
          <cell r="D1193" t="str">
            <v>No</v>
          </cell>
          <cell r="E1193" t="str">
            <v>non-grp</v>
          </cell>
          <cell r="F1193">
            <v>0</v>
          </cell>
          <cell r="G1193">
            <v>0</v>
          </cell>
          <cell r="H1193">
            <v>0</v>
          </cell>
          <cell r="I1193" t="str">
            <v>H2755</v>
          </cell>
          <cell r="J1193" t="str">
            <v>The Abbeyfield Tavistock Society Limited</v>
          </cell>
          <cell r="K1193">
            <v>0</v>
          </cell>
          <cell r="L1193" t="str">
            <v>H2755</v>
          </cell>
          <cell r="M1193" t="str">
            <v>The Abbeyfield Tavistock Society Limited</v>
          </cell>
          <cell r="N1193" t="str">
            <v>RASA</v>
          </cell>
          <cell r="O1193">
            <v>1</v>
          </cell>
        </row>
        <row r="1194">
          <cell r="A1194" t="str">
            <v>H3470</v>
          </cell>
          <cell r="B1194" t="str">
            <v>H3470</v>
          </cell>
          <cell r="C1194" t="str">
            <v>The Abbeyfield Thirsk &amp; Sowerby Society Limited</v>
          </cell>
          <cell r="D1194" t="str">
            <v>No</v>
          </cell>
          <cell r="E1194" t="str">
            <v>non-grp</v>
          </cell>
          <cell r="F1194">
            <v>0</v>
          </cell>
          <cell r="G1194">
            <v>0</v>
          </cell>
          <cell r="H1194">
            <v>0</v>
          </cell>
          <cell r="I1194" t="str">
            <v>H3470</v>
          </cell>
          <cell r="J1194" t="str">
            <v>The Abbeyfield Thirsk &amp; Sowerby Society Limited</v>
          </cell>
          <cell r="K1194">
            <v>0</v>
          </cell>
          <cell r="L1194" t="str">
            <v>H3470</v>
          </cell>
          <cell r="M1194" t="str">
            <v>The Abbeyfield Thirsk &amp; Sowerby Society Limited</v>
          </cell>
          <cell r="N1194" t="str">
            <v>RASA</v>
          </cell>
          <cell r="O1194">
            <v>1</v>
          </cell>
        </row>
        <row r="1195">
          <cell r="A1195" t="str">
            <v>H0559</v>
          </cell>
          <cell r="B1195" t="str">
            <v>H0559</v>
          </cell>
          <cell r="C1195" t="str">
            <v>The Abbeyfield Tiverton Society Limited</v>
          </cell>
          <cell r="D1195" t="str">
            <v>No</v>
          </cell>
          <cell r="E1195" t="str">
            <v>non-grp</v>
          </cell>
          <cell r="F1195">
            <v>0</v>
          </cell>
          <cell r="G1195">
            <v>0</v>
          </cell>
          <cell r="H1195">
            <v>0</v>
          </cell>
          <cell r="I1195" t="str">
            <v>H0559</v>
          </cell>
          <cell r="J1195" t="str">
            <v>The Abbeyfield Tiverton Society Limited</v>
          </cell>
          <cell r="K1195">
            <v>0</v>
          </cell>
          <cell r="L1195" t="str">
            <v>H0559</v>
          </cell>
          <cell r="M1195" t="str">
            <v>The Abbeyfield Tiverton Society Limited</v>
          </cell>
          <cell r="N1195" t="str">
            <v>RASA</v>
          </cell>
          <cell r="O1195">
            <v>1</v>
          </cell>
        </row>
        <row r="1196">
          <cell r="A1196" t="str">
            <v>H0548</v>
          </cell>
          <cell r="B1196" t="str">
            <v>H0548</v>
          </cell>
          <cell r="C1196" t="str">
            <v>The Abbeyfield Uxbridge Society Limited</v>
          </cell>
          <cell r="D1196" t="str">
            <v>No</v>
          </cell>
          <cell r="E1196" t="str">
            <v>non-grp</v>
          </cell>
          <cell r="F1196">
            <v>0</v>
          </cell>
          <cell r="G1196">
            <v>0</v>
          </cell>
          <cell r="H1196">
            <v>0</v>
          </cell>
          <cell r="I1196" t="str">
            <v>H0548</v>
          </cell>
          <cell r="J1196" t="str">
            <v>The Abbeyfield Uxbridge Society Limited</v>
          </cell>
          <cell r="K1196">
            <v>0</v>
          </cell>
          <cell r="L1196" t="str">
            <v>H0548</v>
          </cell>
          <cell r="M1196" t="str">
            <v>The Abbeyfield Uxbridge Society Limited</v>
          </cell>
          <cell r="N1196" t="str">
            <v>RASA</v>
          </cell>
          <cell r="O1196">
            <v>1</v>
          </cell>
        </row>
        <row r="1197">
          <cell r="A1197" t="str">
            <v>H0578</v>
          </cell>
          <cell r="B1197" t="str">
            <v>H0578</v>
          </cell>
          <cell r="C1197" t="str">
            <v>The Abbeyfield Wellington (Somerset) Society Ltd</v>
          </cell>
          <cell r="D1197" t="str">
            <v>No</v>
          </cell>
          <cell r="E1197" t="str">
            <v>non-grp</v>
          </cell>
          <cell r="F1197">
            <v>0</v>
          </cell>
          <cell r="G1197">
            <v>0</v>
          </cell>
          <cell r="H1197">
            <v>0</v>
          </cell>
          <cell r="I1197" t="str">
            <v>H0578</v>
          </cell>
          <cell r="J1197" t="str">
            <v>The Abbeyfield Wellington (Somerset) Society Ltd</v>
          </cell>
          <cell r="K1197">
            <v>0</v>
          </cell>
          <cell r="L1197" t="str">
            <v>H0578</v>
          </cell>
          <cell r="M1197" t="str">
            <v>The Abbeyfield Wellington (Somerset) Society Ltd</v>
          </cell>
          <cell r="N1197" t="str">
            <v>RASA</v>
          </cell>
          <cell r="O1197">
            <v>1</v>
          </cell>
        </row>
        <row r="1198">
          <cell r="A1198" t="str">
            <v>H0348</v>
          </cell>
          <cell r="B1198" t="str">
            <v>H0348</v>
          </cell>
          <cell r="C1198" t="str">
            <v>The Abbeyfield Weston-Super-Mare Society Limited</v>
          </cell>
          <cell r="D1198" t="str">
            <v>No</v>
          </cell>
          <cell r="E1198" t="str">
            <v>non-grp</v>
          </cell>
          <cell r="F1198">
            <v>0</v>
          </cell>
          <cell r="G1198">
            <v>0</v>
          </cell>
          <cell r="H1198">
            <v>0</v>
          </cell>
          <cell r="I1198" t="str">
            <v>H0348</v>
          </cell>
          <cell r="J1198" t="str">
            <v>The Abbeyfield Weston-Super-Mare Society Limited</v>
          </cell>
          <cell r="K1198">
            <v>0</v>
          </cell>
          <cell r="L1198" t="str">
            <v>H0348</v>
          </cell>
          <cell r="M1198" t="str">
            <v>The Abbeyfield Weston-Super-Mare Society Limited</v>
          </cell>
          <cell r="N1198" t="str">
            <v>RASA</v>
          </cell>
          <cell r="O1198">
            <v>1</v>
          </cell>
        </row>
        <row r="1199">
          <cell r="A1199" t="str">
            <v>H3294</v>
          </cell>
          <cell r="B1199" t="str">
            <v>H3294</v>
          </cell>
          <cell r="C1199" t="str">
            <v>The Abbeyfield Wey Valley Society Limited</v>
          </cell>
          <cell r="D1199" t="str">
            <v>No</v>
          </cell>
          <cell r="E1199" t="str">
            <v>non-grp</v>
          </cell>
          <cell r="F1199">
            <v>0</v>
          </cell>
          <cell r="G1199">
            <v>0</v>
          </cell>
          <cell r="H1199">
            <v>0</v>
          </cell>
          <cell r="I1199" t="str">
            <v>H3294</v>
          </cell>
          <cell r="J1199" t="str">
            <v>The Abbeyfield Wey Valley Society Limited</v>
          </cell>
          <cell r="K1199">
            <v>0</v>
          </cell>
          <cell r="L1199" t="str">
            <v>H3294</v>
          </cell>
          <cell r="M1199" t="str">
            <v>The Abbeyfield Wey Valley Society Limited</v>
          </cell>
          <cell r="N1199" t="str">
            <v>RASA</v>
          </cell>
          <cell r="O1199">
            <v>1</v>
          </cell>
        </row>
        <row r="1200">
          <cell r="A1200" t="str">
            <v>H0347</v>
          </cell>
          <cell r="B1200" t="str">
            <v>H0347</v>
          </cell>
          <cell r="C1200" t="str">
            <v>The Abbeyfield Whitehaven Society Limited</v>
          </cell>
          <cell r="D1200" t="str">
            <v>No</v>
          </cell>
          <cell r="E1200" t="str">
            <v>non-grp</v>
          </cell>
          <cell r="F1200">
            <v>0</v>
          </cell>
          <cell r="G1200">
            <v>0</v>
          </cell>
          <cell r="H1200">
            <v>0</v>
          </cell>
          <cell r="I1200" t="str">
            <v>H0347</v>
          </cell>
          <cell r="J1200" t="str">
            <v>The Abbeyfield Whitehaven Society Limited</v>
          </cell>
          <cell r="K1200">
            <v>0</v>
          </cell>
          <cell r="L1200" t="str">
            <v>H0347</v>
          </cell>
          <cell r="M1200" t="str">
            <v>The Abbeyfield Whitehaven Society Limited</v>
          </cell>
          <cell r="N1200" t="str">
            <v>RASA</v>
          </cell>
          <cell r="O1200">
            <v>1</v>
          </cell>
        </row>
        <row r="1201">
          <cell r="A1201" t="str">
            <v>H4010</v>
          </cell>
          <cell r="B1201" t="str">
            <v>H4010</v>
          </cell>
          <cell r="C1201" t="str">
            <v>The Abbeyfield Widnes Society Limited</v>
          </cell>
          <cell r="D1201" t="str">
            <v>No</v>
          </cell>
          <cell r="E1201" t="str">
            <v>non-grp</v>
          </cell>
          <cell r="F1201">
            <v>0</v>
          </cell>
          <cell r="G1201">
            <v>0</v>
          </cell>
          <cell r="H1201">
            <v>0</v>
          </cell>
          <cell r="I1201" t="str">
            <v>H4010</v>
          </cell>
          <cell r="J1201" t="str">
            <v>The Abbeyfield Widnes Society Limited</v>
          </cell>
          <cell r="K1201">
            <v>0</v>
          </cell>
          <cell r="L1201" t="str">
            <v>H4010</v>
          </cell>
          <cell r="M1201" t="str">
            <v>The Abbeyfield Widnes Society Limited</v>
          </cell>
          <cell r="N1201" t="str">
            <v>RASA</v>
          </cell>
          <cell r="O1201">
            <v>1</v>
          </cell>
        </row>
        <row r="1202">
          <cell r="A1202" t="str">
            <v>H3405</v>
          </cell>
          <cell r="B1202" t="str">
            <v>H3405</v>
          </cell>
          <cell r="C1202" t="str">
            <v>The Abbeyfield Winchester Society Limited</v>
          </cell>
          <cell r="D1202" t="str">
            <v>No</v>
          </cell>
          <cell r="E1202" t="str">
            <v>non-grp</v>
          </cell>
          <cell r="F1202">
            <v>0</v>
          </cell>
          <cell r="G1202">
            <v>0</v>
          </cell>
          <cell r="H1202">
            <v>0</v>
          </cell>
          <cell r="I1202" t="str">
            <v>H3405</v>
          </cell>
          <cell r="J1202" t="str">
            <v>The Abbeyfield Winchester Society Limited</v>
          </cell>
          <cell r="K1202">
            <v>0</v>
          </cell>
          <cell r="L1202" t="str">
            <v>H3405</v>
          </cell>
          <cell r="M1202" t="str">
            <v>The Abbeyfield Winchester Society Limited</v>
          </cell>
          <cell r="N1202" t="str">
            <v>RASA</v>
          </cell>
          <cell r="O1202">
            <v>1</v>
          </cell>
        </row>
        <row r="1203">
          <cell r="A1203" t="str">
            <v>H2907</v>
          </cell>
          <cell r="B1203" t="str">
            <v>H2907</v>
          </cell>
          <cell r="C1203" t="str">
            <v>The Abbeyfield Worcester Society Limited</v>
          </cell>
          <cell r="D1203" t="str">
            <v>No</v>
          </cell>
          <cell r="E1203" t="str">
            <v>non-grp</v>
          </cell>
          <cell r="F1203">
            <v>0</v>
          </cell>
          <cell r="G1203">
            <v>0</v>
          </cell>
          <cell r="H1203">
            <v>0</v>
          </cell>
          <cell r="I1203" t="str">
            <v>H2907</v>
          </cell>
          <cell r="J1203" t="str">
            <v>The Abbeyfield Worcester Society Limited</v>
          </cell>
          <cell r="K1203">
            <v>0</v>
          </cell>
          <cell r="L1203" t="str">
            <v>H2907</v>
          </cell>
          <cell r="M1203" t="str">
            <v>The Abbeyfield Worcester Society Limited</v>
          </cell>
          <cell r="N1203" t="str">
            <v>RASA</v>
          </cell>
          <cell r="O1203">
            <v>1</v>
          </cell>
        </row>
        <row r="1204">
          <cell r="A1204" t="str">
            <v>H2055</v>
          </cell>
          <cell r="B1204" t="str">
            <v>H2055</v>
          </cell>
          <cell r="C1204" t="str">
            <v>The Abbeyfield York Society Limited</v>
          </cell>
          <cell r="D1204" t="str">
            <v>No</v>
          </cell>
          <cell r="E1204" t="str">
            <v>non-grp</v>
          </cell>
          <cell r="F1204">
            <v>0</v>
          </cell>
          <cell r="G1204">
            <v>0</v>
          </cell>
          <cell r="H1204">
            <v>0</v>
          </cell>
          <cell r="I1204" t="str">
            <v>H2055</v>
          </cell>
          <cell r="J1204" t="str">
            <v>The Abbeyfield York Society Limited</v>
          </cell>
          <cell r="K1204">
            <v>0</v>
          </cell>
          <cell r="L1204" t="str">
            <v>H2055</v>
          </cell>
          <cell r="M1204" t="str">
            <v>The Abbeyfield York Society Limited</v>
          </cell>
          <cell r="N1204" t="str">
            <v>RASA</v>
          </cell>
          <cell r="O1204">
            <v>1</v>
          </cell>
        </row>
        <row r="1205">
          <cell r="A1205" t="str">
            <v>A0648</v>
          </cell>
          <cell r="B1205" t="str">
            <v>A0648</v>
          </cell>
          <cell r="C1205" t="str">
            <v>The Andover Charities</v>
          </cell>
          <cell r="D1205" t="str">
            <v>No</v>
          </cell>
          <cell r="E1205" t="str">
            <v>non-grp</v>
          </cell>
          <cell r="F1205">
            <v>0</v>
          </cell>
          <cell r="G1205">
            <v>0</v>
          </cell>
          <cell r="H1205">
            <v>0</v>
          </cell>
          <cell r="I1205" t="str">
            <v>A0648</v>
          </cell>
          <cell r="J1205" t="str">
            <v>The Andover Charities</v>
          </cell>
          <cell r="K1205">
            <v>0</v>
          </cell>
          <cell r="L1205" t="str">
            <v>A0648</v>
          </cell>
          <cell r="M1205" t="str">
            <v>The Andover Charities</v>
          </cell>
          <cell r="N1205" t="str">
            <v>RASA</v>
          </cell>
          <cell r="O1205">
            <v>1</v>
          </cell>
        </row>
        <row r="1206">
          <cell r="A1206" t="str">
            <v>C2577</v>
          </cell>
          <cell r="B1206" t="str">
            <v>C2577</v>
          </cell>
          <cell r="C1206" t="str">
            <v>The Anerley Housing Co-operative Limited</v>
          </cell>
          <cell r="D1206" t="str">
            <v>No</v>
          </cell>
          <cell r="E1206" t="str">
            <v>non-grp</v>
          </cell>
          <cell r="F1206">
            <v>0</v>
          </cell>
          <cell r="G1206">
            <v>0</v>
          </cell>
          <cell r="H1206">
            <v>0</v>
          </cell>
          <cell r="I1206" t="str">
            <v>C2577</v>
          </cell>
          <cell r="J1206" t="str">
            <v>The Anerley Housing Co-operative Limited</v>
          </cell>
          <cell r="K1206">
            <v>0</v>
          </cell>
          <cell r="L1206" t="str">
            <v>C2577</v>
          </cell>
          <cell r="M1206" t="str">
            <v>The Anerley Housing Co-operative Limited</v>
          </cell>
          <cell r="N1206" t="str">
            <v>RASA</v>
          </cell>
          <cell r="O1206">
            <v>1</v>
          </cell>
        </row>
        <row r="1207">
          <cell r="A1207" t="str">
            <v>A3759</v>
          </cell>
          <cell r="B1207" t="str">
            <v>A3759</v>
          </cell>
          <cell r="C1207" t="str">
            <v>The Annie Sutton Memorial Houses</v>
          </cell>
          <cell r="D1207" t="str">
            <v>No</v>
          </cell>
          <cell r="E1207" t="str">
            <v>non-grp</v>
          </cell>
          <cell r="F1207">
            <v>0</v>
          </cell>
          <cell r="G1207">
            <v>0</v>
          </cell>
          <cell r="H1207">
            <v>0</v>
          </cell>
          <cell r="I1207" t="str">
            <v>A3759</v>
          </cell>
          <cell r="J1207" t="str">
            <v>The Annie Sutton Memorial Houses</v>
          </cell>
          <cell r="K1207">
            <v>0</v>
          </cell>
          <cell r="L1207" t="str">
            <v>A3759</v>
          </cell>
          <cell r="M1207" t="str">
            <v>The Annie Sutton Memorial Houses</v>
          </cell>
          <cell r="N1207" t="str">
            <v>RASA</v>
          </cell>
          <cell r="O1207">
            <v>1</v>
          </cell>
        </row>
        <row r="1208">
          <cell r="A1208" t="str">
            <v>L2618</v>
          </cell>
          <cell r="B1208" t="str">
            <v>L2618</v>
          </cell>
          <cell r="C1208" t="str">
            <v>The Armstrong Home of Rest</v>
          </cell>
          <cell r="D1208" t="str">
            <v>No</v>
          </cell>
          <cell r="E1208" t="str">
            <v>non-grp</v>
          </cell>
          <cell r="F1208">
            <v>0</v>
          </cell>
          <cell r="G1208">
            <v>0</v>
          </cell>
          <cell r="H1208">
            <v>0</v>
          </cell>
          <cell r="I1208" t="str">
            <v>L2618</v>
          </cell>
          <cell r="J1208" t="str">
            <v>The Armstrong Home of Rest</v>
          </cell>
          <cell r="K1208">
            <v>0</v>
          </cell>
          <cell r="L1208" t="str">
            <v>L2618</v>
          </cell>
          <cell r="M1208" t="str">
            <v>The Armstrong Home of Rest</v>
          </cell>
          <cell r="N1208" t="str">
            <v>RASA</v>
          </cell>
          <cell r="O1208">
            <v>1</v>
          </cell>
        </row>
        <row r="1209">
          <cell r="A1209" t="str">
            <v>A2992</v>
          </cell>
          <cell r="B1209" t="str">
            <v>A2992</v>
          </cell>
          <cell r="C1209" t="str">
            <v>The Ash Homes</v>
          </cell>
          <cell r="D1209" t="str">
            <v>No</v>
          </cell>
          <cell r="E1209" t="str">
            <v>non-grp</v>
          </cell>
          <cell r="F1209">
            <v>0</v>
          </cell>
          <cell r="G1209">
            <v>0</v>
          </cell>
          <cell r="H1209">
            <v>0</v>
          </cell>
          <cell r="I1209" t="str">
            <v>A2992</v>
          </cell>
          <cell r="J1209" t="str">
            <v>The Ash Homes</v>
          </cell>
          <cell r="K1209">
            <v>0</v>
          </cell>
          <cell r="L1209" t="str">
            <v>A2992</v>
          </cell>
          <cell r="M1209" t="str">
            <v>The Ash Homes</v>
          </cell>
          <cell r="N1209" t="str">
            <v>RASA</v>
          </cell>
          <cell r="O1209">
            <v>1</v>
          </cell>
        </row>
        <row r="1210">
          <cell r="A1210" t="str">
            <v>A0367</v>
          </cell>
          <cell r="B1210" t="str">
            <v>A0367</v>
          </cell>
          <cell r="C1210" t="str">
            <v>The Berrow Cottage Homes</v>
          </cell>
          <cell r="D1210" t="str">
            <v>No</v>
          </cell>
          <cell r="E1210" t="str">
            <v>non-grp</v>
          </cell>
          <cell r="F1210">
            <v>0</v>
          </cell>
          <cell r="G1210">
            <v>0</v>
          </cell>
          <cell r="H1210">
            <v>0</v>
          </cell>
          <cell r="I1210" t="str">
            <v>A0367</v>
          </cell>
          <cell r="J1210" t="str">
            <v>The Berrow Cottage Homes</v>
          </cell>
          <cell r="K1210">
            <v>0</v>
          </cell>
          <cell r="L1210" t="str">
            <v>A0367</v>
          </cell>
          <cell r="M1210" t="str">
            <v>The Berrow Cottage Homes</v>
          </cell>
          <cell r="N1210" t="str">
            <v>RASA</v>
          </cell>
          <cell r="O1210">
            <v>1</v>
          </cell>
        </row>
        <row r="1211">
          <cell r="A1211" t="str">
            <v>L4005</v>
          </cell>
          <cell r="B1211" t="str">
            <v>L4005</v>
          </cell>
          <cell r="C1211" t="str">
            <v>The Blackpool Fylde and Wyre Society for the Blind</v>
          </cell>
          <cell r="D1211" t="str">
            <v>No</v>
          </cell>
          <cell r="E1211" t="str">
            <v>non-grp</v>
          </cell>
          <cell r="F1211">
            <v>0</v>
          </cell>
          <cell r="G1211">
            <v>0</v>
          </cell>
          <cell r="H1211">
            <v>0</v>
          </cell>
          <cell r="I1211" t="str">
            <v>L4005</v>
          </cell>
          <cell r="J1211" t="str">
            <v>The Blackpool Fylde and Wyre Society for the Blind</v>
          </cell>
          <cell r="K1211">
            <v>0</v>
          </cell>
          <cell r="L1211" t="str">
            <v>L4005</v>
          </cell>
          <cell r="M1211" t="str">
            <v>The Blackpool Fylde and Wyre Society for the Blind</v>
          </cell>
          <cell r="N1211" t="str">
            <v>RASA</v>
          </cell>
          <cell r="O1211">
            <v>1</v>
          </cell>
        </row>
        <row r="1212">
          <cell r="A1212" t="str">
            <v>A0730</v>
          </cell>
          <cell r="B1212" t="str">
            <v>A0730</v>
          </cell>
          <cell r="C1212" t="str">
            <v>The Blue House</v>
          </cell>
          <cell r="D1212" t="str">
            <v>No</v>
          </cell>
          <cell r="E1212" t="str">
            <v>non-grp</v>
          </cell>
          <cell r="F1212">
            <v>0</v>
          </cell>
          <cell r="G1212">
            <v>0</v>
          </cell>
          <cell r="H1212">
            <v>0</v>
          </cell>
          <cell r="I1212" t="str">
            <v>A0730</v>
          </cell>
          <cell r="J1212" t="str">
            <v>The Blue House</v>
          </cell>
          <cell r="K1212">
            <v>0</v>
          </cell>
          <cell r="L1212" t="str">
            <v>A0730</v>
          </cell>
          <cell r="M1212" t="str">
            <v>The Blue House</v>
          </cell>
          <cell r="N1212" t="str">
            <v>RASA</v>
          </cell>
          <cell r="O1212">
            <v>1</v>
          </cell>
        </row>
        <row r="1213">
          <cell r="A1213" t="str">
            <v>A3821</v>
          </cell>
          <cell r="B1213" t="str">
            <v>A3821</v>
          </cell>
          <cell r="C1213" t="str">
            <v>The Bradfield Feoffees Charity</v>
          </cell>
          <cell r="D1213" t="str">
            <v>No</v>
          </cell>
          <cell r="E1213" t="str">
            <v>non-grp</v>
          </cell>
          <cell r="F1213">
            <v>0</v>
          </cell>
          <cell r="G1213">
            <v>0</v>
          </cell>
          <cell r="H1213">
            <v>0</v>
          </cell>
          <cell r="I1213" t="str">
            <v>A3821</v>
          </cell>
          <cell r="J1213" t="str">
            <v>The Bradfield Feoffees Charity</v>
          </cell>
          <cell r="K1213">
            <v>0</v>
          </cell>
          <cell r="L1213" t="str">
            <v>A3821</v>
          </cell>
          <cell r="M1213" t="str">
            <v>The Bradfield Feoffees Charity</v>
          </cell>
          <cell r="N1213" t="str">
            <v>RASA</v>
          </cell>
          <cell r="O1213">
            <v>1</v>
          </cell>
        </row>
        <row r="1214">
          <cell r="A1214" t="str">
            <v>A0557</v>
          </cell>
          <cell r="B1214" t="str">
            <v>A0557</v>
          </cell>
          <cell r="C1214" t="str">
            <v>The Butlin &amp; Elborow Housing Trust</v>
          </cell>
          <cell r="D1214" t="str">
            <v>No</v>
          </cell>
          <cell r="E1214" t="str">
            <v>non-grp</v>
          </cell>
          <cell r="F1214">
            <v>0</v>
          </cell>
          <cell r="G1214">
            <v>0</v>
          </cell>
          <cell r="H1214">
            <v>0</v>
          </cell>
          <cell r="I1214" t="str">
            <v>A0557</v>
          </cell>
          <cell r="J1214" t="str">
            <v>The Butlin &amp; Elborow Housing Trust</v>
          </cell>
          <cell r="K1214">
            <v>0</v>
          </cell>
          <cell r="L1214" t="str">
            <v>A0557</v>
          </cell>
          <cell r="M1214" t="str">
            <v>The Butlin &amp; Elborow Housing Trust</v>
          </cell>
          <cell r="N1214" t="str">
            <v>RASA</v>
          </cell>
          <cell r="O1214">
            <v>1</v>
          </cell>
        </row>
        <row r="1215">
          <cell r="A1215" t="str">
            <v>A3163</v>
          </cell>
          <cell r="B1215" t="str">
            <v>A3163</v>
          </cell>
          <cell r="C1215" t="str">
            <v>The Butterfield Homes - Crosshills</v>
          </cell>
          <cell r="D1215" t="str">
            <v>No</v>
          </cell>
          <cell r="E1215" t="str">
            <v>non-grp</v>
          </cell>
          <cell r="F1215">
            <v>0</v>
          </cell>
          <cell r="G1215">
            <v>0</v>
          </cell>
          <cell r="H1215">
            <v>0</v>
          </cell>
          <cell r="I1215" t="str">
            <v>A3163</v>
          </cell>
          <cell r="J1215" t="str">
            <v>The Butterfield Homes - Crosshills</v>
          </cell>
          <cell r="K1215">
            <v>0</v>
          </cell>
          <cell r="L1215" t="str">
            <v>A3163</v>
          </cell>
          <cell r="M1215" t="str">
            <v>The Butterfield Homes - Crosshills</v>
          </cell>
          <cell r="N1215" t="str">
            <v>RASA</v>
          </cell>
          <cell r="O1215">
            <v>1</v>
          </cell>
        </row>
        <row r="1216">
          <cell r="A1216" t="str">
            <v>L0992</v>
          </cell>
          <cell r="B1216" t="str">
            <v>L0992</v>
          </cell>
          <cell r="C1216" t="str">
            <v>The Cambridge Housing Society Limited</v>
          </cell>
          <cell r="D1216" t="str">
            <v>Yes</v>
          </cell>
          <cell r="E1216" t="str">
            <v>Yes</v>
          </cell>
          <cell r="F1216">
            <v>0</v>
          </cell>
          <cell r="G1216">
            <v>0</v>
          </cell>
          <cell r="H1216">
            <v>0</v>
          </cell>
          <cell r="I1216" t="str">
            <v>L0992</v>
          </cell>
          <cell r="J1216" t="str">
            <v>The Cambridge Housing Society Limited</v>
          </cell>
          <cell r="K1216">
            <v>0</v>
          </cell>
          <cell r="L1216" t="str">
            <v>L0992</v>
          </cell>
          <cell r="M1216" t="str">
            <v>The Cambridge Housing Society Limited</v>
          </cell>
          <cell r="N1216" t="str">
            <v>Large</v>
          </cell>
          <cell r="O1216">
            <v>1</v>
          </cell>
        </row>
        <row r="1217">
          <cell r="A1217" t="str">
            <v>L0889</v>
          </cell>
          <cell r="B1217" t="str">
            <v>L0889</v>
          </cell>
          <cell r="C1217" t="str">
            <v>The Cambridgeshire Cottage Housing Society Limited</v>
          </cell>
          <cell r="D1217" t="str">
            <v>No</v>
          </cell>
          <cell r="E1217" t="str">
            <v>non-grp</v>
          </cell>
          <cell r="F1217">
            <v>0</v>
          </cell>
          <cell r="G1217">
            <v>0</v>
          </cell>
          <cell r="H1217">
            <v>0</v>
          </cell>
          <cell r="I1217" t="str">
            <v>L0889</v>
          </cell>
          <cell r="J1217" t="str">
            <v>The Cambridgeshire Cottage Housing Society Limited</v>
          </cell>
          <cell r="K1217">
            <v>0</v>
          </cell>
          <cell r="L1217" t="str">
            <v>L0889</v>
          </cell>
          <cell r="M1217" t="str">
            <v>The Cambridgeshire Cottage Housing Society Limited</v>
          </cell>
          <cell r="N1217" t="str">
            <v>RASA</v>
          </cell>
          <cell r="O1217">
            <v>1</v>
          </cell>
        </row>
        <row r="1218">
          <cell r="A1218" t="str">
            <v>A4012</v>
          </cell>
          <cell r="B1218" t="str">
            <v>A4012</v>
          </cell>
          <cell r="C1218" t="str">
            <v>The Charity of Hannah Clarke for Almshouses</v>
          </cell>
          <cell r="D1218" t="str">
            <v>No</v>
          </cell>
          <cell r="E1218" t="str">
            <v>non-grp</v>
          </cell>
          <cell r="F1218">
            <v>0</v>
          </cell>
          <cell r="G1218">
            <v>0</v>
          </cell>
          <cell r="H1218">
            <v>0</v>
          </cell>
          <cell r="I1218" t="str">
            <v>A4012</v>
          </cell>
          <cell r="J1218" t="str">
            <v>The Charity of Hannah Clarke for Almshouses</v>
          </cell>
          <cell r="K1218">
            <v>0</v>
          </cell>
          <cell r="L1218" t="str">
            <v>A4012</v>
          </cell>
          <cell r="M1218" t="str">
            <v>The Charity of Hannah Clarke for Almshouses</v>
          </cell>
          <cell r="N1218" t="str">
            <v>RASA</v>
          </cell>
          <cell r="O1218">
            <v>1</v>
          </cell>
        </row>
        <row r="1219">
          <cell r="A1219" t="str">
            <v>A2233</v>
          </cell>
          <cell r="B1219" t="str">
            <v>A2233</v>
          </cell>
          <cell r="C1219" t="str">
            <v>The Charity of St Leonard's Hospital</v>
          </cell>
          <cell r="D1219" t="str">
            <v>No</v>
          </cell>
          <cell r="E1219" t="str">
            <v>non-grp</v>
          </cell>
          <cell r="F1219">
            <v>0</v>
          </cell>
          <cell r="G1219">
            <v>0</v>
          </cell>
          <cell r="H1219">
            <v>0</v>
          </cell>
          <cell r="I1219" t="str">
            <v>A2233</v>
          </cell>
          <cell r="J1219" t="str">
            <v>The Charity of St Leonard's Hospital</v>
          </cell>
          <cell r="K1219">
            <v>0</v>
          </cell>
          <cell r="L1219" t="str">
            <v>A2233</v>
          </cell>
          <cell r="M1219" t="str">
            <v>The Charity of St Leonard's Hospital</v>
          </cell>
          <cell r="N1219" t="str">
            <v>RASA</v>
          </cell>
          <cell r="O1219">
            <v>1</v>
          </cell>
        </row>
        <row r="1220">
          <cell r="A1220" t="str">
            <v>A2480</v>
          </cell>
          <cell r="B1220" t="str">
            <v>A2480</v>
          </cell>
          <cell r="C1220" t="str">
            <v>The Charity Of William Paulett</v>
          </cell>
          <cell r="D1220" t="str">
            <v>No</v>
          </cell>
          <cell r="E1220" t="str">
            <v>non-grp</v>
          </cell>
          <cell r="F1220">
            <v>0</v>
          </cell>
          <cell r="G1220">
            <v>0</v>
          </cell>
          <cell r="H1220">
            <v>0</v>
          </cell>
          <cell r="I1220" t="str">
            <v>A2480</v>
          </cell>
          <cell r="J1220" t="str">
            <v>The Charity Of William Paulett</v>
          </cell>
          <cell r="K1220">
            <v>0</v>
          </cell>
          <cell r="L1220" t="str">
            <v>A2480</v>
          </cell>
          <cell r="M1220" t="str">
            <v>The Charity Of William Paulett</v>
          </cell>
          <cell r="N1220" t="str">
            <v>RASA</v>
          </cell>
          <cell r="O1220">
            <v>1</v>
          </cell>
        </row>
        <row r="1221">
          <cell r="A1221" t="str">
            <v>A2986</v>
          </cell>
          <cell r="B1221" t="str">
            <v>A2986</v>
          </cell>
          <cell r="C1221" t="str">
            <v>The Charlesworth Charity</v>
          </cell>
          <cell r="D1221" t="str">
            <v>No</v>
          </cell>
          <cell r="E1221" t="str">
            <v>non-grp</v>
          </cell>
          <cell r="F1221">
            <v>0</v>
          </cell>
          <cell r="G1221">
            <v>0</v>
          </cell>
          <cell r="H1221">
            <v>0</v>
          </cell>
          <cell r="I1221" t="str">
            <v>A2986</v>
          </cell>
          <cell r="J1221" t="str">
            <v>The Charlesworth Charity</v>
          </cell>
          <cell r="K1221">
            <v>0</v>
          </cell>
          <cell r="L1221" t="str">
            <v>A2986</v>
          </cell>
          <cell r="M1221" t="str">
            <v>The Charlesworth Charity</v>
          </cell>
          <cell r="N1221" t="str">
            <v>RASA</v>
          </cell>
          <cell r="O1221">
            <v>1</v>
          </cell>
        </row>
        <row r="1222">
          <cell r="A1222" t="str">
            <v>LH0676</v>
          </cell>
          <cell r="B1222" t="str">
            <v>LH0676</v>
          </cell>
          <cell r="C1222" t="str">
            <v>The Christian Action (Enfield) Housing Association Limited</v>
          </cell>
          <cell r="D1222" t="str">
            <v>No</v>
          </cell>
          <cell r="E1222" t="str">
            <v>non-grp</v>
          </cell>
          <cell r="F1222">
            <v>0</v>
          </cell>
          <cell r="G1222">
            <v>0</v>
          </cell>
          <cell r="H1222">
            <v>0</v>
          </cell>
          <cell r="I1222" t="str">
            <v>LH0676</v>
          </cell>
          <cell r="J1222" t="str">
            <v>The Christian Action (Enfield) Housing Association Limited</v>
          </cell>
          <cell r="K1222">
            <v>0</v>
          </cell>
          <cell r="L1222" t="str">
            <v>LH0676</v>
          </cell>
          <cell r="M1222" t="str">
            <v>The Christian Action (Enfield) Housing Association Limited</v>
          </cell>
          <cell r="N1222" t="str">
            <v>Large</v>
          </cell>
          <cell r="O1222">
            <v>1</v>
          </cell>
        </row>
        <row r="1223">
          <cell r="A1223" t="str">
            <v>A0826</v>
          </cell>
          <cell r="B1223" t="str">
            <v>A0826</v>
          </cell>
          <cell r="C1223" t="str">
            <v>The Christian Union Almshouses</v>
          </cell>
          <cell r="D1223" t="str">
            <v>No</v>
          </cell>
          <cell r="E1223" t="str">
            <v>non-grp</v>
          </cell>
          <cell r="F1223">
            <v>0</v>
          </cell>
          <cell r="G1223">
            <v>0</v>
          </cell>
          <cell r="H1223">
            <v>0</v>
          </cell>
          <cell r="I1223" t="str">
            <v>A0826</v>
          </cell>
          <cell r="J1223" t="str">
            <v>The Christian Union Almshouses</v>
          </cell>
          <cell r="K1223">
            <v>0</v>
          </cell>
          <cell r="L1223" t="str">
            <v>A0826</v>
          </cell>
          <cell r="M1223" t="str">
            <v>The Christian Union Almshouses</v>
          </cell>
          <cell r="N1223" t="str">
            <v>RASA</v>
          </cell>
          <cell r="O1223">
            <v>1</v>
          </cell>
        </row>
        <row r="1224">
          <cell r="A1224" t="str">
            <v>A3706</v>
          </cell>
          <cell r="B1224" t="str">
            <v>A3706</v>
          </cell>
          <cell r="C1224" t="str">
            <v>The Cinque Cottages</v>
          </cell>
          <cell r="D1224" t="str">
            <v>No</v>
          </cell>
          <cell r="E1224" t="str">
            <v>non-grp</v>
          </cell>
          <cell r="F1224">
            <v>0</v>
          </cell>
          <cell r="G1224">
            <v>0</v>
          </cell>
          <cell r="H1224">
            <v>0</v>
          </cell>
          <cell r="I1224" t="str">
            <v>A3706</v>
          </cell>
          <cell r="J1224" t="str">
            <v>The Cinque Cottages</v>
          </cell>
          <cell r="K1224">
            <v>0</v>
          </cell>
          <cell r="L1224" t="str">
            <v>A3706</v>
          </cell>
          <cell r="M1224" t="str">
            <v>The Cinque Cottages</v>
          </cell>
          <cell r="N1224" t="str">
            <v>RASA</v>
          </cell>
          <cell r="O1224">
            <v>1</v>
          </cell>
        </row>
        <row r="1225">
          <cell r="A1225" t="str">
            <v>L4437</v>
          </cell>
          <cell r="B1225" t="str">
            <v>L4437</v>
          </cell>
          <cell r="C1225" t="str">
            <v>The Community Housing Group Limited</v>
          </cell>
          <cell r="D1225" t="str">
            <v>Yes</v>
          </cell>
          <cell r="E1225" t="str">
            <v>Yes</v>
          </cell>
          <cell r="F1225">
            <v>0</v>
          </cell>
          <cell r="G1225">
            <v>0</v>
          </cell>
          <cell r="H1225">
            <v>0</v>
          </cell>
          <cell r="I1225" t="str">
            <v>L4437</v>
          </cell>
          <cell r="J1225" t="str">
            <v>The Community Housing Group Limited</v>
          </cell>
          <cell r="K1225">
            <v>0</v>
          </cell>
          <cell r="L1225" t="str">
            <v>L4437</v>
          </cell>
          <cell r="M1225" t="str">
            <v>The Community Housing Group Limited</v>
          </cell>
          <cell r="N1225" t="str">
            <v>RASA</v>
          </cell>
          <cell r="O1225">
            <v>1</v>
          </cell>
        </row>
        <row r="1226">
          <cell r="A1226" t="str">
            <v>LH4264</v>
          </cell>
          <cell r="B1226" t="str">
            <v>LH4264</v>
          </cell>
          <cell r="C1226" t="str">
            <v>Wyre Forest Community Housing Limited</v>
          </cell>
          <cell r="D1226" t="str">
            <v>Yes</v>
          </cell>
          <cell r="E1226" t="str">
            <v>No</v>
          </cell>
          <cell r="F1226" t="str">
            <v>Yes</v>
          </cell>
          <cell r="G1226" t="str">
            <v>L4437</v>
          </cell>
          <cell r="H1226" t="str">
            <v>The Community Housing Group Limited</v>
          </cell>
          <cell r="I1226" t="str">
            <v>L4437</v>
          </cell>
          <cell r="J1226" t="str">
            <v>The Community Housing Group Limited</v>
          </cell>
          <cell r="K1226">
            <v>0</v>
          </cell>
          <cell r="L1226" t="str">
            <v>L4437</v>
          </cell>
          <cell r="M1226" t="str">
            <v>The Community Housing Group Limited</v>
          </cell>
          <cell r="N1226" t="str">
            <v>Large</v>
          </cell>
          <cell r="O1226">
            <v>1</v>
          </cell>
        </row>
        <row r="1227">
          <cell r="A1227" t="str">
            <v>L4439</v>
          </cell>
          <cell r="B1227" t="str">
            <v>L4439</v>
          </cell>
          <cell r="C1227" t="str">
            <v>Wyre Forest Sheltered Housing Limited</v>
          </cell>
          <cell r="D1227" t="str">
            <v>Yes</v>
          </cell>
          <cell r="E1227" t="str">
            <v>No</v>
          </cell>
          <cell r="F1227" t="str">
            <v>Yes</v>
          </cell>
          <cell r="G1227" t="str">
            <v>L4437</v>
          </cell>
          <cell r="H1227" t="str">
            <v>The Community Housing Group Limited</v>
          </cell>
          <cell r="I1227" t="str">
            <v>L4437</v>
          </cell>
          <cell r="J1227" t="str">
            <v>The Community Housing Group Limited</v>
          </cell>
          <cell r="K1227">
            <v>0</v>
          </cell>
          <cell r="L1227" t="str">
            <v>L4437</v>
          </cell>
          <cell r="M1227" t="str">
            <v>The Community Housing Group Limited</v>
          </cell>
          <cell r="N1227" t="str">
            <v>Large</v>
          </cell>
          <cell r="O1227">
            <v>1</v>
          </cell>
        </row>
        <row r="1228">
          <cell r="A1228" t="str">
            <v>A3476</v>
          </cell>
          <cell r="B1228" t="str">
            <v>A3476</v>
          </cell>
          <cell r="C1228" t="str">
            <v>The Coventry Charity</v>
          </cell>
          <cell r="D1228" t="str">
            <v>No</v>
          </cell>
          <cell r="E1228" t="str">
            <v>non-grp</v>
          </cell>
          <cell r="F1228">
            <v>0</v>
          </cell>
          <cell r="G1228">
            <v>0</v>
          </cell>
          <cell r="H1228">
            <v>0</v>
          </cell>
          <cell r="I1228" t="str">
            <v>A3476</v>
          </cell>
          <cell r="J1228" t="str">
            <v>The Coventry Charity</v>
          </cell>
          <cell r="K1228">
            <v>0</v>
          </cell>
          <cell r="L1228" t="str">
            <v>A3476</v>
          </cell>
          <cell r="M1228" t="str">
            <v>The Coventry Charity</v>
          </cell>
          <cell r="N1228" t="str">
            <v>RASA</v>
          </cell>
          <cell r="O1228">
            <v>1</v>
          </cell>
        </row>
        <row r="1229">
          <cell r="A1229" t="str">
            <v>L3500</v>
          </cell>
          <cell r="B1229" t="str">
            <v>L3500</v>
          </cell>
          <cell r="C1229" t="str">
            <v>The Cyril Wood Memorial Trust</v>
          </cell>
          <cell r="D1229" t="str">
            <v>No</v>
          </cell>
          <cell r="E1229" t="str">
            <v>non-grp</v>
          </cell>
          <cell r="F1229">
            <v>0</v>
          </cell>
          <cell r="G1229">
            <v>0</v>
          </cell>
          <cell r="H1229">
            <v>0</v>
          </cell>
          <cell r="I1229" t="str">
            <v>L3500</v>
          </cell>
          <cell r="J1229" t="str">
            <v>The Cyril Wood Memorial Trust</v>
          </cell>
          <cell r="K1229">
            <v>0</v>
          </cell>
          <cell r="L1229" t="str">
            <v>L3500</v>
          </cell>
          <cell r="M1229" t="str">
            <v>The Cyril Wood Memorial Trust</v>
          </cell>
          <cell r="N1229" t="str">
            <v>RASA</v>
          </cell>
          <cell r="O1229">
            <v>1</v>
          </cell>
        </row>
        <row r="1230">
          <cell r="A1230" t="str">
            <v>L2023</v>
          </cell>
          <cell r="B1230" t="str">
            <v>L2023</v>
          </cell>
          <cell r="C1230" t="str">
            <v>The David Henry Waring Home Trust</v>
          </cell>
          <cell r="D1230" t="str">
            <v>No</v>
          </cell>
          <cell r="E1230" t="str">
            <v>non-grp</v>
          </cell>
          <cell r="F1230">
            <v>0</v>
          </cell>
          <cell r="G1230">
            <v>0</v>
          </cell>
          <cell r="H1230">
            <v>0</v>
          </cell>
          <cell r="I1230" t="str">
            <v>L2023</v>
          </cell>
          <cell r="J1230" t="str">
            <v>The David Henry Waring Home Trust</v>
          </cell>
          <cell r="K1230">
            <v>0</v>
          </cell>
          <cell r="L1230" t="str">
            <v>L2023</v>
          </cell>
          <cell r="M1230" t="str">
            <v>The David Henry Waring Home Trust</v>
          </cell>
          <cell r="N1230" t="str">
            <v>RASA</v>
          </cell>
          <cell r="O1230">
            <v>1</v>
          </cell>
        </row>
        <row r="1231">
          <cell r="A1231" t="str">
            <v>A3612</v>
          </cell>
          <cell r="B1231" t="str">
            <v>A3612</v>
          </cell>
          <cell r="C1231" t="str">
            <v>The Drapers' Almshouse Charity</v>
          </cell>
          <cell r="D1231" t="str">
            <v>No</v>
          </cell>
          <cell r="E1231" t="str">
            <v>non-grp</v>
          </cell>
          <cell r="F1231">
            <v>0</v>
          </cell>
          <cell r="G1231">
            <v>0</v>
          </cell>
          <cell r="H1231">
            <v>0</v>
          </cell>
          <cell r="I1231" t="str">
            <v>A3612</v>
          </cell>
          <cell r="J1231" t="str">
            <v>The Drapers' Almshouse Charity</v>
          </cell>
          <cell r="K1231">
            <v>0</v>
          </cell>
          <cell r="L1231" t="str">
            <v>A3612</v>
          </cell>
          <cell r="M1231" t="str">
            <v>The Drapers' Almshouse Charity</v>
          </cell>
          <cell r="N1231" t="str">
            <v>RASA</v>
          </cell>
          <cell r="O1231">
            <v>1</v>
          </cell>
        </row>
        <row r="1232">
          <cell r="A1232" t="str">
            <v>A3036</v>
          </cell>
          <cell r="B1232" t="str">
            <v>A3036</v>
          </cell>
          <cell r="C1232" t="str">
            <v>The Duchess of Somerset's Hospital</v>
          </cell>
          <cell r="D1232" t="str">
            <v>No</v>
          </cell>
          <cell r="E1232" t="str">
            <v>non-grp</v>
          </cell>
          <cell r="F1232">
            <v>0</v>
          </cell>
          <cell r="G1232">
            <v>0</v>
          </cell>
          <cell r="H1232">
            <v>0</v>
          </cell>
          <cell r="I1232" t="str">
            <v>A3036</v>
          </cell>
          <cell r="J1232" t="str">
            <v>The Duchess of Somerset's Hospital</v>
          </cell>
          <cell r="K1232">
            <v>0</v>
          </cell>
          <cell r="L1232" t="str">
            <v>A3036</v>
          </cell>
          <cell r="M1232" t="str">
            <v>The Duchess of Somerset's Hospital</v>
          </cell>
          <cell r="N1232" t="str">
            <v>RASA</v>
          </cell>
          <cell r="O1232">
            <v>1</v>
          </cell>
        </row>
        <row r="1233">
          <cell r="A1233" t="str">
            <v>4767</v>
          </cell>
          <cell r="B1233">
            <v>4767</v>
          </cell>
          <cell r="C1233" t="str">
            <v>The Edward Mayes Trust</v>
          </cell>
          <cell r="D1233" t="str">
            <v>No</v>
          </cell>
          <cell r="E1233" t="str">
            <v>non-grp</v>
          </cell>
          <cell r="F1233">
            <v>0</v>
          </cell>
          <cell r="G1233">
            <v>0</v>
          </cell>
          <cell r="H1233">
            <v>0</v>
          </cell>
          <cell r="I1233" t="str">
            <v>4767</v>
          </cell>
          <cell r="J1233" t="str">
            <v>The Edward Mayes Trust</v>
          </cell>
          <cell r="K1233">
            <v>0</v>
          </cell>
          <cell r="L1233" t="str">
            <v>4767</v>
          </cell>
          <cell r="M1233" t="str">
            <v>The Edward Mayes Trust</v>
          </cell>
          <cell r="N1233" t="str">
            <v>RASA</v>
          </cell>
          <cell r="O1233">
            <v>1</v>
          </cell>
        </row>
        <row r="1234">
          <cell r="A1234" t="str">
            <v>4706</v>
          </cell>
          <cell r="B1234">
            <v>4706</v>
          </cell>
          <cell r="C1234" t="str">
            <v>The Extracare Charitable Trust</v>
          </cell>
          <cell r="D1234" t="str">
            <v>No</v>
          </cell>
          <cell r="E1234" t="str">
            <v>non-grp</v>
          </cell>
          <cell r="F1234">
            <v>0</v>
          </cell>
          <cell r="G1234">
            <v>0</v>
          </cell>
          <cell r="H1234">
            <v>0</v>
          </cell>
          <cell r="I1234" t="str">
            <v>4706</v>
          </cell>
          <cell r="J1234" t="str">
            <v>The Extracare Charitable Trust</v>
          </cell>
          <cell r="K1234">
            <v>0</v>
          </cell>
          <cell r="L1234" t="str">
            <v>4706</v>
          </cell>
          <cell r="M1234" t="str">
            <v>The Extracare Charitable Trust</v>
          </cell>
          <cell r="N1234" t="str">
            <v>RASA</v>
          </cell>
          <cell r="O1234">
            <v>1</v>
          </cell>
        </row>
        <row r="1235">
          <cell r="A1235" t="str">
            <v>L1821</v>
          </cell>
          <cell r="B1235" t="str">
            <v>L1821</v>
          </cell>
          <cell r="C1235" t="str">
            <v>The Fellowship Houses Trust</v>
          </cell>
          <cell r="D1235" t="str">
            <v>No</v>
          </cell>
          <cell r="E1235" t="str">
            <v>non-grp</v>
          </cell>
          <cell r="F1235">
            <v>0</v>
          </cell>
          <cell r="G1235">
            <v>0</v>
          </cell>
          <cell r="H1235">
            <v>0</v>
          </cell>
          <cell r="I1235" t="str">
            <v>L1821</v>
          </cell>
          <cell r="J1235" t="str">
            <v>The Fellowship Houses Trust</v>
          </cell>
          <cell r="K1235">
            <v>0</v>
          </cell>
          <cell r="L1235" t="str">
            <v>L1821</v>
          </cell>
          <cell r="M1235" t="str">
            <v>The Fellowship Houses Trust</v>
          </cell>
          <cell r="N1235" t="str">
            <v>RASA</v>
          </cell>
          <cell r="O1235">
            <v>1</v>
          </cell>
        </row>
        <row r="1236">
          <cell r="A1236" t="str">
            <v>A0542</v>
          </cell>
          <cell r="B1236" t="str">
            <v>A0542</v>
          </cell>
          <cell r="C1236" t="str">
            <v>The Feoffees of the Parish Lands of Highweek</v>
          </cell>
          <cell r="D1236" t="str">
            <v>No</v>
          </cell>
          <cell r="E1236" t="str">
            <v>non-grp</v>
          </cell>
          <cell r="F1236">
            <v>0</v>
          </cell>
          <cell r="G1236">
            <v>0</v>
          </cell>
          <cell r="H1236">
            <v>0</v>
          </cell>
          <cell r="I1236" t="str">
            <v>A0542</v>
          </cell>
          <cell r="J1236" t="str">
            <v>The Feoffees of the Parish Lands of Highweek</v>
          </cell>
          <cell r="K1236">
            <v>0</v>
          </cell>
          <cell r="L1236" t="str">
            <v>A0542</v>
          </cell>
          <cell r="M1236" t="str">
            <v>The Feoffees of the Parish Lands of Highweek</v>
          </cell>
          <cell r="N1236" t="str">
            <v>RASA</v>
          </cell>
          <cell r="O1236">
            <v>1</v>
          </cell>
        </row>
        <row r="1237">
          <cell r="A1237" t="str">
            <v>LH3047</v>
          </cell>
          <cell r="B1237" t="str">
            <v>LH3047</v>
          </cell>
          <cell r="C1237" t="str">
            <v>The Field Lane Foundation</v>
          </cell>
          <cell r="D1237" t="str">
            <v>No</v>
          </cell>
          <cell r="E1237" t="str">
            <v>non-grp</v>
          </cell>
          <cell r="F1237">
            <v>0</v>
          </cell>
          <cell r="G1237">
            <v>0</v>
          </cell>
          <cell r="H1237">
            <v>0</v>
          </cell>
          <cell r="I1237" t="str">
            <v>LH3047</v>
          </cell>
          <cell r="J1237" t="str">
            <v>The Field Lane Foundation</v>
          </cell>
          <cell r="K1237">
            <v>0</v>
          </cell>
          <cell r="L1237" t="str">
            <v>LH3047</v>
          </cell>
          <cell r="M1237" t="str">
            <v>The Field Lane Foundation</v>
          </cell>
          <cell r="N1237" t="str">
            <v>RASA</v>
          </cell>
          <cell r="O1237">
            <v>1</v>
          </cell>
        </row>
        <row r="1238">
          <cell r="A1238" t="str">
            <v>A0185</v>
          </cell>
          <cell r="B1238" t="str">
            <v>A0185</v>
          </cell>
          <cell r="C1238" t="str">
            <v>The Finchley Charities</v>
          </cell>
          <cell r="D1238" t="str">
            <v>No</v>
          </cell>
          <cell r="E1238" t="str">
            <v>non-grp</v>
          </cell>
          <cell r="F1238">
            <v>0</v>
          </cell>
          <cell r="G1238">
            <v>0</v>
          </cell>
          <cell r="H1238">
            <v>0</v>
          </cell>
          <cell r="I1238" t="str">
            <v>A0185</v>
          </cell>
          <cell r="J1238" t="str">
            <v>The Finchley Charities</v>
          </cell>
          <cell r="K1238">
            <v>0</v>
          </cell>
          <cell r="L1238" t="str">
            <v>A0185</v>
          </cell>
          <cell r="M1238" t="str">
            <v>The Finchley Charities</v>
          </cell>
          <cell r="N1238" t="str">
            <v>RASA</v>
          </cell>
          <cell r="O1238">
            <v>1</v>
          </cell>
        </row>
        <row r="1239">
          <cell r="A1239" t="str">
            <v>A3486</v>
          </cell>
          <cell r="B1239" t="str">
            <v>A3486</v>
          </cell>
          <cell r="C1239" t="str">
            <v>The Fishermen's Hospital</v>
          </cell>
          <cell r="D1239" t="str">
            <v>No</v>
          </cell>
          <cell r="E1239" t="str">
            <v>non-grp</v>
          </cell>
          <cell r="F1239">
            <v>0</v>
          </cell>
          <cell r="G1239">
            <v>0</v>
          </cell>
          <cell r="H1239">
            <v>0</v>
          </cell>
          <cell r="I1239" t="str">
            <v>A3486</v>
          </cell>
          <cell r="J1239" t="str">
            <v>The Fishermen's Hospital</v>
          </cell>
          <cell r="K1239">
            <v>0</v>
          </cell>
          <cell r="L1239" t="str">
            <v>A3486</v>
          </cell>
          <cell r="M1239" t="str">
            <v>The Fishermen's Hospital</v>
          </cell>
          <cell r="N1239" t="str">
            <v>RASA</v>
          </cell>
          <cell r="O1239">
            <v>1</v>
          </cell>
        </row>
        <row r="1240">
          <cell r="A1240" t="str">
            <v>A4071</v>
          </cell>
          <cell r="B1240" t="str">
            <v>A4071</v>
          </cell>
          <cell r="C1240" t="str">
            <v>The Frances Darlington Charity</v>
          </cell>
          <cell r="D1240" t="str">
            <v>No</v>
          </cell>
          <cell r="E1240" t="str">
            <v>non-grp</v>
          </cell>
          <cell r="F1240">
            <v>0</v>
          </cell>
          <cell r="G1240">
            <v>0</v>
          </cell>
          <cell r="H1240">
            <v>0</v>
          </cell>
          <cell r="I1240" t="str">
            <v>A4071</v>
          </cell>
          <cell r="J1240" t="str">
            <v>The Frances Darlington Charity</v>
          </cell>
          <cell r="K1240">
            <v>0</v>
          </cell>
          <cell r="L1240" t="str">
            <v>A4071</v>
          </cell>
          <cell r="M1240" t="str">
            <v>The Frances Darlington Charity</v>
          </cell>
          <cell r="N1240" t="str">
            <v>RASA</v>
          </cell>
          <cell r="O1240">
            <v>1</v>
          </cell>
        </row>
        <row r="1241">
          <cell r="A1241" t="str">
            <v>4683</v>
          </cell>
          <cell r="B1241">
            <v>4683</v>
          </cell>
          <cell r="C1241" t="str">
            <v>The Glendale Gateway Trust</v>
          </cell>
          <cell r="D1241" t="str">
            <v>No</v>
          </cell>
          <cell r="E1241" t="str">
            <v>non-grp</v>
          </cell>
          <cell r="F1241">
            <v>0</v>
          </cell>
          <cell r="G1241">
            <v>0</v>
          </cell>
          <cell r="H1241">
            <v>0</v>
          </cell>
          <cell r="I1241" t="str">
            <v>4683</v>
          </cell>
          <cell r="J1241" t="str">
            <v>The Glendale Gateway Trust</v>
          </cell>
          <cell r="K1241">
            <v>0</v>
          </cell>
          <cell r="L1241" t="str">
            <v>4683</v>
          </cell>
          <cell r="M1241" t="str">
            <v>The Glendale Gateway Trust</v>
          </cell>
          <cell r="N1241" t="str">
            <v>RASA</v>
          </cell>
          <cell r="O1241">
            <v>1</v>
          </cell>
        </row>
        <row r="1242">
          <cell r="A1242" t="str">
            <v>A0215</v>
          </cell>
          <cell r="B1242" t="str">
            <v>A0215</v>
          </cell>
          <cell r="C1242" t="str">
            <v>The Gloucester Charities Trust</v>
          </cell>
          <cell r="D1242" t="str">
            <v>No</v>
          </cell>
          <cell r="E1242" t="str">
            <v>non-grp</v>
          </cell>
          <cell r="F1242">
            <v>0</v>
          </cell>
          <cell r="G1242">
            <v>0</v>
          </cell>
          <cell r="H1242">
            <v>0</v>
          </cell>
          <cell r="I1242" t="str">
            <v>A0215</v>
          </cell>
          <cell r="J1242" t="str">
            <v>The Gloucester Charities Trust</v>
          </cell>
          <cell r="K1242">
            <v>0</v>
          </cell>
          <cell r="L1242" t="str">
            <v>A0215</v>
          </cell>
          <cell r="M1242" t="str">
            <v>The Gloucester Charities Trust</v>
          </cell>
          <cell r="N1242" t="str">
            <v>RASA</v>
          </cell>
          <cell r="O1242">
            <v>1</v>
          </cell>
        </row>
        <row r="1243">
          <cell r="A1243" t="str">
            <v>H3727</v>
          </cell>
          <cell r="B1243" t="str">
            <v>H3727</v>
          </cell>
          <cell r="C1243" t="str">
            <v>The Grange Centre for People with Disabilities</v>
          </cell>
          <cell r="D1243" t="str">
            <v>No</v>
          </cell>
          <cell r="E1243" t="str">
            <v>non-grp</v>
          </cell>
          <cell r="F1243">
            <v>0</v>
          </cell>
          <cell r="G1243">
            <v>0</v>
          </cell>
          <cell r="H1243">
            <v>0</v>
          </cell>
          <cell r="I1243" t="str">
            <v>H3727</v>
          </cell>
          <cell r="J1243" t="str">
            <v>The Grange Centre for People with Disabilities</v>
          </cell>
          <cell r="K1243">
            <v>0</v>
          </cell>
          <cell r="L1243" t="str">
            <v>H3727</v>
          </cell>
          <cell r="M1243" t="str">
            <v>The Grange Centre for People with Disabilities</v>
          </cell>
          <cell r="N1243" t="str">
            <v>RASA</v>
          </cell>
          <cell r="O1243">
            <v>1</v>
          </cell>
        </row>
        <row r="1244">
          <cell r="A1244" t="str">
            <v>L4497</v>
          </cell>
          <cell r="B1244" t="str">
            <v>L4497</v>
          </cell>
          <cell r="C1244" t="str">
            <v>Guinness Care and Support Limited</v>
          </cell>
          <cell r="D1244" t="str">
            <v>Yes</v>
          </cell>
          <cell r="E1244" t="str">
            <v>No</v>
          </cell>
          <cell r="F1244" t="str">
            <v>Yes</v>
          </cell>
          <cell r="G1244" t="str">
            <v>4729</v>
          </cell>
          <cell r="H1244" t="str">
            <v>The Guinness Partnership Limited</v>
          </cell>
          <cell r="I1244" t="str">
            <v>4729</v>
          </cell>
          <cell r="J1244" t="str">
            <v>The Guinness Partnership Limited</v>
          </cell>
          <cell r="K1244">
            <v>0</v>
          </cell>
          <cell r="L1244" t="str">
            <v>4729</v>
          </cell>
          <cell r="M1244" t="str">
            <v>The Guinness Partnership Limited</v>
          </cell>
          <cell r="N1244" t="str">
            <v>RASA</v>
          </cell>
          <cell r="O1244">
            <v>1</v>
          </cell>
        </row>
        <row r="1245">
          <cell r="A1245" t="str">
            <v>L2441</v>
          </cell>
          <cell r="B1245" t="str">
            <v>L2441</v>
          </cell>
          <cell r="C1245" t="str">
            <v>Guinness Housing Association Limited</v>
          </cell>
          <cell r="D1245" t="str">
            <v>Yes</v>
          </cell>
          <cell r="E1245" t="str">
            <v>No</v>
          </cell>
          <cell r="F1245" t="str">
            <v>Yes</v>
          </cell>
          <cell r="G1245" t="str">
            <v>4729</v>
          </cell>
          <cell r="H1245" t="str">
            <v>The Guinness Partnership Limited</v>
          </cell>
          <cell r="I1245" t="str">
            <v>4729</v>
          </cell>
          <cell r="J1245" t="str">
            <v>The Guinness Partnership Limited</v>
          </cell>
          <cell r="K1245">
            <v>0</v>
          </cell>
          <cell r="L1245" t="str">
            <v>4729</v>
          </cell>
          <cell r="M1245" t="str">
            <v>The Guinness Partnership Limited</v>
          </cell>
          <cell r="N1245" t="str">
            <v>RASA</v>
          </cell>
          <cell r="O1245">
            <v>1</v>
          </cell>
        </row>
        <row r="1246">
          <cell r="A1246" t="str">
            <v>4729</v>
          </cell>
          <cell r="B1246">
            <v>4729</v>
          </cell>
          <cell r="C1246" t="str">
            <v>The Guinness Partnership Limited</v>
          </cell>
          <cell r="D1246" t="str">
            <v>Yes</v>
          </cell>
          <cell r="E1246" t="str">
            <v>Yes</v>
          </cell>
          <cell r="F1246">
            <v>0</v>
          </cell>
          <cell r="G1246">
            <v>0</v>
          </cell>
          <cell r="H1246">
            <v>0</v>
          </cell>
          <cell r="I1246" t="str">
            <v>4729</v>
          </cell>
          <cell r="J1246" t="str">
            <v>The Guinness Partnership Limited</v>
          </cell>
          <cell r="K1246">
            <v>0</v>
          </cell>
          <cell r="L1246" t="str">
            <v>4729</v>
          </cell>
          <cell r="M1246" t="str">
            <v>The Guinness Partnership Limited</v>
          </cell>
          <cell r="N1246" t="str">
            <v>Large</v>
          </cell>
          <cell r="O1246">
            <v>1</v>
          </cell>
        </row>
        <row r="1247">
          <cell r="A1247" t="str">
            <v>A1464</v>
          </cell>
          <cell r="B1247" t="str">
            <v>A1464</v>
          </cell>
          <cell r="C1247" t="str">
            <v>The Hampton Parochial Charities</v>
          </cell>
          <cell r="D1247" t="str">
            <v>No</v>
          </cell>
          <cell r="E1247" t="str">
            <v>non-grp</v>
          </cell>
          <cell r="F1247">
            <v>0</v>
          </cell>
          <cell r="G1247">
            <v>0</v>
          </cell>
          <cell r="H1247">
            <v>0</v>
          </cell>
          <cell r="I1247" t="str">
            <v>A1464</v>
          </cell>
          <cell r="J1247" t="str">
            <v>The Hampton Parochial Charities</v>
          </cell>
          <cell r="K1247">
            <v>0</v>
          </cell>
          <cell r="L1247" t="str">
            <v>A1464</v>
          </cell>
          <cell r="M1247" t="str">
            <v>The Hampton Parochial Charities</v>
          </cell>
          <cell r="N1247" t="str">
            <v>RASA</v>
          </cell>
          <cell r="O1247">
            <v>1</v>
          </cell>
        </row>
        <row r="1248">
          <cell r="A1248" t="str">
            <v>A2993</v>
          </cell>
          <cell r="B1248" t="str">
            <v>A2993</v>
          </cell>
          <cell r="C1248" t="str">
            <v>The Harborne Parish Lands Charity</v>
          </cell>
          <cell r="D1248" t="str">
            <v>No</v>
          </cell>
          <cell r="E1248" t="str">
            <v>non-grp</v>
          </cell>
          <cell r="F1248">
            <v>0</v>
          </cell>
          <cell r="G1248">
            <v>0</v>
          </cell>
          <cell r="H1248">
            <v>0</v>
          </cell>
          <cell r="I1248" t="str">
            <v>A2993</v>
          </cell>
          <cell r="J1248" t="str">
            <v>The Harborne Parish Lands Charity</v>
          </cell>
          <cell r="K1248">
            <v>0</v>
          </cell>
          <cell r="L1248" t="str">
            <v>A2993</v>
          </cell>
          <cell r="M1248" t="str">
            <v>The Harborne Parish Lands Charity</v>
          </cell>
          <cell r="N1248" t="str">
            <v>RASA</v>
          </cell>
          <cell r="O1248">
            <v>1</v>
          </cell>
        </row>
        <row r="1249">
          <cell r="A1249" t="str">
            <v>A3996</v>
          </cell>
          <cell r="B1249" t="str">
            <v>A3996</v>
          </cell>
          <cell r="C1249" t="str">
            <v>The Harcourt Almshouse Charities</v>
          </cell>
          <cell r="D1249" t="str">
            <v>No</v>
          </cell>
          <cell r="E1249" t="str">
            <v>non-grp</v>
          </cell>
          <cell r="F1249">
            <v>0</v>
          </cell>
          <cell r="G1249">
            <v>0</v>
          </cell>
          <cell r="H1249">
            <v>0</v>
          </cell>
          <cell r="I1249" t="str">
            <v>A3996</v>
          </cell>
          <cell r="J1249" t="str">
            <v>The Harcourt Almshouse Charities</v>
          </cell>
          <cell r="K1249">
            <v>0</v>
          </cell>
          <cell r="L1249" t="str">
            <v>A3996</v>
          </cell>
          <cell r="M1249" t="str">
            <v>The Harcourt Almshouse Charities</v>
          </cell>
          <cell r="N1249" t="str">
            <v>RASA</v>
          </cell>
          <cell r="O1249">
            <v>1</v>
          </cell>
        </row>
        <row r="1250">
          <cell r="A1250" t="str">
            <v>C2304</v>
          </cell>
          <cell r="B1250" t="str">
            <v>C2304</v>
          </cell>
          <cell r="C1250" t="str">
            <v>The Hatch Row Housing Co-operative Limited</v>
          </cell>
          <cell r="D1250" t="str">
            <v>No</v>
          </cell>
          <cell r="E1250" t="str">
            <v>non-grp</v>
          </cell>
          <cell r="F1250">
            <v>0</v>
          </cell>
          <cell r="G1250">
            <v>0</v>
          </cell>
          <cell r="H1250">
            <v>0</v>
          </cell>
          <cell r="I1250" t="str">
            <v>C2304</v>
          </cell>
          <cell r="J1250" t="str">
            <v>The Hatch Row Housing Co-operative Limited</v>
          </cell>
          <cell r="K1250">
            <v>0</v>
          </cell>
          <cell r="L1250" t="str">
            <v>C2304</v>
          </cell>
          <cell r="M1250" t="str">
            <v>The Hatch Row Housing Co-operative Limited</v>
          </cell>
          <cell r="N1250" t="str">
            <v>RASA</v>
          </cell>
          <cell r="O1250">
            <v>1</v>
          </cell>
        </row>
        <row r="1251">
          <cell r="A1251" t="str">
            <v>LH4339</v>
          </cell>
          <cell r="B1251" t="str">
            <v>LH4339</v>
          </cell>
          <cell r="C1251" t="str">
            <v>The Havebury Housing Partnership</v>
          </cell>
          <cell r="D1251" t="str">
            <v>Yes</v>
          </cell>
          <cell r="E1251" t="str">
            <v>Yes</v>
          </cell>
          <cell r="F1251">
            <v>0</v>
          </cell>
          <cell r="G1251">
            <v>0</v>
          </cell>
          <cell r="H1251">
            <v>0</v>
          </cell>
          <cell r="I1251" t="str">
            <v>LH4339</v>
          </cell>
          <cell r="J1251" t="str">
            <v>The Havebury Housing Partnership</v>
          </cell>
          <cell r="K1251">
            <v>0</v>
          </cell>
          <cell r="L1251" t="str">
            <v>LH4339</v>
          </cell>
          <cell r="M1251" t="str">
            <v>The Havebury Housing Partnership</v>
          </cell>
          <cell r="N1251" t="str">
            <v>Large</v>
          </cell>
          <cell r="O1251">
            <v>1</v>
          </cell>
        </row>
        <row r="1252">
          <cell r="A1252" t="str">
            <v>A2818</v>
          </cell>
          <cell r="B1252" t="str">
            <v>A2818</v>
          </cell>
          <cell r="C1252" t="str">
            <v>The Hillier Almshouses</v>
          </cell>
          <cell r="D1252" t="str">
            <v>No</v>
          </cell>
          <cell r="E1252" t="str">
            <v>non-grp</v>
          </cell>
          <cell r="F1252">
            <v>0</v>
          </cell>
          <cell r="G1252">
            <v>0</v>
          </cell>
          <cell r="H1252">
            <v>0</v>
          </cell>
          <cell r="I1252" t="str">
            <v>A2818</v>
          </cell>
          <cell r="J1252" t="str">
            <v>The Hillier Almshouses</v>
          </cell>
          <cell r="K1252">
            <v>0</v>
          </cell>
          <cell r="L1252" t="str">
            <v>A2818</v>
          </cell>
          <cell r="M1252" t="str">
            <v>The Hillier Almshouses</v>
          </cell>
          <cell r="N1252" t="str">
            <v>RASA</v>
          </cell>
          <cell r="O1252">
            <v>1</v>
          </cell>
        </row>
        <row r="1253">
          <cell r="A1253" t="str">
            <v>A4001</v>
          </cell>
          <cell r="B1253" t="str">
            <v>A4001</v>
          </cell>
          <cell r="C1253" t="str">
            <v>The Honywood and Douglas Charity</v>
          </cell>
          <cell r="D1253" t="str">
            <v>No</v>
          </cell>
          <cell r="E1253" t="str">
            <v>non-grp</v>
          </cell>
          <cell r="F1253">
            <v>0</v>
          </cell>
          <cell r="G1253">
            <v>0</v>
          </cell>
          <cell r="H1253">
            <v>0</v>
          </cell>
          <cell r="I1253" t="str">
            <v>A4001</v>
          </cell>
          <cell r="J1253" t="str">
            <v>The Honywood and Douglas Charity</v>
          </cell>
          <cell r="K1253">
            <v>0</v>
          </cell>
          <cell r="L1253" t="str">
            <v>A4001</v>
          </cell>
          <cell r="M1253" t="str">
            <v>The Honywood and Douglas Charity</v>
          </cell>
          <cell r="N1253" t="str">
            <v>RASA</v>
          </cell>
          <cell r="O1253">
            <v>1</v>
          </cell>
        </row>
        <row r="1254">
          <cell r="A1254" t="str">
            <v>A2570</v>
          </cell>
          <cell r="B1254" t="str">
            <v>A2570</v>
          </cell>
          <cell r="C1254" t="str">
            <v>The Hopkins &amp; Sneyd Almshouse Charity</v>
          </cell>
          <cell r="D1254" t="str">
            <v>No</v>
          </cell>
          <cell r="E1254" t="str">
            <v>non-grp</v>
          </cell>
          <cell r="F1254">
            <v>0</v>
          </cell>
          <cell r="G1254">
            <v>0</v>
          </cell>
          <cell r="H1254">
            <v>0</v>
          </cell>
          <cell r="I1254" t="str">
            <v>A2570</v>
          </cell>
          <cell r="J1254" t="str">
            <v>The Hopkins &amp; Sneyd Almshouse Charity</v>
          </cell>
          <cell r="K1254">
            <v>0</v>
          </cell>
          <cell r="L1254" t="str">
            <v>A2570</v>
          </cell>
          <cell r="M1254" t="str">
            <v>The Hopkins &amp; Sneyd Almshouse Charity</v>
          </cell>
          <cell r="N1254" t="str">
            <v>RASA</v>
          </cell>
          <cell r="O1254">
            <v>1</v>
          </cell>
        </row>
        <row r="1255">
          <cell r="A1255" t="str">
            <v>A2835</v>
          </cell>
          <cell r="B1255" t="str">
            <v>A2835</v>
          </cell>
          <cell r="C1255" t="str">
            <v>The Hospital of Reverend William James</v>
          </cell>
          <cell r="D1255" t="str">
            <v>No</v>
          </cell>
          <cell r="E1255" t="str">
            <v>non-grp</v>
          </cell>
          <cell r="F1255">
            <v>0</v>
          </cell>
          <cell r="G1255">
            <v>0</v>
          </cell>
          <cell r="H1255">
            <v>0</v>
          </cell>
          <cell r="I1255" t="str">
            <v>A2835</v>
          </cell>
          <cell r="J1255" t="str">
            <v>The Hospital of Reverend William James</v>
          </cell>
          <cell r="K1255">
            <v>0</v>
          </cell>
          <cell r="L1255" t="str">
            <v>A2835</v>
          </cell>
          <cell r="M1255" t="str">
            <v>The Hospital of Reverend William James</v>
          </cell>
          <cell r="N1255" t="str">
            <v>RASA</v>
          </cell>
          <cell r="O1255">
            <v>1</v>
          </cell>
        </row>
        <row r="1256">
          <cell r="A1256" t="str">
            <v>A0611</v>
          </cell>
          <cell r="B1256" t="str">
            <v>A0611</v>
          </cell>
          <cell r="C1256" t="str">
            <v>The Hospital of St John &amp; of St Anne in Okeham</v>
          </cell>
          <cell r="D1256" t="str">
            <v>No</v>
          </cell>
          <cell r="E1256" t="str">
            <v>non-grp</v>
          </cell>
          <cell r="F1256">
            <v>0</v>
          </cell>
          <cell r="G1256">
            <v>0</v>
          </cell>
          <cell r="H1256">
            <v>0</v>
          </cell>
          <cell r="I1256" t="str">
            <v>A0611</v>
          </cell>
          <cell r="J1256" t="str">
            <v>The Hospital of St John &amp; of St Anne in Okeham</v>
          </cell>
          <cell r="K1256">
            <v>0</v>
          </cell>
          <cell r="L1256" t="str">
            <v>A0611</v>
          </cell>
          <cell r="M1256" t="str">
            <v>The Hospital of St John &amp; of St Anne in Okeham</v>
          </cell>
          <cell r="N1256" t="str">
            <v>RASA</v>
          </cell>
          <cell r="O1256">
            <v>1</v>
          </cell>
        </row>
        <row r="1257">
          <cell r="A1257" t="str">
            <v>A1286</v>
          </cell>
          <cell r="B1257" t="str">
            <v>A1286</v>
          </cell>
          <cell r="C1257" t="str">
            <v>The Hospital of St Thomas the Apostle in Doncaster</v>
          </cell>
          <cell r="D1257" t="str">
            <v>No</v>
          </cell>
          <cell r="E1257" t="str">
            <v>non-grp</v>
          </cell>
          <cell r="F1257">
            <v>0</v>
          </cell>
          <cell r="G1257">
            <v>0</v>
          </cell>
          <cell r="H1257">
            <v>0</v>
          </cell>
          <cell r="I1257" t="str">
            <v>A1286</v>
          </cell>
          <cell r="J1257" t="str">
            <v>The Hospital of St Thomas the Apostle in Doncaster</v>
          </cell>
          <cell r="K1257">
            <v>0</v>
          </cell>
          <cell r="L1257" t="str">
            <v>A1286</v>
          </cell>
          <cell r="M1257" t="str">
            <v>The Hospital of St Thomas the Apostle in Doncaster</v>
          </cell>
          <cell r="N1257" t="str">
            <v>RASA</v>
          </cell>
          <cell r="O1257">
            <v>1</v>
          </cell>
        </row>
        <row r="1258">
          <cell r="A1258" t="str">
            <v>A3564</v>
          </cell>
          <cell r="B1258" t="str">
            <v>A3564</v>
          </cell>
          <cell r="C1258" t="str">
            <v>The Hospital of the Holy Trinity Aylesford</v>
          </cell>
          <cell r="D1258" t="str">
            <v>No</v>
          </cell>
          <cell r="E1258" t="str">
            <v>non-grp</v>
          </cell>
          <cell r="F1258">
            <v>0</v>
          </cell>
          <cell r="G1258">
            <v>0</v>
          </cell>
          <cell r="H1258">
            <v>0</v>
          </cell>
          <cell r="I1258" t="str">
            <v>A3564</v>
          </cell>
          <cell r="J1258" t="str">
            <v>The Hospital of the Holy Trinity Aylesford</v>
          </cell>
          <cell r="K1258">
            <v>0</v>
          </cell>
          <cell r="L1258" t="str">
            <v>A3564</v>
          </cell>
          <cell r="M1258" t="str">
            <v>The Hospital of the Holy Trinity Aylesford</v>
          </cell>
          <cell r="N1258" t="str">
            <v>RASA</v>
          </cell>
          <cell r="O1258">
            <v>1</v>
          </cell>
        </row>
        <row r="1259">
          <cell r="A1259" t="str">
            <v>A2781</v>
          </cell>
          <cell r="B1259" t="str">
            <v>A2781</v>
          </cell>
          <cell r="C1259" t="str">
            <v>The Hospital of William Parson (Stoke Hospital)</v>
          </cell>
          <cell r="D1259" t="str">
            <v>No</v>
          </cell>
          <cell r="E1259" t="str">
            <v>non-grp</v>
          </cell>
          <cell r="F1259">
            <v>0</v>
          </cell>
          <cell r="G1259">
            <v>0</v>
          </cell>
          <cell r="H1259">
            <v>0</v>
          </cell>
          <cell r="I1259" t="str">
            <v>A2781</v>
          </cell>
          <cell r="J1259" t="str">
            <v>The Hospital of William Parson (Stoke Hospital)</v>
          </cell>
          <cell r="K1259">
            <v>0</v>
          </cell>
          <cell r="L1259" t="str">
            <v>A2781</v>
          </cell>
          <cell r="M1259" t="str">
            <v>The Hospital of William Parson (Stoke Hospital)</v>
          </cell>
          <cell r="N1259" t="str">
            <v>RASA</v>
          </cell>
          <cell r="O1259">
            <v>1</v>
          </cell>
        </row>
        <row r="1260">
          <cell r="A1260" t="str">
            <v>A3105</v>
          </cell>
          <cell r="B1260" t="str">
            <v>A3105</v>
          </cell>
          <cell r="C1260" t="str">
            <v>The Hosyer-Foxe Charity</v>
          </cell>
          <cell r="D1260" t="str">
            <v>No</v>
          </cell>
          <cell r="E1260" t="str">
            <v>non-grp</v>
          </cell>
          <cell r="F1260">
            <v>0</v>
          </cell>
          <cell r="G1260">
            <v>0</v>
          </cell>
          <cell r="H1260">
            <v>0</v>
          </cell>
          <cell r="I1260" t="str">
            <v>A3105</v>
          </cell>
          <cell r="J1260" t="str">
            <v>The Hosyer-Foxe Charity</v>
          </cell>
          <cell r="K1260">
            <v>0</v>
          </cell>
          <cell r="L1260" t="str">
            <v>A3105</v>
          </cell>
          <cell r="M1260" t="str">
            <v>The Hosyer-Foxe Charity</v>
          </cell>
          <cell r="N1260" t="str">
            <v>RASA</v>
          </cell>
          <cell r="O1260">
            <v>1</v>
          </cell>
        </row>
        <row r="1261">
          <cell r="A1261" t="str">
            <v>LH4121</v>
          </cell>
          <cell r="B1261" t="str">
            <v>LH4121</v>
          </cell>
          <cell r="C1261" t="str">
            <v>South Staffordshire Housing Association Limited</v>
          </cell>
          <cell r="D1261" t="str">
            <v>Yes</v>
          </cell>
          <cell r="E1261" t="str">
            <v>No</v>
          </cell>
          <cell r="F1261" t="str">
            <v>Yes</v>
          </cell>
          <cell r="G1261" t="str">
            <v>L4491</v>
          </cell>
          <cell r="H1261" t="str">
            <v>The Housing Plus Group Limited</v>
          </cell>
          <cell r="I1261" t="str">
            <v>L4491</v>
          </cell>
          <cell r="J1261" t="str">
            <v>The Housing Plus Group Limited</v>
          </cell>
          <cell r="K1261">
            <v>0</v>
          </cell>
          <cell r="L1261" t="str">
            <v>L4491</v>
          </cell>
          <cell r="M1261" t="str">
            <v>The Housing Plus Group Limited</v>
          </cell>
          <cell r="N1261" t="str">
            <v>Large</v>
          </cell>
          <cell r="O1261">
            <v>1</v>
          </cell>
        </row>
        <row r="1262">
          <cell r="A1262" t="str">
            <v>L4491</v>
          </cell>
          <cell r="B1262" t="str">
            <v>L4491</v>
          </cell>
          <cell r="C1262" t="str">
            <v>The Housing Plus Group Limited</v>
          </cell>
          <cell r="D1262" t="str">
            <v>Yes</v>
          </cell>
          <cell r="E1262" t="str">
            <v>Yes</v>
          </cell>
          <cell r="F1262">
            <v>0</v>
          </cell>
          <cell r="G1262">
            <v>0</v>
          </cell>
          <cell r="H1262">
            <v>0</v>
          </cell>
          <cell r="I1262" t="str">
            <v>L4491</v>
          </cell>
          <cell r="J1262" t="str">
            <v>The Housing Plus Group Limited</v>
          </cell>
          <cell r="K1262">
            <v>0</v>
          </cell>
          <cell r="L1262" t="str">
            <v>L4491</v>
          </cell>
          <cell r="M1262" t="str">
            <v>The Housing Plus Group Limited</v>
          </cell>
          <cell r="N1262" t="str">
            <v>RASA</v>
          </cell>
          <cell r="O1262">
            <v>1</v>
          </cell>
        </row>
        <row r="1263">
          <cell r="A1263" t="str">
            <v>A2635</v>
          </cell>
          <cell r="B1263" t="str">
            <v>A2635</v>
          </cell>
          <cell r="C1263" t="str">
            <v>The Hunter Memorial Homes Trust</v>
          </cell>
          <cell r="D1263" t="str">
            <v>No</v>
          </cell>
          <cell r="E1263" t="str">
            <v>non-grp</v>
          </cell>
          <cell r="F1263">
            <v>0</v>
          </cell>
          <cell r="G1263">
            <v>0</v>
          </cell>
          <cell r="H1263">
            <v>0</v>
          </cell>
          <cell r="I1263" t="str">
            <v>A2635</v>
          </cell>
          <cell r="J1263" t="str">
            <v>The Hunter Memorial Homes Trust</v>
          </cell>
          <cell r="K1263">
            <v>0</v>
          </cell>
          <cell r="L1263" t="str">
            <v>A2635</v>
          </cell>
          <cell r="M1263" t="str">
            <v>The Hunter Memorial Homes Trust</v>
          </cell>
          <cell r="N1263" t="str">
            <v>RASA</v>
          </cell>
          <cell r="O1263">
            <v>1</v>
          </cell>
        </row>
        <row r="1264">
          <cell r="A1264" t="str">
            <v>C3531</v>
          </cell>
          <cell r="B1264" t="str">
            <v>C3531</v>
          </cell>
          <cell r="C1264" t="str">
            <v>The Huyton Community Co-op for the Elderly Ltd</v>
          </cell>
          <cell r="D1264" t="str">
            <v>No</v>
          </cell>
          <cell r="E1264" t="str">
            <v>non-grp</v>
          </cell>
          <cell r="F1264">
            <v>0</v>
          </cell>
          <cell r="G1264">
            <v>0</v>
          </cell>
          <cell r="H1264">
            <v>0</v>
          </cell>
          <cell r="I1264" t="str">
            <v>C3531</v>
          </cell>
          <cell r="J1264" t="str">
            <v>The Huyton Community Co-op for the Elderly Ltd</v>
          </cell>
          <cell r="K1264">
            <v>0</v>
          </cell>
          <cell r="L1264" t="str">
            <v>C3531</v>
          </cell>
          <cell r="M1264" t="str">
            <v>The Huyton Community Co-op for the Elderly Ltd</v>
          </cell>
          <cell r="N1264" t="str">
            <v>RASA</v>
          </cell>
          <cell r="O1264">
            <v>1</v>
          </cell>
        </row>
        <row r="1265">
          <cell r="A1265" t="str">
            <v>L0266</v>
          </cell>
          <cell r="B1265" t="str">
            <v>L0266</v>
          </cell>
          <cell r="C1265" t="str">
            <v>The Industrial Dwellings Society (1885) Ltd</v>
          </cell>
          <cell r="D1265" t="str">
            <v>No</v>
          </cell>
          <cell r="E1265" t="str">
            <v>non-grp</v>
          </cell>
          <cell r="F1265">
            <v>0</v>
          </cell>
          <cell r="G1265">
            <v>0</v>
          </cell>
          <cell r="H1265">
            <v>0</v>
          </cell>
          <cell r="I1265" t="str">
            <v>L0266</v>
          </cell>
          <cell r="J1265" t="str">
            <v>The Industrial Dwellings Society (1885) Ltd</v>
          </cell>
          <cell r="K1265">
            <v>0</v>
          </cell>
          <cell r="L1265" t="str">
            <v>L0266</v>
          </cell>
          <cell r="M1265" t="str">
            <v>The Industrial Dwellings Society (1885) Ltd</v>
          </cell>
          <cell r="N1265" t="str">
            <v>Large</v>
          </cell>
          <cell r="O1265">
            <v>1</v>
          </cell>
        </row>
        <row r="1266">
          <cell r="A1266" t="str">
            <v>A2150</v>
          </cell>
          <cell r="B1266" t="str">
            <v>A2150</v>
          </cell>
          <cell r="C1266" t="str">
            <v>The James Charities</v>
          </cell>
          <cell r="D1266" t="str">
            <v>No</v>
          </cell>
          <cell r="E1266" t="str">
            <v>non-grp</v>
          </cell>
          <cell r="F1266">
            <v>0</v>
          </cell>
          <cell r="G1266">
            <v>0</v>
          </cell>
          <cell r="H1266">
            <v>0</v>
          </cell>
          <cell r="I1266" t="str">
            <v>A2150</v>
          </cell>
          <cell r="J1266" t="str">
            <v>The James Charities</v>
          </cell>
          <cell r="K1266">
            <v>0</v>
          </cell>
          <cell r="L1266" t="str">
            <v>A2150</v>
          </cell>
          <cell r="M1266" t="str">
            <v>The James Charities</v>
          </cell>
          <cell r="N1266" t="str">
            <v>RASA</v>
          </cell>
          <cell r="O1266">
            <v>1</v>
          </cell>
        </row>
        <row r="1267">
          <cell r="A1267" t="str">
            <v>A4407</v>
          </cell>
          <cell r="B1267" t="str">
            <v>A4407</v>
          </cell>
          <cell r="C1267" t="str">
            <v>The Jane Maddock Homes</v>
          </cell>
          <cell r="D1267" t="str">
            <v>No</v>
          </cell>
          <cell r="E1267" t="str">
            <v>non-grp</v>
          </cell>
          <cell r="F1267">
            <v>0</v>
          </cell>
          <cell r="G1267">
            <v>0</v>
          </cell>
          <cell r="H1267">
            <v>0</v>
          </cell>
          <cell r="I1267" t="str">
            <v>A4407</v>
          </cell>
          <cell r="J1267" t="str">
            <v>The Jane Maddock Homes</v>
          </cell>
          <cell r="K1267">
            <v>0</v>
          </cell>
          <cell r="L1267" t="str">
            <v>A4407</v>
          </cell>
          <cell r="M1267" t="str">
            <v>The Jane Maddock Homes</v>
          </cell>
          <cell r="N1267" t="str">
            <v>RASA</v>
          </cell>
          <cell r="O1267">
            <v>1</v>
          </cell>
        </row>
        <row r="1268">
          <cell r="A1268" t="str">
            <v>A3937</v>
          </cell>
          <cell r="B1268" t="str">
            <v>A3937</v>
          </cell>
          <cell r="C1268" t="str">
            <v>The John Henry Keene Memorial Homes</v>
          </cell>
          <cell r="D1268" t="str">
            <v>No</v>
          </cell>
          <cell r="E1268" t="str">
            <v>non-grp</v>
          </cell>
          <cell r="F1268">
            <v>0</v>
          </cell>
          <cell r="G1268">
            <v>0</v>
          </cell>
          <cell r="H1268">
            <v>0</v>
          </cell>
          <cell r="I1268" t="str">
            <v>A3937</v>
          </cell>
          <cell r="J1268" t="str">
            <v>The John Henry Keene Memorial Homes</v>
          </cell>
          <cell r="K1268">
            <v>0</v>
          </cell>
          <cell r="L1268" t="str">
            <v>A3937</v>
          </cell>
          <cell r="M1268" t="str">
            <v>The John Henry Keene Memorial Homes</v>
          </cell>
          <cell r="N1268" t="str">
            <v>RASA</v>
          </cell>
          <cell r="O1268">
            <v>1</v>
          </cell>
        </row>
        <row r="1269">
          <cell r="A1269" t="str">
            <v>L0057</v>
          </cell>
          <cell r="B1269" t="str">
            <v>L0057</v>
          </cell>
          <cell r="C1269" t="str">
            <v>The Joseph Rowntree Housing Trust</v>
          </cell>
          <cell r="D1269" t="str">
            <v>No</v>
          </cell>
          <cell r="E1269" t="str">
            <v>non-grp</v>
          </cell>
          <cell r="F1269">
            <v>0</v>
          </cell>
          <cell r="G1269">
            <v>0</v>
          </cell>
          <cell r="H1269">
            <v>0</v>
          </cell>
          <cell r="I1269" t="str">
            <v>L0057</v>
          </cell>
          <cell r="J1269" t="str">
            <v>The Joseph Rowntree Housing Trust</v>
          </cell>
          <cell r="K1269">
            <v>0</v>
          </cell>
          <cell r="L1269" t="str">
            <v>L0057</v>
          </cell>
          <cell r="M1269" t="str">
            <v>The Joseph Rowntree Housing Trust</v>
          </cell>
          <cell r="N1269" t="str">
            <v>Large</v>
          </cell>
          <cell r="O1269">
            <v>1</v>
          </cell>
        </row>
        <row r="1270">
          <cell r="A1270" t="str">
            <v>L0993</v>
          </cell>
          <cell r="B1270" t="str">
            <v>L0993</v>
          </cell>
          <cell r="C1270" t="str">
            <v>The King Street Housing Society Limited</v>
          </cell>
          <cell r="D1270" t="str">
            <v>No</v>
          </cell>
          <cell r="E1270" t="str">
            <v>non-grp</v>
          </cell>
          <cell r="F1270">
            <v>0</v>
          </cell>
          <cell r="G1270">
            <v>0</v>
          </cell>
          <cell r="H1270">
            <v>0</v>
          </cell>
          <cell r="I1270" t="str">
            <v>L0993</v>
          </cell>
          <cell r="J1270" t="str">
            <v>The King Street Housing Society Limited</v>
          </cell>
          <cell r="K1270">
            <v>0</v>
          </cell>
          <cell r="L1270" t="str">
            <v>L0993</v>
          </cell>
          <cell r="M1270" t="str">
            <v>The King Street Housing Society Limited</v>
          </cell>
          <cell r="N1270" t="str">
            <v>RASA</v>
          </cell>
          <cell r="O1270">
            <v>1</v>
          </cell>
        </row>
        <row r="1271">
          <cell r="A1271" t="str">
            <v>C2975</v>
          </cell>
          <cell r="B1271" t="str">
            <v>C2975</v>
          </cell>
          <cell r="C1271" t="str">
            <v>The Lodge Co-operative Housing Association Limited</v>
          </cell>
          <cell r="D1271" t="str">
            <v>No</v>
          </cell>
          <cell r="E1271" t="str">
            <v>non-grp</v>
          </cell>
          <cell r="F1271">
            <v>0</v>
          </cell>
          <cell r="G1271">
            <v>0</v>
          </cell>
          <cell r="H1271">
            <v>0</v>
          </cell>
          <cell r="I1271" t="str">
            <v>C2975</v>
          </cell>
          <cell r="J1271" t="str">
            <v>The Lodge Co-operative Housing Association Limited</v>
          </cell>
          <cell r="K1271">
            <v>0</v>
          </cell>
          <cell r="L1271" t="str">
            <v>C2975</v>
          </cell>
          <cell r="M1271" t="str">
            <v>The Lodge Co-operative Housing Association Limited</v>
          </cell>
          <cell r="N1271" t="str">
            <v>RASA</v>
          </cell>
          <cell r="O1271">
            <v>1</v>
          </cell>
        </row>
        <row r="1272">
          <cell r="A1272" t="str">
            <v>A1329</v>
          </cell>
          <cell r="B1272" t="str">
            <v>A1329</v>
          </cell>
          <cell r="C1272" t="str">
            <v>The Louisa Lilley Almshouses</v>
          </cell>
          <cell r="D1272" t="str">
            <v>No</v>
          </cell>
          <cell r="E1272" t="str">
            <v>non-grp</v>
          </cell>
          <cell r="F1272">
            <v>0</v>
          </cell>
          <cell r="G1272">
            <v>0</v>
          </cell>
          <cell r="H1272">
            <v>0</v>
          </cell>
          <cell r="I1272" t="str">
            <v>A1329</v>
          </cell>
          <cell r="J1272" t="str">
            <v>The Louisa Lilley Almshouses</v>
          </cell>
          <cell r="K1272">
            <v>0</v>
          </cell>
          <cell r="L1272" t="str">
            <v>A1329</v>
          </cell>
          <cell r="M1272" t="str">
            <v>The Louisa Lilley Almshouses</v>
          </cell>
          <cell r="N1272" t="str">
            <v>RASA</v>
          </cell>
          <cell r="O1272">
            <v>1</v>
          </cell>
        </row>
        <row r="1273">
          <cell r="A1273" t="str">
            <v>A0646</v>
          </cell>
          <cell r="B1273" t="str">
            <v>A0646</v>
          </cell>
          <cell r="C1273" t="str">
            <v>The Lygon Almshouses</v>
          </cell>
          <cell r="D1273" t="str">
            <v>No</v>
          </cell>
          <cell r="E1273" t="str">
            <v>non-grp</v>
          </cell>
          <cell r="F1273">
            <v>0</v>
          </cell>
          <cell r="G1273">
            <v>0</v>
          </cell>
          <cell r="H1273">
            <v>0</v>
          </cell>
          <cell r="I1273" t="str">
            <v>A0646</v>
          </cell>
          <cell r="J1273" t="str">
            <v>The Lygon Almshouses</v>
          </cell>
          <cell r="K1273">
            <v>0</v>
          </cell>
          <cell r="L1273" t="str">
            <v>A0646</v>
          </cell>
          <cell r="M1273" t="str">
            <v>The Lygon Almshouses</v>
          </cell>
          <cell r="N1273" t="str">
            <v>RASA</v>
          </cell>
          <cell r="O1273">
            <v>1</v>
          </cell>
        </row>
        <row r="1274">
          <cell r="A1274" t="str">
            <v>A2246</v>
          </cell>
          <cell r="B1274" t="str">
            <v>A2246</v>
          </cell>
          <cell r="C1274" t="str">
            <v>The Merchant Taylors' Boone's Charity</v>
          </cell>
          <cell r="D1274" t="str">
            <v>No</v>
          </cell>
          <cell r="E1274" t="str">
            <v>non-grp</v>
          </cell>
          <cell r="F1274">
            <v>0</v>
          </cell>
          <cell r="G1274">
            <v>0</v>
          </cell>
          <cell r="H1274">
            <v>0</v>
          </cell>
          <cell r="I1274" t="str">
            <v>A2246</v>
          </cell>
          <cell r="J1274" t="str">
            <v>The Merchant Taylors' Boone's Charity</v>
          </cell>
          <cell r="K1274">
            <v>0</v>
          </cell>
          <cell r="L1274" t="str">
            <v>A2246</v>
          </cell>
          <cell r="M1274" t="str">
            <v>The Merchant Taylors' Boone's Charity</v>
          </cell>
          <cell r="N1274" t="str">
            <v>RASA</v>
          </cell>
          <cell r="O1274">
            <v>1</v>
          </cell>
        </row>
        <row r="1275">
          <cell r="A1275" t="str">
            <v>C2513</v>
          </cell>
          <cell r="B1275" t="str">
            <v>C2513</v>
          </cell>
          <cell r="C1275" t="str">
            <v>The Mile End Housing Co-operative Limited</v>
          </cell>
          <cell r="D1275" t="str">
            <v>No</v>
          </cell>
          <cell r="E1275" t="str">
            <v>non-grp</v>
          </cell>
          <cell r="F1275">
            <v>0</v>
          </cell>
          <cell r="G1275">
            <v>0</v>
          </cell>
          <cell r="H1275">
            <v>0</v>
          </cell>
          <cell r="I1275" t="str">
            <v>C2513</v>
          </cell>
          <cell r="J1275" t="str">
            <v>The Mile End Housing Co-operative Limited</v>
          </cell>
          <cell r="K1275">
            <v>0</v>
          </cell>
          <cell r="L1275" t="str">
            <v>C2513</v>
          </cell>
          <cell r="M1275" t="str">
            <v>The Mile End Housing Co-operative Limited</v>
          </cell>
          <cell r="N1275" t="str">
            <v>RASA</v>
          </cell>
          <cell r="O1275">
            <v>1</v>
          </cell>
        </row>
        <row r="1276">
          <cell r="A1276" t="str">
            <v>A4183</v>
          </cell>
          <cell r="B1276" t="str">
            <v>A4183</v>
          </cell>
          <cell r="C1276" t="str">
            <v>The Molyneux Almshouses</v>
          </cell>
          <cell r="D1276" t="str">
            <v>No</v>
          </cell>
          <cell r="E1276" t="str">
            <v>non-grp</v>
          </cell>
          <cell r="F1276">
            <v>0</v>
          </cell>
          <cell r="G1276">
            <v>0</v>
          </cell>
          <cell r="H1276">
            <v>0</v>
          </cell>
          <cell r="I1276" t="str">
            <v>A4183</v>
          </cell>
          <cell r="J1276" t="str">
            <v>The Molyneux Almshouses</v>
          </cell>
          <cell r="K1276">
            <v>0</v>
          </cell>
          <cell r="L1276" t="str">
            <v>A4183</v>
          </cell>
          <cell r="M1276" t="str">
            <v>The Molyneux Almshouses</v>
          </cell>
          <cell r="N1276" t="str">
            <v>RASA</v>
          </cell>
          <cell r="O1276">
            <v>1</v>
          </cell>
        </row>
        <row r="1277">
          <cell r="A1277" t="str">
            <v>A2785</v>
          </cell>
          <cell r="B1277" t="str">
            <v>A2785</v>
          </cell>
          <cell r="C1277" t="str">
            <v>The Municipal Charities of Stratford-upon-Avon</v>
          </cell>
          <cell r="D1277" t="str">
            <v>No</v>
          </cell>
          <cell r="E1277" t="str">
            <v>non-grp</v>
          </cell>
          <cell r="F1277">
            <v>0</v>
          </cell>
          <cell r="G1277">
            <v>0</v>
          </cell>
          <cell r="H1277">
            <v>0</v>
          </cell>
          <cell r="I1277" t="str">
            <v>A2785</v>
          </cell>
          <cell r="J1277" t="str">
            <v>The Municipal Charities of Stratford-upon-Avon</v>
          </cell>
          <cell r="K1277">
            <v>0</v>
          </cell>
          <cell r="L1277" t="str">
            <v>A2785</v>
          </cell>
          <cell r="M1277" t="str">
            <v>The Municipal Charities of Stratford-upon-Avon</v>
          </cell>
          <cell r="N1277" t="str">
            <v>RASA</v>
          </cell>
          <cell r="O1277">
            <v>1</v>
          </cell>
        </row>
        <row r="1278">
          <cell r="A1278" t="str">
            <v>A1347</v>
          </cell>
          <cell r="B1278" t="str">
            <v>A1347</v>
          </cell>
          <cell r="C1278" t="str">
            <v>The New College Of Cobham</v>
          </cell>
          <cell r="D1278" t="str">
            <v>No</v>
          </cell>
          <cell r="E1278" t="str">
            <v>non-grp</v>
          </cell>
          <cell r="F1278">
            <v>0</v>
          </cell>
          <cell r="G1278">
            <v>0</v>
          </cell>
          <cell r="H1278">
            <v>0</v>
          </cell>
          <cell r="I1278" t="str">
            <v>A1347</v>
          </cell>
          <cell r="J1278" t="str">
            <v>The New College Of Cobham</v>
          </cell>
          <cell r="K1278">
            <v>0</v>
          </cell>
          <cell r="L1278" t="str">
            <v>A1347</v>
          </cell>
          <cell r="M1278" t="str">
            <v>The New College Of Cobham</v>
          </cell>
          <cell r="N1278" t="str">
            <v>RASA</v>
          </cell>
          <cell r="O1278">
            <v>1</v>
          </cell>
        </row>
        <row r="1279">
          <cell r="A1279" t="str">
            <v>C3641</v>
          </cell>
          <cell r="B1279" t="str">
            <v>C3641</v>
          </cell>
          <cell r="C1279" t="str">
            <v>The New Cut Housing Co-operative Limited</v>
          </cell>
          <cell r="D1279" t="str">
            <v>No</v>
          </cell>
          <cell r="E1279" t="str">
            <v>non-grp</v>
          </cell>
          <cell r="F1279">
            <v>0</v>
          </cell>
          <cell r="G1279">
            <v>0</v>
          </cell>
          <cell r="H1279">
            <v>0</v>
          </cell>
          <cell r="I1279" t="str">
            <v>C3641</v>
          </cell>
          <cell r="J1279" t="str">
            <v>The New Cut Housing Co-operative Limited</v>
          </cell>
          <cell r="K1279">
            <v>0</v>
          </cell>
          <cell r="L1279" t="str">
            <v>C3641</v>
          </cell>
          <cell r="M1279" t="str">
            <v>The New Cut Housing Co-operative Limited</v>
          </cell>
          <cell r="N1279" t="str">
            <v>RASA</v>
          </cell>
          <cell r="O1279">
            <v>1</v>
          </cell>
        </row>
        <row r="1280">
          <cell r="A1280" t="str">
            <v>A2819</v>
          </cell>
          <cell r="B1280" t="str">
            <v>A2819</v>
          </cell>
          <cell r="C1280" t="str">
            <v>The Ogilvie Charities</v>
          </cell>
          <cell r="D1280" t="str">
            <v>No</v>
          </cell>
          <cell r="E1280" t="str">
            <v>non-grp</v>
          </cell>
          <cell r="F1280">
            <v>0</v>
          </cell>
          <cell r="G1280">
            <v>0</v>
          </cell>
          <cell r="H1280">
            <v>0</v>
          </cell>
          <cell r="I1280" t="str">
            <v>A2819</v>
          </cell>
          <cell r="J1280" t="str">
            <v>The Ogilvie Charities</v>
          </cell>
          <cell r="K1280">
            <v>0</v>
          </cell>
          <cell r="L1280" t="str">
            <v>A2819</v>
          </cell>
          <cell r="M1280" t="str">
            <v>The Ogilvie Charities</v>
          </cell>
          <cell r="N1280" t="str">
            <v>RASA</v>
          </cell>
          <cell r="O1280">
            <v>1</v>
          </cell>
        </row>
        <row r="1281">
          <cell r="A1281" t="str">
            <v>L2000</v>
          </cell>
          <cell r="B1281" t="str">
            <v>L2000</v>
          </cell>
          <cell r="C1281" t="str">
            <v>The Old Etonian Housing Association Limited</v>
          </cell>
          <cell r="D1281" t="str">
            <v>No</v>
          </cell>
          <cell r="E1281" t="str">
            <v>non-grp</v>
          </cell>
          <cell r="F1281">
            <v>0</v>
          </cell>
          <cell r="G1281">
            <v>0</v>
          </cell>
          <cell r="H1281">
            <v>0</v>
          </cell>
          <cell r="I1281" t="str">
            <v>L2000</v>
          </cell>
          <cell r="J1281" t="str">
            <v>The Old Etonian Housing Association Limited</v>
          </cell>
          <cell r="K1281">
            <v>0</v>
          </cell>
          <cell r="L1281" t="str">
            <v>L2000</v>
          </cell>
          <cell r="M1281" t="str">
            <v>The Old Etonian Housing Association Limited</v>
          </cell>
          <cell r="N1281" t="str">
            <v>RASA</v>
          </cell>
          <cell r="O1281">
            <v>1</v>
          </cell>
        </row>
        <row r="1282">
          <cell r="A1282" t="str">
            <v>LH1648</v>
          </cell>
          <cell r="B1282" t="str">
            <v>LH1648</v>
          </cell>
          <cell r="C1282" t="str">
            <v>The Papworth Trust</v>
          </cell>
          <cell r="D1282" t="str">
            <v>No</v>
          </cell>
          <cell r="E1282" t="str">
            <v>non-grp</v>
          </cell>
          <cell r="F1282">
            <v>0</v>
          </cell>
          <cell r="G1282">
            <v>0</v>
          </cell>
          <cell r="H1282">
            <v>0</v>
          </cell>
          <cell r="I1282" t="str">
            <v>LH1648</v>
          </cell>
          <cell r="J1282" t="str">
            <v>The Papworth Trust</v>
          </cell>
          <cell r="K1282">
            <v>0</v>
          </cell>
          <cell r="L1282" t="str">
            <v>LH1648</v>
          </cell>
          <cell r="M1282" t="str">
            <v>The Papworth Trust</v>
          </cell>
          <cell r="N1282" t="str">
            <v>RASA</v>
          </cell>
          <cell r="O1282">
            <v>1</v>
          </cell>
        </row>
        <row r="1283">
          <cell r="A1283" t="str">
            <v>A1068</v>
          </cell>
          <cell r="B1283" t="str">
            <v>A1068</v>
          </cell>
          <cell r="C1283" t="str">
            <v>The Pathways Jubilee Charity</v>
          </cell>
          <cell r="D1283" t="str">
            <v>No</v>
          </cell>
          <cell r="E1283" t="str">
            <v>non-grp</v>
          </cell>
          <cell r="F1283">
            <v>0</v>
          </cell>
          <cell r="G1283">
            <v>0</v>
          </cell>
          <cell r="H1283">
            <v>0</v>
          </cell>
          <cell r="I1283" t="str">
            <v>A1068</v>
          </cell>
          <cell r="J1283" t="str">
            <v>The Pathways Jubilee Charity</v>
          </cell>
          <cell r="K1283">
            <v>0</v>
          </cell>
          <cell r="L1283" t="str">
            <v>A1068</v>
          </cell>
          <cell r="M1283" t="str">
            <v>The Pathways Jubilee Charity</v>
          </cell>
          <cell r="N1283" t="str">
            <v>RASA</v>
          </cell>
          <cell r="O1283">
            <v>1</v>
          </cell>
        </row>
        <row r="1284">
          <cell r="A1284" t="str">
            <v>A4020</v>
          </cell>
          <cell r="B1284" t="str">
            <v>A4020</v>
          </cell>
          <cell r="C1284" t="str">
            <v>The Pickering and Ferens Homes</v>
          </cell>
          <cell r="D1284" t="str">
            <v>No</v>
          </cell>
          <cell r="E1284" t="str">
            <v>non-grp</v>
          </cell>
          <cell r="F1284">
            <v>0</v>
          </cell>
          <cell r="G1284">
            <v>0</v>
          </cell>
          <cell r="H1284">
            <v>0</v>
          </cell>
          <cell r="I1284" t="str">
            <v>A4020</v>
          </cell>
          <cell r="J1284" t="str">
            <v>The Pickering and Ferens Homes</v>
          </cell>
          <cell r="K1284">
            <v>0</v>
          </cell>
          <cell r="L1284" t="str">
            <v>A4020</v>
          </cell>
          <cell r="M1284" t="str">
            <v>The Pickering and Ferens Homes</v>
          </cell>
          <cell r="N1284" t="str">
            <v>Large</v>
          </cell>
          <cell r="O1284">
            <v>1</v>
          </cell>
        </row>
        <row r="1285">
          <cell r="A1285" t="str">
            <v>A2601</v>
          </cell>
          <cell r="B1285" t="str">
            <v>A2601</v>
          </cell>
          <cell r="C1285" t="str">
            <v>The Powell and Welch Almshouse Charity</v>
          </cell>
          <cell r="D1285" t="str">
            <v>No</v>
          </cell>
          <cell r="E1285" t="str">
            <v>non-grp</v>
          </cell>
          <cell r="F1285">
            <v>0</v>
          </cell>
          <cell r="G1285">
            <v>0</v>
          </cell>
          <cell r="H1285">
            <v>0</v>
          </cell>
          <cell r="I1285" t="str">
            <v>A2601</v>
          </cell>
          <cell r="J1285" t="str">
            <v>The Powell and Welch Almshouse Charity</v>
          </cell>
          <cell r="K1285">
            <v>0</v>
          </cell>
          <cell r="L1285" t="str">
            <v>A2601</v>
          </cell>
          <cell r="M1285" t="str">
            <v>The Powell and Welch Almshouse Charity</v>
          </cell>
          <cell r="N1285" t="str">
            <v>RASA</v>
          </cell>
          <cell r="O1285">
            <v>1</v>
          </cell>
        </row>
        <row r="1286">
          <cell r="A1286" t="str">
            <v>A3748</v>
          </cell>
          <cell r="B1286" t="str">
            <v>A3748</v>
          </cell>
          <cell r="C1286" t="str">
            <v>The Poynton-with-Worth Almshouse Charity</v>
          </cell>
          <cell r="D1286" t="str">
            <v>No</v>
          </cell>
          <cell r="E1286" t="str">
            <v>non-grp</v>
          </cell>
          <cell r="F1286">
            <v>0</v>
          </cell>
          <cell r="G1286">
            <v>0</v>
          </cell>
          <cell r="H1286">
            <v>0</v>
          </cell>
          <cell r="I1286" t="str">
            <v>A3748</v>
          </cell>
          <cell r="J1286" t="str">
            <v>The Poynton-with-Worth Almshouse Charity</v>
          </cell>
          <cell r="K1286">
            <v>0</v>
          </cell>
          <cell r="L1286" t="str">
            <v>A3748</v>
          </cell>
          <cell r="M1286" t="str">
            <v>The Poynton-with-Worth Almshouse Charity</v>
          </cell>
          <cell r="N1286" t="str">
            <v>RASA</v>
          </cell>
          <cell r="O1286">
            <v>1</v>
          </cell>
        </row>
        <row r="1287">
          <cell r="A1287" t="str">
            <v>C2421</v>
          </cell>
          <cell r="B1287" t="str">
            <v>C2421</v>
          </cell>
          <cell r="C1287" t="str">
            <v>The Princes Park Housing Co-operative Limited</v>
          </cell>
          <cell r="D1287" t="str">
            <v>No</v>
          </cell>
          <cell r="E1287" t="str">
            <v>non-grp</v>
          </cell>
          <cell r="F1287">
            <v>0</v>
          </cell>
          <cell r="G1287">
            <v>0</v>
          </cell>
          <cell r="H1287">
            <v>0</v>
          </cell>
          <cell r="I1287" t="str">
            <v>C2421</v>
          </cell>
          <cell r="J1287" t="str">
            <v>The Princes Park Housing Co-operative Limited</v>
          </cell>
          <cell r="K1287">
            <v>0</v>
          </cell>
          <cell r="L1287" t="str">
            <v>C2421</v>
          </cell>
          <cell r="M1287" t="str">
            <v>The Princes Park Housing Co-operative Limited</v>
          </cell>
          <cell r="N1287" t="str">
            <v>RASA</v>
          </cell>
          <cell r="O1287">
            <v>1</v>
          </cell>
        </row>
        <row r="1288">
          <cell r="A1288" t="str">
            <v>A0333</v>
          </cell>
          <cell r="B1288" t="str">
            <v>A0333</v>
          </cell>
          <cell r="C1288" t="str">
            <v>The Reverend Rowland Hill Almshouse Charity</v>
          </cell>
          <cell r="D1288" t="str">
            <v>No</v>
          </cell>
          <cell r="E1288" t="str">
            <v>non-grp</v>
          </cell>
          <cell r="F1288">
            <v>0</v>
          </cell>
          <cell r="G1288">
            <v>0</v>
          </cell>
          <cell r="H1288">
            <v>0</v>
          </cell>
          <cell r="I1288" t="str">
            <v>A0333</v>
          </cell>
          <cell r="J1288" t="str">
            <v>The Reverend Rowland Hill Almshouse Charity</v>
          </cell>
          <cell r="K1288">
            <v>0</v>
          </cell>
          <cell r="L1288" t="str">
            <v>A0333</v>
          </cell>
          <cell r="M1288" t="str">
            <v>The Reverend Rowland Hill Almshouse Charity</v>
          </cell>
          <cell r="N1288" t="str">
            <v>RASA</v>
          </cell>
          <cell r="O1288">
            <v>1</v>
          </cell>
        </row>
        <row r="1289">
          <cell r="A1289" t="str">
            <v>H2510</v>
          </cell>
          <cell r="B1289" t="str">
            <v>H2510</v>
          </cell>
          <cell r="C1289" t="str">
            <v>2 Care</v>
          </cell>
          <cell r="D1289" t="str">
            <v>Yes</v>
          </cell>
          <cell r="E1289" t="str">
            <v>No</v>
          </cell>
          <cell r="F1289" t="str">
            <v>Yes</v>
          </cell>
          <cell r="G1289" t="str">
            <v>H2025</v>
          </cell>
          <cell r="H1289" t="str">
            <v>The Richmond Fellowship</v>
          </cell>
          <cell r="I1289" t="str">
            <v>H2025</v>
          </cell>
          <cell r="J1289" t="str">
            <v>The Richmond Fellowship</v>
          </cell>
          <cell r="K1289">
            <v>0</v>
          </cell>
          <cell r="L1289" t="str">
            <v>H2025</v>
          </cell>
          <cell r="M1289" t="str">
            <v>The Richmond Fellowship</v>
          </cell>
          <cell r="N1289" t="str">
            <v>RASA</v>
          </cell>
          <cell r="O1289">
            <v>1</v>
          </cell>
        </row>
        <row r="1290">
          <cell r="A1290" t="str">
            <v>H2025</v>
          </cell>
          <cell r="B1290" t="str">
            <v>H2025</v>
          </cell>
          <cell r="C1290" t="str">
            <v>The Richmond Fellowship</v>
          </cell>
          <cell r="D1290" t="str">
            <v>Yes</v>
          </cell>
          <cell r="E1290" t="str">
            <v>Yes</v>
          </cell>
          <cell r="F1290">
            <v>0</v>
          </cell>
          <cell r="G1290">
            <v>0</v>
          </cell>
          <cell r="H1290">
            <v>0</v>
          </cell>
          <cell r="I1290" t="str">
            <v>H2025</v>
          </cell>
          <cell r="J1290" t="str">
            <v>The Richmond Fellowship</v>
          </cell>
          <cell r="K1290">
            <v>0</v>
          </cell>
          <cell r="L1290" t="str">
            <v>H2025</v>
          </cell>
          <cell r="M1290" t="str">
            <v>The Richmond Fellowship</v>
          </cell>
          <cell r="N1290" t="str">
            <v>RASA</v>
          </cell>
          <cell r="O1290">
            <v>1</v>
          </cell>
        </row>
        <row r="1291">
          <cell r="A1291" t="str">
            <v>L4552</v>
          </cell>
          <cell r="B1291" t="str">
            <v>L4552</v>
          </cell>
          <cell r="C1291" t="str">
            <v>The Riverside Group Limited</v>
          </cell>
          <cell r="D1291" t="str">
            <v>Yes</v>
          </cell>
          <cell r="E1291" t="str">
            <v>Yes</v>
          </cell>
          <cell r="F1291">
            <v>0</v>
          </cell>
          <cell r="G1291">
            <v>0</v>
          </cell>
          <cell r="H1291">
            <v>0</v>
          </cell>
          <cell r="I1291" t="str">
            <v>L4552</v>
          </cell>
          <cell r="J1291" t="str">
            <v>The Riverside Group Limited</v>
          </cell>
          <cell r="K1291">
            <v>0</v>
          </cell>
          <cell r="L1291" t="str">
            <v>L4552</v>
          </cell>
          <cell r="M1291" t="str">
            <v>The Riverside Group Limited</v>
          </cell>
          <cell r="N1291" t="str">
            <v>Large</v>
          </cell>
          <cell r="O1291">
            <v>1</v>
          </cell>
        </row>
        <row r="1292">
          <cell r="A1292" t="str">
            <v>H1416</v>
          </cell>
          <cell r="B1292" t="str">
            <v>H1416</v>
          </cell>
          <cell r="C1292" t="str">
            <v>The St Michael's Housing Trust</v>
          </cell>
          <cell r="D1292" t="str">
            <v>Yes</v>
          </cell>
          <cell r="E1292" t="str">
            <v>No</v>
          </cell>
          <cell r="F1292" t="str">
            <v>Yes</v>
          </cell>
          <cell r="G1292" t="str">
            <v>L4552</v>
          </cell>
          <cell r="H1292" t="str">
            <v>The Riverside Group Limited</v>
          </cell>
          <cell r="I1292" t="str">
            <v>L4552</v>
          </cell>
          <cell r="J1292" t="str">
            <v>The Riverside Group Limited</v>
          </cell>
          <cell r="K1292">
            <v>0</v>
          </cell>
          <cell r="L1292" t="str">
            <v>L4552</v>
          </cell>
          <cell r="M1292" t="str">
            <v>The Riverside Group Limited</v>
          </cell>
          <cell r="N1292" t="str">
            <v>RASA</v>
          </cell>
          <cell r="O1292">
            <v>1</v>
          </cell>
        </row>
        <row r="1293">
          <cell r="A1293" t="str">
            <v>A3666</v>
          </cell>
          <cell r="B1293" t="str">
            <v>A3666</v>
          </cell>
          <cell r="C1293" t="str">
            <v>The Shen Place Almshouses</v>
          </cell>
          <cell r="D1293" t="str">
            <v>No</v>
          </cell>
          <cell r="E1293" t="str">
            <v>non-grp</v>
          </cell>
          <cell r="F1293">
            <v>0</v>
          </cell>
          <cell r="G1293">
            <v>0</v>
          </cell>
          <cell r="H1293">
            <v>0</v>
          </cell>
          <cell r="I1293" t="str">
            <v>A3666</v>
          </cell>
          <cell r="J1293" t="str">
            <v>The Shen Place Almshouses</v>
          </cell>
          <cell r="K1293">
            <v>0</v>
          </cell>
          <cell r="L1293" t="str">
            <v>A3666</v>
          </cell>
          <cell r="M1293" t="str">
            <v>The Shen Place Almshouses</v>
          </cell>
          <cell r="N1293" t="str">
            <v>RASA</v>
          </cell>
          <cell r="O1293">
            <v>1</v>
          </cell>
        </row>
        <row r="1294">
          <cell r="A1294" t="str">
            <v>A3418</v>
          </cell>
          <cell r="B1294" t="str">
            <v>A3418</v>
          </cell>
          <cell r="C1294" t="str">
            <v>The Sir Oswald Stoll Foundation</v>
          </cell>
          <cell r="D1294" t="str">
            <v>No</v>
          </cell>
          <cell r="E1294" t="str">
            <v>non-grp</v>
          </cell>
          <cell r="F1294">
            <v>0</v>
          </cell>
          <cell r="G1294">
            <v>0</v>
          </cell>
          <cell r="H1294">
            <v>0</v>
          </cell>
          <cell r="I1294" t="str">
            <v>A3418</v>
          </cell>
          <cell r="J1294" t="str">
            <v>The Sir Oswald Stoll Foundation</v>
          </cell>
          <cell r="K1294">
            <v>0</v>
          </cell>
          <cell r="L1294" t="str">
            <v>A3418</v>
          </cell>
          <cell r="M1294" t="str">
            <v>The Sir Oswald Stoll Foundation</v>
          </cell>
          <cell r="N1294" t="str">
            <v>RASA</v>
          </cell>
          <cell r="O1294">
            <v>1</v>
          </cell>
        </row>
        <row r="1295">
          <cell r="A1295" t="str">
            <v>A2948</v>
          </cell>
          <cell r="B1295" t="str">
            <v>A2948</v>
          </cell>
          <cell r="C1295" t="str">
            <v>The Skinners' Almshouse Charity</v>
          </cell>
          <cell r="D1295" t="str">
            <v>No</v>
          </cell>
          <cell r="E1295" t="str">
            <v>non-grp</v>
          </cell>
          <cell r="F1295">
            <v>0</v>
          </cell>
          <cell r="G1295">
            <v>0</v>
          </cell>
          <cell r="H1295">
            <v>0</v>
          </cell>
          <cell r="I1295" t="str">
            <v>A2948</v>
          </cell>
          <cell r="J1295" t="str">
            <v>The Skinners' Almshouse Charity</v>
          </cell>
          <cell r="K1295">
            <v>0</v>
          </cell>
          <cell r="L1295" t="str">
            <v>A2948</v>
          </cell>
          <cell r="M1295" t="str">
            <v>The Skinners' Almshouse Charity</v>
          </cell>
          <cell r="N1295" t="str">
            <v>RASA</v>
          </cell>
          <cell r="O1295">
            <v>1</v>
          </cell>
        </row>
        <row r="1296">
          <cell r="A1296" t="str">
            <v>A3603</v>
          </cell>
          <cell r="B1296" t="str">
            <v>A3603</v>
          </cell>
          <cell r="C1296" t="str">
            <v>The Society of Merchant Venturers' Almshouse Chty</v>
          </cell>
          <cell r="D1296" t="str">
            <v>No</v>
          </cell>
          <cell r="E1296" t="str">
            <v>non-grp</v>
          </cell>
          <cell r="F1296">
            <v>0</v>
          </cell>
          <cell r="G1296">
            <v>0</v>
          </cell>
          <cell r="H1296">
            <v>0</v>
          </cell>
          <cell r="I1296" t="str">
            <v>A3603</v>
          </cell>
          <cell r="J1296" t="str">
            <v>The Society of Merchant Venturers' Almshouse Chty</v>
          </cell>
          <cell r="K1296">
            <v>0</v>
          </cell>
          <cell r="L1296" t="str">
            <v>A3603</v>
          </cell>
          <cell r="M1296" t="str">
            <v>The Society of Merchant Venturers' Almshouse Chty</v>
          </cell>
          <cell r="N1296" t="str">
            <v>RASA</v>
          </cell>
          <cell r="O1296">
            <v>1</v>
          </cell>
        </row>
        <row r="1297">
          <cell r="A1297" t="str">
            <v>LH4337</v>
          </cell>
          <cell r="B1297" t="str">
            <v>LH4337</v>
          </cell>
          <cell r="C1297" t="str">
            <v>The Society of St James</v>
          </cell>
          <cell r="D1297" t="str">
            <v>Yes</v>
          </cell>
          <cell r="E1297" t="str">
            <v>Yes</v>
          </cell>
          <cell r="F1297">
            <v>0</v>
          </cell>
          <cell r="G1297">
            <v>0</v>
          </cell>
          <cell r="H1297">
            <v>0</v>
          </cell>
          <cell r="I1297" t="str">
            <v>LH4337</v>
          </cell>
          <cell r="J1297" t="str">
            <v>The Society of St James</v>
          </cell>
          <cell r="K1297">
            <v>0</v>
          </cell>
          <cell r="L1297" t="str">
            <v>LH4337</v>
          </cell>
          <cell r="M1297" t="str">
            <v>The Society of St James</v>
          </cell>
          <cell r="N1297" t="str">
            <v>RASA</v>
          </cell>
          <cell r="O1297">
            <v>1</v>
          </cell>
        </row>
        <row r="1298">
          <cell r="A1298" t="str">
            <v>LH4338</v>
          </cell>
          <cell r="B1298" t="str">
            <v>LH4338</v>
          </cell>
          <cell r="C1298" t="str">
            <v>The Sons of Divine Providence</v>
          </cell>
          <cell r="D1298" t="str">
            <v>No</v>
          </cell>
          <cell r="E1298" t="str">
            <v>non-grp</v>
          </cell>
          <cell r="F1298">
            <v>0</v>
          </cell>
          <cell r="G1298">
            <v>0</v>
          </cell>
          <cell r="H1298">
            <v>0</v>
          </cell>
          <cell r="I1298" t="str">
            <v>LH4338</v>
          </cell>
          <cell r="J1298" t="str">
            <v>The Sons of Divine Providence</v>
          </cell>
          <cell r="K1298">
            <v>0</v>
          </cell>
          <cell r="L1298" t="str">
            <v>LH4338</v>
          </cell>
          <cell r="M1298" t="str">
            <v>The Sons of Divine Providence</v>
          </cell>
          <cell r="N1298" t="str">
            <v>RASA</v>
          </cell>
          <cell r="O1298">
            <v>1</v>
          </cell>
        </row>
        <row r="1299">
          <cell r="A1299" t="str">
            <v>L1218</v>
          </cell>
          <cell r="B1299" t="str">
            <v>L1218</v>
          </cell>
          <cell r="C1299" t="str">
            <v>The Square Building Trust Limited</v>
          </cell>
          <cell r="D1299" t="str">
            <v>No</v>
          </cell>
          <cell r="E1299" t="str">
            <v>non-grp</v>
          </cell>
          <cell r="F1299">
            <v>0</v>
          </cell>
          <cell r="G1299">
            <v>0</v>
          </cell>
          <cell r="H1299">
            <v>0</v>
          </cell>
          <cell r="I1299" t="str">
            <v>L1218</v>
          </cell>
          <cell r="J1299" t="str">
            <v>The Square Building Trust Limited</v>
          </cell>
          <cell r="K1299">
            <v>0</v>
          </cell>
          <cell r="L1299" t="str">
            <v>L1218</v>
          </cell>
          <cell r="M1299" t="str">
            <v>The Square Building Trust Limited</v>
          </cell>
          <cell r="N1299" t="str">
            <v>RASA</v>
          </cell>
          <cell r="O1299">
            <v>1</v>
          </cell>
        </row>
        <row r="1300">
          <cell r="A1300" t="str">
            <v>A2803</v>
          </cell>
          <cell r="B1300" t="str">
            <v>A2803</v>
          </cell>
          <cell r="C1300" t="str">
            <v>The Stuart Court Memorial Charity</v>
          </cell>
          <cell r="D1300" t="str">
            <v>No</v>
          </cell>
          <cell r="E1300" t="str">
            <v>non-grp</v>
          </cell>
          <cell r="F1300">
            <v>0</v>
          </cell>
          <cell r="G1300">
            <v>0</v>
          </cell>
          <cell r="H1300">
            <v>0</v>
          </cell>
          <cell r="I1300" t="str">
            <v>A2803</v>
          </cell>
          <cell r="J1300" t="str">
            <v>The Stuart Court Memorial Charity</v>
          </cell>
          <cell r="K1300">
            <v>0</v>
          </cell>
          <cell r="L1300" t="str">
            <v>A2803</v>
          </cell>
          <cell r="M1300" t="str">
            <v>The Stuart Court Memorial Charity</v>
          </cell>
          <cell r="N1300" t="str">
            <v>RASA</v>
          </cell>
          <cell r="O1300">
            <v>1</v>
          </cell>
        </row>
        <row r="1301">
          <cell r="A1301" t="str">
            <v>L3417</v>
          </cell>
          <cell r="B1301" t="str">
            <v>L3417</v>
          </cell>
          <cell r="C1301" t="str">
            <v>The Villages Housing Association Limited</v>
          </cell>
          <cell r="D1301" t="str">
            <v>Yes</v>
          </cell>
          <cell r="E1301" t="str">
            <v>Yes</v>
          </cell>
          <cell r="F1301">
            <v>0</v>
          </cell>
          <cell r="G1301">
            <v>0</v>
          </cell>
          <cell r="H1301">
            <v>0</v>
          </cell>
          <cell r="I1301" t="str">
            <v>L3417</v>
          </cell>
          <cell r="J1301" t="str">
            <v>The Villages Housing Association Limited</v>
          </cell>
          <cell r="K1301">
            <v>0</v>
          </cell>
          <cell r="L1301" t="str">
            <v>L3417</v>
          </cell>
          <cell r="M1301" t="str">
            <v>The Villages Housing Association Limited</v>
          </cell>
          <cell r="N1301" t="str">
            <v>Large</v>
          </cell>
          <cell r="O1301">
            <v>1</v>
          </cell>
        </row>
        <row r="1302">
          <cell r="A1302" t="str">
            <v>LH4231</v>
          </cell>
          <cell r="B1302" t="str">
            <v>LH4231</v>
          </cell>
          <cell r="C1302" t="str">
            <v>Villages Community Housing Association Limited</v>
          </cell>
          <cell r="D1302" t="str">
            <v>Yes</v>
          </cell>
          <cell r="E1302" t="str">
            <v>No</v>
          </cell>
          <cell r="F1302" t="str">
            <v>Yes</v>
          </cell>
          <cell r="G1302" t="str">
            <v>L3417</v>
          </cell>
          <cell r="H1302" t="str">
            <v>The Villages Housing Association Limited</v>
          </cell>
          <cell r="I1302" t="str">
            <v>L3417</v>
          </cell>
          <cell r="J1302" t="str">
            <v>The Villages Housing Association Limited</v>
          </cell>
          <cell r="K1302">
            <v>0</v>
          </cell>
          <cell r="L1302" t="str">
            <v>L3417</v>
          </cell>
          <cell r="M1302" t="str">
            <v>The Villages Housing Association Limited</v>
          </cell>
          <cell r="N1302" t="str">
            <v>RASA</v>
          </cell>
          <cell r="O1302">
            <v>1</v>
          </cell>
        </row>
        <row r="1303">
          <cell r="A1303" t="str">
            <v>A1276</v>
          </cell>
          <cell r="B1303" t="str">
            <v>A1276</v>
          </cell>
          <cell r="C1303" t="str">
            <v>The Walker Barstow Homes</v>
          </cell>
          <cell r="D1303" t="str">
            <v>No</v>
          </cell>
          <cell r="E1303" t="str">
            <v>non-grp</v>
          </cell>
          <cell r="F1303">
            <v>0</v>
          </cell>
          <cell r="G1303">
            <v>0</v>
          </cell>
          <cell r="H1303">
            <v>0</v>
          </cell>
          <cell r="I1303" t="str">
            <v>A1276</v>
          </cell>
          <cell r="J1303" t="str">
            <v>The Walker Barstow Homes</v>
          </cell>
          <cell r="K1303">
            <v>0</v>
          </cell>
          <cell r="L1303" t="str">
            <v>A1276</v>
          </cell>
          <cell r="M1303" t="str">
            <v>The Walker Barstow Homes</v>
          </cell>
          <cell r="N1303" t="str">
            <v>RASA</v>
          </cell>
          <cell r="O1303">
            <v>1</v>
          </cell>
        </row>
        <row r="1304">
          <cell r="A1304" t="str">
            <v>A2093</v>
          </cell>
          <cell r="B1304" t="str">
            <v>A2093</v>
          </cell>
          <cell r="C1304" t="str">
            <v>The West Hackney Almshouse Charity</v>
          </cell>
          <cell r="D1304" t="str">
            <v>No</v>
          </cell>
          <cell r="E1304" t="str">
            <v>non-grp</v>
          </cell>
          <cell r="F1304">
            <v>0</v>
          </cell>
          <cell r="G1304">
            <v>0</v>
          </cell>
          <cell r="H1304">
            <v>0</v>
          </cell>
          <cell r="I1304" t="str">
            <v>A2093</v>
          </cell>
          <cell r="J1304" t="str">
            <v>The West Hackney Almshouse Charity</v>
          </cell>
          <cell r="K1304">
            <v>0</v>
          </cell>
          <cell r="L1304" t="str">
            <v>A2093</v>
          </cell>
          <cell r="M1304" t="str">
            <v>The West Hackney Almshouse Charity</v>
          </cell>
          <cell r="N1304" t="str">
            <v>RASA</v>
          </cell>
          <cell r="O1304">
            <v>1</v>
          </cell>
        </row>
        <row r="1305">
          <cell r="A1305" t="str">
            <v>A0543</v>
          </cell>
          <cell r="B1305" t="str">
            <v>A0543</v>
          </cell>
          <cell r="C1305" t="str">
            <v>The Winnocks and Kendalls Almshouse Charity</v>
          </cell>
          <cell r="D1305" t="str">
            <v>No</v>
          </cell>
          <cell r="E1305" t="str">
            <v>non-grp</v>
          </cell>
          <cell r="F1305">
            <v>0</v>
          </cell>
          <cell r="G1305">
            <v>0</v>
          </cell>
          <cell r="H1305">
            <v>0</v>
          </cell>
          <cell r="I1305" t="str">
            <v>A0543</v>
          </cell>
          <cell r="J1305" t="str">
            <v>The Winnocks and Kendalls Almshouse Charity</v>
          </cell>
          <cell r="K1305">
            <v>0</v>
          </cell>
          <cell r="L1305" t="str">
            <v>A0543</v>
          </cell>
          <cell r="M1305" t="str">
            <v>The Winnocks and Kendalls Almshouse Charity</v>
          </cell>
          <cell r="N1305" t="str">
            <v>RASA</v>
          </cell>
          <cell r="O1305">
            <v>1</v>
          </cell>
        </row>
        <row r="1306">
          <cell r="A1306" t="str">
            <v>C4382</v>
          </cell>
          <cell r="B1306" t="str">
            <v>C4382</v>
          </cell>
          <cell r="C1306" t="str">
            <v>The Winyates Co-operative Limited</v>
          </cell>
          <cell r="D1306" t="str">
            <v>No</v>
          </cell>
          <cell r="E1306" t="str">
            <v>non-grp</v>
          </cell>
          <cell r="F1306">
            <v>0</v>
          </cell>
          <cell r="G1306">
            <v>0</v>
          </cell>
          <cell r="H1306">
            <v>0</v>
          </cell>
          <cell r="I1306" t="str">
            <v>C4382</v>
          </cell>
          <cell r="J1306" t="str">
            <v>The Winyates Co-operative Limited</v>
          </cell>
          <cell r="K1306">
            <v>0</v>
          </cell>
          <cell r="L1306" t="str">
            <v>C4382</v>
          </cell>
          <cell r="M1306" t="str">
            <v>The Winyates Co-operative Limited</v>
          </cell>
          <cell r="N1306" t="str">
            <v>RASA</v>
          </cell>
          <cell r="O1306">
            <v>1</v>
          </cell>
        </row>
        <row r="1307">
          <cell r="A1307" t="str">
            <v>L4178</v>
          </cell>
          <cell r="B1307" t="str">
            <v>L4178</v>
          </cell>
          <cell r="C1307" t="str">
            <v>Choices Housing Association Limited</v>
          </cell>
          <cell r="D1307" t="str">
            <v>Yes</v>
          </cell>
          <cell r="E1307" t="str">
            <v>No</v>
          </cell>
          <cell r="F1307" t="str">
            <v>Yes</v>
          </cell>
          <cell r="G1307" t="str">
            <v>L4424</v>
          </cell>
          <cell r="H1307" t="str">
            <v>The Wrekin Housing Group Limited</v>
          </cell>
          <cell r="I1307" t="str">
            <v>L4424</v>
          </cell>
          <cell r="J1307" t="str">
            <v>The Wrekin Housing Group Limited</v>
          </cell>
          <cell r="K1307">
            <v>0</v>
          </cell>
          <cell r="L1307" t="str">
            <v>L4424</v>
          </cell>
          <cell r="M1307" t="str">
            <v>The Wrekin Housing Group Limited</v>
          </cell>
          <cell r="N1307" t="str">
            <v>RASA</v>
          </cell>
          <cell r="O1307">
            <v>1</v>
          </cell>
        </row>
        <row r="1308">
          <cell r="A1308" t="str">
            <v>L4424</v>
          </cell>
          <cell r="B1308" t="str">
            <v>L4424</v>
          </cell>
          <cell r="C1308" t="str">
            <v>The Wrekin Housing Group Limited</v>
          </cell>
          <cell r="D1308" t="str">
            <v>Yes</v>
          </cell>
          <cell r="E1308" t="str">
            <v>Yes</v>
          </cell>
          <cell r="F1308">
            <v>0</v>
          </cell>
          <cell r="G1308">
            <v>0</v>
          </cell>
          <cell r="H1308">
            <v>0</v>
          </cell>
          <cell r="I1308" t="str">
            <v>L4424</v>
          </cell>
          <cell r="J1308" t="str">
            <v>The Wrekin Housing Group Limited</v>
          </cell>
          <cell r="K1308">
            <v>0</v>
          </cell>
          <cell r="L1308" t="str">
            <v>L4424</v>
          </cell>
          <cell r="M1308" t="str">
            <v>The Wrekin Housing Group Limited</v>
          </cell>
          <cell r="N1308" t="str">
            <v>RASA</v>
          </cell>
          <cell r="O1308">
            <v>1</v>
          </cell>
        </row>
        <row r="1309">
          <cell r="A1309" t="str">
            <v>LH4220</v>
          </cell>
          <cell r="B1309" t="str">
            <v>LH4220</v>
          </cell>
          <cell r="C1309" t="str">
            <v>The Wrekin Housing Trust Limited</v>
          </cell>
          <cell r="D1309" t="str">
            <v>Yes</v>
          </cell>
          <cell r="E1309" t="str">
            <v>No</v>
          </cell>
          <cell r="F1309" t="str">
            <v>Yes</v>
          </cell>
          <cell r="G1309" t="str">
            <v>L4424</v>
          </cell>
          <cell r="H1309" t="str">
            <v>The Wrekin Housing Group Limited</v>
          </cell>
          <cell r="I1309" t="str">
            <v>L4424</v>
          </cell>
          <cell r="J1309" t="str">
            <v>The Wrekin Housing Group Limited</v>
          </cell>
          <cell r="K1309">
            <v>0</v>
          </cell>
          <cell r="L1309" t="str">
            <v>L4424</v>
          </cell>
          <cell r="M1309" t="str">
            <v>The Wrekin Housing Group Limited</v>
          </cell>
          <cell r="N1309" t="str">
            <v>Large</v>
          </cell>
          <cell r="O1309">
            <v>1</v>
          </cell>
        </row>
        <row r="1310">
          <cell r="A1310" t="str">
            <v>C3190</v>
          </cell>
          <cell r="B1310" t="str">
            <v>C3190</v>
          </cell>
          <cell r="C1310" t="str">
            <v>Thirlmere Housing Co-operative Limited</v>
          </cell>
          <cell r="D1310" t="str">
            <v>No</v>
          </cell>
          <cell r="E1310" t="str">
            <v>non-grp</v>
          </cell>
          <cell r="F1310">
            <v>0</v>
          </cell>
          <cell r="G1310">
            <v>0</v>
          </cell>
          <cell r="H1310">
            <v>0</v>
          </cell>
          <cell r="I1310" t="str">
            <v>C3190</v>
          </cell>
          <cell r="J1310" t="str">
            <v>Thirlmere Housing Co-operative Limited</v>
          </cell>
          <cell r="K1310">
            <v>0</v>
          </cell>
          <cell r="L1310" t="str">
            <v>C3190</v>
          </cell>
          <cell r="M1310" t="str">
            <v>Thirlmere Housing Co-operative Limited</v>
          </cell>
          <cell r="N1310" t="str">
            <v>RASA</v>
          </cell>
          <cell r="O1310">
            <v>1</v>
          </cell>
        </row>
        <row r="1311">
          <cell r="A1311" t="str">
            <v>L4431</v>
          </cell>
          <cell r="B1311" t="str">
            <v>L4431</v>
          </cell>
          <cell r="C1311" t="str">
            <v>Erimus Housing Limited</v>
          </cell>
          <cell r="D1311" t="str">
            <v>Yes</v>
          </cell>
          <cell r="E1311" t="str">
            <v>No</v>
          </cell>
          <cell r="F1311" t="str">
            <v>Yes</v>
          </cell>
          <cell r="G1311" t="str">
            <v>L4522</v>
          </cell>
          <cell r="H1311" t="str">
            <v>Thirteen Group Limited</v>
          </cell>
          <cell r="I1311" t="str">
            <v>L4522</v>
          </cell>
          <cell r="J1311" t="str">
            <v>Fabrick Housing Group</v>
          </cell>
          <cell r="K1311" t="str">
            <v>Fabrick Group enlarged and renamed as Thirteen with effect from April 2014</v>
          </cell>
          <cell r="L1311" t="str">
            <v>L4522</v>
          </cell>
          <cell r="M1311" t="str">
            <v>Thirteen Group Limited</v>
          </cell>
          <cell r="N1311" t="str">
            <v>Large</v>
          </cell>
          <cell r="O1311">
            <v>1</v>
          </cell>
        </row>
        <row r="1312">
          <cell r="A1312" t="str">
            <v>L4414</v>
          </cell>
          <cell r="B1312" t="str">
            <v>L4414</v>
          </cell>
          <cell r="C1312" t="str">
            <v>Housing Hartlepool</v>
          </cell>
          <cell r="D1312" t="str">
            <v>Yes</v>
          </cell>
          <cell r="E1312" t="str">
            <v>No</v>
          </cell>
          <cell r="F1312" t="str">
            <v>No</v>
          </cell>
          <cell r="G1312">
            <v>0</v>
          </cell>
          <cell r="H1312">
            <v>0</v>
          </cell>
          <cell r="I1312" t="str">
            <v>L4414</v>
          </cell>
          <cell r="J1312" t="str">
            <v>Housing Hartlepool</v>
          </cell>
          <cell r="K1312" t="str">
            <v>Was part of Vela group (unreg'd parent) joined Thirteen Group with effect from April 2014</v>
          </cell>
          <cell r="L1312" t="str">
            <v>L4522</v>
          </cell>
          <cell r="M1312" t="str">
            <v>Thirteen Group Limited</v>
          </cell>
          <cell r="N1312" t="str">
            <v>Large</v>
          </cell>
          <cell r="O1312">
            <v>1</v>
          </cell>
        </row>
        <row r="1313">
          <cell r="A1313" t="str">
            <v>L1872</v>
          </cell>
          <cell r="B1313" t="str">
            <v>L1872</v>
          </cell>
          <cell r="C1313" t="str">
            <v>Tees Valley Housing Limited</v>
          </cell>
          <cell r="D1313" t="str">
            <v>Yes</v>
          </cell>
          <cell r="E1313" t="str">
            <v>No</v>
          </cell>
          <cell r="F1313" t="str">
            <v>Yes</v>
          </cell>
          <cell r="G1313" t="str">
            <v>L4522</v>
          </cell>
          <cell r="H1313" t="str">
            <v>Thirteen Group Limited</v>
          </cell>
          <cell r="I1313" t="str">
            <v>L4522</v>
          </cell>
          <cell r="J1313" t="str">
            <v>Fabrick Housing Group</v>
          </cell>
          <cell r="K1313" t="str">
            <v>Fabrick Group enlarged and renamed as Thirteen with effect from April 2014</v>
          </cell>
          <cell r="L1313" t="str">
            <v>L4522</v>
          </cell>
          <cell r="M1313" t="str">
            <v>Thirteen Group Limited</v>
          </cell>
          <cell r="N1313" t="str">
            <v>Large</v>
          </cell>
          <cell r="O1313">
            <v>1</v>
          </cell>
        </row>
        <row r="1314">
          <cell r="A1314" t="str">
            <v>L4522</v>
          </cell>
          <cell r="B1314" t="str">
            <v>L4522</v>
          </cell>
          <cell r="C1314" t="str">
            <v>Thirteen Group Limited</v>
          </cell>
          <cell r="D1314" t="str">
            <v>Yes</v>
          </cell>
          <cell r="E1314" t="str">
            <v>Yes</v>
          </cell>
          <cell r="F1314">
            <v>0</v>
          </cell>
          <cell r="G1314">
            <v>0</v>
          </cell>
          <cell r="H1314">
            <v>0</v>
          </cell>
          <cell r="I1314" t="str">
            <v>L4522</v>
          </cell>
          <cell r="J1314" t="str">
            <v>Fabrick Housing Group</v>
          </cell>
          <cell r="K1314" t="str">
            <v>Fabrick Group enlarged and renamed as Thirteen with effect from April 2014</v>
          </cell>
          <cell r="L1314" t="str">
            <v>L4522</v>
          </cell>
          <cell r="M1314" t="str">
            <v>Thirteen Group Limited</v>
          </cell>
          <cell r="N1314" t="str">
            <v>RASA</v>
          </cell>
          <cell r="O1314">
            <v>1</v>
          </cell>
        </row>
        <row r="1315">
          <cell r="A1315" t="str">
            <v>4622</v>
          </cell>
          <cell r="B1315">
            <v>4622</v>
          </cell>
          <cell r="C1315" t="str">
            <v>Tristar Homes Limited</v>
          </cell>
          <cell r="D1315" t="str">
            <v>Yes</v>
          </cell>
          <cell r="E1315" t="str">
            <v>No</v>
          </cell>
          <cell r="F1315" t="str">
            <v>No</v>
          </cell>
          <cell r="G1315">
            <v>0</v>
          </cell>
          <cell r="H1315">
            <v>0</v>
          </cell>
          <cell r="I1315" t="str">
            <v>4622</v>
          </cell>
          <cell r="J1315" t="str">
            <v>Tristar Homes Limited</v>
          </cell>
          <cell r="K1315" t="str">
            <v>Was part of Vela group (unreg'd parent) joined Thirteen Group with effect from April 2014</v>
          </cell>
          <cell r="L1315" t="str">
            <v>L4522</v>
          </cell>
          <cell r="M1315" t="str">
            <v>Thirteen Group Limited</v>
          </cell>
          <cell r="N1315" t="str">
            <v>Large</v>
          </cell>
          <cell r="O1315">
            <v>1</v>
          </cell>
        </row>
        <row r="1316">
          <cell r="A1316" t="str">
            <v>A0605</v>
          </cell>
          <cell r="B1316" t="str">
            <v>A0605</v>
          </cell>
          <cell r="C1316" t="str">
            <v>Thorner's Homes</v>
          </cell>
          <cell r="D1316" t="str">
            <v>No</v>
          </cell>
          <cell r="E1316" t="str">
            <v>non-grp</v>
          </cell>
          <cell r="F1316">
            <v>0</v>
          </cell>
          <cell r="G1316">
            <v>0</v>
          </cell>
          <cell r="H1316">
            <v>0</v>
          </cell>
          <cell r="I1316" t="str">
            <v>A0605</v>
          </cell>
          <cell r="J1316" t="str">
            <v>Thorner's Homes</v>
          </cell>
          <cell r="K1316">
            <v>0</v>
          </cell>
          <cell r="L1316" t="str">
            <v>A0605</v>
          </cell>
          <cell r="M1316" t="str">
            <v>Thorner's Homes</v>
          </cell>
          <cell r="N1316" t="str">
            <v>RASA</v>
          </cell>
          <cell r="O1316">
            <v>1</v>
          </cell>
        </row>
        <row r="1317">
          <cell r="A1317" t="str">
            <v>A2394</v>
          </cell>
          <cell r="B1317" t="str">
            <v>A2394</v>
          </cell>
          <cell r="C1317" t="str">
            <v>Thorngate Almshouse Trust</v>
          </cell>
          <cell r="D1317" t="str">
            <v>No</v>
          </cell>
          <cell r="E1317" t="str">
            <v>non-grp</v>
          </cell>
          <cell r="F1317">
            <v>0</v>
          </cell>
          <cell r="G1317">
            <v>0</v>
          </cell>
          <cell r="H1317">
            <v>0</v>
          </cell>
          <cell r="I1317" t="str">
            <v>A2394</v>
          </cell>
          <cell r="J1317" t="str">
            <v>Thorngate Almshouse Trust</v>
          </cell>
          <cell r="K1317">
            <v>0</v>
          </cell>
          <cell r="L1317" t="str">
            <v>A2394</v>
          </cell>
          <cell r="M1317" t="str">
            <v>Thorngate Almshouse Trust</v>
          </cell>
          <cell r="N1317" t="str">
            <v>RASA</v>
          </cell>
          <cell r="O1317">
            <v>1</v>
          </cell>
        </row>
        <row r="1318">
          <cell r="A1318" t="str">
            <v>C3516</v>
          </cell>
          <cell r="B1318" t="str">
            <v>C3516</v>
          </cell>
          <cell r="C1318" t="str">
            <v>Thornholme Housing Co-operative Limited</v>
          </cell>
          <cell r="D1318" t="str">
            <v>No</v>
          </cell>
          <cell r="E1318" t="str">
            <v>non-grp</v>
          </cell>
          <cell r="F1318">
            <v>0</v>
          </cell>
          <cell r="G1318">
            <v>0</v>
          </cell>
          <cell r="H1318">
            <v>0</v>
          </cell>
          <cell r="I1318" t="str">
            <v>C3516</v>
          </cell>
          <cell r="J1318" t="str">
            <v>Thornholme Housing Co-operative Limited</v>
          </cell>
          <cell r="K1318">
            <v>0</v>
          </cell>
          <cell r="L1318" t="str">
            <v>C3516</v>
          </cell>
          <cell r="M1318" t="str">
            <v>Thornholme Housing Co-operative Limited</v>
          </cell>
          <cell r="N1318" t="str">
            <v>RASA</v>
          </cell>
          <cell r="O1318">
            <v>1</v>
          </cell>
        </row>
        <row r="1319">
          <cell r="A1319" t="str">
            <v>A4417</v>
          </cell>
          <cell r="B1319" t="str">
            <v>A4417</v>
          </cell>
          <cell r="C1319" t="str">
            <v>Thornton Cottage Homes</v>
          </cell>
          <cell r="D1319" t="str">
            <v>No</v>
          </cell>
          <cell r="E1319" t="str">
            <v>non-grp</v>
          </cell>
          <cell r="F1319">
            <v>0</v>
          </cell>
          <cell r="G1319">
            <v>0</v>
          </cell>
          <cell r="H1319">
            <v>0</v>
          </cell>
          <cell r="I1319" t="str">
            <v>A4417</v>
          </cell>
          <cell r="J1319" t="str">
            <v>Thornton Cottage Homes</v>
          </cell>
          <cell r="K1319">
            <v>0</v>
          </cell>
          <cell r="L1319" t="str">
            <v>A4417</v>
          </cell>
          <cell r="M1319" t="str">
            <v>Thornton Cottage Homes</v>
          </cell>
          <cell r="N1319" t="str">
            <v>RASA</v>
          </cell>
          <cell r="O1319">
            <v>1</v>
          </cell>
        </row>
        <row r="1320">
          <cell r="A1320" t="str">
            <v>4668</v>
          </cell>
          <cell r="B1320">
            <v>4668</v>
          </cell>
          <cell r="C1320" t="str">
            <v>Three Conditions Limited</v>
          </cell>
          <cell r="D1320" t="str">
            <v>No</v>
          </cell>
          <cell r="E1320" t="str">
            <v>non-grp</v>
          </cell>
          <cell r="F1320">
            <v>0</v>
          </cell>
          <cell r="G1320">
            <v>0</v>
          </cell>
          <cell r="H1320">
            <v>0</v>
          </cell>
          <cell r="I1320" t="str">
            <v>4668</v>
          </cell>
          <cell r="J1320" t="str">
            <v>Three Conditions Limited</v>
          </cell>
          <cell r="K1320">
            <v>0</v>
          </cell>
          <cell r="L1320" t="str">
            <v>4668</v>
          </cell>
          <cell r="M1320" t="str">
            <v>Three Conditions Limited</v>
          </cell>
          <cell r="N1320" t="str">
            <v>RASA</v>
          </cell>
          <cell r="O1320">
            <v>1</v>
          </cell>
        </row>
        <row r="1321">
          <cell r="A1321" t="str">
            <v>L4520</v>
          </cell>
          <cell r="B1321" t="str">
            <v>L4520</v>
          </cell>
          <cell r="C1321" t="str">
            <v>Thrive Homes Ltd</v>
          </cell>
          <cell r="D1321" t="str">
            <v>No</v>
          </cell>
          <cell r="E1321" t="str">
            <v>non-grp</v>
          </cell>
          <cell r="F1321">
            <v>0</v>
          </cell>
          <cell r="G1321">
            <v>0</v>
          </cell>
          <cell r="H1321">
            <v>0</v>
          </cell>
          <cell r="I1321" t="str">
            <v>L4520</v>
          </cell>
          <cell r="J1321" t="str">
            <v>Thrive Homes Ltd</v>
          </cell>
          <cell r="K1321">
            <v>0</v>
          </cell>
          <cell r="L1321" t="str">
            <v>L4520</v>
          </cell>
          <cell r="M1321" t="str">
            <v>Thrive Homes Ltd</v>
          </cell>
          <cell r="N1321" t="str">
            <v>Large</v>
          </cell>
          <cell r="O1321">
            <v>1</v>
          </cell>
        </row>
        <row r="1322">
          <cell r="A1322" t="str">
            <v>A1070</v>
          </cell>
          <cell r="B1322" t="str">
            <v>A1070</v>
          </cell>
          <cell r="C1322" t="str">
            <v>Tiverton Almshouse Trust</v>
          </cell>
          <cell r="D1322" t="str">
            <v>No</v>
          </cell>
          <cell r="E1322" t="str">
            <v>non-grp</v>
          </cell>
          <cell r="F1322">
            <v>0</v>
          </cell>
          <cell r="G1322">
            <v>0</v>
          </cell>
          <cell r="H1322">
            <v>0</v>
          </cell>
          <cell r="I1322" t="str">
            <v>A1070</v>
          </cell>
          <cell r="J1322" t="str">
            <v>Tiverton Almshouse Trust</v>
          </cell>
          <cell r="K1322">
            <v>0</v>
          </cell>
          <cell r="L1322" t="str">
            <v>A1070</v>
          </cell>
          <cell r="M1322" t="str">
            <v>Tiverton Almshouse Trust</v>
          </cell>
          <cell r="N1322" t="str">
            <v>RASA</v>
          </cell>
          <cell r="O1322">
            <v>1</v>
          </cell>
        </row>
        <row r="1323">
          <cell r="A1323" t="str">
            <v>A1063</v>
          </cell>
          <cell r="B1323" t="str">
            <v>A1063</v>
          </cell>
          <cell r="C1323" t="str">
            <v>Toddington United Almshouse Charity</v>
          </cell>
          <cell r="D1323" t="str">
            <v>Yes</v>
          </cell>
          <cell r="E1323" t="str">
            <v>No</v>
          </cell>
          <cell r="F1323" t="str">
            <v>No</v>
          </cell>
          <cell r="G1323">
            <v>0</v>
          </cell>
          <cell r="H1323">
            <v>0</v>
          </cell>
          <cell r="I1323" t="str">
            <v>A1063</v>
          </cell>
          <cell r="J1323" t="str">
            <v>Toddington United Almshouse Charity</v>
          </cell>
          <cell r="K1323" t="str">
            <v>unreg'd parent: N/A</v>
          </cell>
          <cell r="L1323" t="str">
            <v>A1063</v>
          </cell>
          <cell r="M1323" t="str">
            <v>Toddington United Almshouse Charity</v>
          </cell>
          <cell r="N1323" t="str">
            <v>RASA</v>
          </cell>
          <cell r="O1323">
            <v>1</v>
          </cell>
        </row>
        <row r="1324">
          <cell r="A1324" t="str">
            <v>L4160</v>
          </cell>
          <cell r="B1324" t="str">
            <v>L4160</v>
          </cell>
          <cell r="C1324" t="str">
            <v>Chevin Housing Association Limited</v>
          </cell>
          <cell r="D1324" t="str">
            <v>Yes</v>
          </cell>
          <cell r="E1324" t="str">
            <v>No</v>
          </cell>
          <cell r="F1324" t="str">
            <v>Yes</v>
          </cell>
          <cell r="G1324" t="str">
            <v>L4464</v>
          </cell>
          <cell r="H1324" t="str">
            <v>Together Housing Group Limited</v>
          </cell>
          <cell r="I1324" t="str">
            <v>L4464</v>
          </cell>
          <cell r="J1324" t="str">
            <v>Together Housing Group Limited</v>
          </cell>
          <cell r="K1324">
            <v>0</v>
          </cell>
          <cell r="L1324" t="str">
            <v>L4464</v>
          </cell>
          <cell r="M1324" t="str">
            <v>Together Housing Group Limited</v>
          </cell>
          <cell r="N1324" t="str">
            <v>Large</v>
          </cell>
          <cell r="O1324">
            <v>1</v>
          </cell>
        </row>
        <row r="1325">
          <cell r="A1325" t="str">
            <v>L4462</v>
          </cell>
          <cell r="B1325" t="str">
            <v>L4462</v>
          </cell>
          <cell r="C1325" t="str">
            <v>Green Vale Homes Ltd</v>
          </cell>
          <cell r="D1325" t="str">
            <v>Yes</v>
          </cell>
          <cell r="E1325" t="str">
            <v>No</v>
          </cell>
          <cell r="F1325" t="str">
            <v>Yes</v>
          </cell>
          <cell r="G1325" t="str">
            <v>L4464</v>
          </cell>
          <cell r="H1325" t="str">
            <v>Together Housing Group Limited</v>
          </cell>
          <cell r="I1325" t="str">
            <v>L4464</v>
          </cell>
          <cell r="J1325" t="str">
            <v>Together Housing Group Limited</v>
          </cell>
          <cell r="K1325">
            <v>0</v>
          </cell>
          <cell r="L1325" t="str">
            <v>L4464</v>
          </cell>
          <cell r="M1325" t="str">
            <v>Together Housing Group Limited</v>
          </cell>
          <cell r="N1325" t="str">
            <v>Large</v>
          </cell>
          <cell r="O1325">
            <v>1</v>
          </cell>
        </row>
        <row r="1326">
          <cell r="A1326" t="str">
            <v>L0293</v>
          </cell>
          <cell r="B1326" t="str">
            <v>L0293</v>
          </cell>
          <cell r="C1326" t="str">
            <v>Harewood Housing Society Limited</v>
          </cell>
          <cell r="D1326" t="str">
            <v>Yes</v>
          </cell>
          <cell r="E1326" t="str">
            <v>No</v>
          </cell>
          <cell r="F1326" t="str">
            <v>Yes</v>
          </cell>
          <cell r="G1326" t="str">
            <v>L4464</v>
          </cell>
          <cell r="H1326" t="str">
            <v>Together Housing Group Limited</v>
          </cell>
          <cell r="I1326" t="str">
            <v>L4464</v>
          </cell>
          <cell r="J1326" t="str">
            <v>Together Housing Group Limited</v>
          </cell>
          <cell r="K1326">
            <v>0</v>
          </cell>
          <cell r="L1326" t="str">
            <v>L4464</v>
          </cell>
          <cell r="M1326" t="str">
            <v>Together Housing Group Limited</v>
          </cell>
          <cell r="N1326" t="str">
            <v>RASA</v>
          </cell>
          <cell r="O1326">
            <v>1</v>
          </cell>
        </row>
        <row r="1327">
          <cell r="A1327" t="str">
            <v>L4477</v>
          </cell>
          <cell r="B1327" t="str">
            <v>L4477</v>
          </cell>
          <cell r="C1327" t="str">
            <v>Housing Pendle Limited</v>
          </cell>
          <cell r="D1327" t="str">
            <v>Yes</v>
          </cell>
          <cell r="E1327" t="str">
            <v>No</v>
          </cell>
          <cell r="F1327" t="str">
            <v>Yes</v>
          </cell>
          <cell r="G1327" t="str">
            <v>L4464</v>
          </cell>
          <cell r="H1327" t="str">
            <v>Together Housing Group Limited</v>
          </cell>
          <cell r="I1327" t="str">
            <v>L4464</v>
          </cell>
          <cell r="J1327" t="str">
            <v>Together Housing Group Limited</v>
          </cell>
          <cell r="K1327">
            <v>0</v>
          </cell>
          <cell r="L1327" t="str">
            <v>L4464</v>
          </cell>
          <cell r="M1327" t="str">
            <v>Together Housing Group Limited</v>
          </cell>
          <cell r="N1327" t="str">
            <v>Large</v>
          </cell>
          <cell r="O1327">
            <v>1</v>
          </cell>
        </row>
        <row r="1328">
          <cell r="A1328" t="str">
            <v>LH4307</v>
          </cell>
          <cell r="B1328" t="str">
            <v>LH4307</v>
          </cell>
          <cell r="C1328" t="str">
            <v>Pennine Housing 2000 Limited</v>
          </cell>
          <cell r="D1328" t="str">
            <v>Yes</v>
          </cell>
          <cell r="E1328" t="str">
            <v>No</v>
          </cell>
          <cell r="F1328" t="str">
            <v>Yes</v>
          </cell>
          <cell r="G1328" t="str">
            <v>L4464</v>
          </cell>
          <cell r="H1328" t="str">
            <v>Together Housing Group Limited</v>
          </cell>
          <cell r="I1328" t="str">
            <v>L4464</v>
          </cell>
          <cell r="J1328" t="str">
            <v>Together Housing Group Limited</v>
          </cell>
          <cell r="K1328">
            <v>0</v>
          </cell>
          <cell r="L1328" t="str">
            <v>L4464</v>
          </cell>
          <cell r="M1328" t="str">
            <v>Together Housing Group Limited</v>
          </cell>
          <cell r="N1328" t="str">
            <v>Large</v>
          </cell>
          <cell r="O1328">
            <v>1</v>
          </cell>
        </row>
        <row r="1329">
          <cell r="A1329" t="str">
            <v>L4464</v>
          </cell>
          <cell r="B1329" t="str">
            <v>L4464</v>
          </cell>
          <cell r="C1329" t="str">
            <v>Together Housing Group Limited</v>
          </cell>
          <cell r="D1329" t="str">
            <v>Yes</v>
          </cell>
          <cell r="E1329" t="str">
            <v>Yes</v>
          </cell>
          <cell r="F1329">
            <v>0</v>
          </cell>
          <cell r="G1329">
            <v>0</v>
          </cell>
          <cell r="H1329">
            <v>0</v>
          </cell>
          <cell r="I1329" t="str">
            <v>L4464</v>
          </cell>
          <cell r="J1329" t="str">
            <v>Together Housing Group Limited</v>
          </cell>
          <cell r="K1329">
            <v>0</v>
          </cell>
          <cell r="L1329" t="str">
            <v>L4464</v>
          </cell>
          <cell r="M1329" t="str">
            <v>Together Housing Group Limited</v>
          </cell>
          <cell r="N1329" t="str">
            <v>RASA</v>
          </cell>
          <cell r="O1329">
            <v>1</v>
          </cell>
        </row>
        <row r="1330">
          <cell r="A1330" t="str">
            <v>LH4314</v>
          </cell>
          <cell r="B1330" t="str">
            <v>LH4314</v>
          </cell>
          <cell r="C1330" t="str">
            <v>Twin Valley Homes Limited</v>
          </cell>
          <cell r="D1330" t="str">
            <v>Yes</v>
          </cell>
          <cell r="E1330" t="str">
            <v>No</v>
          </cell>
          <cell r="F1330" t="str">
            <v>Yes</v>
          </cell>
          <cell r="G1330" t="str">
            <v>L4464</v>
          </cell>
          <cell r="H1330" t="str">
            <v>Together Housing Group Limited</v>
          </cell>
          <cell r="I1330" t="str">
            <v>L4464</v>
          </cell>
          <cell r="J1330" t="str">
            <v>Together Housing Group Limited</v>
          </cell>
          <cell r="K1330">
            <v>0</v>
          </cell>
          <cell r="L1330" t="str">
            <v>L4464</v>
          </cell>
          <cell r="M1330" t="str">
            <v>Together Housing Group Limited</v>
          </cell>
          <cell r="N1330" t="str">
            <v>Large</v>
          </cell>
          <cell r="O1330">
            <v>1</v>
          </cell>
        </row>
        <row r="1331">
          <cell r="A1331" t="str">
            <v>A2079</v>
          </cell>
          <cell r="B1331" t="str">
            <v>A2079</v>
          </cell>
          <cell r="C1331" t="str">
            <v>Tonbridge United Charity</v>
          </cell>
          <cell r="D1331" t="str">
            <v>No</v>
          </cell>
          <cell r="E1331" t="str">
            <v>non-grp</v>
          </cell>
          <cell r="F1331">
            <v>0</v>
          </cell>
          <cell r="G1331">
            <v>0</v>
          </cell>
          <cell r="H1331">
            <v>0</v>
          </cell>
          <cell r="I1331" t="str">
            <v>A2079</v>
          </cell>
          <cell r="J1331" t="str">
            <v>Tonbridge United Charity</v>
          </cell>
          <cell r="K1331">
            <v>0</v>
          </cell>
          <cell r="L1331" t="str">
            <v>A2079</v>
          </cell>
          <cell r="M1331" t="str">
            <v>Tonbridge United Charity</v>
          </cell>
          <cell r="N1331" t="str">
            <v>RASA</v>
          </cell>
          <cell r="O1331">
            <v>1</v>
          </cell>
        </row>
        <row r="1332">
          <cell r="A1332" t="str">
            <v>C2613</v>
          </cell>
          <cell r="B1332" t="str">
            <v>C2613</v>
          </cell>
          <cell r="C1332" t="str">
            <v>Tooting Bec Housing Co-operative Limited</v>
          </cell>
          <cell r="D1332" t="str">
            <v>No</v>
          </cell>
          <cell r="E1332" t="str">
            <v>non-grp</v>
          </cell>
          <cell r="F1332">
            <v>0</v>
          </cell>
          <cell r="G1332">
            <v>0</v>
          </cell>
          <cell r="H1332">
            <v>0</v>
          </cell>
          <cell r="I1332" t="str">
            <v>C2613</v>
          </cell>
          <cell r="J1332" t="str">
            <v>Tooting Bec Housing Co-operative Limited</v>
          </cell>
          <cell r="K1332">
            <v>0</v>
          </cell>
          <cell r="L1332" t="str">
            <v>C2613</v>
          </cell>
          <cell r="M1332" t="str">
            <v>Tooting Bec Housing Co-operative Limited</v>
          </cell>
          <cell r="N1332" t="str">
            <v>RASA</v>
          </cell>
          <cell r="O1332">
            <v>1</v>
          </cell>
        </row>
        <row r="1333">
          <cell r="A1333" t="str">
            <v>4631</v>
          </cell>
          <cell r="B1333">
            <v>4631</v>
          </cell>
          <cell r="C1333" t="str">
            <v>Golden Gates Housing Trust</v>
          </cell>
          <cell r="D1333" t="str">
            <v>No</v>
          </cell>
          <cell r="E1333" t="str">
            <v>non-grp</v>
          </cell>
          <cell r="F1333">
            <v>0</v>
          </cell>
          <cell r="G1333">
            <v>0</v>
          </cell>
          <cell r="H1333">
            <v>0</v>
          </cell>
          <cell r="I1333" t="str">
            <v>4631</v>
          </cell>
          <cell r="J1333" t="str">
            <v>Golden Gates Housing Trust</v>
          </cell>
          <cell r="K1333" t="str">
            <v>Golden Gates and Helena into group with a new parent org - Torus62</v>
          </cell>
          <cell r="L1333" t="str">
            <v>4802</v>
          </cell>
          <cell r="M1333" t="str">
            <v>Torus62 Limited</v>
          </cell>
          <cell r="N1333" t="str">
            <v>Large</v>
          </cell>
          <cell r="O1333">
            <v>1</v>
          </cell>
        </row>
        <row r="1334">
          <cell r="A1334" t="str">
            <v>4802</v>
          </cell>
          <cell r="B1334">
            <v>4802</v>
          </cell>
          <cell r="C1334" t="str">
            <v>Torus62 Limited</v>
          </cell>
          <cell r="D1334" t="str">
            <v>No</v>
          </cell>
          <cell r="E1334" t="str">
            <v>non-grp</v>
          </cell>
          <cell r="F1334">
            <v>0</v>
          </cell>
          <cell r="G1334">
            <v>0</v>
          </cell>
          <cell r="H1334">
            <v>0</v>
          </cell>
          <cell r="I1334" t="str">
            <v>4802</v>
          </cell>
          <cell r="J1334" t="str">
            <v>Torus62 Limited</v>
          </cell>
          <cell r="K1334" t="str">
            <v>Golden Gates and Helena into group with a new parent org - Torus62</v>
          </cell>
          <cell r="L1334" t="str">
            <v>4802</v>
          </cell>
          <cell r="M1334" t="str">
            <v>Torus62 Limited</v>
          </cell>
          <cell r="N1334" t="str">
            <v>Large</v>
          </cell>
          <cell r="O1334">
            <v>1</v>
          </cell>
        </row>
        <row r="1335">
          <cell r="A1335" t="str">
            <v>L4340</v>
          </cell>
          <cell r="B1335" t="str">
            <v>L4340</v>
          </cell>
          <cell r="C1335" t="str">
            <v>Helena Partnerships Limited</v>
          </cell>
          <cell r="D1335" t="str">
            <v>No</v>
          </cell>
          <cell r="E1335" t="str">
            <v>non-grp</v>
          </cell>
          <cell r="F1335">
            <v>0</v>
          </cell>
          <cell r="G1335">
            <v>0</v>
          </cell>
          <cell r="H1335">
            <v>0</v>
          </cell>
          <cell r="I1335" t="str">
            <v>L4340</v>
          </cell>
          <cell r="J1335" t="str">
            <v>Helena Partnerships Limited</v>
          </cell>
          <cell r="K1335" t="str">
            <v>Golden Gates and Helena into group with a new parent org - Torus62</v>
          </cell>
          <cell r="L1335" t="str">
            <v>4802</v>
          </cell>
          <cell r="M1335" t="str">
            <v>Torus62 Limited</v>
          </cell>
          <cell r="N1335" t="str">
            <v>Large</v>
          </cell>
          <cell r="O1335">
            <v>1</v>
          </cell>
        </row>
        <row r="1336">
          <cell r="A1336" t="str">
            <v>L4260</v>
          </cell>
          <cell r="B1336" t="str">
            <v>L4260</v>
          </cell>
          <cell r="C1336" t="str">
            <v>Tower Hamlets Community Housing Limited</v>
          </cell>
          <cell r="D1336" t="str">
            <v>No</v>
          </cell>
          <cell r="E1336" t="str">
            <v>non-grp</v>
          </cell>
          <cell r="F1336">
            <v>0</v>
          </cell>
          <cell r="G1336">
            <v>0</v>
          </cell>
          <cell r="H1336">
            <v>0</v>
          </cell>
          <cell r="I1336" t="str">
            <v>L4260</v>
          </cell>
          <cell r="J1336" t="str">
            <v>Tower Hamlets Community Housing Limited</v>
          </cell>
          <cell r="K1336">
            <v>0</v>
          </cell>
          <cell r="L1336" t="str">
            <v>L4260</v>
          </cell>
          <cell r="M1336" t="str">
            <v>Tower Hamlets Community Housing Limited</v>
          </cell>
          <cell r="N1336" t="str">
            <v>Large</v>
          </cell>
          <cell r="O1336">
            <v>1</v>
          </cell>
        </row>
        <row r="1337">
          <cell r="A1337" t="str">
            <v>LH3958</v>
          </cell>
          <cell r="B1337" t="str">
            <v>LH3958</v>
          </cell>
          <cell r="C1337" t="str">
            <v>TCHG Living Limited</v>
          </cell>
          <cell r="D1337" t="str">
            <v>Yes</v>
          </cell>
          <cell r="E1337" t="str">
            <v>No</v>
          </cell>
          <cell r="F1337" t="str">
            <v>Yes</v>
          </cell>
          <cell r="G1337" t="str">
            <v>L4251</v>
          </cell>
          <cell r="H1337" t="str">
            <v>Town and Country Housing Group</v>
          </cell>
          <cell r="I1337" t="str">
            <v>L4251</v>
          </cell>
          <cell r="J1337" t="str">
            <v>Town and Country Housing Group</v>
          </cell>
          <cell r="K1337">
            <v>0</v>
          </cell>
          <cell r="L1337" t="str">
            <v>L4251</v>
          </cell>
          <cell r="M1337" t="str">
            <v>Town and Country Housing Group</v>
          </cell>
          <cell r="N1337" t="str">
            <v>RASA</v>
          </cell>
          <cell r="O1337">
            <v>1</v>
          </cell>
        </row>
        <row r="1338">
          <cell r="A1338" t="str">
            <v>L4251</v>
          </cell>
          <cell r="B1338" t="str">
            <v>L4251</v>
          </cell>
          <cell r="C1338" t="str">
            <v>Town and Country Housing Group</v>
          </cell>
          <cell r="D1338" t="str">
            <v>Yes</v>
          </cell>
          <cell r="E1338" t="str">
            <v>Yes</v>
          </cell>
          <cell r="F1338">
            <v>0</v>
          </cell>
          <cell r="G1338">
            <v>0</v>
          </cell>
          <cell r="H1338">
            <v>0</v>
          </cell>
          <cell r="I1338" t="str">
            <v>L4251</v>
          </cell>
          <cell r="J1338" t="str">
            <v>Town and Country Housing Group</v>
          </cell>
          <cell r="K1338">
            <v>0</v>
          </cell>
          <cell r="L1338" t="str">
            <v>L4251</v>
          </cell>
          <cell r="M1338" t="str">
            <v>Town and Country Housing Group</v>
          </cell>
          <cell r="N1338" t="str">
            <v>Large</v>
          </cell>
          <cell r="O1338">
            <v>1</v>
          </cell>
        </row>
        <row r="1339">
          <cell r="A1339" t="str">
            <v>C3964</v>
          </cell>
          <cell r="B1339" t="str">
            <v>C3964</v>
          </cell>
          <cell r="C1339" t="str">
            <v>Townshend Close Housing Co-operative Limited</v>
          </cell>
          <cell r="D1339" t="str">
            <v>No</v>
          </cell>
          <cell r="E1339" t="str">
            <v>non-grp</v>
          </cell>
          <cell r="F1339">
            <v>0</v>
          </cell>
          <cell r="G1339">
            <v>0</v>
          </cell>
          <cell r="H1339">
            <v>0</v>
          </cell>
          <cell r="I1339" t="str">
            <v>C3964</v>
          </cell>
          <cell r="J1339" t="str">
            <v>Townshend Close Housing Co-operative Limited</v>
          </cell>
          <cell r="K1339">
            <v>0</v>
          </cell>
          <cell r="L1339" t="str">
            <v>C3964</v>
          </cell>
          <cell r="M1339" t="str">
            <v>Townshend Close Housing Co-operative Limited</v>
          </cell>
          <cell r="N1339" t="str">
            <v>RASA</v>
          </cell>
          <cell r="O1339">
            <v>1</v>
          </cell>
        </row>
        <row r="1340">
          <cell r="A1340" t="str">
            <v>L4440</v>
          </cell>
          <cell r="B1340" t="str">
            <v>L4440</v>
          </cell>
          <cell r="C1340" t="str">
            <v>Trafford Housing Trust Limited</v>
          </cell>
          <cell r="D1340" t="str">
            <v>No</v>
          </cell>
          <cell r="E1340" t="str">
            <v>non-grp</v>
          </cell>
          <cell r="F1340">
            <v>0</v>
          </cell>
          <cell r="G1340">
            <v>0</v>
          </cell>
          <cell r="H1340">
            <v>0</v>
          </cell>
          <cell r="I1340" t="str">
            <v>L4440</v>
          </cell>
          <cell r="J1340" t="str">
            <v>Trafford Housing Trust Limited</v>
          </cell>
          <cell r="K1340">
            <v>0</v>
          </cell>
          <cell r="L1340" t="str">
            <v>L4440</v>
          </cell>
          <cell r="M1340" t="str">
            <v>Trafford Housing Trust Limited</v>
          </cell>
          <cell r="N1340" t="str">
            <v>Large</v>
          </cell>
          <cell r="O1340">
            <v>1</v>
          </cell>
        </row>
        <row r="1341">
          <cell r="A1341" t="str">
            <v>A0069</v>
          </cell>
          <cell r="B1341" t="str">
            <v>A0069</v>
          </cell>
          <cell r="C1341" t="str">
            <v>Tregonwell Almhouse Trust</v>
          </cell>
          <cell r="D1341" t="str">
            <v>No</v>
          </cell>
          <cell r="E1341" t="str">
            <v>non-grp</v>
          </cell>
          <cell r="F1341">
            <v>0</v>
          </cell>
          <cell r="G1341">
            <v>0</v>
          </cell>
          <cell r="H1341">
            <v>0</v>
          </cell>
          <cell r="I1341" t="str">
            <v>A0069</v>
          </cell>
          <cell r="J1341" t="str">
            <v>Tregonwell Almhouse Trust</v>
          </cell>
          <cell r="K1341">
            <v>0</v>
          </cell>
          <cell r="L1341" t="str">
            <v>A0069</v>
          </cell>
          <cell r="M1341" t="str">
            <v>Tregonwell Almhouse Trust</v>
          </cell>
          <cell r="N1341" t="str">
            <v>RASA</v>
          </cell>
          <cell r="O1341">
            <v>1</v>
          </cell>
        </row>
        <row r="1342">
          <cell r="A1342" t="str">
            <v>L4311</v>
          </cell>
          <cell r="B1342" t="str">
            <v>L4311</v>
          </cell>
          <cell r="C1342" t="str">
            <v>Trent &amp; Dove Housing Limited</v>
          </cell>
          <cell r="D1342" t="str">
            <v>Yes</v>
          </cell>
          <cell r="E1342" t="str">
            <v>Yes</v>
          </cell>
          <cell r="F1342">
            <v>0</v>
          </cell>
          <cell r="G1342">
            <v>0</v>
          </cell>
          <cell r="H1342">
            <v>0</v>
          </cell>
          <cell r="I1342" t="str">
            <v>L4311</v>
          </cell>
          <cell r="J1342" t="str">
            <v>Trent &amp; Dove Housing Limited</v>
          </cell>
          <cell r="K1342">
            <v>0</v>
          </cell>
          <cell r="L1342" t="str">
            <v>L4311</v>
          </cell>
          <cell r="M1342" t="str">
            <v>Trent &amp; Dove Housing Limited</v>
          </cell>
          <cell r="N1342" t="str">
            <v>Large</v>
          </cell>
          <cell r="O1342">
            <v>1</v>
          </cell>
        </row>
        <row r="1343">
          <cell r="A1343" t="str">
            <v>C2585</v>
          </cell>
          <cell r="B1343" t="str">
            <v>C2585</v>
          </cell>
          <cell r="C1343" t="str">
            <v>Triangle Housing Co-operative Limited</v>
          </cell>
          <cell r="D1343" t="str">
            <v>No</v>
          </cell>
          <cell r="E1343" t="str">
            <v>non-grp</v>
          </cell>
          <cell r="F1343">
            <v>0</v>
          </cell>
          <cell r="G1343">
            <v>0</v>
          </cell>
          <cell r="H1343">
            <v>0</v>
          </cell>
          <cell r="I1343" t="str">
            <v>C2585</v>
          </cell>
          <cell r="J1343" t="str">
            <v>Triangle Housing Co-operative Limited</v>
          </cell>
          <cell r="K1343">
            <v>0</v>
          </cell>
          <cell r="L1343" t="str">
            <v>C2585</v>
          </cell>
          <cell r="M1343" t="str">
            <v>Triangle Housing Co-operative Limited</v>
          </cell>
          <cell r="N1343" t="str">
            <v>RASA</v>
          </cell>
          <cell r="O1343">
            <v>1</v>
          </cell>
        </row>
        <row r="1344">
          <cell r="A1344" t="str">
            <v>L1303</v>
          </cell>
          <cell r="B1344" t="str">
            <v>L1303</v>
          </cell>
          <cell r="C1344" t="str">
            <v>Trident Charitable Housing Association Limited</v>
          </cell>
          <cell r="D1344" t="str">
            <v>Yes</v>
          </cell>
          <cell r="E1344" t="str">
            <v>No</v>
          </cell>
          <cell r="F1344" t="str">
            <v>Yes</v>
          </cell>
          <cell r="G1344" t="str">
            <v>L0979</v>
          </cell>
          <cell r="H1344" t="str">
            <v>Trident Housing Association Limited</v>
          </cell>
          <cell r="I1344" t="str">
            <v>L0979</v>
          </cell>
          <cell r="J1344" t="str">
            <v>Trident Housing Association Limited</v>
          </cell>
          <cell r="K1344">
            <v>0</v>
          </cell>
          <cell r="L1344" t="str">
            <v>L0979</v>
          </cell>
          <cell r="M1344" t="str">
            <v>Trident Housing Association Limited</v>
          </cell>
          <cell r="N1344" t="str">
            <v>RASA</v>
          </cell>
          <cell r="O1344">
            <v>1</v>
          </cell>
        </row>
        <row r="1345">
          <cell r="A1345" t="str">
            <v>L0979</v>
          </cell>
          <cell r="B1345" t="str">
            <v>L0979</v>
          </cell>
          <cell r="C1345" t="str">
            <v>Trident Housing Association Limited</v>
          </cell>
          <cell r="D1345" t="str">
            <v>Yes</v>
          </cell>
          <cell r="E1345" t="str">
            <v>Yes</v>
          </cell>
          <cell r="F1345">
            <v>0</v>
          </cell>
          <cell r="G1345">
            <v>0</v>
          </cell>
          <cell r="H1345">
            <v>0</v>
          </cell>
          <cell r="I1345" t="str">
            <v>L0979</v>
          </cell>
          <cell r="J1345" t="str">
            <v>Trident Housing Association Limited</v>
          </cell>
          <cell r="K1345">
            <v>0</v>
          </cell>
          <cell r="L1345" t="str">
            <v>L0979</v>
          </cell>
          <cell r="M1345" t="str">
            <v>Trident Housing Association Limited</v>
          </cell>
          <cell r="N1345" t="str">
            <v>Large</v>
          </cell>
          <cell r="O1345">
            <v>1</v>
          </cell>
        </row>
        <row r="1346">
          <cell r="A1346" t="str">
            <v>A2455</v>
          </cell>
          <cell r="B1346" t="str">
            <v>A2455</v>
          </cell>
          <cell r="C1346" t="str">
            <v>Trinity Homes</v>
          </cell>
          <cell r="D1346" t="str">
            <v>No</v>
          </cell>
          <cell r="E1346" t="str">
            <v>non-grp</v>
          </cell>
          <cell r="F1346">
            <v>0</v>
          </cell>
          <cell r="G1346">
            <v>0</v>
          </cell>
          <cell r="H1346">
            <v>0</v>
          </cell>
          <cell r="I1346" t="str">
            <v>A2455</v>
          </cell>
          <cell r="J1346" t="str">
            <v>Trinity Homes</v>
          </cell>
          <cell r="K1346">
            <v>0</v>
          </cell>
          <cell r="L1346" t="str">
            <v>A2455</v>
          </cell>
          <cell r="M1346" t="str">
            <v>Trinity Homes</v>
          </cell>
          <cell r="N1346" t="str">
            <v>RASA</v>
          </cell>
          <cell r="O1346">
            <v>1</v>
          </cell>
        </row>
        <row r="1347">
          <cell r="A1347" t="str">
            <v>A4022</v>
          </cell>
          <cell r="B1347" t="str">
            <v>A4022</v>
          </cell>
          <cell r="C1347" t="str">
            <v>Trinity Hospital at Clun</v>
          </cell>
          <cell r="D1347" t="str">
            <v>No</v>
          </cell>
          <cell r="E1347" t="str">
            <v>non-grp</v>
          </cell>
          <cell r="F1347">
            <v>0</v>
          </cell>
          <cell r="G1347">
            <v>0</v>
          </cell>
          <cell r="H1347">
            <v>0</v>
          </cell>
          <cell r="I1347" t="str">
            <v>A4022</v>
          </cell>
          <cell r="J1347" t="str">
            <v>Trinity Hospital at Clun</v>
          </cell>
          <cell r="K1347">
            <v>0</v>
          </cell>
          <cell r="L1347" t="str">
            <v>A4022</v>
          </cell>
          <cell r="M1347" t="str">
            <v>Trinity Hospital at Clun</v>
          </cell>
          <cell r="N1347" t="str">
            <v>RASA</v>
          </cell>
          <cell r="O1347">
            <v>1</v>
          </cell>
        </row>
        <row r="1348">
          <cell r="A1348" t="str">
            <v>4645</v>
          </cell>
          <cell r="B1348">
            <v>4645</v>
          </cell>
          <cell r="C1348" t="str">
            <v>Trinity Housing Association Limited</v>
          </cell>
          <cell r="D1348" t="str">
            <v>No</v>
          </cell>
          <cell r="E1348" t="str">
            <v>non-grp</v>
          </cell>
          <cell r="F1348">
            <v>0</v>
          </cell>
          <cell r="G1348">
            <v>0</v>
          </cell>
          <cell r="H1348">
            <v>0</v>
          </cell>
          <cell r="I1348" t="str">
            <v>4645</v>
          </cell>
          <cell r="J1348" t="str">
            <v>Trinity Housing Association Limited</v>
          </cell>
          <cell r="K1348">
            <v>0</v>
          </cell>
          <cell r="L1348" t="str">
            <v>4645</v>
          </cell>
          <cell r="M1348" t="str">
            <v>Trinity Housing Association Limited</v>
          </cell>
          <cell r="N1348" t="str">
            <v>RASA</v>
          </cell>
          <cell r="O1348">
            <v>1</v>
          </cell>
        </row>
        <row r="1349">
          <cell r="A1349" t="str">
            <v>L3808</v>
          </cell>
          <cell r="B1349" t="str">
            <v>L3808</v>
          </cell>
          <cell r="C1349" t="str">
            <v>Tuntum Housing Association Limited</v>
          </cell>
          <cell r="D1349" t="str">
            <v>Yes</v>
          </cell>
          <cell r="E1349" t="str">
            <v>Yes</v>
          </cell>
          <cell r="F1349">
            <v>0</v>
          </cell>
          <cell r="G1349">
            <v>0</v>
          </cell>
          <cell r="H1349">
            <v>0</v>
          </cell>
          <cell r="I1349" t="str">
            <v>L3808</v>
          </cell>
          <cell r="J1349" t="str">
            <v>Tuntum Housing Association Limited</v>
          </cell>
          <cell r="K1349">
            <v>0</v>
          </cell>
          <cell r="L1349" t="str">
            <v>L3808</v>
          </cell>
          <cell r="M1349" t="str">
            <v>Tuntum Housing Association Limited</v>
          </cell>
          <cell r="N1349" t="str">
            <v>Large</v>
          </cell>
          <cell r="O1349">
            <v>1</v>
          </cell>
        </row>
        <row r="1350">
          <cell r="A1350" t="str">
            <v>H2509</v>
          </cell>
          <cell r="B1350" t="str">
            <v>H2509</v>
          </cell>
          <cell r="C1350" t="str">
            <v>Turning Point</v>
          </cell>
          <cell r="D1350" t="str">
            <v>No</v>
          </cell>
          <cell r="E1350" t="str">
            <v>non-grp</v>
          </cell>
          <cell r="F1350">
            <v>0</v>
          </cell>
          <cell r="G1350">
            <v>0</v>
          </cell>
          <cell r="H1350">
            <v>0</v>
          </cell>
          <cell r="I1350" t="str">
            <v>H2509</v>
          </cell>
          <cell r="J1350" t="str">
            <v>Turning Point</v>
          </cell>
          <cell r="K1350">
            <v>0</v>
          </cell>
          <cell r="L1350" t="str">
            <v>H2509</v>
          </cell>
          <cell r="M1350" t="str">
            <v>Turning Point</v>
          </cell>
          <cell r="N1350" t="str">
            <v>RASA</v>
          </cell>
          <cell r="O1350">
            <v>1</v>
          </cell>
        </row>
        <row r="1351">
          <cell r="A1351" t="str">
            <v>4652</v>
          </cell>
          <cell r="B1351">
            <v>4652</v>
          </cell>
          <cell r="C1351" t="str">
            <v>Twenty-Fifth Avenue Ltd</v>
          </cell>
          <cell r="D1351" t="str">
            <v>No</v>
          </cell>
          <cell r="E1351" t="str">
            <v>non-grp</v>
          </cell>
          <cell r="F1351">
            <v>0</v>
          </cell>
          <cell r="G1351">
            <v>0</v>
          </cell>
          <cell r="H1351">
            <v>0</v>
          </cell>
          <cell r="I1351" t="str">
            <v>4652</v>
          </cell>
          <cell r="J1351" t="str">
            <v>Twenty-Fifth Avenue Ltd</v>
          </cell>
          <cell r="K1351">
            <v>0</v>
          </cell>
          <cell r="L1351" t="str">
            <v>4652</v>
          </cell>
          <cell r="M1351" t="str">
            <v>Twenty-Fifth Avenue Ltd</v>
          </cell>
          <cell r="N1351" t="str">
            <v>RASA</v>
          </cell>
          <cell r="O1351">
            <v>1</v>
          </cell>
        </row>
        <row r="1352">
          <cell r="A1352" t="str">
            <v>LH1534</v>
          </cell>
          <cell r="B1352" t="str">
            <v>LH1534</v>
          </cell>
          <cell r="C1352" t="str">
            <v>Two Castles Housing Association Limited</v>
          </cell>
          <cell r="D1352" t="str">
            <v>No</v>
          </cell>
          <cell r="E1352" t="str">
            <v>non-grp</v>
          </cell>
          <cell r="F1352">
            <v>0</v>
          </cell>
          <cell r="G1352">
            <v>0</v>
          </cell>
          <cell r="H1352">
            <v>0</v>
          </cell>
          <cell r="I1352" t="str">
            <v>LH1534</v>
          </cell>
          <cell r="J1352" t="str">
            <v>Two Castles Housing Association Limited</v>
          </cell>
          <cell r="K1352">
            <v>0</v>
          </cell>
          <cell r="L1352" t="str">
            <v>LH1534</v>
          </cell>
          <cell r="M1352" t="str">
            <v>Two Castles Housing Association Limited</v>
          </cell>
          <cell r="N1352" t="str">
            <v>Large</v>
          </cell>
          <cell r="O1352">
            <v>1</v>
          </cell>
        </row>
        <row r="1353">
          <cell r="A1353" t="str">
            <v>L4385</v>
          </cell>
          <cell r="B1353" t="str">
            <v>L4385</v>
          </cell>
          <cell r="C1353" t="str">
            <v>Two Rivers Housing</v>
          </cell>
          <cell r="D1353" t="str">
            <v>Yes</v>
          </cell>
          <cell r="E1353" t="str">
            <v>Yes</v>
          </cell>
          <cell r="F1353">
            <v>0</v>
          </cell>
          <cell r="G1353">
            <v>0</v>
          </cell>
          <cell r="H1353">
            <v>0</v>
          </cell>
          <cell r="I1353" t="str">
            <v>L4385</v>
          </cell>
          <cell r="J1353" t="str">
            <v>Two Rivers Housing</v>
          </cell>
          <cell r="K1353">
            <v>0</v>
          </cell>
          <cell r="L1353" t="str">
            <v>L4385</v>
          </cell>
          <cell r="M1353" t="str">
            <v>Two Rivers Housing</v>
          </cell>
          <cell r="N1353" t="str">
            <v>Large</v>
          </cell>
          <cell r="O1353">
            <v>1</v>
          </cell>
        </row>
        <row r="1354">
          <cell r="A1354" t="str">
            <v>LH3904</v>
          </cell>
          <cell r="B1354" t="str">
            <v>LH3904</v>
          </cell>
          <cell r="C1354" t="str">
            <v>Two Saints Limited</v>
          </cell>
          <cell r="D1354" t="str">
            <v>No</v>
          </cell>
          <cell r="E1354" t="str">
            <v>non-grp</v>
          </cell>
          <cell r="F1354">
            <v>0</v>
          </cell>
          <cell r="G1354">
            <v>0</v>
          </cell>
          <cell r="H1354">
            <v>0</v>
          </cell>
          <cell r="I1354" t="str">
            <v>LH3904</v>
          </cell>
          <cell r="J1354" t="str">
            <v>Two Saints Limited</v>
          </cell>
          <cell r="K1354">
            <v>0</v>
          </cell>
          <cell r="L1354" t="str">
            <v>LH3904</v>
          </cell>
          <cell r="M1354" t="str">
            <v>Two Saints Limited</v>
          </cell>
          <cell r="N1354" t="str">
            <v>RASA</v>
          </cell>
          <cell r="O1354">
            <v>1</v>
          </cell>
        </row>
        <row r="1355">
          <cell r="A1355" t="str">
            <v>LH4297</v>
          </cell>
          <cell r="B1355" t="str">
            <v>LH4297</v>
          </cell>
          <cell r="C1355" t="str">
            <v>Tyne Housing Association Limited</v>
          </cell>
          <cell r="D1355" t="str">
            <v>Yes</v>
          </cell>
          <cell r="E1355" t="str">
            <v>Yes</v>
          </cell>
          <cell r="F1355">
            <v>0</v>
          </cell>
          <cell r="G1355">
            <v>0</v>
          </cell>
          <cell r="H1355">
            <v>0</v>
          </cell>
          <cell r="I1355" t="str">
            <v>LH4297</v>
          </cell>
          <cell r="J1355" t="str">
            <v>Tyne Housing Association Limited</v>
          </cell>
          <cell r="K1355">
            <v>0</v>
          </cell>
          <cell r="L1355" t="str">
            <v>LH4297</v>
          </cell>
          <cell r="M1355" t="str">
            <v>Tyne Housing Association Limited</v>
          </cell>
          <cell r="N1355" t="str">
            <v>RASA</v>
          </cell>
          <cell r="O1355">
            <v>1</v>
          </cell>
        </row>
        <row r="1356">
          <cell r="A1356" t="str">
            <v>A3721</v>
          </cell>
          <cell r="B1356" t="str">
            <v>A3721</v>
          </cell>
          <cell r="C1356" t="str">
            <v>Tyne Mariners' Benevolent Institution</v>
          </cell>
          <cell r="D1356" t="str">
            <v>No</v>
          </cell>
          <cell r="E1356" t="str">
            <v>non-grp</v>
          </cell>
          <cell r="F1356">
            <v>0</v>
          </cell>
          <cell r="G1356">
            <v>0</v>
          </cell>
          <cell r="H1356">
            <v>0</v>
          </cell>
          <cell r="I1356" t="str">
            <v>A3721</v>
          </cell>
          <cell r="J1356" t="str">
            <v>Tyne Mariners' Benevolent Institution</v>
          </cell>
          <cell r="K1356">
            <v>0</v>
          </cell>
          <cell r="L1356" t="str">
            <v>A3721</v>
          </cell>
          <cell r="M1356" t="str">
            <v>Tyne Mariners' Benevolent Institution</v>
          </cell>
          <cell r="N1356" t="str">
            <v>RASA</v>
          </cell>
          <cell r="O1356">
            <v>1</v>
          </cell>
        </row>
        <row r="1357">
          <cell r="A1357" t="str">
            <v>L0388</v>
          </cell>
          <cell r="B1357" t="str">
            <v>L0388</v>
          </cell>
          <cell r="C1357" t="str">
            <v>Uckfield &amp; District Housing Association Limited</v>
          </cell>
          <cell r="D1357" t="str">
            <v>No</v>
          </cell>
          <cell r="E1357" t="str">
            <v>non-grp</v>
          </cell>
          <cell r="F1357">
            <v>0</v>
          </cell>
          <cell r="G1357">
            <v>0</v>
          </cell>
          <cell r="H1357">
            <v>0</v>
          </cell>
          <cell r="I1357" t="str">
            <v>L0388</v>
          </cell>
          <cell r="J1357" t="str">
            <v>Uckfield &amp; District Housing Association Limited</v>
          </cell>
          <cell r="K1357">
            <v>0</v>
          </cell>
          <cell r="L1357" t="str">
            <v>L0388</v>
          </cell>
          <cell r="M1357" t="str">
            <v>Uckfield &amp; District Housing Association Limited</v>
          </cell>
          <cell r="N1357" t="str">
            <v>RASA</v>
          </cell>
          <cell r="O1357">
            <v>1</v>
          </cell>
        </row>
        <row r="1358">
          <cell r="A1358" t="str">
            <v>L3758</v>
          </cell>
          <cell r="B1358" t="str">
            <v>L3758</v>
          </cell>
          <cell r="C1358" t="str">
            <v>United Housing Association Limited</v>
          </cell>
          <cell r="D1358" t="str">
            <v>No</v>
          </cell>
          <cell r="E1358" t="str">
            <v>non-grp</v>
          </cell>
          <cell r="F1358">
            <v>0</v>
          </cell>
          <cell r="G1358">
            <v>0</v>
          </cell>
          <cell r="H1358">
            <v>0</v>
          </cell>
          <cell r="I1358" t="str">
            <v>L3758</v>
          </cell>
          <cell r="J1358" t="str">
            <v>United Housing Association Limited</v>
          </cell>
          <cell r="K1358">
            <v>0</v>
          </cell>
          <cell r="L1358" t="str">
            <v>L3758</v>
          </cell>
          <cell r="M1358" t="str">
            <v>United Housing Association Limited</v>
          </cell>
          <cell r="N1358" t="str">
            <v>RASA</v>
          </cell>
          <cell r="O1358">
            <v>1</v>
          </cell>
        </row>
        <row r="1359">
          <cell r="A1359" t="str">
            <v>LH3737</v>
          </cell>
          <cell r="B1359" t="str">
            <v>LH3737</v>
          </cell>
          <cell r="C1359" t="str">
            <v>Unity Housing Association Limited</v>
          </cell>
          <cell r="D1359" t="str">
            <v>Yes</v>
          </cell>
          <cell r="E1359" t="str">
            <v>Yes</v>
          </cell>
          <cell r="F1359">
            <v>0</v>
          </cell>
          <cell r="G1359">
            <v>0</v>
          </cell>
          <cell r="H1359">
            <v>0</v>
          </cell>
          <cell r="I1359" t="str">
            <v>LH3737</v>
          </cell>
          <cell r="J1359" t="str">
            <v>Unity Housing Association Limited</v>
          </cell>
          <cell r="K1359">
            <v>0</v>
          </cell>
          <cell r="L1359" t="str">
            <v>LH3737</v>
          </cell>
          <cell r="M1359" t="str">
            <v>Unity Housing Association Limited</v>
          </cell>
          <cell r="N1359" t="str">
            <v>Large</v>
          </cell>
          <cell r="O1359">
            <v>1</v>
          </cell>
        </row>
        <row r="1360">
          <cell r="A1360" t="str">
            <v>L4473</v>
          </cell>
          <cell r="B1360" t="str">
            <v>L4473</v>
          </cell>
          <cell r="C1360" t="str">
            <v>Vale of Aylesbury Housing Trust</v>
          </cell>
          <cell r="D1360" t="str">
            <v>No</v>
          </cell>
          <cell r="E1360" t="str">
            <v>non-grp</v>
          </cell>
          <cell r="F1360">
            <v>0</v>
          </cell>
          <cell r="G1360">
            <v>0</v>
          </cell>
          <cell r="H1360">
            <v>0</v>
          </cell>
          <cell r="I1360" t="str">
            <v>L4473</v>
          </cell>
          <cell r="J1360" t="str">
            <v>Vale of Aylesbury Housing Trust</v>
          </cell>
          <cell r="K1360">
            <v>0</v>
          </cell>
          <cell r="L1360" t="str">
            <v>L4473</v>
          </cell>
          <cell r="M1360" t="str">
            <v>Vale of Aylesbury Housing Trust</v>
          </cell>
          <cell r="N1360" t="str">
            <v>Large</v>
          </cell>
          <cell r="O1360">
            <v>1</v>
          </cell>
        </row>
        <row r="1361">
          <cell r="A1361" t="str">
            <v>A0627</v>
          </cell>
          <cell r="B1361" t="str">
            <v>A0627</v>
          </cell>
          <cell r="C1361" t="str">
            <v>Vanbrugh and Tempest Almshouse Trust</v>
          </cell>
          <cell r="D1361" t="str">
            <v>No</v>
          </cell>
          <cell r="E1361" t="str">
            <v>non-grp</v>
          </cell>
          <cell r="F1361">
            <v>0</v>
          </cell>
          <cell r="G1361">
            <v>0</v>
          </cell>
          <cell r="H1361">
            <v>0</v>
          </cell>
          <cell r="I1361" t="str">
            <v>A0627</v>
          </cell>
          <cell r="J1361" t="str">
            <v>Vanbrugh and Tempest Almshouse Trust</v>
          </cell>
          <cell r="K1361">
            <v>0</v>
          </cell>
          <cell r="L1361" t="str">
            <v>A0627</v>
          </cell>
          <cell r="M1361" t="str">
            <v>Vanbrugh and Tempest Almshouse Trust</v>
          </cell>
          <cell r="N1361" t="str">
            <v>RASA</v>
          </cell>
          <cell r="O1361">
            <v>1</v>
          </cell>
        </row>
        <row r="1362">
          <cell r="A1362" t="str">
            <v>L1005</v>
          </cell>
          <cell r="B1362" t="str">
            <v>L1005</v>
          </cell>
          <cell r="C1362" t="str">
            <v>Vectis Housing Association Limited</v>
          </cell>
          <cell r="D1362" t="str">
            <v>No</v>
          </cell>
          <cell r="E1362" t="str">
            <v>non-grp</v>
          </cell>
          <cell r="F1362">
            <v>0</v>
          </cell>
          <cell r="G1362">
            <v>0</v>
          </cell>
          <cell r="H1362">
            <v>0</v>
          </cell>
          <cell r="I1362" t="str">
            <v>L1005</v>
          </cell>
          <cell r="J1362" t="str">
            <v>Vectis Housing Association Limited</v>
          </cell>
          <cell r="K1362">
            <v>0</v>
          </cell>
          <cell r="L1362" t="str">
            <v>L1005</v>
          </cell>
          <cell r="M1362" t="str">
            <v>Vectis Housing Association Limited</v>
          </cell>
          <cell r="N1362" t="str">
            <v>RASA</v>
          </cell>
          <cell r="O1362">
            <v>1</v>
          </cell>
        </row>
        <row r="1363">
          <cell r="A1363" t="str">
            <v>LH0674</v>
          </cell>
          <cell r="B1363" t="str">
            <v>LH0674</v>
          </cell>
          <cell r="C1363" t="str">
            <v>Veterans Aid</v>
          </cell>
          <cell r="D1363" t="str">
            <v>No</v>
          </cell>
          <cell r="E1363" t="str">
            <v>non-grp</v>
          </cell>
          <cell r="F1363">
            <v>0</v>
          </cell>
          <cell r="G1363">
            <v>0</v>
          </cell>
          <cell r="H1363">
            <v>0</v>
          </cell>
          <cell r="I1363" t="str">
            <v>LH0674</v>
          </cell>
          <cell r="J1363" t="str">
            <v>Veterans Aid</v>
          </cell>
          <cell r="K1363">
            <v>0</v>
          </cell>
          <cell r="L1363" t="str">
            <v>LH0674</v>
          </cell>
          <cell r="M1363" t="str">
            <v>Veterans Aid</v>
          </cell>
          <cell r="N1363" t="str">
            <v>RASA</v>
          </cell>
          <cell r="O1363">
            <v>1</v>
          </cell>
        </row>
        <row r="1364">
          <cell r="A1364" t="str">
            <v>A3553</v>
          </cell>
          <cell r="B1364" t="str">
            <v>A3553</v>
          </cell>
          <cell r="C1364" t="str">
            <v>Victoria &amp; Jubilee Homes</v>
          </cell>
          <cell r="D1364" t="str">
            <v>No</v>
          </cell>
          <cell r="E1364" t="str">
            <v>non-grp</v>
          </cell>
          <cell r="F1364">
            <v>0</v>
          </cell>
          <cell r="G1364">
            <v>0</v>
          </cell>
          <cell r="H1364">
            <v>0</v>
          </cell>
          <cell r="I1364" t="str">
            <v>A3553</v>
          </cell>
          <cell r="J1364" t="str">
            <v>Victoria &amp; Jubilee Homes</v>
          </cell>
          <cell r="K1364">
            <v>0</v>
          </cell>
          <cell r="L1364" t="str">
            <v>A3553</v>
          </cell>
          <cell r="M1364" t="str">
            <v>Victoria &amp; Jubilee Homes</v>
          </cell>
          <cell r="N1364" t="str">
            <v>RASA</v>
          </cell>
          <cell r="O1364">
            <v>1</v>
          </cell>
        </row>
        <row r="1365">
          <cell r="A1365" t="str">
            <v>L0262</v>
          </cell>
          <cell r="B1365" t="str">
            <v>L0262</v>
          </cell>
          <cell r="C1365" t="str">
            <v>Victoria Park Homes (1965) Limited</v>
          </cell>
          <cell r="D1365" t="str">
            <v>No</v>
          </cell>
          <cell r="E1365" t="str">
            <v>non-grp</v>
          </cell>
          <cell r="F1365">
            <v>0</v>
          </cell>
          <cell r="G1365">
            <v>0</v>
          </cell>
          <cell r="H1365">
            <v>0</v>
          </cell>
          <cell r="I1365" t="str">
            <v>L0262</v>
          </cell>
          <cell r="J1365" t="str">
            <v>Victoria Park Homes (1965) Limited</v>
          </cell>
          <cell r="K1365">
            <v>0</v>
          </cell>
          <cell r="L1365" t="str">
            <v>L0262</v>
          </cell>
          <cell r="M1365" t="str">
            <v>Victoria Park Homes (1965) Limited</v>
          </cell>
          <cell r="N1365" t="str">
            <v>RASA</v>
          </cell>
          <cell r="O1365">
            <v>1</v>
          </cell>
        </row>
        <row r="1366">
          <cell r="A1366" t="str">
            <v>C2532</v>
          </cell>
          <cell r="B1366" t="str">
            <v>C2532</v>
          </cell>
          <cell r="C1366" t="str">
            <v>Victoria Tenants Co-operative Limited</v>
          </cell>
          <cell r="D1366" t="str">
            <v>No</v>
          </cell>
          <cell r="E1366" t="str">
            <v>non-grp</v>
          </cell>
          <cell r="F1366">
            <v>0</v>
          </cell>
          <cell r="G1366">
            <v>0</v>
          </cell>
          <cell r="H1366">
            <v>0</v>
          </cell>
          <cell r="I1366" t="str">
            <v>C2532</v>
          </cell>
          <cell r="J1366" t="str">
            <v>Victoria Tenants Co-operative Limited</v>
          </cell>
          <cell r="K1366">
            <v>0</v>
          </cell>
          <cell r="L1366" t="str">
            <v>C2532</v>
          </cell>
          <cell r="M1366" t="str">
            <v>Victoria Tenants Co-operative Limited</v>
          </cell>
          <cell r="N1366" t="str">
            <v>RASA</v>
          </cell>
          <cell r="O1366">
            <v>1</v>
          </cell>
        </row>
        <row r="1367">
          <cell r="A1367" t="str">
            <v>L4460</v>
          </cell>
          <cell r="B1367" t="str">
            <v>L4460</v>
          </cell>
          <cell r="C1367" t="str">
            <v>Victory Housing Trust</v>
          </cell>
          <cell r="D1367" t="str">
            <v>Yes</v>
          </cell>
          <cell r="E1367" t="str">
            <v>Yes</v>
          </cell>
          <cell r="F1367">
            <v>0</v>
          </cell>
          <cell r="G1367">
            <v>0</v>
          </cell>
          <cell r="H1367">
            <v>0</v>
          </cell>
          <cell r="I1367" t="str">
            <v>L4460</v>
          </cell>
          <cell r="J1367" t="str">
            <v>Victory Housing Trust</v>
          </cell>
          <cell r="K1367">
            <v>0</v>
          </cell>
          <cell r="L1367" t="str">
            <v>L4460</v>
          </cell>
          <cell r="M1367" t="str">
            <v>Victory Housing Trust</v>
          </cell>
          <cell r="N1367" t="str">
            <v>Large</v>
          </cell>
          <cell r="O1367">
            <v>1</v>
          </cell>
        </row>
        <row r="1368">
          <cell r="A1368" t="str">
            <v>C3499</v>
          </cell>
          <cell r="B1368" t="str">
            <v>C3499</v>
          </cell>
          <cell r="C1368" t="str">
            <v>Vine Housing Co-operative Limited</v>
          </cell>
          <cell r="D1368" t="str">
            <v>No</v>
          </cell>
          <cell r="E1368" t="str">
            <v>non-grp</v>
          </cell>
          <cell r="F1368">
            <v>0</v>
          </cell>
          <cell r="G1368">
            <v>0</v>
          </cell>
          <cell r="H1368">
            <v>0</v>
          </cell>
          <cell r="I1368" t="str">
            <v>C3499</v>
          </cell>
          <cell r="J1368" t="str">
            <v>Vine Housing Co-operative Limited</v>
          </cell>
          <cell r="K1368">
            <v>0</v>
          </cell>
          <cell r="L1368" t="str">
            <v>C3499</v>
          </cell>
          <cell r="M1368" t="str">
            <v>Vine Housing Co-operative Limited</v>
          </cell>
          <cell r="N1368" t="str">
            <v>RASA</v>
          </cell>
          <cell r="O1368">
            <v>1</v>
          </cell>
        </row>
        <row r="1369">
          <cell r="A1369" t="str">
            <v>LH0172</v>
          </cell>
          <cell r="B1369" t="str">
            <v>LH0172</v>
          </cell>
          <cell r="C1369" t="str">
            <v>Viridian Housing</v>
          </cell>
          <cell r="D1369" t="str">
            <v>Yes</v>
          </cell>
          <cell r="E1369" t="str">
            <v>Yes</v>
          </cell>
          <cell r="F1369">
            <v>0</v>
          </cell>
          <cell r="G1369">
            <v>0</v>
          </cell>
          <cell r="H1369">
            <v>0</v>
          </cell>
          <cell r="I1369" t="str">
            <v>LH0172</v>
          </cell>
          <cell r="J1369" t="str">
            <v>Viridian Housing</v>
          </cell>
          <cell r="K1369">
            <v>0</v>
          </cell>
          <cell r="L1369" t="str">
            <v>LH0172</v>
          </cell>
          <cell r="M1369" t="str">
            <v>Viridian Housing</v>
          </cell>
          <cell r="N1369" t="str">
            <v>Large</v>
          </cell>
          <cell r="O1369">
            <v>1</v>
          </cell>
        </row>
        <row r="1370">
          <cell r="A1370" t="str">
            <v>C2696</v>
          </cell>
          <cell r="B1370" t="str">
            <v>C2696</v>
          </cell>
          <cell r="C1370" t="str">
            <v>W14 Housing Co-operative Limited</v>
          </cell>
          <cell r="D1370" t="str">
            <v>No</v>
          </cell>
          <cell r="E1370" t="str">
            <v>non-grp</v>
          </cell>
          <cell r="F1370">
            <v>0</v>
          </cell>
          <cell r="G1370">
            <v>0</v>
          </cell>
          <cell r="H1370">
            <v>0</v>
          </cell>
          <cell r="I1370" t="str">
            <v>C2696</v>
          </cell>
          <cell r="J1370" t="str">
            <v>W14 Housing Co-operative Limited</v>
          </cell>
          <cell r="K1370">
            <v>0</v>
          </cell>
          <cell r="L1370" t="str">
            <v>C2696</v>
          </cell>
          <cell r="M1370" t="str">
            <v>W14 Housing Co-operative Limited</v>
          </cell>
          <cell r="N1370" t="str">
            <v>RASA</v>
          </cell>
          <cell r="O1370">
            <v>1</v>
          </cell>
        </row>
        <row r="1371">
          <cell r="A1371" t="str">
            <v>L4441</v>
          </cell>
          <cell r="B1371" t="str">
            <v>L4441</v>
          </cell>
          <cell r="C1371" t="str">
            <v>Wakefield And District Housing Limited</v>
          </cell>
          <cell r="D1371" t="str">
            <v>No</v>
          </cell>
          <cell r="E1371" t="str">
            <v>non-grp</v>
          </cell>
          <cell r="F1371">
            <v>0</v>
          </cell>
          <cell r="G1371">
            <v>0</v>
          </cell>
          <cell r="H1371">
            <v>0</v>
          </cell>
          <cell r="I1371" t="str">
            <v>L4441</v>
          </cell>
          <cell r="J1371" t="str">
            <v>Wakefield And District Housing Limited</v>
          </cell>
          <cell r="K1371">
            <v>0</v>
          </cell>
          <cell r="L1371" t="str">
            <v>L4441</v>
          </cell>
          <cell r="M1371" t="str">
            <v>Wakefield And District Housing Limited</v>
          </cell>
          <cell r="N1371" t="str">
            <v>Large</v>
          </cell>
          <cell r="O1371">
            <v>1</v>
          </cell>
        </row>
        <row r="1372">
          <cell r="A1372" t="str">
            <v>A2920</v>
          </cell>
          <cell r="B1372" t="str">
            <v>A2920</v>
          </cell>
          <cell r="C1372" t="str">
            <v>Wakefield Charities' Homes</v>
          </cell>
          <cell r="D1372" t="str">
            <v>No</v>
          </cell>
          <cell r="E1372" t="str">
            <v>non-grp</v>
          </cell>
          <cell r="F1372">
            <v>0</v>
          </cell>
          <cell r="G1372">
            <v>0</v>
          </cell>
          <cell r="H1372">
            <v>0</v>
          </cell>
          <cell r="I1372" t="str">
            <v>A2920</v>
          </cell>
          <cell r="J1372" t="str">
            <v>Wakefield Charities' Homes</v>
          </cell>
          <cell r="K1372">
            <v>0</v>
          </cell>
          <cell r="L1372" t="str">
            <v>A2920</v>
          </cell>
          <cell r="M1372" t="str">
            <v>Wakefield Charities' Homes</v>
          </cell>
          <cell r="N1372" t="str">
            <v>RASA</v>
          </cell>
          <cell r="O1372">
            <v>1</v>
          </cell>
        </row>
        <row r="1373">
          <cell r="A1373" t="str">
            <v>L4389</v>
          </cell>
          <cell r="B1373" t="str">
            <v>L4389</v>
          </cell>
          <cell r="C1373" t="str">
            <v>Walsall Housing Group Limited</v>
          </cell>
          <cell r="D1373" t="str">
            <v>No</v>
          </cell>
          <cell r="E1373" t="str">
            <v>non-grp</v>
          </cell>
          <cell r="F1373">
            <v>0</v>
          </cell>
          <cell r="G1373">
            <v>0</v>
          </cell>
          <cell r="H1373">
            <v>0</v>
          </cell>
          <cell r="I1373" t="str">
            <v>L4389</v>
          </cell>
          <cell r="J1373" t="str">
            <v>Walsall Housing Group Limited</v>
          </cell>
          <cell r="K1373">
            <v>0</v>
          </cell>
          <cell r="L1373" t="str">
            <v>L4389</v>
          </cell>
          <cell r="M1373" t="str">
            <v>Walsall Housing Group Limited</v>
          </cell>
          <cell r="N1373" t="str">
            <v>Large</v>
          </cell>
          <cell r="O1373">
            <v>1</v>
          </cell>
        </row>
        <row r="1374">
          <cell r="A1374" t="str">
            <v>L3939</v>
          </cell>
          <cell r="B1374" t="str">
            <v>L3939</v>
          </cell>
          <cell r="C1374" t="str">
            <v>Walterton and Elgin Community Homes Limited</v>
          </cell>
          <cell r="D1374" t="str">
            <v>No</v>
          </cell>
          <cell r="E1374" t="str">
            <v>non-grp</v>
          </cell>
          <cell r="F1374">
            <v>0</v>
          </cell>
          <cell r="G1374">
            <v>0</v>
          </cell>
          <cell r="H1374">
            <v>0</v>
          </cell>
          <cell r="I1374" t="str">
            <v>L3939</v>
          </cell>
          <cell r="J1374" t="str">
            <v>Walterton and Elgin Community Homes Limited</v>
          </cell>
          <cell r="K1374">
            <v>0</v>
          </cell>
          <cell r="L1374" t="str">
            <v>L3939</v>
          </cell>
          <cell r="M1374" t="str">
            <v>Walterton and Elgin Community Homes Limited</v>
          </cell>
          <cell r="N1374" t="str">
            <v>RASA</v>
          </cell>
          <cell r="O1374">
            <v>1</v>
          </cell>
        </row>
        <row r="1375">
          <cell r="A1375" t="str">
            <v>L0461</v>
          </cell>
          <cell r="B1375" t="str">
            <v>L0461</v>
          </cell>
          <cell r="C1375" t="str">
            <v>Waltham Forest Housing Association Limited</v>
          </cell>
          <cell r="D1375" t="str">
            <v>No</v>
          </cell>
          <cell r="E1375" t="str">
            <v>non-grp</v>
          </cell>
          <cell r="F1375">
            <v>0</v>
          </cell>
          <cell r="G1375">
            <v>0</v>
          </cell>
          <cell r="H1375">
            <v>0</v>
          </cell>
          <cell r="I1375" t="str">
            <v>L0461</v>
          </cell>
          <cell r="J1375" t="str">
            <v>Waltham Forest Housing Association Limited</v>
          </cell>
          <cell r="K1375">
            <v>0</v>
          </cell>
          <cell r="L1375" t="str">
            <v>L0461</v>
          </cell>
          <cell r="M1375" t="str">
            <v>Waltham Forest Housing Association Limited</v>
          </cell>
          <cell r="N1375" t="str">
            <v>RASA</v>
          </cell>
          <cell r="O1375">
            <v>1</v>
          </cell>
        </row>
        <row r="1376">
          <cell r="A1376" t="str">
            <v>A0157</v>
          </cell>
          <cell r="B1376" t="str">
            <v>A0157</v>
          </cell>
          <cell r="C1376" t="str">
            <v>Walton-on-Thames Charity</v>
          </cell>
          <cell r="D1376" t="str">
            <v>No</v>
          </cell>
          <cell r="E1376" t="str">
            <v>non-grp</v>
          </cell>
          <cell r="F1376">
            <v>0</v>
          </cell>
          <cell r="G1376">
            <v>0</v>
          </cell>
          <cell r="H1376">
            <v>0</v>
          </cell>
          <cell r="I1376" t="str">
            <v>A0157</v>
          </cell>
          <cell r="J1376" t="str">
            <v>Walton-on-Thames Charity</v>
          </cell>
          <cell r="K1376">
            <v>0</v>
          </cell>
          <cell r="L1376" t="str">
            <v>A0157</v>
          </cell>
          <cell r="M1376" t="str">
            <v>Walton-on-Thames Charity</v>
          </cell>
          <cell r="N1376" t="str">
            <v>RASA</v>
          </cell>
          <cell r="O1376">
            <v>1</v>
          </cell>
        </row>
        <row r="1377">
          <cell r="A1377" t="str">
            <v>L0277</v>
          </cell>
          <cell r="B1377" t="str">
            <v>L0277</v>
          </cell>
          <cell r="C1377" t="str">
            <v>Wandle Housing Association Limited</v>
          </cell>
          <cell r="D1377" t="str">
            <v>Yes</v>
          </cell>
          <cell r="E1377" t="str">
            <v>Yes</v>
          </cell>
          <cell r="F1377">
            <v>0</v>
          </cell>
          <cell r="G1377">
            <v>0</v>
          </cell>
          <cell r="H1377">
            <v>0</v>
          </cell>
          <cell r="I1377" t="str">
            <v>L0277</v>
          </cell>
          <cell r="J1377" t="str">
            <v>Wandle Housing Association Limited</v>
          </cell>
          <cell r="K1377">
            <v>0</v>
          </cell>
          <cell r="L1377" t="str">
            <v>L0277</v>
          </cell>
          <cell r="M1377" t="str">
            <v>Wandle Housing Association Limited</v>
          </cell>
          <cell r="N1377" t="str">
            <v>Large</v>
          </cell>
          <cell r="O1377">
            <v>1</v>
          </cell>
        </row>
        <row r="1378">
          <cell r="A1378" t="str">
            <v>L0053</v>
          </cell>
          <cell r="B1378" t="str">
            <v>L0053</v>
          </cell>
          <cell r="C1378" t="str">
            <v>Wargrave-on-Thames Housing Association Limited</v>
          </cell>
          <cell r="D1378" t="str">
            <v>No</v>
          </cell>
          <cell r="E1378" t="str">
            <v>non-grp</v>
          </cell>
          <cell r="F1378">
            <v>0</v>
          </cell>
          <cell r="G1378">
            <v>0</v>
          </cell>
          <cell r="H1378">
            <v>0</v>
          </cell>
          <cell r="I1378" t="str">
            <v>L0053</v>
          </cell>
          <cell r="J1378" t="str">
            <v>Wargrave-on-Thames Housing Association Limited</v>
          </cell>
          <cell r="K1378">
            <v>0</v>
          </cell>
          <cell r="L1378" t="str">
            <v>L0053</v>
          </cell>
          <cell r="M1378" t="str">
            <v>Wargrave-on-Thames Housing Association Limited</v>
          </cell>
          <cell r="N1378" t="str">
            <v>RASA</v>
          </cell>
          <cell r="O1378">
            <v>1</v>
          </cell>
        </row>
        <row r="1379">
          <cell r="A1379" t="str">
            <v>L0518</v>
          </cell>
          <cell r="B1379" t="str">
            <v>L0518</v>
          </cell>
          <cell r="C1379" t="str">
            <v>Warrington Housing Association Limited</v>
          </cell>
          <cell r="D1379" t="str">
            <v>Yes</v>
          </cell>
          <cell r="E1379" t="str">
            <v>Yes</v>
          </cell>
          <cell r="F1379">
            <v>0</v>
          </cell>
          <cell r="G1379">
            <v>0</v>
          </cell>
          <cell r="H1379">
            <v>0</v>
          </cell>
          <cell r="I1379" t="str">
            <v>L0518</v>
          </cell>
          <cell r="J1379" t="str">
            <v>Warrington Housing Association Limited</v>
          </cell>
          <cell r="K1379">
            <v>0</v>
          </cell>
          <cell r="L1379" t="str">
            <v>L0518</v>
          </cell>
          <cell r="M1379" t="str">
            <v>Warrington Housing Association Limited</v>
          </cell>
          <cell r="N1379" t="str">
            <v>Large</v>
          </cell>
          <cell r="O1379">
            <v>1</v>
          </cell>
        </row>
        <row r="1380">
          <cell r="A1380" t="str">
            <v>C4015</v>
          </cell>
          <cell r="B1380" t="str">
            <v>C4015</v>
          </cell>
          <cell r="C1380" t="str">
            <v>Warwick Housing Co-operative Limited</v>
          </cell>
          <cell r="D1380" t="str">
            <v>No</v>
          </cell>
          <cell r="E1380" t="str">
            <v>non-grp</v>
          </cell>
          <cell r="F1380">
            <v>0</v>
          </cell>
          <cell r="G1380">
            <v>0</v>
          </cell>
          <cell r="H1380">
            <v>0</v>
          </cell>
          <cell r="I1380" t="str">
            <v>C4015</v>
          </cell>
          <cell r="J1380" t="str">
            <v>Warwick Housing Co-operative Limited</v>
          </cell>
          <cell r="K1380">
            <v>0</v>
          </cell>
          <cell r="L1380" t="str">
            <v>C4015</v>
          </cell>
          <cell r="M1380" t="str">
            <v>Warwick Housing Co-operative Limited</v>
          </cell>
          <cell r="N1380" t="str">
            <v>RASA</v>
          </cell>
          <cell r="O1380">
            <v>1</v>
          </cell>
        </row>
        <row r="1381">
          <cell r="A1381" t="str">
            <v>L3881</v>
          </cell>
          <cell r="B1381" t="str">
            <v>L3881</v>
          </cell>
          <cell r="C1381" t="str">
            <v>Warwickshire Rural Housing Association Limited</v>
          </cell>
          <cell r="D1381" t="str">
            <v>No</v>
          </cell>
          <cell r="E1381" t="str">
            <v>non-grp</v>
          </cell>
          <cell r="F1381">
            <v>0</v>
          </cell>
          <cell r="G1381">
            <v>0</v>
          </cell>
          <cell r="H1381">
            <v>0</v>
          </cell>
          <cell r="I1381" t="str">
            <v>L3881</v>
          </cell>
          <cell r="J1381" t="str">
            <v>Warwickshire Rural Housing Association Limited</v>
          </cell>
          <cell r="K1381">
            <v>0</v>
          </cell>
          <cell r="L1381" t="str">
            <v>L3881</v>
          </cell>
          <cell r="M1381" t="str">
            <v>Warwickshire Rural Housing Association Limited</v>
          </cell>
          <cell r="N1381" t="str">
            <v>RASA</v>
          </cell>
          <cell r="O1381">
            <v>1</v>
          </cell>
        </row>
        <row r="1382">
          <cell r="A1382" t="str">
            <v>C2749</v>
          </cell>
          <cell r="B1382" t="str">
            <v>C2749</v>
          </cell>
          <cell r="C1382" t="str">
            <v>Water Tower Housing Co-operative Limited</v>
          </cell>
          <cell r="D1382" t="str">
            <v>No</v>
          </cell>
          <cell r="E1382" t="str">
            <v>non-grp</v>
          </cell>
          <cell r="F1382">
            <v>0</v>
          </cell>
          <cell r="G1382">
            <v>0</v>
          </cell>
          <cell r="H1382">
            <v>0</v>
          </cell>
          <cell r="I1382" t="str">
            <v>C2749</v>
          </cell>
          <cell r="J1382" t="str">
            <v>Water Tower Housing Co-operative Limited</v>
          </cell>
          <cell r="K1382">
            <v>0</v>
          </cell>
          <cell r="L1382" t="str">
            <v>C2749</v>
          </cell>
          <cell r="M1382" t="str">
            <v>Water Tower Housing Co-operative Limited</v>
          </cell>
          <cell r="N1382" t="str">
            <v>RASA</v>
          </cell>
          <cell r="O1382">
            <v>1</v>
          </cell>
        </row>
        <row r="1383">
          <cell r="A1383" t="str">
            <v>L0435</v>
          </cell>
          <cell r="B1383" t="str">
            <v>L0435</v>
          </cell>
          <cell r="C1383" t="str">
            <v>De Montfort Housing Society Limited</v>
          </cell>
          <cell r="D1383" t="str">
            <v>Yes</v>
          </cell>
          <cell r="E1383" t="str">
            <v>No</v>
          </cell>
          <cell r="F1383" t="str">
            <v>Yes</v>
          </cell>
          <cell r="G1383" t="str">
            <v>LH4107</v>
          </cell>
          <cell r="H1383" t="str">
            <v>Waterloo Housing Group Limited</v>
          </cell>
          <cell r="I1383" t="str">
            <v>LH4107</v>
          </cell>
          <cell r="J1383" t="str">
            <v>Waterloo Housing Group Limited</v>
          </cell>
          <cell r="K1383">
            <v>0</v>
          </cell>
          <cell r="L1383" t="str">
            <v>LH4107</v>
          </cell>
          <cell r="M1383" t="str">
            <v>Waterloo Housing Group Limited</v>
          </cell>
          <cell r="N1383" t="str">
            <v>Large</v>
          </cell>
          <cell r="O1383">
            <v>1</v>
          </cell>
        </row>
        <row r="1384">
          <cell r="A1384" t="str">
            <v>L4201</v>
          </cell>
          <cell r="B1384" t="str">
            <v>L4201</v>
          </cell>
          <cell r="C1384" t="str">
            <v>New Linx Housing Trust</v>
          </cell>
          <cell r="D1384" t="str">
            <v>Yes</v>
          </cell>
          <cell r="E1384" t="str">
            <v>No</v>
          </cell>
          <cell r="F1384" t="str">
            <v>Yes</v>
          </cell>
          <cell r="G1384" t="str">
            <v>LH4107</v>
          </cell>
          <cell r="H1384" t="str">
            <v>Waterloo Housing Group Limited</v>
          </cell>
          <cell r="I1384" t="str">
            <v>LH4107</v>
          </cell>
          <cell r="J1384" t="str">
            <v>Waterloo Housing Group Limited</v>
          </cell>
          <cell r="K1384">
            <v>0</v>
          </cell>
          <cell r="L1384" t="str">
            <v>LH4107</v>
          </cell>
          <cell r="M1384" t="str">
            <v>Waterloo Housing Group Limited</v>
          </cell>
          <cell r="N1384" t="str">
            <v>Large</v>
          </cell>
          <cell r="O1384">
            <v>1</v>
          </cell>
        </row>
        <row r="1385">
          <cell r="A1385" t="str">
            <v>L1666</v>
          </cell>
          <cell r="B1385" t="str">
            <v>L1666</v>
          </cell>
          <cell r="C1385" t="str">
            <v>Waterloo Housing Association Limited</v>
          </cell>
          <cell r="D1385" t="str">
            <v>Yes</v>
          </cell>
          <cell r="E1385" t="str">
            <v>No</v>
          </cell>
          <cell r="F1385" t="str">
            <v>Yes</v>
          </cell>
          <cell r="G1385" t="str">
            <v>LH4107</v>
          </cell>
          <cell r="H1385" t="str">
            <v>Waterloo Housing Group Limited</v>
          </cell>
          <cell r="I1385" t="str">
            <v>LH4107</v>
          </cell>
          <cell r="J1385" t="str">
            <v>Waterloo Housing Group Limited</v>
          </cell>
          <cell r="K1385">
            <v>0</v>
          </cell>
          <cell r="L1385" t="str">
            <v>LH4107</v>
          </cell>
          <cell r="M1385" t="str">
            <v>Waterloo Housing Group Limited</v>
          </cell>
          <cell r="N1385" t="str">
            <v>Large</v>
          </cell>
          <cell r="O1385">
            <v>1</v>
          </cell>
        </row>
        <row r="1386">
          <cell r="A1386" t="str">
            <v>LH4107</v>
          </cell>
          <cell r="B1386" t="str">
            <v>LH4107</v>
          </cell>
          <cell r="C1386" t="str">
            <v>Waterloo Housing Group Limited</v>
          </cell>
          <cell r="D1386" t="str">
            <v>Yes</v>
          </cell>
          <cell r="E1386" t="str">
            <v>Yes</v>
          </cell>
          <cell r="F1386">
            <v>0</v>
          </cell>
          <cell r="G1386">
            <v>0</v>
          </cell>
          <cell r="H1386">
            <v>0</v>
          </cell>
          <cell r="I1386" t="str">
            <v>LH4107</v>
          </cell>
          <cell r="J1386" t="str">
            <v>Waterloo Housing Group Limited</v>
          </cell>
          <cell r="K1386">
            <v>0</v>
          </cell>
          <cell r="L1386" t="str">
            <v>LH4107</v>
          </cell>
          <cell r="M1386" t="str">
            <v>Waterloo Housing Group Limited</v>
          </cell>
          <cell r="N1386" t="str">
            <v>RASA</v>
          </cell>
          <cell r="O1386">
            <v>1</v>
          </cell>
        </row>
        <row r="1387">
          <cell r="A1387" t="str">
            <v>C3725</v>
          </cell>
          <cell r="B1387" t="str">
            <v>C3725</v>
          </cell>
          <cell r="C1387" t="str">
            <v>Watermans Housing Co-operative Limited</v>
          </cell>
          <cell r="D1387" t="str">
            <v>No</v>
          </cell>
          <cell r="E1387" t="str">
            <v>non-grp</v>
          </cell>
          <cell r="F1387">
            <v>0</v>
          </cell>
          <cell r="G1387">
            <v>0</v>
          </cell>
          <cell r="H1387">
            <v>0</v>
          </cell>
          <cell r="I1387" t="str">
            <v>C3725</v>
          </cell>
          <cell r="J1387" t="str">
            <v>Watermans Housing Co-operative Limited</v>
          </cell>
          <cell r="K1387">
            <v>0</v>
          </cell>
          <cell r="L1387" t="str">
            <v>C3725</v>
          </cell>
          <cell r="M1387" t="str">
            <v>Watermans Housing Co-operative Limited</v>
          </cell>
          <cell r="N1387" t="str">
            <v>RASA</v>
          </cell>
          <cell r="O1387">
            <v>1</v>
          </cell>
        </row>
        <row r="1388">
          <cell r="A1388" t="str">
            <v>A0208</v>
          </cell>
          <cell r="B1388" t="str">
            <v>A0208</v>
          </cell>
          <cell r="C1388" t="str">
            <v>Waters Almshouses</v>
          </cell>
          <cell r="D1388" t="str">
            <v>No</v>
          </cell>
          <cell r="E1388" t="str">
            <v>non-grp</v>
          </cell>
          <cell r="F1388">
            <v>0</v>
          </cell>
          <cell r="G1388">
            <v>0</v>
          </cell>
          <cell r="H1388">
            <v>0</v>
          </cell>
          <cell r="I1388" t="str">
            <v>A0208</v>
          </cell>
          <cell r="J1388" t="str">
            <v>Waters Almshouses</v>
          </cell>
          <cell r="K1388">
            <v>0</v>
          </cell>
          <cell r="L1388" t="str">
            <v>A0208</v>
          </cell>
          <cell r="M1388" t="str">
            <v>Waters Almshouses</v>
          </cell>
          <cell r="N1388" t="str">
            <v>RASA</v>
          </cell>
          <cell r="O1388">
            <v>1</v>
          </cell>
        </row>
        <row r="1389">
          <cell r="A1389" t="str">
            <v>L4554</v>
          </cell>
          <cell r="B1389" t="str">
            <v>L4554</v>
          </cell>
          <cell r="C1389" t="str">
            <v>Central Hertfordshire YMCA</v>
          </cell>
          <cell r="D1389" t="str">
            <v>Yes</v>
          </cell>
          <cell r="E1389" t="str">
            <v>No</v>
          </cell>
          <cell r="F1389" t="str">
            <v>Yes</v>
          </cell>
          <cell r="G1389" t="str">
            <v>H4418</v>
          </cell>
          <cell r="H1389" t="str">
            <v>Watford &amp; District YMCA</v>
          </cell>
          <cell r="I1389" t="str">
            <v>H4418</v>
          </cell>
          <cell r="J1389" t="str">
            <v>Watford &amp; District YMCA</v>
          </cell>
          <cell r="K1389">
            <v>0</v>
          </cell>
          <cell r="L1389" t="str">
            <v>H4418</v>
          </cell>
          <cell r="M1389" t="str">
            <v>Watford &amp; District YMCA</v>
          </cell>
          <cell r="N1389" t="str">
            <v>RASA</v>
          </cell>
          <cell r="O1389">
            <v>1</v>
          </cell>
        </row>
        <row r="1390">
          <cell r="A1390" t="str">
            <v>H4418</v>
          </cell>
          <cell r="B1390" t="str">
            <v>H4418</v>
          </cell>
          <cell r="C1390" t="str">
            <v>Watford &amp; District YMCA</v>
          </cell>
          <cell r="D1390" t="str">
            <v>Yes</v>
          </cell>
          <cell r="E1390" t="str">
            <v>Yes</v>
          </cell>
          <cell r="F1390">
            <v>0</v>
          </cell>
          <cell r="G1390">
            <v>0</v>
          </cell>
          <cell r="H1390">
            <v>0</v>
          </cell>
          <cell r="I1390" t="str">
            <v>H4418</v>
          </cell>
          <cell r="J1390" t="str">
            <v>Watford &amp; District YMCA</v>
          </cell>
          <cell r="K1390">
            <v>0</v>
          </cell>
          <cell r="L1390" t="str">
            <v>H4418</v>
          </cell>
          <cell r="M1390" t="str">
            <v>Watford &amp; District YMCA</v>
          </cell>
          <cell r="N1390" t="str">
            <v>RASA</v>
          </cell>
          <cell r="O1390">
            <v>1</v>
          </cell>
        </row>
        <row r="1391">
          <cell r="A1391" t="str">
            <v>L4495</v>
          </cell>
          <cell r="B1391" t="str">
            <v>L4495</v>
          </cell>
          <cell r="C1391" t="str">
            <v>Watford Community Housing Trust</v>
          </cell>
          <cell r="D1391" t="str">
            <v>Yes</v>
          </cell>
          <cell r="E1391" t="str">
            <v>Yes</v>
          </cell>
          <cell r="F1391">
            <v>0</v>
          </cell>
          <cell r="G1391">
            <v>0</v>
          </cell>
          <cell r="H1391">
            <v>0</v>
          </cell>
          <cell r="I1391" t="str">
            <v>L4495</v>
          </cell>
          <cell r="J1391" t="str">
            <v>Watford Community Housing Trust</v>
          </cell>
          <cell r="K1391">
            <v>0</v>
          </cell>
          <cell r="L1391" t="str">
            <v>L4495</v>
          </cell>
          <cell r="M1391" t="str">
            <v>Watford Community Housing Trust</v>
          </cell>
          <cell r="N1391" t="str">
            <v>Large</v>
          </cell>
          <cell r="O1391">
            <v>1</v>
          </cell>
        </row>
        <row r="1392">
          <cell r="A1392" t="str">
            <v>L4383</v>
          </cell>
          <cell r="B1392" t="str">
            <v>L4383</v>
          </cell>
          <cell r="C1392" t="str">
            <v>WATMOS Community Homes</v>
          </cell>
          <cell r="D1392" t="str">
            <v>Yes</v>
          </cell>
          <cell r="E1392" t="str">
            <v>Yes</v>
          </cell>
          <cell r="F1392">
            <v>0</v>
          </cell>
          <cell r="G1392">
            <v>0</v>
          </cell>
          <cell r="H1392">
            <v>0</v>
          </cell>
          <cell r="I1392" t="str">
            <v>L4383</v>
          </cell>
          <cell r="J1392" t="str">
            <v>WATMOS Community Homes</v>
          </cell>
          <cell r="K1392">
            <v>0</v>
          </cell>
          <cell r="L1392" t="str">
            <v>L4383</v>
          </cell>
          <cell r="M1392" t="str">
            <v>WATMOS Community Homes</v>
          </cell>
          <cell r="N1392" t="str">
            <v>Large</v>
          </cell>
          <cell r="O1392">
            <v>1</v>
          </cell>
        </row>
        <row r="1393">
          <cell r="A1393" t="str">
            <v>C2593</v>
          </cell>
          <cell r="B1393" t="str">
            <v>C2593</v>
          </cell>
          <cell r="C1393" t="str">
            <v>Waverley (Eighth) Co-operative Housing Association Limited</v>
          </cell>
          <cell r="D1393" t="str">
            <v>No</v>
          </cell>
          <cell r="E1393" t="str">
            <v>non-grp</v>
          </cell>
          <cell r="F1393">
            <v>0</v>
          </cell>
          <cell r="G1393">
            <v>0</v>
          </cell>
          <cell r="H1393">
            <v>0</v>
          </cell>
          <cell r="I1393" t="str">
            <v>C2593</v>
          </cell>
          <cell r="J1393" t="str">
            <v>Waverley (Eighth) Co-operative Housing Association Limited</v>
          </cell>
          <cell r="K1393">
            <v>0</v>
          </cell>
          <cell r="L1393" t="str">
            <v>C2593</v>
          </cell>
          <cell r="M1393" t="str">
            <v>Waverley (Eighth) Co-operative Housing Association Limited</v>
          </cell>
          <cell r="N1393" t="str">
            <v>RASA</v>
          </cell>
          <cell r="O1393">
            <v>1</v>
          </cell>
        </row>
        <row r="1394">
          <cell r="A1394" t="str">
            <v>C3069</v>
          </cell>
          <cell r="B1394" t="str">
            <v>C3069</v>
          </cell>
          <cell r="C1394" t="str">
            <v>Wearmouth Housing Co-operative Limited</v>
          </cell>
          <cell r="D1394" t="str">
            <v>No</v>
          </cell>
          <cell r="E1394" t="str">
            <v>non-grp</v>
          </cell>
          <cell r="F1394">
            <v>0</v>
          </cell>
          <cell r="G1394">
            <v>0</v>
          </cell>
          <cell r="H1394">
            <v>0</v>
          </cell>
          <cell r="I1394" t="str">
            <v>C3069</v>
          </cell>
          <cell r="J1394" t="str">
            <v>Wearmouth Housing Co-operative Limited</v>
          </cell>
          <cell r="K1394">
            <v>0</v>
          </cell>
          <cell r="L1394" t="str">
            <v>C3069</v>
          </cell>
          <cell r="M1394" t="str">
            <v>Wearmouth Housing Co-operative Limited</v>
          </cell>
          <cell r="N1394" t="str">
            <v>RASA</v>
          </cell>
          <cell r="O1394">
            <v>1</v>
          </cell>
        </row>
        <row r="1395">
          <cell r="A1395" t="str">
            <v>L4341</v>
          </cell>
          <cell r="B1395" t="str">
            <v>L4341</v>
          </cell>
          <cell r="C1395" t="str">
            <v>Weaver Vale Housing Trust Limited</v>
          </cell>
          <cell r="D1395" t="str">
            <v>No</v>
          </cell>
          <cell r="E1395" t="str">
            <v>non-grp</v>
          </cell>
          <cell r="F1395">
            <v>0</v>
          </cell>
          <cell r="G1395">
            <v>0</v>
          </cell>
          <cell r="H1395">
            <v>0</v>
          </cell>
          <cell r="I1395" t="str">
            <v>L4341</v>
          </cell>
          <cell r="J1395" t="str">
            <v>Weaver Vale Housing Trust Limited</v>
          </cell>
          <cell r="K1395">
            <v>0</v>
          </cell>
          <cell r="L1395" t="str">
            <v>L4341</v>
          </cell>
          <cell r="M1395" t="str">
            <v>Weaver Vale Housing Trust Limited</v>
          </cell>
          <cell r="N1395" t="str">
            <v>Large</v>
          </cell>
          <cell r="O1395">
            <v>1</v>
          </cell>
        </row>
        <row r="1396">
          <cell r="A1396" t="str">
            <v>A0261</v>
          </cell>
          <cell r="B1396" t="str">
            <v>A0261</v>
          </cell>
          <cell r="C1396" t="str">
            <v>Weavers' Almshouse Charities</v>
          </cell>
          <cell r="D1396" t="str">
            <v>No</v>
          </cell>
          <cell r="E1396" t="str">
            <v>non-grp</v>
          </cell>
          <cell r="F1396">
            <v>0</v>
          </cell>
          <cell r="G1396">
            <v>0</v>
          </cell>
          <cell r="H1396">
            <v>0</v>
          </cell>
          <cell r="I1396" t="str">
            <v>A0261</v>
          </cell>
          <cell r="J1396" t="str">
            <v>Weavers' Almshouse Charities</v>
          </cell>
          <cell r="K1396">
            <v>0</v>
          </cell>
          <cell r="L1396" t="str">
            <v>A0261</v>
          </cell>
          <cell r="M1396" t="str">
            <v>Weavers' Almshouse Charities</v>
          </cell>
          <cell r="N1396" t="str">
            <v>RASA</v>
          </cell>
          <cell r="O1396">
            <v>1</v>
          </cell>
        </row>
        <row r="1397">
          <cell r="A1397" t="str">
            <v>A0534</v>
          </cell>
          <cell r="B1397" t="str">
            <v>A0534</v>
          </cell>
          <cell r="C1397" t="str">
            <v>Webster Almshouse Trust</v>
          </cell>
          <cell r="D1397" t="str">
            <v>No</v>
          </cell>
          <cell r="E1397" t="str">
            <v>non-grp</v>
          </cell>
          <cell r="F1397">
            <v>0</v>
          </cell>
          <cell r="G1397">
            <v>0</v>
          </cell>
          <cell r="H1397">
            <v>0</v>
          </cell>
          <cell r="I1397" t="str">
            <v>A0534</v>
          </cell>
          <cell r="J1397" t="str">
            <v>Webster Almshouse Trust</v>
          </cell>
          <cell r="K1397">
            <v>0</v>
          </cell>
          <cell r="L1397" t="str">
            <v>A0534</v>
          </cell>
          <cell r="M1397" t="str">
            <v>Webster Almshouse Trust</v>
          </cell>
          <cell r="N1397" t="str">
            <v>RASA</v>
          </cell>
          <cell r="O1397">
            <v>1</v>
          </cell>
        </row>
        <row r="1398">
          <cell r="A1398" t="str">
            <v>C2692</v>
          </cell>
          <cell r="B1398" t="str">
            <v>C2692</v>
          </cell>
          <cell r="C1398" t="str">
            <v>Weller Streets Housing Co-operative Limited</v>
          </cell>
          <cell r="D1398" t="str">
            <v>No</v>
          </cell>
          <cell r="E1398" t="str">
            <v>non-grp</v>
          </cell>
          <cell r="F1398">
            <v>0</v>
          </cell>
          <cell r="G1398">
            <v>0</v>
          </cell>
          <cell r="H1398">
            <v>0</v>
          </cell>
          <cell r="I1398" t="str">
            <v>C2692</v>
          </cell>
          <cell r="J1398" t="str">
            <v>Weller Streets Housing Co-operative Limited</v>
          </cell>
          <cell r="K1398">
            <v>0</v>
          </cell>
          <cell r="L1398" t="str">
            <v>C2692</v>
          </cell>
          <cell r="M1398" t="str">
            <v>Weller Streets Housing Co-operative Limited</v>
          </cell>
          <cell r="N1398" t="str">
            <v>RASA</v>
          </cell>
          <cell r="O1398">
            <v>1</v>
          </cell>
        </row>
        <row r="1399">
          <cell r="A1399" t="str">
            <v>L4509</v>
          </cell>
          <cell r="B1399" t="str">
            <v>L4509</v>
          </cell>
          <cell r="C1399" t="str">
            <v>Wellingborough Homes Limited</v>
          </cell>
          <cell r="D1399" t="str">
            <v>No</v>
          </cell>
          <cell r="E1399" t="str">
            <v>non-grp</v>
          </cell>
          <cell r="F1399">
            <v>0</v>
          </cell>
          <cell r="G1399">
            <v>0</v>
          </cell>
          <cell r="H1399">
            <v>0</v>
          </cell>
          <cell r="I1399" t="str">
            <v>L4509</v>
          </cell>
          <cell r="J1399" t="str">
            <v>Wellingborough Homes Limited</v>
          </cell>
          <cell r="K1399">
            <v>0</v>
          </cell>
          <cell r="L1399" t="str">
            <v>L4509</v>
          </cell>
          <cell r="M1399" t="str">
            <v>Wellingborough Homes Limited</v>
          </cell>
          <cell r="N1399" t="str">
            <v>Large</v>
          </cell>
          <cell r="O1399">
            <v>1</v>
          </cell>
        </row>
        <row r="1400">
          <cell r="A1400" t="str">
            <v>C3789</v>
          </cell>
          <cell r="B1400" t="str">
            <v>C3789</v>
          </cell>
          <cell r="C1400" t="str">
            <v>Wellington Housing Co-operative Limited</v>
          </cell>
          <cell r="D1400" t="str">
            <v>No</v>
          </cell>
          <cell r="E1400" t="str">
            <v>non-grp</v>
          </cell>
          <cell r="F1400">
            <v>0</v>
          </cell>
          <cell r="G1400">
            <v>0</v>
          </cell>
          <cell r="H1400">
            <v>0</v>
          </cell>
          <cell r="I1400" t="str">
            <v>C3789</v>
          </cell>
          <cell r="J1400" t="str">
            <v>Wellington Housing Co-operative Limited</v>
          </cell>
          <cell r="K1400">
            <v>0</v>
          </cell>
          <cell r="L1400" t="str">
            <v>C3789</v>
          </cell>
          <cell r="M1400" t="str">
            <v>Wellington Housing Co-operative Limited</v>
          </cell>
          <cell r="N1400" t="str">
            <v>RASA</v>
          </cell>
          <cell r="O1400">
            <v>1</v>
          </cell>
        </row>
        <row r="1401">
          <cell r="A1401" t="str">
            <v>L0668</v>
          </cell>
          <cell r="B1401" t="str">
            <v>L0668</v>
          </cell>
          <cell r="C1401" t="str">
            <v>Welwyn Garden City Housing Association Limited</v>
          </cell>
          <cell r="D1401" t="str">
            <v>No</v>
          </cell>
          <cell r="E1401" t="str">
            <v>non-grp</v>
          </cell>
          <cell r="F1401">
            <v>0</v>
          </cell>
          <cell r="G1401">
            <v>0</v>
          </cell>
          <cell r="H1401">
            <v>0</v>
          </cell>
          <cell r="I1401" t="str">
            <v>L0668</v>
          </cell>
          <cell r="J1401" t="str">
            <v>Welwyn Garden City Housing Association Limited</v>
          </cell>
          <cell r="K1401">
            <v>0</v>
          </cell>
          <cell r="L1401" t="str">
            <v>L0668</v>
          </cell>
          <cell r="M1401" t="str">
            <v>Welwyn Garden City Housing Association Limited</v>
          </cell>
          <cell r="N1401" t="str">
            <v>RASA</v>
          </cell>
          <cell r="O1401">
            <v>1</v>
          </cell>
        </row>
        <row r="1402">
          <cell r="A1402" t="str">
            <v>C2968</v>
          </cell>
          <cell r="B1402" t="str">
            <v>C2968</v>
          </cell>
          <cell r="C1402" t="str">
            <v>West End Housing Co-operative Limited</v>
          </cell>
          <cell r="D1402" t="str">
            <v>No</v>
          </cell>
          <cell r="E1402" t="str">
            <v>non-grp</v>
          </cell>
          <cell r="F1402">
            <v>0</v>
          </cell>
          <cell r="G1402">
            <v>0</v>
          </cell>
          <cell r="H1402">
            <v>0</v>
          </cell>
          <cell r="I1402" t="str">
            <v>C2968</v>
          </cell>
          <cell r="J1402" t="str">
            <v>West End Housing Co-operative Limited</v>
          </cell>
          <cell r="K1402">
            <v>0</v>
          </cell>
          <cell r="L1402" t="str">
            <v>C2968</v>
          </cell>
          <cell r="M1402" t="str">
            <v>West End Housing Co-operative Limited</v>
          </cell>
          <cell r="N1402" t="str">
            <v>RASA</v>
          </cell>
          <cell r="O1402">
            <v>1</v>
          </cell>
        </row>
        <row r="1403">
          <cell r="A1403" t="str">
            <v>A3311</v>
          </cell>
          <cell r="B1403" t="str">
            <v>A3311</v>
          </cell>
          <cell r="C1403" t="str">
            <v>West Ham Non-Ecclesiastical Charity</v>
          </cell>
          <cell r="D1403" t="str">
            <v>No</v>
          </cell>
          <cell r="E1403" t="str">
            <v>non-grp</v>
          </cell>
          <cell r="F1403">
            <v>0</v>
          </cell>
          <cell r="G1403">
            <v>0</v>
          </cell>
          <cell r="H1403">
            <v>0</v>
          </cell>
          <cell r="I1403" t="str">
            <v>A3311</v>
          </cell>
          <cell r="J1403" t="str">
            <v>West Ham Non-Ecclesiastical Charity</v>
          </cell>
          <cell r="K1403">
            <v>0</v>
          </cell>
          <cell r="L1403" t="str">
            <v>A3311</v>
          </cell>
          <cell r="M1403" t="str">
            <v>West Ham Non-Ecclesiastical Charity</v>
          </cell>
          <cell r="N1403" t="str">
            <v>RASA</v>
          </cell>
          <cell r="O1403">
            <v>1</v>
          </cell>
        </row>
        <row r="1404">
          <cell r="A1404" t="str">
            <v>C2418</v>
          </cell>
          <cell r="B1404" t="str">
            <v>C2418</v>
          </cell>
          <cell r="C1404" t="str">
            <v>West Hampstead Housing Co-operative Limited</v>
          </cell>
          <cell r="D1404" t="str">
            <v>No</v>
          </cell>
          <cell r="E1404" t="str">
            <v>non-grp</v>
          </cell>
          <cell r="F1404">
            <v>0</v>
          </cell>
          <cell r="G1404">
            <v>0</v>
          </cell>
          <cell r="H1404">
            <v>0</v>
          </cell>
          <cell r="I1404" t="str">
            <v>C2418</v>
          </cell>
          <cell r="J1404" t="str">
            <v>West Hampstead Housing Co-operative Limited</v>
          </cell>
          <cell r="K1404">
            <v>0</v>
          </cell>
          <cell r="L1404" t="str">
            <v>C2418</v>
          </cell>
          <cell r="M1404" t="str">
            <v>West Hampstead Housing Co-operative Limited</v>
          </cell>
          <cell r="N1404" t="str">
            <v>RASA</v>
          </cell>
          <cell r="O1404">
            <v>1</v>
          </cell>
        </row>
        <row r="1405">
          <cell r="A1405" t="str">
            <v>LH3827</v>
          </cell>
          <cell r="B1405" t="str">
            <v>LH3827</v>
          </cell>
          <cell r="C1405" t="str">
            <v>West Kent Housing Association</v>
          </cell>
          <cell r="D1405" t="str">
            <v>Yes</v>
          </cell>
          <cell r="E1405" t="str">
            <v>Yes</v>
          </cell>
          <cell r="F1405">
            <v>0</v>
          </cell>
          <cell r="G1405">
            <v>0</v>
          </cell>
          <cell r="H1405">
            <v>0</v>
          </cell>
          <cell r="I1405" t="str">
            <v>LH3827</v>
          </cell>
          <cell r="J1405" t="str">
            <v>West Kent Housing Association</v>
          </cell>
          <cell r="K1405">
            <v>0</v>
          </cell>
          <cell r="L1405" t="str">
            <v>LH3827</v>
          </cell>
          <cell r="M1405" t="str">
            <v>West Kent Housing Association</v>
          </cell>
          <cell r="N1405" t="str">
            <v>Large</v>
          </cell>
          <cell r="O1405">
            <v>1</v>
          </cell>
        </row>
        <row r="1406">
          <cell r="A1406" t="str">
            <v>LH3373</v>
          </cell>
          <cell r="B1406" t="str">
            <v>LH3373</v>
          </cell>
          <cell r="C1406" t="str">
            <v>West London Mission Housing Association Limited</v>
          </cell>
          <cell r="D1406" t="str">
            <v>No</v>
          </cell>
          <cell r="E1406" t="str">
            <v>non-grp</v>
          </cell>
          <cell r="F1406">
            <v>0</v>
          </cell>
          <cell r="G1406">
            <v>0</v>
          </cell>
          <cell r="H1406">
            <v>0</v>
          </cell>
          <cell r="I1406" t="str">
            <v>LH3373</v>
          </cell>
          <cell r="J1406" t="str">
            <v>West London Mission Housing Association Limited</v>
          </cell>
          <cell r="K1406">
            <v>0</v>
          </cell>
          <cell r="L1406" t="str">
            <v>LH3373</v>
          </cell>
          <cell r="M1406" t="str">
            <v>West London Mission Housing Association Limited</v>
          </cell>
          <cell r="N1406" t="str">
            <v>RASA</v>
          </cell>
          <cell r="O1406">
            <v>1</v>
          </cell>
        </row>
        <row r="1407">
          <cell r="A1407" t="str">
            <v>H4128</v>
          </cell>
          <cell r="B1407" t="str">
            <v>H4128</v>
          </cell>
          <cell r="C1407" t="str">
            <v>West London YMCA</v>
          </cell>
          <cell r="D1407" t="str">
            <v>No</v>
          </cell>
          <cell r="E1407" t="str">
            <v>non-grp</v>
          </cell>
          <cell r="F1407">
            <v>0</v>
          </cell>
          <cell r="G1407">
            <v>0</v>
          </cell>
          <cell r="H1407">
            <v>0</v>
          </cell>
          <cell r="I1407" t="str">
            <v>H4128</v>
          </cell>
          <cell r="J1407" t="str">
            <v>West London YMCA</v>
          </cell>
          <cell r="K1407">
            <v>0</v>
          </cell>
          <cell r="L1407" t="str">
            <v>H4128</v>
          </cell>
          <cell r="M1407" t="str">
            <v>West London YMCA</v>
          </cell>
          <cell r="N1407" t="str">
            <v>RASA</v>
          </cell>
          <cell r="O1407">
            <v>1</v>
          </cell>
        </row>
        <row r="1408">
          <cell r="A1408" t="str">
            <v>LH2186</v>
          </cell>
          <cell r="B1408" t="str">
            <v>LH2186</v>
          </cell>
          <cell r="C1408" t="str">
            <v>West of England Friends Housing Society Limited</v>
          </cell>
          <cell r="D1408" t="str">
            <v>No</v>
          </cell>
          <cell r="E1408" t="str">
            <v>non-grp</v>
          </cell>
          <cell r="F1408">
            <v>0</v>
          </cell>
          <cell r="G1408">
            <v>0</v>
          </cell>
          <cell r="H1408">
            <v>0</v>
          </cell>
          <cell r="I1408" t="str">
            <v>LH2186</v>
          </cell>
          <cell r="J1408" t="str">
            <v>West of England Friends Housing Society Limited</v>
          </cell>
          <cell r="K1408">
            <v>0</v>
          </cell>
          <cell r="L1408" t="str">
            <v>LH2186</v>
          </cell>
          <cell r="M1408" t="str">
            <v>West of England Friends Housing Society Limited</v>
          </cell>
          <cell r="N1408" t="str">
            <v>RASA</v>
          </cell>
          <cell r="O1408">
            <v>1</v>
          </cell>
        </row>
        <row r="1409">
          <cell r="A1409" t="str">
            <v>L0259</v>
          </cell>
          <cell r="B1409" t="str">
            <v>L0259</v>
          </cell>
          <cell r="C1409" t="str">
            <v>Westfield Housing Association Limited</v>
          </cell>
          <cell r="D1409" t="str">
            <v>No</v>
          </cell>
          <cell r="E1409" t="str">
            <v>non-grp</v>
          </cell>
          <cell r="F1409">
            <v>0</v>
          </cell>
          <cell r="G1409">
            <v>0</v>
          </cell>
          <cell r="H1409">
            <v>0</v>
          </cell>
          <cell r="I1409" t="str">
            <v>L0259</v>
          </cell>
          <cell r="J1409" t="str">
            <v>Westfield Housing Association Limited</v>
          </cell>
          <cell r="K1409">
            <v>0</v>
          </cell>
          <cell r="L1409" t="str">
            <v>L0259</v>
          </cell>
          <cell r="M1409" t="str">
            <v>Westfield Housing Association Limited</v>
          </cell>
          <cell r="N1409" t="str">
            <v>RASA</v>
          </cell>
          <cell r="O1409">
            <v>1</v>
          </cell>
        </row>
        <row r="1410">
          <cell r="A1410" t="str">
            <v>LH0424</v>
          </cell>
          <cell r="B1410" t="str">
            <v>LH0424</v>
          </cell>
          <cell r="C1410" t="str">
            <v>Westlon Housing Association Limited</v>
          </cell>
          <cell r="D1410" t="str">
            <v>No</v>
          </cell>
          <cell r="E1410" t="str">
            <v>non-grp</v>
          </cell>
          <cell r="F1410">
            <v>0</v>
          </cell>
          <cell r="G1410">
            <v>0</v>
          </cell>
          <cell r="H1410">
            <v>0</v>
          </cell>
          <cell r="I1410" t="str">
            <v>LH0424</v>
          </cell>
          <cell r="J1410" t="str">
            <v>Westlon Housing Association Limited</v>
          </cell>
          <cell r="K1410">
            <v>0</v>
          </cell>
          <cell r="L1410" t="str">
            <v>LH0424</v>
          </cell>
          <cell r="M1410" t="str">
            <v>Westlon Housing Association Limited</v>
          </cell>
          <cell r="N1410" t="str">
            <v>RASA</v>
          </cell>
          <cell r="O1410">
            <v>1</v>
          </cell>
        </row>
        <row r="1411">
          <cell r="A1411" t="str">
            <v>4638</v>
          </cell>
          <cell r="B1411">
            <v>4638</v>
          </cell>
          <cell r="C1411" t="str">
            <v>Westminster Community Homes Limited</v>
          </cell>
          <cell r="D1411" t="str">
            <v>No</v>
          </cell>
          <cell r="E1411" t="str">
            <v>non-grp</v>
          </cell>
          <cell r="F1411">
            <v>0</v>
          </cell>
          <cell r="G1411">
            <v>0</v>
          </cell>
          <cell r="H1411">
            <v>0</v>
          </cell>
          <cell r="I1411" t="str">
            <v>4638</v>
          </cell>
          <cell r="J1411" t="str">
            <v>Westminster Community Homes Limited</v>
          </cell>
          <cell r="K1411">
            <v>0</v>
          </cell>
          <cell r="L1411" t="str">
            <v>4638</v>
          </cell>
          <cell r="M1411" t="str">
            <v>Westminster Community Homes Limited</v>
          </cell>
          <cell r="N1411" t="str">
            <v>RASA</v>
          </cell>
          <cell r="O1411">
            <v>1</v>
          </cell>
        </row>
        <row r="1412">
          <cell r="A1412" t="str">
            <v>4772</v>
          </cell>
          <cell r="B1412">
            <v>4772</v>
          </cell>
          <cell r="C1412" t="str">
            <v>Westmoreland Supported Housing Limited</v>
          </cell>
          <cell r="D1412" t="str">
            <v>No</v>
          </cell>
          <cell r="E1412" t="str">
            <v>non-grp</v>
          </cell>
          <cell r="F1412">
            <v>0</v>
          </cell>
          <cell r="G1412">
            <v>0</v>
          </cell>
          <cell r="H1412">
            <v>0</v>
          </cell>
          <cell r="I1412" t="str">
            <v>4772</v>
          </cell>
          <cell r="J1412" t="str">
            <v>Westmoreland Supported Housing Limited</v>
          </cell>
          <cell r="K1412">
            <v>0</v>
          </cell>
          <cell r="L1412" t="str">
            <v>4772</v>
          </cell>
          <cell r="M1412" t="str">
            <v>Westmoreland Supported Housing Limited</v>
          </cell>
          <cell r="N1412" t="str">
            <v>RASA</v>
          </cell>
          <cell r="O1412">
            <v>1</v>
          </cell>
        </row>
        <row r="1413">
          <cell r="A1413" t="str">
            <v>C4180</v>
          </cell>
          <cell r="B1413" t="str">
            <v>C4180</v>
          </cell>
          <cell r="C1413" t="str">
            <v>Westree Road Housing Co-operative Limited</v>
          </cell>
          <cell r="D1413" t="str">
            <v>No</v>
          </cell>
          <cell r="E1413" t="str">
            <v>non-grp</v>
          </cell>
          <cell r="F1413">
            <v>0</v>
          </cell>
          <cell r="G1413">
            <v>0</v>
          </cell>
          <cell r="H1413">
            <v>0</v>
          </cell>
          <cell r="I1413" t="str">
            <v>C4180</v>
          </cell>
          <cell r="J1413" t="str">
            <v>Westree Road Housing Co-operative Limited</v>
          </cell>
          <cell r="K1413">
            <v>0</v>
          </cell>
          <cell r="L1413" t="str">
            <v>C4180</v>
          </cell>
          <cell r="M1413" t="str">
            <v>Westree Road Housing Co-operative Limited</v>
          </cell>
          <cell r="N1413" t="str">
            <v>RASA</v>
          </cell>
          <cell r="O1413">
            <v>1</v>
          </cell>
        </row>
        <row r="1414">
          <cell r="A1414" t="str">
            <v>C3723</v>
          </cell>
          <cell r="B1414" t="str">
            <v>C3723</v>
          </cell>
          <cell r="C1414" t="str">
            <v>Westvale Housing Co-operative Limited</v>
          </cell>
          <cell r="D1414" t="str">
            <v>No</v>
          </cell>
          <cell r="E1414" t="str">
            <v>non-grp</v>
          </cell>
          <cell r="F1414">
            <v>0</v>
          </cell>
          <cell r="G1414">
            <v>0</v>
          </cell>
          <cell r="H1414">
            <v>0</v>
          </cell>
          <cell r="I1414" t="str">
            <v>C3723</v>
          </cell>
          <cell r="J1414" t="str">
            <v>Westvale Housing Co-operative Limited</v>
          </cell>
          <cell r="K1414">
            <v>0</v>
          </cell>
          <cell r="L1414" t="str">
            <v>C3723</v>
          </cell>
          <cell r="M1414" t="str">
            <v>Westvale Housing Co-operative Limited</v>
          </cell>
          <cell r="N1414" t="str">
            <v>RASA</v>
          </cell>
          <cell r="O1414">
            <v>1</v>
          </cell>
        </row>
        <row r="1415">
          <cell r="A1415" t="str">
            <v>L4508</v>
          </cell>
          <cell r="B1415" t="str">
            <v>L4508</v>
          </cell>
          <cell r="C1415" t="str">
            <v>Tarka Housing Limited</v>
          </cell>
          <cell r="D1415" t="str">
            <v>Yes</v>
          </cell>
          <cell r="E1415" t="str">
            <v>No</v>
          </cell>
          <cell r="F1415" t="str">
            <v>Yes</v>
          </cell>
          <cell r="G1415" t="str">
            <v>L4510</v>
          </cell>
          <cell r="H1415" t="str">
            <v>Westward Housing Group Limited</v>
          </cell>
          <cell r="I1415" t="str">
            <v>L4510</v>
          </cell>
          <cell r="J1415" t="str">
            <v>Westward Housing Group Limited</v>
          </cell>
          <cell r="K1415">
            <v>0</v>
          </cell>
          <cell r="L1415" t="str">
            <v>L4510</v>
          </cell>
          <cell r="M1415" t="str">
            <v>Westward Housing Group Limited</v>
          </cell>
          <cell r="N1415" t="str">
            <v>Large</v>
          </cell>
          <cell r="O1415">
            <v>1</v>
          </cell>
        </row>
        <row r="1416">
          <cell r="A1416" t="str">
            <v>LH0945</v>
          </cell>
          <cell r="B1416" t="str">
            <v>LH0945</v>
          </cell>
          <cell r="C1416" t="str">
            <v>Westcountry Housing Association Limited</v>
          </cell>
          <cell r="D1416" t="str">
            <v>Yes</v>
          </cell>
          <cell r="E1416" t="str">
            <v>No</v>
          </cell>
          <cell r="F1416" t="str">
            <v>Yes</v>
          </cell>
          <cell r="G1416" t="str">
            <v>L4510</v>
          </cell>
          <cell r="H1416" t="str">
            <v>Westward Housing Group Limited</v>
          </cell>
          <cell r="I1416" t="str">
            <v>L4510</v>
          </cell>
          <cell r="J1416" t="str">
            <v>Westward Housing Group Limited</v>
          </cell>
          <cell r="K1416">
            <v>0</v>
          </cell>
          <cell r="L1416" t="str">
            <v>L4510</v>
          </cell>
          <cell r="M1416" t="str">
            <v>Westward Housing Group Limited</v>
          </cell>
          <cell r="N1416" t="str">
            <v>Large</v>
          </cell>
          <cell r="O1416">
            <v>1</v>
          </cell>
        </row>
        <row r="1417">
          <cell r="A1417" t="str">
            <v>L4510</v>
          </cell>
          <cell r="B1417" t="str">
            <v>L4510</v>
          </cell>
          <cell r="C1417" t="str">
            <v>Westward Housing Group Limited</v>
          </cell>
          <cell r="D1417" t="str">
            <v>Yes</v>
          </cell>
          <cell r="E1417" t="str">
            <v>Yes</v>
          </cell>
          <cell r="F1417">
            <v>0</v>
          </cell>
          <cell r="G1417">
            <v>0</v>
          </cell>
          <cell r="H1417">
            <v>0</v>
          </cell>
          <cell r="I1417" t="str">
            <v>L4510</v>
          </cell>
          <cell r="J1417" t="str">
            <v>Westward Housing Group Limited</v>
          </cell>
          <cell r="K1417">
            <v>0</v>
          </cell>
          <cell r="L1417" t="str">
            <v>L4510</v>
          </cell>
          <cell r="M1417" t="str">
            <v>Westward Housing Group Limited</v>
          </cell>
          <cell r="N1417" t="str">
            <v>RASA</v>
          </cell>
          <cell r="O1417">
            <v>1</v>
          </cell>
        </row>
        <row r="1418">
          <cell r="A1418" t="str">
            <v>LH3796</v>
          </cell>
          <cell r="B1418" t="str">
            <v>LH3796</v>
          </cell>
          <cell r="C1418" t="str">
            <v>Westway Housing Association Limited</v>
          </cell>
          <cell r="D1418" t="str">
            <v>No</v>
          </cell>
          <cell r="E1418" t="str">
            <v>non-grp</v>
          </cell>
          <cell r="F1418">
            <v>0</v>
          </cell>
          <cell r="G1418">
            <v>0</v>
          </cell>
          <cell r="H1418">
            <v>0</v>
          </cell>
          <cell r="I1418" t="str">
            <v>LH3796</v>
          </cell>
          <cell r="J1418" t="str">
            <v>Westway Housing Association Limited</v>
          </cell>
          <cell r="K1418">
            <v>0</v>
          </cell>
          <cell r="L1418" t="str">
            <v>LH3796</v>
          </cell>
          <cell r="M1418" t="str">
            <v>Westway Housing Association Limited</v>
          </cell>
          <cell r="N1418" t="str">
            <v>RASA</v>
          </cell>
          <cell r="O1418">
            <v>1</v>
          </cell>
        </row>
        <row r="1419">
          <cell r="A1419" t="str">
            <v>L1681</v>
          </cell>
          <cell r="B1419" t="str">
            <v>L1681</v>
          </cell>
          <cell r="C1419" t="str">
            <v>Wey Valley Housing Association Limited</v>
          </cell>
          <cell r="D1419" t="str">
            <v>No</v>
          </cell>
          <cell r="E1419" t="str">
            <v>non-grp</v>
          </cell>
          <cell r="F1419">
            <v>0</v>
          </cell>
          <cell r="G1419">
            <v>0</v>
          </cell>
          <cell r="H1419">
            <v>0</v>
          </cell>
          <cell r="I1419" t="str">
            <v>L1681</v>
          </cell>
          <cell r="J1419" t="str">
            <v>Wey Valley Housing Association Limited</v>
          </cell>
          <cell r="K1419">
            <v>0</v>
          </cell>
          <cell r="L1419" t="str">
            <v>L1681</v>
          </cell>
          <cell r="M1419" t="str">
            <v>Wey Valley Housing Association Limited</v>
          </cell>
          <cell r="N1419" t="str">
            <v>RASA</v>
          </cell>
          <cell r="O1419">
            <v>1</v>
          </cell>
        </row>
        <row r="1420">
          <cell r="A1420" t="str">
            <v>C3337</v>
          </cell>
          <cell r="B1420" t="str">
            <v>C3337</v>
          </cell>
          <cell r="C1420" t="str">
            <v>Weybank Housing Co-operative Limited</v>
          </cell>
          <cell r="D1420" t="str">
            <v>No</v>
          </cell>
          <cell r="E1420" t="str">
            <v>non-grp</v>
          </cell>
          <cell r="F1420">
            <v>0</v>
          </cell>
          <cell r="G1420">
            <v>0</v>
          </cell>
          <cell r="H1420">
            <v>0</v>
          </cell>
          <cell r="I1420" t="str">
            <v>C3337</v>
          </cell>
          <cell r="J1420" t="str">
            <v>Weybank Housing Co-operative Limited</v>
          </cell>
          <cell r="K1420">
            <v>0</v>
          </cell>
          <cell r="L1420" t="str">
            <v>C3337</v>
          </cell>
          <cell r="M1420" t="str">
            <v>Weybank Housing Co-operative Limited</v>
          </cell>
          <cell r="N1420" t="str">
            <v>RASA</v>
          </cell>
          <cell r="O1420">
            <v>1</v>
          </cell>
        </row>
        <row r="1421">
          <cell r="A1421" t="str">
            <v>A0544</v>
          </cell>
          <cell r="B1421" t="str">
            <v>A0544</v>
          </cell>
          <cell r="C1421" t="str">
            <v>WH Saunders Charity</v>
          </cell>
          <cell r="D1421" t="str">
            <v>No</v>
          </cell>
          <cell r="E1421" t="str">
            <v>non-grp</v>
          </cell>
          <cell r="F1421">
            <v>0</v>
          </cell>
          <cell r="G1421">
            <v>0</v>
          </cell>
          <cell r="H1421">
            <v>0</v>
          </cell>
          <cell r="I1421" t="str">
            <v>A0544</v>
          </cell>
          <cell r="J1421" t="str">
            <v>WH Saunders Charity</v>
          </cell>
          <cell r="K1421">
            <v>0</v>
          </cell>
          <cell r="L1421" t="str">
            <v>A0544</v>
          </cell>
          <cell r="M1421" t="str">
            <v>WH Saunders Charity</v>
          </cell>
          <cell r="N1421" t="str">
            <v>RASA</v>
          </cell>
          <cell r="O1421">
            <v>1</v>
          </cell>
        </row>
        <row r="1422">
          <cell r="A1422" t="str">
            <v>A4029</v>
          </cell>
          <cell r="B1422" t="str">
            <v>A4029</v>
          </cell>
          <cell r="C1422" t="str">
            <v>Whitby Merchant Seamen's Hospital Houses</v>
          </cell>
          <cell r="D1422" t="str">
            <v>No</v>
          </cell>
          <cell r="E1422" t="str">
            <v>non-grp</v>
          </cell>
          <cell r="F1422">
            <v>0</v>
          </cell>
          <cell r="G1422">
            <v>0</v>
          </cell>
          <cell r="H1422">
            <v>0</v>
          </cell>
          <cell r="I1422" t="str">
            <v>A4029</v>
          </cell>
          <cell r="J1422" t="str">
            <v>Whitby Merchant Seamen's Hospital Houses</v>
          </cell>
          <cell r="K1422">
            <v>0</v>
          </cell>
          <cell r="L1422" t="str">
            <v>A4029</v>
          </cell>
          <cell r="M1422" t="str">
            <v>Whitby Merchant Seamen's Hospital Houses</v>
          </cell>
          <cell r="N1422" t="str">
            <v>RASA</v>
          </cell>
          <cell r="O1422">
            <v>1</v>
          </cell>
        </row>
        <row r="1423">
          <cell r="A1423" t="str">
            <v>A3467</v>
          </cell>
          <cell r="B1423" t="str">
            <v>A3467</v>
          </cell>
          <cell r="C1423" t="str">
            <v>Whitehead Almshouses</v>
          </cell>
          <cell r="D1423" t="str">
            <v>No</v>
          </cell>
          <cell r="E1423" t="str">
            <v>non-grp</v>
          </cell>
          <cell r="F1423">
            <v>0</v>
          </cell>
          <cell r="G1423">
            <v>0</v>
          </cell>
          <cell r="H1423">
            <v>0</v>
          </cell>
          <cell r="I1423" t="str">
            <v>A3467</v>
          </cell>
          <cell r="J1423" t="str">
            <v>Whitehead Almshouses</v>
          </cell>
          <cell r="K1423">
            <v>0</v>
          </cell>
          <cell r="L1423" t="str">
            <v>A3467</v>
          </cell>
          <cell r="M1423" t="str">
            <v>Whitehead Almshouses</v>
          </cell>
          <cell r="N1423" t="str">
            <v>RASA</v>
          </cell>
          <cell r="O1423">
            <v>1</v>
          </cell>
        </row>
        <row r="1424">
          <cell r="A1424" t="str">
            <v>C3126</v>
          </cell>
          <cell r="B1424" t="str">
            <v>C3126</v>
          </cell>
          <cell r="C1424" t="str">
            <v>Whitworth Housing Co-operative Limited</v>
          </cell>
          <cell r="D1424" t="str">
            <v>No</v>
          </cell>
          <cell r="E1424" t="str">
            <v>non-grp</v>
          </cell>
          <cell r="F1424">
            <v>0</v>
          </cell>
          <cell r="G1424">
            <v>0</v>
          </cell>
          <cell r="H1424">
            <v>0</v>
          </cell>
          <cell r="I1424" t="str">
            <v>C3126</v>
          </cell>
          <cell r="J1424" t="str">
            <v>Whitworth Housing Co-operative Limited</v>
          </cell>
          <cell r="K1424">
            <v>0</v>
          </cell>
          <cell r="L1424" t="str">
            <v>C3126</v>
          </cell>
          <cell r="M1424" t="str">
            <v>Whitworth Housing Co-operative Limited</v>
          </cell>
          <cell r="N1424" t="str">
            <v>RASA</v>
          </cell>
          <cell r="O1424">
            <v>1</v>
          </cell>
        </row>
        <row r="1425">
          <cell r="A1425" t="str">
            <v>4692</v>
          </cell>
          <cell r="B1425">
            <v>4692</v>
          </cell>
          <cell r="C1425" t="str">
            <v>Wickham Community Land Trust</v>
          </cell>
          <cell r="D1425" t="str">
            <v>No</v>
          </cell>
          <cell r="E1425" t="str">
            <v>non-grp</v>
          </cell>
          <cell r="F1425">
            <v>0</v>
          </cell>
          <cell r="G1425">
            <v>0</v>
          </cell>
          <cell r="H1425">
            <v>0</v>
          </cell>
          <cell r="I1425" t="str">
            <v>4692</v>
          </cell>
          <cell r="J1425" t="str">
            <v>Wickham Community Land Trust</v>
          </cell>
          <cell r="K1425">
            <v>0</v>
          </cell>
          <cell r="L1425" t="str">
            <v>4692</v>
          </cell>
          <cell r="M1425" t="str">
            <v>Wickham Community Land Trust</v>
          </cell>
          <cell r="N1425" t="str">
            <v>RASA</v>
          </cell>
          <cell r="O1425">
            <v>1</v>
          </cell>
        </row>
        <row r="1426">
          <cell r="A1426" t="str">
            <v>4625</v>
          </cell>
          <cell r="B1426">
            <v>4625</v>
          </cell>
          <cell r="C1426" t="str">
            <v>Wigan and Leigh Housing Company Ltd</v>
          </cell>
          <cell r="D1426" t="str">
            <v>No</v>
          </cell>
          <cell r="E1426" t="str">
            <v>non-grp</v>
          </cell>
          <cell r="F1426">
            <v>0</v>
          </cell>
          <cell r="G1426">
            <v>0</v>
          </cell>
          <cell r="H1426">
            <v>0</v>
          </cell>
          <cell r="I1426" t="str">
            <v>4625</v>
          </cell>
          <cell r="J1426" t="str">
            <v>Wigan and Leigh Housing Company Ltd</v>
          </cell>
          <cell r="K1426">
            <v>0</v>
          </cell>
          <cell r="L1426" t="str">
            <v>4625</v>
          </cell>
          <cell r="M1426" t="str">
            <v>Wigan and Leigh Housing Company Ltd</v>
          </cell>
          <cell r="N1426" t="str">
            <v>RASA</v>
          </cell>
          <cell r="O1426">
            <v>1</v>
          </cell>
        </row>
        <row r="1427">
          <cell r="A1427" t="str">
            <v>C3394</v>
          </cell>
          <cell r="B1427" t="str">
            <v>C3394</v>
          </cell>
          <cell r="C1427" t="str">
            <v>Willesden Green Housing Co-operative Limited</v>
          </cell>
          <cell r="D1427" t="str">
            <v>No</v>
          </cell>
          <cell r="E1427" t="str">
            <v>non-grp</v>
          </cell>
          <cell r="F1427">
            <v>0</v>
          </cell>
          <cell r="G1427">
            <v>0</v>
          </cell>
          <cell r="H1427">
            <v>0</v>
          </cell>
          <cell r="I1427" t="str">
            <v>C3394</v>
          </cell>
          <cell r="J1427" t="str">
            <v>Willesden Green Housing Co-operative Limited</v>
          </cell>
          <cell r="K1427">
            <v>0</v>
          </cell>
          <cell r="L1427" t="str">
            <v>C3394</v>
          </cell>
          <cell r="M1427" t="str">
            <v>Willesden Green Housing Co-operative Limited</v>
          </cell>
          <cell r="N1427" t="str">
            <v>RASA</v>
          </cell>
          <cell r="O1427">
            <v>1</v>
          </cell>
        </row>
        <row r="1428">
          <cell r="A1428" t="str">
            <v>A1328</v>
          </cell>
          <cell r="B1428" t="str">
            <v>A1328</v>
          </cell>
          <cell r="C1428" t="str">
            <v>William Henry Hirst Memorial Homes</v>
          </cell>
          <cell r="D1428" t="str">
            <v>No</v>
          </cell>
          <cell r="E1428" t="str">
            <v>non-grp</v>
          </cell>
          <cell r="F1428">
            <v>0</v>
          </cell>
          <cell r="G1428">
            <v>0</v>
          </cell>
          <cell r="H1428">
            <v>0</v>
          </cell>
          <cell r="I1428" t="str">
            <v>A1328</v>
          </cell>
          <cell r="J1428" t="str">
            <v>William Henry Hirst Memorial Homes</v>
          </cell>
          <cell r="K1428">
            <v>0</v>
          </cell>
          <cell r="L1428" t="str">
            <v>A1328</v>
          </cell>
          <cell r="M1428" t="str">
            <v>William Henry Hirst Memorial Homes</v>
          </cell>
          <cell r="N1428" t="str">
            <v>RASA</v>
          </cell>
          <cell r="O1428">
            <v>1</v>
          </cell>
        </row>
        <row r="1429">
          <cell r="A1429" t="str">
            <v>A3388</v>
          </cell>
          <cell r="B1429" t="str">
            <v>A3388</v>
          </cell>
          <cell r="C1429" t="str">
            <v>William Holmes Almshouses</v>
          </cell>
          <cell r="D1429" t="str">
            <v>No</v>
          </cell>
          <cell r="E1429" t="str">
            <v>non-grp</v>
          </cell>
          <cell r="F1429">
            <v>0</v>
          </cell>
          <cell r="G1429">
            <v>0</v>
          </cell>
          <cell r="H1429">
            <v>0</v>
          </cell>
          <cell r="I1429" t="str">
            <v>A3388</v>
          </cell>
          <cell r="J1429" t="str">
            <v>William Holmes Almshouses</v>
          </cell>
          <cell r="K1429">
            <v>0</v>
          </cell>
          <cell r="L1429" t="str">
            <v>A3388</v>
          </cell>
          <cell r="M1429" t="str">
            <v>William Holmes Almshouses</v>
          </cell>
          <cell r="N1429" t="str">
            <v>RASA</v>
          </cell>
          <cell r="O1429">
            <v>1</v>
          </cell>
        </row>
        <row r="1430">
          <cell r="A1430" t="str">
            <v>A0592</v>
          </cell>
          <cell r="B1430" t="str">
            <v>A0592</v>
          </cell>
          <cell r="C1430" t="str">
            <v>William Russell Bequest</v>
          </cell>
          <cell r="D1430" t="str">
            <v>No</v>
          </cell>
          <cell r="E1430" t="str">
            <v>non-grp</v>
          </cell>
          <cell r="F1430">
            <v>0</v>
          </cell>
          <cell r="G1430">
            <v>0</v>
          </cell>
          <cell r="H1430">
            <v>0</v>
          </cell>
          <cell r="I1430" t="str">
            <v>A0592</v>
          </cell>
          <cell r="J1430" t="str">
            <v>William Russell Bequest</v>
          </cell>
          <cell r="K1430">
            <v>0</v>
          </cell>
          <cell r="L1430" t="str">
            <v>A0592</v>
          </cell>
          <cell r="M1430" t="str">
            <v>William Russell Bequest</v>
          </cell>
          <cell r="N1430" t="str">
            <v>RASA</v>
          </cell>
          <cell r="O1430">
            <v>1</v>
          </cell>
        </row>
        <row r="1431">
          <cell r="A1431" t="str">
            <v>L3559</v>
          </cell>
          <cell r="B1431" t="str">
            <v>L3559</v>
          </cell>
          <cell r="C1431" t="str">
            <v>Wiltshire Rural Housing Association Limited</v>
          </cell>
          <cell r="D1431" t="str">
            <v>No</v>
          </cell>
          <cell r="E1431" t="str">
            <v>non-grp</v>
          </cell>
          <cell r="F1431">
            <v>0</v>
          </cell>
          <cell r="G1431">
            <v>0</v>
          </cell>
          <cell r="H1431">
            <v>0</v>
          </cell>
          <cell r="I1431" t="str">
            <v>L3559</v>
          </cell>
          <cell r="J1431" t="str">
            <v>Wiltshire Rural Housing Association Limited</v>
          </cell>
          <cell r="K1431">
            <v>0</v>
          </cell>
          <cell r="L1431" t="str">
            <v>L3559</v>
          </cell>
          <cell r="M1431" t="str">
            <v>Wiltshire Rural Housing Association Limited</v>
          </cell>
          <cell r="N1431" t="str">
            <v>RASA</v>
          </cell>
          <cell r="O1431">
            <v>1</v>
          </cell>
        </row>
        <row r="1432">
          <cell r="A1432" t="str">
            <v>L2732</v>
          </cell>
          <cell r="B1432" t="str">
            <v>L2732</v>
          </cell>
          <cell r="C1432" t="str">
            <v>Winchester Working Men's Housing Society Limited</v>
          </cell>
          <cell r="D1432" t="str">
            <v>No</v>
          </cell>
          <cell r="E1432" t="str">
            <v>non-grp</v>
          </cell>
          <cell r="F1432">
            <v>0</v>
          </cell>
          <cell r="G1432">
            <v>0</v>
          </cell>
          <cell r="H1432">
            <v>0</v>
          </cell>
          <cell r="I1432" t="str">
            <v>L2732</v>
          </cell>
          <cell r="J1432" t="str">
            <v>Winchester Working Men's Housing Society Limited</v>
          </cell>
          <cell r="K1432">
            <v>0</v>
          </cell>
          <cell r="L1432" t="str">
            <v>L2732</v>
          </cell>
          <cell r="M1432" t="str">
            <v>Winchester Working Men's Housing Society Limited</v>
          </cell>
          <cell r="N1432" t="str">
            <v>RASA</v>
          </cell>
          <cell r="O1432">
            <v>1</v>
          </cell>
        </row>
        <row r="1433">
          <cell r="A1433" t="str">
            <v>4671</v>
          </cell>
          <cell r="B1433">
            <v>4671</v>
          </cell>
          <cell r="C1433" t="str">
            <v>Windrush Alliance UK Community Interest Company</v>
          </cell>
          <cell r="D1433" t="str">
            <v>No</v>
          </cell>
          <cell r="E1433" t="str">
            <v>non-grp</v>
          </cell>
          <cell r="F1433">
            <v>0</v>
          </cell>
          <cell r="G1433">
            <v>0</v>
          </cell>
          <cell r="H1433">
            <v>0</v>
          </cell>
          <cell r="I1433" t="str">
            <v>4671</v>
          </cell>
          <cell r="J1433" t="str">
            <v>Windrush Alliance UK Community Interest Company</v>
          </cell>
          <cell r="K1433">
            <v>0</v>
          </cell>
          <cell r="L1433" t="str">
            <v>4671</v>
          </cell>
          <cell r="M1433" t="str">
            <v>Windrush Alliance UK Community Interest Company</v>
          </cell>
          <cell r="N1433" t="str">
            <v>RASA</v>
          </cell>
          <cell r="O1433">
            <v>1</v>
          </cell>
        </row>
        <row r="1434">
          <cell r="A1434" t="str">
            <v>L1656</v>
          </cell>
          <cell r="B1434" t="str">
            <v>L1656</v>
          </cell>
          <cell r="C1434" t="str">
            <v>Windsor Walk Housing Association Limited</v>
          </cell>
          <cell r="D1434" t="str">
            <v>No</v>
          </cell>
          <cell r="E1434" t="str">
            <v>non-grp</v>
          </cell>
          <cell r="F1434">
            <v>0</v>
          </cell>
          <cell r="G1434">
            <v>0</v>
          </cell>
          <cell r="H1434">
            <v>0</v>
          </cell>
          <cell r="I1434" t="str">
            <v>L1656</v>
          </cell>
          <cell r="J1434" t="str">
            <v>Windsor Walk Housing Association Limited</v>
          </cell>
          <cell r="K1434">
            <v>0</v>
          </cell>
          <cell r="L1434" t="str">
            <v>L1656</v>
          </cell>
          <cell r="M1434" t="str">
            <v>Windsor Walk Housing Association Limited</v>
          </cell>
          <cell r="N1434" t="str">
            <v>RASA</v>
          </cell>
          <cell r="O1434">
            <v>1</v>
          </cell>
        </row>
        <row r="1435">
          <cell r="A1435" t="str">
            <v>4762</v>
          </cell>
          <cell r="B1435">
            <v>4762</v>
          </cell>
          <cell r="C1435" t="str">
            <v>Winner Trading Limited</v>
          </cell>
          <cell r="D1435" t="str">
            <v>No</v>
          </cell>
          <cell r="E1435" t="str">
            <v>non-grp</v>
          </cell>
          <cell r="F1435">
            <v>0</v>
          </cell>
          <cell r="G1435">
            <v>0</v>
          </cell>
          <cell r="H1435">
            <v>0</v>
          </cell>
          <cell r="I1435" t="str">
            <v>4762</v>
          </cell>
          <cell r="J1435" t="str">
            <v>Winner Trading Limited</v>
          </cell>
          <cell r="K1435">
            <v>0</v>
          </cell>
          <cell r="L1435" t="str">
            <v>4762</v>
          </cell>
          <cell r="M1435" t="str">
            <v>Winner Trading Limited</v>
          </cell>
          <cell r="N1435" t="str">
            <v>RASA</v>
          </cell>
          <cell r="O1435">
            <v>1</v>
          </cell>
        </row>
        <row r="1436">
          <cell r="A1436" t="str">
            <v>C3701</v>
          </cell>
          <cell r="B1436" t="str">
            <v>C3701</v>
          </cell>
          <cell r="C1436" t="str">
            <v>Winsor Housing Co-operative Limited</v>
          </cell>
          <cell r="D1436" t="str">
            <v>No</v>
          </cell>
          <cell r="E1436" t="str">
            <v>non-grp</v>
          </cell>
          <cell r="F1436">
            <v>0</v>
          </cell>
          <cell r="G1436">
            <v>0</v>
          </cell>
          <cell r="H1436">
            <v>0</v>
          </cell>
          <cell r="I1436" t="str">
            <v>C3701</v>
          </cell>
          <cell r="J1436" t="str">
            <v>Winsor Housing Co-operative Limited</v>
          </cell>
          <cell r="K1436">
            <v>0</v>
          </cell>
          <cell r="L1436" t="str">
            <v>C3701</v>
          </cell>
          <cell r="M1436" t="str">
            <v>Winsor Housing Co-operative Limited</v>
          </cell>
          <cell r="N1436" t="str">
            <v>RASA</v>
          </cell>
          <cell r="O1436">
            <v>1</v>
          </cell>
        </row>
        <row r="1437">
          <cell r="A1437" t="str">
            <v>L0848</v>
          </cell>
          <cell r="B1437" t="str">
            <v>L0848</v>
          </cell>
          <cell r="C1437" t="str">
            <v>Wirral Methodist Housing Association Limited</v>
          </cell>
          <cell r="D1437" t="str">
            <v>No</v>
          </cell>
          <cell r="E1437" t="str">
            <v>non-grp</v>
          </cell>
          <cell r="F1437">
            <v>0</v>
          </cell>
          <cell r="G1437">
            <v>0</v>
          </cell>
          <cell r="H1437">
            <v>0</v>
          </cell>
          <cell r="I1437" t="str">
            <v>L0848</v>
          </cell>
          <cell r="J1437" t="str">
            <v>Wirral Methodist Housing Association Limited</v>
          </cell>
          <cell r="K1437">
            <v>0</v>
          </cell>
          <cell r="L1437" t="str">
            <v>L0848</v>
          </cell>
          <cell r="M1437" t="str">
            <v>Wirral Methodist Housing Association Limited</v>
          </cell>
          <cell r="N1437" t="str">
            <v>RASA</v>
          </cell>
          <cell r="O1437">
            <v>1</v>
          </cell>
        </row>
        <row r="1438">
          <cell r="A1438" t="str">
            <v>L4435</v>
          </cell>
          <cell r="B1438" t="str">
            <v>L4435</v>
          </cell>
          <cell r="C1438" t="str">
            <v>Wirral Partnership Homes Limited</v>
          </cell>
          <cell r="D1438" t="str">
            <v>No</v>
          </cell>
          <cell r="E1438" t="str">
            <v>non-grp</v>
          </cell>
          <cell r="F1438">
            <v>0</v>
          </cell>
          <cell r="G1438">
            <v>0</v>
          </cell>
          <cell r="H1438">
            <v>0</v>
          </cell>
          <cell r="I1438" t="str">
            <v>L4435</v>
          </cell>
          <cell r="J1438" t="str">
            <v>Wirral Partnership Homes Limited</v>
          </cell>
          <cell r="K1438">
            <v>0</v>
          </cell>
          <cell r="L1438" t="str">
            <v>L4435</v>
          </cell>
          <cell r="M1438" t="str">
            <v>Wirral Partnership Homes Limited</v>
          </cell>
          <cell r="N1438" t="str">
            <v>Large</v>
          </cell>
          <cell r="O1438">
            <v>1</v>
          </cell>
        </row>
        <row r="1439">
          <cell r="A1439" t="str">
            <v>C2772</v>
          </cell>
          <cell r="B1439" t="str">
            <v>C2772</v>
          </cell>
          <cell r="C1439" t="str">
            <v>Wisden Housing Co-operative Limited</v>
          </cell>
          <cell r="D1439" t="str">
            <v>No</v>
          </cell>
          <cell r="E1439" t="str">
            <v>non-grp</v>
          </cell>
          <cell r="F1439">
            <v>0</v>
          </cell>
          <cell r="G1439">
            <v>0</v>
          </cell>
          <cell r="H1439">
            <v>0</v>
          </cell>
          <cell r="I1439" t="str">
            <v>C2772</v>
          </cell>
          <cell r="J1439" t="str">
            <v>Wisden Housing Co-operative Limited</v>
          </cell>
          <cell r="K1439">
            <v>0</v>
          </cell>
          <cell r="L1439" t="str">
            <v>C2772</v>
          </cell>
          <cell r="M1439" t="str">
            <v>Wisden Housing Co-operative Limited</v>
          </cell>
          <cell r="N1439" t="str">
            <v>RASA</v>
          </cell>
          <cell r="O1439">
            <v>1</v>
          </cell>
        </row>
        <row r="1440">
          <cell r="A1440" t="str">
            <v>L1000</v>
          </cell>
          <cell r="B1440" t="str">
            <v>L1000</v>
          </cell>
          <cell r="C1440" t="str">
            <v>Witham Housing Association Limited</v>
          </cell>
          <cell r="D1440" t="str">
            <v>No</v>
          </cell>
          <cell r="E1440" t="str">
            <v>non-grp</v>
          </cell>
          <cell r="F1440">
            <v>0</v>
          </cell>
          <cell r="G1440">
            <v>0</v>
          </cell>
          <cell r="H1440">
            <v>0</v>
          </cell>
          <cell r="I1440" t="str">
            <v>L1000</v>
          </cell>
          <cell r="J1440" t="str">
            <v>Witham Housing Association Limited</v>
          </cell>
          <cell r="K1440">
            <v>0</v>
          </cell>
          <cell r="L1440" t="str">
            <v>L1000</v>
          </cell>
          <cell r="M1440" t="str">
            <v>Witham Housing Association Limited</v>
          </cell>
          <cell r="N1440" t="str">
            <v>RASA</v>
          </cell>
          <cell r="O1440">
            <v>1</v>
          </cell>
        </row>
        <row r="1441">
          <cell r="A1441" t="str">
            <v>LH0713</v>
          </cell>
          <cell r="B1441" t="str">
            <v>LH0713</v>
          </cell>
          <cell r="C1441" t="str">
            <v>Family Housing Association (Birmingham) Limited</v>
          </cell>
          <cell r="D1441" t="str">
            <v>No</v>
          </cell>
          <cell r="E1441" t="str">
            <v>non-grp</v>
          </cell>
          <cell r="F1441">
            <v>0</v>
          </cell>
          <cell r="G1441">
            <v>0</v>
          </cell>
          <cell r="H1441">
            <v>0</v>
          </cell>
          <cell r="I1441" t="str">
            <v>LH0713</v>
          </cell>
          <cell r="J1441" t="str">
            <v>Family Housing Association (Birmingham) Limited</v>
          </cell>
          <cell r="K1441" t="str">
            <v>Joined the WM Group with effect from April (?) 2014</v>
          </cell>
          <cell r="L1441" t="str">
            <v>L4185</v>
          </cell>
          <cell r="M1441" t="str">
            <v>WM Housing Group Limited</v>
          </cell>
          <cell r="N1441" t="str">
            <v>Large</v>
          </cell>
          <cell r="O1441">
            <v>1</v>
          </cell>
        </row>
        <row r="1442">
          <cell r="A1442" t="str">
            <v>L4228</v>
          </cell>
          <cell r="B1442" t="str">
            <v>L4228</v>
          </cell>
          <cell r="C1442" t="str">
            <v>Optima Community Association</v>
          </cell>
          <cell r="D1442" t="str">
            <v>Yes</v>
          </cell>
          <cell r="E1442" t="str">
            <v>No</v>
          </cell>
          <cell r="F1442" t="str">
            <v>Yes</v>
          </cell>
          <cell r="G1442" t="str">
            <v>L4185</v>
          </cell>
          <cell r="H1442" t="str">
            <v>WM Housing Group Limited</v>
          </cell>
          <cell r="I1442" t="str">
            <v>L4185</v>
          </cell>
          <cell r="J1442" t="str">
            <v>WM Housing Group Limited</v>
          </cell>
          <cell r="K1442">
            <v>0</v>
          </cell>
          <cell r="L1442" t="str">
            <v>L4185</v>
          </cell>
          <cell r="M1442" t="str">
            <v>WM Housing Group Limited</v>
          </cell>
          <cell r="N1442" t="str">
            <v>Large</v>
          </cell>
          <cell r="O1442">
            <v>1</v>
          </cell>
        </row>
        <row r="1443">
          <cell r="A1443" t="str">
            <v>4746</v>
          </cell>
          <cell r="B1443">
            <v>4746</v>
          </cell>
          <cell r="C1443" t="str">
            <v>West Mercia Homes Limited</v>
          </cell>
          <cell r="D1443" t="str">
            <v>Yes</v>
          </cell>
          <cell r="E1443" t="str">
            <v>No</v>
          </cell>
          <cell r="F1443" t="str">
            <v>Yes</v>
          </cell>
          <cell r="G1443" t="str">
            <v>L4185</v>
          </cell>
          <cell r="H1443" t="str">
            <v>WM Housing Group Limited</v>
          </cell>
          <cell r="I1443" t="str">
            <v>L4185</v>
          </cell>
          <cell r="J1443" t="str">
            <v>WM Housing Group Limited</v>
          </cell>
          <cell r="K1443">
            <v>0</v>
          </cell>
          <cell r="L1443" t="str">
            <v>L4185</v>
          </cell>
          <cell r="M1443" t="str">
            <v>WM Housing Group Limited</v>
          </cell>
          <cell r="N1443" t="str">
            <v>Large</v>
          </cell>
          <cell r="O1443">
            <v>1</v>
          </cell>
        </row>
        <row r="1444">
          <cell r="A1444" t="str">
            <v>LH4471</v>
          </cell>
          <cell r="B1444" t="str">
            <v>LH4471</v>
          </cell>
          <cell r="C1444" t="str">
            <v>Whitefriars Housing Group Limited</v>
          </cell>
          <cell r="D1444" t="str">
            <v>Yes</v>
          </cell>
          <cell r="E1444" t="str">
            <v>No</v>
          </cell>
          <cell r="F1444" t="str">
            <v>Yes</v>
          </cell>
          <cell r="G1444" t="str">
            <v>L4185</v>
          </cell>
          <cell r="H1444" t="str">
            <v>WM Housing Group Limited</v>
          </cell>
          <cell r="I1444" t="str">
            <v>L4185</v>
          </cell>
          <cell r="J1444" t="str">
            <v>WM Housing Group Limited</v>
          </cell>
          <cell r="K1444">
            <v>0</v>
          </cell>
          <cell r="L1444" t="str">
            <v>L4185</v>
          </cell>
          <cell r="M1444" t="str">
            <v>WM Housing Group Limited</v>
          </cell>
          <cell r="N1444" t="str">
            <v>Large</v>
          </cell>
          <cell r="O1444">
            <v>1</v>
          </cell>
        </row>
        <row r="1445">
          <cell r="A1445" t="str">
            <v>L4185</v>
          </cell>
          <cell r="B1445" t="str">
            <v>L4185</v>
          </cell>
          <cell r="C1445" t="str">
            <v>WM Housing Group Limited</v>
          </cell>
          <cell r="D1445" t="str">
            <v>Yes</v>
          </cell>
          <cell r="E1445" t="str">
            <v>Yes</v>
          </cell>
          <cell r="F1445">
            <v>0</v>
          </cell>
          <cell r="G1445">
            <v>0</v>
          </cell>
          <cell r="H1445">
            <v>0</v>
          </cell>
          <cell r="I1445" t="str">
            <v>L4185</v>
          </cell>
          <cell r="J1445" t="str">
            <v>WM Housing Group Limited</v>
          </cell>
          <cell r="K1445">
            <v>0</v>
          </cell>
          <cell r="L1445" t="str">
            <v>L4185</v>
          </cell>
          <cell r="M1445" t="str">
            <v>WM Housing Group Limited</v>
          </cell>
          <cell r="N1445" t="str">
            <v>RASA</v>
          </cell>
          <cell r="O1445">
            <v>1</v>
          </cell>
        </row>
        <row r="1446">
          <cell r="A1446" t="str">
            <v>A4330</v>
          </cell>
          <cell r="B1446" t="str">
            <v>A4330</v>
          </cell>
          <cell r="C1446" t="str">
            <v>Woborns Almshouse Charity</v>
          </cell>
          <cell r="D1446" t="str">
            <v>No</v>
          </cell>
          <cell r="E1446" t="str">
            <v>non-grp</v>
          </cell>
          <cell r="F1446">
            <v>0</v>
          </cell>
          <cell r="G1446">
            <v>0</v>
          </cell>
          <cell r="H1446">
            <v>0</v>
          </cell>
          <cell r="I1446" t="str">
            <v>A4330</v>
          </cell>
          <cell r="J1446" t="str">
            <v>Woborns Almshouse Charity</v>
          </cell>
          <cell r="K1446">
            <v>0</v>
          </cell>
          <cell r="L1446" t="str">
            <v>A4330</v>
          </cell>
          <cell r="M1446" t="str">
            <v>Woborns Almshouse Charity</v>
          </cell>
          <cell r="N1446" t="str">
            <v>RASA</v>
          </cell>
          <cell r="O1446">
            <v>1</v>
          </cell>
        </row>
        <row r="1447">
          <cell r="A1447" t="str">
            <v>A4019</v>
          </cell>
          <cell r="B1447" t="str">
            <v>A4019</v>
          </cell>
          <cell r="C1447" t="str">
            <v>Woburn Almshouse Charity</v>
          </cell>
          <cell r="D1447" t="str">
            <v>No</v>
          </cell>
          <cell r="E1447" t="str">
            <v>non-grp</v>
          </cell>
          <cell r="F1447">
            <v>0</v>
          </cell>
          <cell r="G1447">
            <v>0</v>
          </cell>
          <cell r="H1447">
            <v>0</v>
          </cell>
          <cell r="I1447" t="str">
            <v>A4019</v>
          </cell>
          <cell r="J1447" t="str">
            <v>Woburn Almshouse Charity</v>
          </cell>
          <cell r="K1447">
            <v>0</v>
          </cell>
          <cell r="L1447" t="str">
            <v>A4019</v>
          </cell>
          <cell r="M1447" t="str">
            <v>Woburn Almshouse Charity</v>
          </cell>
          <cell r="N1447" t="str">
            <v>RASA</v>
          </cell>
          <cell r="O1447">
            <v>1</v>
          </cell>
        </row>
        <row r="1448">
          <cell r="A1448" t="str">
            <v>L0276</v>
          </cell>
          <cell r="B1448" t="str">
            <v>L0276</v>
          </cell>
          <cell r="C1448" t="str">
            <v>Wokingham Area Housing Society Limited</v>
          </cell>
          <cell r="D1448" t="str">
            <v>No</v>
          </cell>
          <cell r="E1448" t="str">
            <v>non-grp</v>
          </cell>
          <cell r="F1448">
            <v>0</v>
          </cell>
          <cell r="G1448">
            <v>0</v>
          </cell>
          <cell r="H1448">
            <v>0</v>
          </cell>
          <cell r="I1448" t="str">
            <v>L0276</v>
          </cell>
          <cell r="J1448" t="str">
            <v>Wokingham Area Housing Society Limited</v>
          </cell>
          <cell r="K1448">
            <v>0</v>
          </cell>
          <cell r="L1448" t="str">
            <v>L0276</v>
          </cell>
          <cell r="M1448" t="str">
            <v>Wokingham Area Housing Society Limited</v>
          </cell>
          <cell r="N1448" t="str">
            <v>RASA</v>
          </cell>
          <cell r="O1448">
            <v>1</v>
          </cell>
        </row>
        <row r="1449">
          <cell r="A1449" t="str">
            <v>A3527</v>
          </cell>
          <cell r="B1449" t="str">
            <v>A3527</v>
          </cell>
          <cell r="C1449" t="str">
            <v>Wollaston and Pauncefort Almshouse Charity</v>
          </cell>
          <cell r="D1449" t="str">
            <v>No</v>
          </cell>
          <cell r="E1449" t="str">
            <v>non-grp</v>
          </cell>
          <cell r="F1449">
            <v>0</v>
          </cell>
          <cell r="G1449">
            <v>0</v>
          </cell>
          <cell r="H1449">
            <v>0</v>
          </cell>
          <cell r="I1449" t="str">
            <v>A3527</v>
          </cell>
          <cell r="J1449" t="str">
            <v>Wollaston and Pauncefort Almshouse Charity</v>
          </cell>
          <cell r="K1449">
            <v>0</v>
          </cell>
          <cell r="L1449" t="str">
            <v>A3527</v>
          </cell>
          <cell r="M1449" t="str">
            <v>Wollaston and Pauncefort Almshouse Charity</v>
          </cell>
          <cell r="N1449" t="str">
            <v>RASA</v>
          </cell>
          <cell r="O1449">
            <v>1</v>
          </cell>
        </row>
        <row r="1450">
          <cell r="A1450" t="str">
            <v>L1548</v>
          </cell>
          <cell r="B1450" t="str">
            <v>L1548</v>
          </cell>
          <cell r="C1450" t="str">
            <v>Women's Pioneer Housing Limited</v>
          </cell>
          <cell r="D1450" t="str">
            <v>No</v>
          </cell>
          <cell r="E1450" t="str">
            <v>non-grp</v>
          </cell>
          <cell r="F1450">
            <v>0</v>
          </cell>
          <cell r="G1450">
            <v>0</v>
          </cell>
          <cell r="H1450">
            <v>0</v>
          </cell>
          <cell r="I1450" t="str">
            <v>L1548</v>
          </cell>
          <cell r="J1450" t="str">
            <v>Women's Pioneer Housing Limited</v>
          </cell>
          <cell r="K1450">
            <v>0</v>
          </cell>
          <cell r="L1450" t="str">
            <v>L1548</v>
          </cell>
          <cell r="M1450" t="str">
            <v>Women's Pioneer Housing Limited</v>
          </cell>
          <cell r="N1450" t="str">
            <v>RASA</v>
          </cell>
          <cell r="O1450">
            <v>1</v>
          </cell>
        </row>
        <row r="1451">
          <cell r="A1451" t="str">
            <v>H1395</v>
          </cell>
          <cell r="B1451" t="str">
            <v>H1395</v>
          </cell>
          <cell r="C1451" t="str">
            <v>Woodlands Quaker Home for Elderly People</v>
          </cell>
          <cell r="D1451" t="str">
            <v>No</v>
          </cell>
          <cell r="E1451" t="str">
            <v>non-grp</v>
          </cell>
          <cell r="F1451">
            <v>0</v>
          </cell>
          <cell r="G1451">
            <v>0</v>
          </cell>
          <cell r="H1451">
            <v>0</v>
          </cell>
          <cell r="I1451" t="str">
            <v>H1395</v>
          </cell>
          <cell r="J1451" t="str">
            <v>Woodlands Quaker Home for Elderly People</v>
          </cell>
          <cell r="K1451">
            <v>0</v>
          </cell>
          <cell r="L1451" t="str">
            <v>H1395</v>
          </cell>
          <cell r="M1451" t="str">
            <v>Woodlands Quaker Home for Elderly People</v>
          </cell>
          <cell r="N1451" t="str">
            <v>RASA</v>
          </cell>
          <cell r="O1451">
            <v>1</v>
          </cell>
        </row>
        <row r="1452">
          <cell r="A1452" t="str">
            <v>A2366</v>
          </cell>
          <cell r="B1452" t="str">
            <v>A2366</v>
          </cell>
          <cell r="C1452" t="str">
            <v>Woodley Sandford and Charvil Charitable Trust</v>
          </cell>
          <cell r="D1452" t="str">
            <v>No</v>
          </cell>
          <cell r="E1452" t="str">
            <v>non-grp</v>
          </cell>
          <cell r="F1452">
            <v>0</v>
          </cell>
          <cell r="G1452">
            <v>0</v>
          </cell>
          <cell r="H1452">
            <v>0</v>
          </cell>
          <cell r="I1452" t="str">
            <v>A2366</v>
          </cell>
          <cell r="J1452" t="str">
            <v>Woodley Sandford and Charvil Charitable Trust</v>
          </cell>
          <cell r="K1452">
            <v>0</v>
          </cell>
          <cell r="L1452" t="str">
            <v>A2366</v>
          </cell>
          <cell r="M1452" t="str">
            <v>Woodley Sandford and Charvil Charitable Trust</v>
          </cell>
          <cell r="N1452" t="str">
            <v>RASA</v>
          </cell>
          <cell r="O1452">
            <v>1</v>
          </cell>
        </row>
        <row r="1453">
          <cell r="A1453" t="str">
            <v>C3509</v>
          </cell>
          <cell r="B1453" t="str">
            <v>C3509</v>
          </cell>
          <cell r="C1453" t="str">
            <v>Woodside Housing Co-operative Limited</v>
          </cell>
          <cell r="D1453" t="str">
            <v>No</v>
          </cell>
          <cell r="E1453" t="str">
            <v>non-grp</v>
          </cell>
          <cell r="F1453">
            <v>0</v>
          </cell>
          <cell r="G1453">
            <v>0</v>
          </cell>
          <cell r="H1453">
            <v>0</v>
          </cell>
          <cell r="I1453" t="str">
            <v>C3509</v>
          </cell>
          <cell r="J1453" t="str">
            <v>Woodside Housing Co-operative Limited</v>
          </cell>
          <cell r="K1453">
            <v>0</v>
          </cell>
          <cell r="L1453" t="str">
            <v>C3509</v>
          </cell>
          <cell r="M1453" t="str">
            <v>Woodside Housing Co-operative Limited</v>
          </cell>
          <cell r="N1453" t="str">
            <v>RASA</v>
          </cell>
          <cell r="O1453">
            <v>1</v>
          </cell>
        </row>
        <row r="1454">
          <cell r="A1454" t="str">
            <v>LH4208</v>
          </cell>
          <cell r="B1454" t="str">
            <v>LH4208</v>
          </cell>
          <cell r="C1454" t="str">
            <v>Worthing Homes Limited</v>
          </cell>
          <cell r="D1454" t="str">
            <v>No</v>
          </cell>
          <cell r="E1454" t="str">
            <v>non-grp</v>
          </cell>
          <cell r="F1454">
            <v>0</v>
          </cell>
          <cell r="G1454">
            <v>0</v>
          </cell>
          <cell r="H1454">
            <v>0</v>
          </cell>
          <cell r="I1454" t="str">
            <v>LH4208</v>
          </cell>
          <cell r="J1454" t="str">
            <v>Worthing Homes Limited</v>
          </cell>
          <cell r="K1454">
            <v>0</v>
          </cell>
          <cell r="L1454" t="str">
            <v>LH4208</v>
          </cell>
          <cell r="M1454" t="str">
            <v>Worthing Homes Limited</v>
          </cell>
          <cell r="N1454" t="str">
            <v>Large</v>
          </cell>
          <cell r="O1454">
            <v>1</v>
          </cell>
        </row>
        <row r="1455">
          <cell r="A1455" t="str">
            <v>A2988</v>
          </cell>
          <cell r="B1455" t="str">
            <v>A2988</v>
          </cell>
          <cell r="C1455" t="str">
            <v>Writtle Almshouse Charity</v>
          </cell>
          <cell r="D1455" t="str">
            <v>No</v>
          </cell>
          <cell r="E1455" t="str">
            <v>non-grp</v>
          </cell>
          <cell r="F1455">
            <v>0</v>
          </cell>
          <cell r="G1455">
            <v>0</v>
          </cell>
          <cell r="H1455">
            <v>0</v>
          </cell>
          <cell r="I1455" t="str">
            <v>A2988</v>
          </cell>
          <cell r="J1455" t="str">
            <v>Writtle Almshouse Charity</v>
          </cell>
          <cell r="K1455">
            <v>0</v>
          </cell>
          <cell r="L1455" t="str">
            <v>A2988</v>
          </cell>
          <cell r="M1455" t="str">
            <v>Writtle Almshouse Charity</v>
          </cell>
          <cell r="N1455" t="str">
            <v>RASA</v>
          </cell>
          <cell r="O1455">
            <v>1</v>
          </cell>
        </row>
        <row r="1456">
          <cell r="A1456" t="str">
            <v>A3246</v>
          </cell>
          <cell r="B1456" t="str">
            <v>A3246</v>
          </cell>
          <cell r="C1456" t="str">
            <v>Wrott and Hill Charity</v>
          </cell>
          <cell r="D1456" t="str">
            <v>No</v>
          </cell>
          <cell r="E1456" t="str">
            <v>non-grp</v>
          </cell>
          <cell r="F1456">
            <v>0</v>
          </cell>
          <cell r="G1456">
            <v>0</v>
          </cell>
          <cell r="H1456">
            <v>0</v>
          </cell>
          <cell r="I1456" t="str">
            <v>A3246</v>
          </cell>
          <cell r="J1456" t="str">
            <v>Wrott and Hill Charity</v>
          </cell>
          <cell r="K1456">
            <v>0</v>
          </cell>
          <cell r="L1456" t="str">
            <v>A3246</v>
          </cell>
          <cell r="M1456" t="str">
            <v>Wrott and Hill Charity</v>
          </cell>
          <cell r="N1456" t="str">
            <v>RASA</v>
          </cell>
          <cell r="O1456">
            <v>1</v>
          </cell>
        </row>
        <row r="1457">
          <cell r="A1457" t="str">
            <v>L4371</v>
          </cell>
          <cell r="B1457" t="str">
            <v>L4371</v>
          </cell>
          <cell r="C1457" t="str">
            <v>Wulvern Housing Ltd</v>
          </cell>
          <cell r="D1457" t="str">
            <v>No</v>
          </cell>
          <cell r="E1457" t="str">
            <v>non-grp</v>
          </cell>
          <cell r="F1457">
            <v>0</v>
          </cell>
          <cell r="G1457">
            <v>0</v>
          </cell>
          <cell r="H1457">
            <v>0</v>
          </cell>
          <cell r="I1457" t="str">
            <v>L4371</v>
          </cell>
          <cell r="J1457" t="str">
            <v>Wulvern Housing Ltd</v>
          </cell>
          <cell r="K1457">
            <v>0</v>
          </cell>
          <cell r="L1457" t="str">
            <v>L4371</v>
          </cell>
          <cell r="M1457" t="str">
            <v>Wulvern Housing Ltd</v>
          </cell>
          <cell r="N1457" t="str">
            <v>Large</v>
          </cell>
          <cell r="O1457">
            <v>1</v>
          </cell>
        </row>
        <row r="1458">
          <cell r="A1458" t="str">
            <v>L1867</v>
          </cell>
          <cell r="B1458" t="str">
            <v>L1867</v>
          </cell>
          <cell r="C1458" t="str">
            <v>Wyedean Housing Association Limited</v>
          </cell>
          <cell r="D1458" t="str">
            <v>No</v>
          </cell>
          <cell r="E1458" t="str">
            <v>non-grp</v>
          </cell>
          <cell r="F1458">
            <v>0</v>
          </cell>
          <cell r="G1458">
            <v>0</v>
          </cell>
          <cell r="H1458">
            <v>0</v>
          </cell>
          <cell r="I1458" t="str">
            <v>L1867</v>
          </cell>
          <cell r="J1458" t="str">
            <v>Wyedean Housing Association Limited</v>
          </cell>
          <cell r="K1458">
            <v>0</v>
          </cell>
          <cell r="L1458" t="str">
            <v>L1867</v>
          </cell>
          <cell r="M1458" t="str">
            <v>Wyedean Housing Association Limited</v>
          </cell>
          <cell r="N1458" t="str">
            <v>RASA</v>
          </cell>
          <cell r="O1458">
            <v>1</v>
          </cell>
        </row>
        <row r="1459">
          <cell r="A1459" t="str">
            <v>L4478</v>
          </cell>
          <cell r="B1459" t="str">
            <v>L4478</v>
          </cell>
          <cell r="C1459" t="str">
            <v>Parkway Green Housing Trust</v>
          </cell>
          <cell r="D1459" t="str">
            <v>Yes</v>
          </cell>
          <cell r="E1459" t="str">
            <v>No</v>
          </cell>
          <cell r="F1459" t="str">
            <v>Yes</v>
          </cell>
          <cell r="G1459" t="str">
            <v>4755</v>
          </cell>
          <cell r="H1459" t="str">
            <v>Wythenshawe Community Housing Group Limited</v>
          </cell>
          <cell r="I1459" t="str">
            <v>4755</v>
          </cell>
          <cell r="J1459" t="str">
            <v>Wythenshawe Community Housing Group Limited</v>
          </cell>
          <cell r="K1459">
            <v>0</v>
          </cell>
          <cell r="L1459" t="str">
            <v>4755</v>
          </cell>
          <cell r="M1459" t="str">
            <v>Wythenshawe Community Housing Group Limited</v>
          </cell>
          <cell r="N1459" t="str">
            <v>Large</v>
          </cell>
          <cell r="O1459">
            <v>1</v>
          </cell>
        </row>
        <row r="1460">
          <cell r="A1460" t="str">
            <v>L4219</v>
          </cell>
          <cell r="B1460" t="str">
            <v>L4219</v>
          </cell>
          <cell r="C1460" t="str">
            <v>Willow Park Housing Trust Limited</v>
          </cell>
          <cell r="D1460" t="str">
            <v>Yes</v>
          </cell>
          <cell r="E1460" t="str">
            <v>No</v>
          </cell>
          <cell r="F1460" t="str">
            <v>Yes</v>
          </cell>
          <cell r="G1460" t="str">
            <v>4755</v>
          </cell>
          <cell r="H1460" t="str">
            <v>Wythenshawe Community Housing Group Limited</v>
          </cell>
          <cell r="I1460" t="str">
            <v>4755</v>
          </cell>
          <cell r="J1460" t="str">
            <v>Wythenshawe Community Housing Group Limited</v>
          </cell>
          <cell r="K1460">
            <v>0</v>
          </cell>
          <cell r="L1460" t="str">
            <v>4755</v>
          </cell>
          <cell r="M1460" t="str">
            <v>Wythenshawe Community Housing Group Limited</v>
          </cell>
          <cell r="N1460" t="str">
            <v>Large</v>
          </cell>
          <cell r="O1460">
            <v>1</v>
          </cell>
        </row>
        <row r="1461">
          <cell r="A1461" t="str">
            <v>4755</v>
          </cell>
          <cell r="B1461">
            <v>4755</v>
          </cell>
          <cell r="C1461" t="str">
            <v>Wythenshawe Community Housing Group Limited</v>
          </cell>
          <cell r="D1461" t="str">
            <v>Yes</v>
          </cell>
          <cell r="E1461" t="str">
            <v>Yes</v>
          </cell>
          <cell r="F1461">
            <v>0</v>
          </cell>
          <cell r="G1461">
            <v>0</v>
          </cell>
          <cell r="H1461">
            <v>0</v>
          </cell>
          <cell r="I1461" t="str">
            <v>4755</v>
          </cell>
          <cell r="J1461" t="str">
            <v>Wythenshawe Community Housing Group Limited</v>
          </cell>
          <cell r="K1461">
            <v>0</v>
          </cell>
          <cell r="L1461" t="str">
            <v>4755</v>
          </cell>
          <cell r="M1461" t="str">
            <v>Wythenshawe Community Housing Group Limited</v>
          </cell>
          <cell r="N1461" t="str">
            <v>RASA</v>
          </cell>
          <cell r="O1461">
            <v>1</v>
          </cell>
        </row>
        <row r="1462">
          <cell r="A1462" t="str">
            <v>A2247</v>
          </cell>
          <cell r="B1462" t="str">
            <v>A2247</v>
          </cell>
          <cell r="C1462" t="str">
            <v>Yardley Great Trust</v>
          </cell>
          <cell r="D1462" t="str">
            <v>No</v>
          </cell>
          <cell r="E1462" t="str">
            <v>non-grp</v>
          </cell>
          <cell r="F1462">
            <v>0</v>
          </cell>
          <cell r="G1462">
            <v>0</v>
          </cell>
          <cell r="H1462">
            <v>0</v>
          </cell>
          <cell r="I1462" t="str">
            <v>A2247</v>
          </cell>
          <cell r="J1462" t="str">
            <v>Yardley Great Trust</v>
          </cell>
          <cell r="K1462">
            <v>0</v>
          </cell>
          <cell r="L1462" t="str">
            <v>A2247</v>
          </cell>
          <cell r="M1462" t="str">
            <v>Yardley Great Trust</v>
          </cell>
          <cell r="N1462" t="str">
            <v>RASA</v>
          </cell>
          <cell r="O1462">
            <v>1</v>
          </cell>
        </row>
        <row r="1463">
          <cell r="A1463" t="str">
            <v>LH4200</v>
          </cell>
          <cell r="B1463" t="str">
            <v>LH4200</v>
          </cell>
          <cell r="C1463" t="str">
            <v>Yarlington Housing Group</v>
          </cell>
          <cell r="D1463" t="str">
            <v>Yes</v>
          </cell>
          <cell r="E1463" t="str">
            <v>Yes</v>
          </cell>
          <cell r="F1463">
            <v>0</v>
          </cell>
          <cell r="G1463">
            <v>0</v>
          </cell>
          <cell r="H1463">
            <v>0</v>
          </cell>
          <cell r="I1463" t="str">
            <v>LH4200</v>
          </cell>
          <cell r="J1463" t="str">
            <v>Yarlington Housing Group</v>
          </cell>
          <cell r="K1463">
            <v>0</v>
          </cell>
          <cell r="L1463" t="str">
            <v>LH4200</v>
          </cell>
          <cell r="M1463" t="str">
            <v>Yarlington Housing Group</v>
          </cell>
          <cell r="N1463" t="str">
            <v>Large</v>
          </cell>
          <cell r="O1463">
            <v>1</v>
          </cell>
        </row>
        <row r="1464">
          <cell r="A1464" t="str">
            <v>H3858</v>
          </cell>
          <cell r="B1464" t="str">
            <v>H3858</v>
          </cell>
          <cell r="C1464" t="str">
            <v>YMCA Bedfordshire</v>
          </cell>
          <cell r="D1464" t="str">
            <v>No</v>
          </cell>
          <cell r="E1464" t="str">
            <v>non-grp</v>
          </cell>
          <cell r="F1464">
            <v>0</v>
          </cell>
          <cell r="G1464">
            <v>0</v>
          </cell>
          <cell r="H1464">
            <v>0</v>
          </cell>
          <cell r="I1464" t="str">
            <v>H3858</v>
          </cell>
          <cell r="J1464" t="str">
            <v>YMCA Bedfordshire</v>
          </cell>
          <cell r="K1464">
            <v>0</v>
          </cell>
          <cell r="L1464" t="str">
            <v>H3858</v>
          </cell>
          <cell r="M1464" t="str">
            <v>YMCA Bedfordshire</v>
          </cell>
          <cell r="N1464" t="str">
            <v>RASA</v>
          </cell>
          <cell r="O1464">
            <v>1</v>
          </cell>
        </row>
        <row r="1465">
          <cell r="A1465" t="str">
            <v>L4550</v>
          </cell>
          <cell r="B1465" t="str">
            <v>L4550</v>
          </cell>
          <cell r="C1465" t="str">
            <v>YMCA Black Country Group</v>
          </cell>
          <cell r="D1465" t="str">
            <v>Yes</v>
          </cell>
          <cell r="E1465" t="str">
            <v>Yes</v>
          </cell>
          <cell r="F1465">
            <v>0</v>
          </cell>
          <cell r="G1465">
            <v>0</v>
          </cell>
          <cell r="H1465">
            <v>0</v>
          </cell>
          <cell r="I1465" t="str">
            <v>L4550</v>
          </cell>
          <cell r="J1465" t="str">
            <v>YMCA Black Country Group</v>
          </cell>
          <cell r="K1465">
            <v>0</v>
          </cell>
          <cell r="L1465" t="str">
            <v>L4550</v>
          </cell>
          <cell r="M1465" t="str">
            <v>YMCA Black Country Group</v>
          </cell>
          <cell r="N1465" t="str">
            <v>RASA</v>
          </cell>
          <cell r="O1465">
            <v>1</v>
          </cell>
        </row>
        <row r="1466">
          <cell r="A1466" t="str">
            <v>H4179</v>
          </cell>
          <cell r="B1466" t="str">
            <v>H4179</v>
          </cell>
          <cell r="C1466" t="str">
            <v>YMCA Cambridgeshire &amp; Peterborough</v>
          </cell>
          <cell r="D1466" t="str">
            <v>No</v>
          </cell>
          <cell r="E1466" t="str">
            <v>non-grp</v>
          </cell>
          <cell r="F1466">
            <v>0</v>
          </cell>
          <cell r="G1466">
            <v>0</v>
          </cell>
          <cell r="H1466">
            <v>0</v>
          </cell>
          <cell r="I1466" t="str">
            <v>H4179</v>
          </cell>
          <cell r="J1466" t="str">
            <v>YMCA Cambridgeshire &amp; Peterborough</v>
          </cell>
          <cell r="K1466">
            <v>0</v>
          </cell>
          <cell r="L1466" t="str">
            <v>H4179</v>
          </cell>
          <cell r="M1466" t="str">
            <v>YMCA Cambridgeshire &amp; Peterborough</v>
          </cell>
          <cell r="N1466" t="str">
            <v>RASA</v>
          </cell>
          <cell r="O1466">
            <v>1</v>
          </cell>
        </row>
        <row r="1467">
          <cell r="A1467" t="str">
            <v>H4085</v>
          </cell>
          <cell r="B1467" t="str">
            <v>H4085</v>
          </cell>
          <cell r="C1467" t="str">
            <v>YMCA Derbyshire</v>
          </cell>
          <cell r="D1467" t="str">
            <v>No</v>
          </cell>
          <cell r="E1467" t="str">
            <v>non-grp</v>
          </cell>
          <cell r="F1467">
            <v>0</v>
          </cell>
          <cell r="G1467">
            <v>0</v>
          </cell>
          <cell r="H1467">
            <v>0</v>
          </cell>
          <cell r="I1467" t="str">
            <v>H4085</v>
          </cell>
          <cell r="J1467" t="str">
            <v>YMCA Derbyshire</v>
          </cell>
          <cell r="K1467">
            <v>0</v>
          </cell>
          <cell r="L1467" t="str">
            <v>H4085</v>
          </cell>
          <cell r="M1467" t="str">
            <v>YMCA Derbyshire</v>
          </cell>
          <cell r="N1467" t="str">
            <v>RASA</v>
          </cell>
          <cell r="O1467">
            <v>1</v>
          </cell>
        </row>
        <row r="1468">
          <cell r="A1468" t="str">
            <v>LH4078</v>
          </cell>
          <cell r="B1468" t="str">
            <v>LH4078</v>
          </cell>
          <cell r="C1468" t="str">
            <v>YMCA London South West</v>
          </cell>
          <cell r="D1468" t="str">
            <v>No</v>
          </cell>
          <cell r="E1468" t="str">
            <v>non-grp</v>
          </cell>
          <cell r="F1468">
            <v>0</v>
          </cell>
          <cell r="G1468">
            <v>0</v>
          </cell>
          <cell r="H1468">
            <v>0</v>
          </cell>
          <cell r="I1468" t="str">
            <v>LH4078</v>
          </cell>
          <cell r="J1468" t="str">
            <v>YMCA London South West</v>
          </cell>
          <cell r="K1468">
            <v>0</v>
          </cell>
          <cell r="L1468" t="str">
            <v>LH4078</v>
          </cell>
          <cell r="M1468" t="str">
            <v>YMCA London South West</v>
          </cell>
          <cell r="N1468" t="str">
            <v>RASA</v>
          </cell>
          <cell r="O1468">
            <v>1</v>
          </cell>
        </row>
        <row r="1469">
          <cell r="A1469" t="str">
            <v>H3868</v>
          </cell>
          <cell r="B1469" t="str">
            <v>H3868</v>
          </cell>
          <cell r="C1469" t="str">
            <v>YMCA Norfolk</v>
          </cell>
          <cell r="D1469" t="str">
            <v>No</v>
          </cell>
          <cell r="E1469" t="str">
            <v>non-grp</v>
          </cell>
          <cell r="F1469">
            <v>0</v>
          </cell>
          <cell r="G1469">
            <v>0</v>
          </cell>
          <cell r="H1469">
            <v>0</v>
          </cell>
          <cell r="I1469" t="str">
            <v>H3868</v>
          </cell>
          <cell r="J1469" t="str">
            <v>YMCA Norfolk</v>
          </cell>
          <cell r="K1469">
            <v>0</v>
          </cell>
          <cell r="L1469" t="str">
            <v>H3868</v>
          </cell>
          <cell r="M1469" t="str">
            <v>YMCA Norfolk</v>
          </cell>
          <cell r="N1469" t="str">
            <v>RASA</v>
          </cell>
          <cell r="O1469">
            <v>1</v>
          </cell>
        </row>
        <row r="1470">
          <cell r="A1470" t="str">
            <v>H4244</v>
          </cell>
          <cell r="B1470" t="str">
            <v>H4244</v>
          </cell>
          <cell r="C1470" t="str">
            <v>YMCA Suffolk</v>
          </cell>
          <cell r="D1470" t="str">
            <v>No</v>
          </cell>
          <cell r="E1470" t="str">
            <v>non-grp</v>
          </cell>
          <cell r="F1470">
            <v>0</v>
          </cell>
          <cell r="G1470">
            <v>0</v>
          </cell>
          <cell r="H1470">
            <v>0</v>
          </cell>
          <cell r="I1470" t="str">
            <v>H4244</v>
          </cell>
          <cell r="J1470" t="str">
            <v>YMCA Suffolk</v>
          </cell>
          <cell r="K1470">
            <v>0</v>
          </cell>
          <cell r="L1470" t="str">
            <v>H4244</v>
          </cell>
          <cell r="M1470" t="str">
            <v>YMCA Suffolk</v>
          </cell>
          <cell r="N1470" t="str">
            <v>RASA</v>
          </cell>
          <cell r="O1470">
            <v>1</v>
          </cell>
        </row>
        <row r="1471">
          <cell r="A1471" t="str">
            <v>L1019</v>
          </cell>
          <cell r="B1471" t="str">
            <v>L1019</v>
          </cell>
          <cell r="C1471" t="str">
            <v>York Housing Association Limited</v>
          </cell>
          <cell r="D1471" t="str">
            <v>No</v>
          </cell>
          <cell r="E1471" t="str">
            <v>non-grp</v>
          </cell>
          <cell r="F1471">
            <v>0</v>
          </cell>
          <cell r="G1471">
            <v>0</v>
          </cell>
          <cell r="H1471">
            <v>0</v>
          </cell>
          <cell r="I1471" t="str">
            <v>L1019</v>
          </cell>
          <cell r="J1471" t="str">
            <v>York Housing Association Limited</v>
          </cell>
          <cell r="K1471">
            <v>0</v>
          </cell>
          <cell r="L1471" t="str">
            <v>L1019</v>
          </cell>
          <cell r="M1471" t="str">
            <v>York Housing Association Limited</v>
          </cell>
          <cell r="N1471" t="str">
            <v>RASA</v>
          </cell>
          <cell r="O1471">
            <v>1</v>
          </cell>
        </row>
        <row r="1472">
          <cell r="A1472" t="str">
            <v>LH4401</v>
          </cell>
          <cell r="B1472" t="str">
            <v>LH4401</v>
          </cell>
          <cell r="C1472" t="str">
            <v>Yorkshire Coast Homes Limited</v>
          </cell>
          <cell r="D1472" t="str">
            <v>Yes</v>
          </cell>
          <cell r="E1472" t="str">
            <v>Yes</v>
          </cell>
          <cell r="F1472">
            <v>0</v>
          </cell>
          <cell r="G1472">
            <v>0</v>
          </cell>
          <cell r="H1472">
            <v>0</v>
          </cell>
          <cell r="I1472" t="str">
            <v>LH4401</v>
          </cell>
          <cell r="J1472" t="str">
            <v>Yorkshire Coast Homes Limited</v>
          </cell>
          <cell r="K1472">
            <v>0</v>
          </cell>
          <cell r="L1472" t="str">
            <v>LH4401</v>
          </cell>
          <cell r="M1472" t="str">
            <v>Yorkshire Coast Homes Limited</v>
          </cell>
          <cell r="N1472" t="str">
            <v>Large</v>
          </cell>
          <cell r="O1472">
            <v>1</v>
          </cell>
        </row>
        <row r="1473">
          <cell r="A1473" t="str">
            <v>L4521</v>
          </cell>
          <cell r="B1473" t="str">
            <v>L4521</v>
          </cell>
          <cell r="C1473" t="str">
            <v>Yorkshire Housing Limited</v>
          </cell>
          <cell r="D1473" t="str">
            <v>Yes</v>
          </cell>
          <cell r="E1473" t="str">
            <v>Yes</v>
          </cell>
          <cell r="F1473">
            <v>0</v>
          </cell>
          <cell r="G1473">
            <v>0</v>
          </cell>
          <cell r="H1473">
            <v>0</v>
          </cell>
          <cell r="I1473" t="str">
            <v>L4521</v>
          </cell>
          <cell r="J1473" t="str">
            <v>Yorkshire Housing Limited</v>
          </cell>
          <cell r="K1473">
            <v>0</v>
          </cell>
          <cell r="L1473" t="str">
            <v>L4521</v>
          </cell>
          <cell r="M1473" t="str">
            <v>Yorkshire Housing Limited</v>
          </cell>
          <cell r="N1473" t="str">
            <v>Large</v>
          </cell>
          <cell r="O1473">
            <v>1</v>
          </cell>
        </row>
        <row r="1474">
          <cell r="A1474" t="str">
            <v>LH1020</v>
          </cell>
          <cell r="B1474" t="str">
            <v>LH1020</v>
          </cell>
          <cell r="C1474" t="str">
            <v>Yorkshire Ladies Council (Hostels) Limited</v>
          </cell>
          <cell r="D1474" t="str">
            <v>No</v>
          </cell>
          <cell r="E1474" t="str">
            <v>non-grp</v>
          </cell>
          <cell r="F1474">
            <v>0</v>
          </cell>
          <cell r="G1474">
            <v>0</v>
          </cell>
          <cell r="H1474">
            <v>0</v>
          </cell>
          <cell r="I1474" t="str">
            <v>LH1020</v>
          </cell>
          <cell r="J1474" t="str">
            <v>Yorkshire Ladies Council (Hostels) Limited</v>
          </cell>
          <cell r="K1474">
            <v>0</v>
          </cell>
          <cell r="L1474" t="str">
            <v>LH1020</v>
          </cell>
          <cell r="M1474" t="str">
            <v>Yorkshire Ladies Council (Hostels) Limited</v>
          </cell>
          <cell r="N1474" t="str">
            <v>RASA</v>
          </cell>
          <cell r="O1474">
            <v>1</v>
          </cell>
        </row>
        <row r="1475">
          <cell r="A1475" t="str">
            <v>4627</v>
          </cell>
          <cell r="B1475">
            <v>4627</v>
          </cell>
          <cell r="C1475" t="str">
            <v>Your Homes Newcastle Limited</v>
          </cell>
          <cell r="D1475" t="str">
            <v>No</v>
          </cell>
          <cell r="E1475" t="str">
            <v>non-grp</v>
          </cell>
          <cell r="F1475">
            <v>0</v>
          </cell>
          <cell r="G1475">
            <v>0</v>
          </cell>
          <cell r="H1475">
            <v>0</v>
          </cell>
          <cell r="I1475" t="str">
            <v>4627</v>
          </cell>
          <cell r="J1475" t="str">
            <v>Your Homes Newcastle Limited</v>
          </cell>
          <cell r="K1475">
            <v>0</v>
          </cell>
          <cell r="L1475" t="str">
            <v>4627</v>
          </cell>
          <cell r="M1475" t="str">
            <v>Your Homes Newcastle Limited</v>
          </cell>
          <cell r="N1475" t="str">
            <v>RASA</v>
          </cell>
          <cell r="O1475">
            <v>1</v>
          </cell>
        </row>
        <row r="1476">
          <cell r="A1476" t="str">
            <v>L1700</v>
          </cell>
          <cell r="B1476" t="str">
            <v>L1700</v>
          </cell>
          <cell r="C1476" t="str">
            <v>Arena Housing Group Limited</v>
          </cell>
          <cell r="D1476" t="str">
            <v>Yes</v>
          </cell>
          <cell r="E1476" t="str">
            <v>No</v>
          </cell>
          <cell r="F1476" t="str">
            <v>Yes</v>
          </cell>
          <cell r="G1476" t="str">
            <v>L4203</v>
          </cell>
          <cell r="H1476" t="str">
            <v>Your Housing Group Limited</v>
          </cell>
          <cell r="I1476" t="str">
            <v>L4203</v>
          </cell>
          <cell r="J1476" t="str">
            <v>Your Housing Group Limited</v>
          </cell>
          <cell r="K1476">
            <v>0</v>
          </cell>
          <cell r="L1476" t="str">
            <v>L4203</v>
          </cell>
          <cell r="M1476" t="str">
            <v>Your Housing Group Limited</v>
          </cell>
          <cell r="N1476" t="str">
            <v>Large</v>
          </cell>
          <cell r="O1476">
            <v>1</v>
          </cell>
        </row>
        <row r="1477">
          <cell r="A1477" t="str">
            <v>4724</v>
          </cell>
          <cell r="B1477">
            <v>4724</v>
          </cell>
          <cell r="C1477" t="str">
            <v>Ascent Housing LLP</v>
          </cell>
          <cell r="D1477" t="str">
            <v>Yes</v>
          </cell>
          <cell r="E1477" t="str">
            <v>No</v>
          </cell>
          <cell r="F1477" t="str">
            <v>Yes</v>
          </cell>
          <cell r="G1477" t="str">
            <v>L4203</v>
          </cell>
          <cell r="H1477" t="str">
            <v>Your Housing Group Limited</v>
          </cell>
          <cell r="I1477" t="str">
            <v>L4203</v>
          </cell>
          <cell r="J1477" t="str">
            <v>Your Housing Group Limited</v>
          </cell>
          <cell r="K1477">
            <v>0</v>
          </cell>
          <cell r="L1477" t="str">
            <v>L4203</v>
          </cell>
          <cell r="M1477" t="str">
            <v>Your Housing Group Limited</v>
          </cell>
          <cell r="N1477" t="str">
            <v>RASA</v>
          </cell>
          <cell r="O1477">
            <v>1</v>
          </cell>
        </row>
        <row r="1478">
          <cell r="A1478" t="str">
            <v>LH4213</v>
          </cell>
          <cell r="B1478" t="str">
            <v>LH4213</v>
          </cell>
          <cell r="C1478" t="str">
            <v>Derwent and Solway Housing Association Limited</v>
          </cell>
          <cell r="D1478" t="str">
            <v>Yes</v>
          </cell>
          <cell r="E1478" t="str">
            <v>No</v>
          </cell>
          <cell r="F1478" t="str">
            <v>Yes</v>
          </cell>
          <cell r="G1478" t="str">
            <v>L4203</v>
          </cell>
          <cell r="H1478" t="str">
            <v>Your Housing Group Limited</v>
          </cell>
          <cell r="I1478" t="str">
            <v>L4203</v>
          </cell>
          <cell r="J1478" t="str">
            <v>Your Housing Group Limited</v>
          </cell>
          <cell r="K1478">
            <v>0</v>
          </cell>
          <cell r="L1478" t="str">
            <v>L4203</v>
          </cell>
          <cell r="M1478" t="str">
            <v>Your Housing Group Limited</v>
          </cell>
          <cell r="N1478" t="str">
            <v>Large</v>
          </cell>
          <cell r="O1478">
            <v>1</v>
          </cell>
        </row>
        <row r="1479">
          <cell r="A1479" t="str">
            <v>L4204</v>
          </cell>
          <cell r="B1479" t="str">
            <v>L4204</v>
          </cell>
          <cell r="C1479" t="str">
            <v>Frontis Homes Limited</v>
          </cell>
          <cell r="D1479" t="str">
            <v>Yes</v>
          </cell>
          <cell r="E1479" t="str">
            <v>No</v>
          </cell>
          <cell r="F1479" t="str">
            <v>Yes</v>
          </cell>
          <cell r="G1479" t="str">
            <v>L4203</v>
          </cell>
          <cell r="H1479" t="str">
            <v>Your Housing Group Limited</v>
          </cell>
          <cell r="I1479" t="str">
            <v>L4203</v>
          </cell>
          <cell r="J1479" t="str">
            <v>Your Housing Group Limited</v>
          </cell>
          <cell r="K1479">
            <v>0</v>
          </cell>
          <cell r="L1479" t="str">
            <v>L4203</v>
          </cell>
          <cell r="M1479" t="str">
            <v>Your Housing Group Limited</v>
          </cell>
          <cell r="N1479" t="str">
            <v>Large</v>
          </cell>
          <cell r="O1479">
            <v>1</v>
          </cell>
        </row>
        <row r="1480">
          <cell r="A1480" t="str">
            <v>LH0065</v>
          </cell>
          <cell r="B1480" t="str">
            <v>LH0065</v>
          </cell>
          <cell r="C1480" t="str">
            <v>Headrow Limited</v>
          </cell>
          <cell r="D1480" t="str">
            <v>Yes</v>
          </cell>
          <cell r="E1480" t="str">
            <v>No</v>
          </cell>
          <cell r="F1480" t="str">
            <v>Yes</v>
          </cell>
          <cell r="G1480" t="str">
            <v>L4203</v>
          </cell>
          <cell r="H1480" t="str">
            <v>Your Housing Group Limited</v>
          </cell>
          <cell r="I1480" t="str">
            <v>L4203</v>
          </cell>
          <cell r="J1480" t="str">
            <v>Your Housing Group Limited</v>
          </cell>
          <cell r="K1480">
            <v>0</v>
          </cell>
          <cell r="L1480" t="str">
            <v>L4203</v>
          </cell>
          <cell r="M1480" t="str">
            <v>Your Housing Group Limited</v>
          </cell>
          <cell r="N1480" t="str">
            <v>RASA</v>
          </cell>
          <cell r="O1480">
            <v>1</v>
          </cell>
        </row>
        <row r="1481">
          <cell r="A1481" t="str">
            <v>L4195</v>
          </cell>
          <cell r="B1481" t="str">
            <v>L4195</v>
          </cell>
          <cell r="C1481" t="str">
            <v>Leasowe Community Homes</v>
          </cell>
          <cell r="D1481" t="str">
            <v>Yes</v>
          </cell>
          <cell r="E1481" t="str">
            <v>No</v>
          </cell>
          <cell r="F1481" t="str">
            <v>Yes</v>
          </cell>
          <cell r="G1481" t="str">
            <v>L4203</v>
          </cell>
          <cell r="H1481" t="str">
            <v>Your Housing Group Limited</v>
          </cell>
          <cell r="I1481" t="str">
            <v>L4203</v>
          </cell>
          <cell r="J1481" t="str">
            <v>Your Housing Group Limited</v>
          </cell>
          <cell r="K1481">
            <v>0</v>
          </cell>
          <cell r="L1481" t="str">
            <v>L4203</v>
          </cell>
          <cell r="M1481" t="str">
            <v>Your Housing Group Limited</v>
          </cell>
          <cell r="N1481" t="str">
            <v>RASA</v>
          </cell>
          <cell r="O1481">
            <v>1</v>
          </cell>
        </row>
        <row r="1482">
          <cell r="A1482" t="str">
            <v>L1423</v>
          </cell>
          <cell r="B1482" t="str">
            <v>L1423</v>
          </cell>
          <cell r="C1482" t="str">
            <v>Manchester and District Housing Association Ltd</v>
          </cell>
          <cell r="D1482" t="str">
            <v>Yes</v>
          </cell>
          <cell r="E1482" t="str">
            <v>No</v>
          </cell>
          <cell r="F1482" t="str">
            <v>Yes</v>
          </cell>
          <cell r="G1482" t="str">
            <v>L4203</v>
          </cell>
          <cell r="H1482" t="str">
            <v>Your Housing Group Limited</v>
          </cell>
          <cell r="I1482" t="str">
            <v>L4203</v>
          </cell>
          <cell r="J1482" t="str">
            <v>Your Housing Group Limited</v>
          </cell>
          <cell r="K1482">
            <v>0</v>
          </cell>
          <cell r="L1482" t="str">
            <v>L4203</v>
          </cell>
          <cell r="M1482" t="str">
            <v>Your Housing Group Limited</v>
          </cell>
          <cell r="N1482" t="str">
            <v>Large</v>
          </cell>
          <cell r="O1482">
            <v>1</v>
          </cell>
        </row>
        <row r="1483">
          <cell r="A1483" t="str">
            <v>LH4306</v>
          </cell>
          <cell r="B1483" t="str">
            <v>LH4306</v>
          </cell>
          <cell r="C1483" t="str">
            <v>Moorlands Housing</v>
          </cell>
          <cell r="D1483" t="str">
            <v>Yes</v>
          </cell>
          <cell r="E1483" t="str">
            <v>No</v>
          </cell>
          <cell r="F1483" t="str">
            <v>Yes</v>
          </cell>
          <cell r="G1483" t="str">
            <v>L4203</v>
          </cell>
          <cell r="H1483" t="str">
            <v>Your Housing Group Limited</v>
          </cell>
          <cell r="I1483" t="str">
            <v>L4203</v>
          </cell>
          <cell r="J1483" t="str">
            <v>Your Housing Group Limited</v>
          </cell>
          <cell r="K1483">
            <v>0</v>
          </cell>
          <cell r="L1483" t="str">
            <v>L4203</v>
          </cell>
          <cell r="M1483" t="str">
            <v>Your Housing Group Limited</v>
          </cell>
          <cell r="N1483" t="str">
            <v>Large</v>
          </cell>
          <cell r="O1483">
            <v>1</v>
          </cell>
        </row>
        <row r="1484">
          <cell r="A1484" t="str">
            <v>L3532</v>
          </cell>
          <cell r="B1484" t="str">
            <v>L3532</v>
          </cell>
          <cell r="C1484" t="str">
            <v>Tung Sing Housing Association Limited</v>
          </cell>
          <cell r="D1484" t="str">
            <v>Yes</v>
          </cell>
          <cell r="E1484" t="str">
            <v>No</v>
          </cell>
          <cell r="F1484" t="str">
            <v>Yes</v>
          </cell>
          <cell r="G1484" t="str">
            <v>L4203</v>
          </cell>
          <cell r="H1484" t="str">
            <v>Your Housing Group Limited</v>
          </cell>
          <cell r="I1484" t="str">
            <v>L4203</v>
          </cell>
          <cell r="J1484" t="str">
            <v>Your Housing Group Limited</v>
          </cell>
          <cell r="K1484">
            <v>0</v>
          </cell>
          <cell r="L1484" t="str">
            <v>L4203</v>
          </cell>
          <cell r="M1484" t="str">
            <v>Your Housing Group Limited</v>
          </cell>
          <cell r="N1484" t="str">
            <v>RASA</v>
          </cell>
          <cell r="O1484">
            <v>1</v>
          </cell>
        </row>
        <row r="1485">
          <cell r="A1485" t="str">
            <v>L4203</v>
          </cell>
          <cell r="B1485" t="str">
            <v>L4203</v>
          </cell>
          <cell r="C1485" t="str">
            <v>Your Housing Group Limited</v>
          </cell>
          <cell r="D1485" t="str">
            <v>Yes</v>
          </cell>
          <cell r="E1485" t="str">
            <v>Yes</v>
          </cell>
          <cell r="F1485">
            <v>0</v>
          </cell>
          <cell r="G1485">
            <v>0</v>
          </cell>
          <cell r="H1485">
            <v>0</v>
          </cell>
          <cell r="I1485" t="str">
            <v>L4203</v>
          </cell>
          <cell r="J1485" t="str">
            <v>Your Housing Group Limited</v>
          </cell>
          <cell r="K1485">
            <v>0</v>
          </cell>
          <cell r="L1485" t="str">
            <v>L4203</v>
          </cell>
          <cell r="M1485" t="str">
            <v>Your Housing Group Limited</v>
          </cell>
          <cell r="N1485" t="str">
            <v>RASA</v>
          </cell>
          <cell r="O1485">
            <v>0</v>
          </cell>
        </row>
        <row r="1486">
          <cell r="A1486" t="str">
            <v>C3376</v>
          </cell>
          <cell r="B1486" t="str">
            <v>C3376</v>
          </cell>
          <cell r="C1486" t="str">
            <v>Zah Housing Co-operative Limited</v>
          </cell>
          <cell r="D1486" t="str">
            <v>No</v>
          </cell>
          <cell r="E1486" t="str">
            <v>non-grp</v>
          </cell>
          <cell r="F1486">
            <v>0</v>
          </cell>
          <cell r="G1486">
            <v>0</v>
          </cell>
          <cell r="H1486">
            <v>0</v>
          </cell>
          <cell r="I1486" t="str">
            <v>C3376</v>
          </cell>
          <cell r="J1486" t="str">
            <v>Zah Housing Co-operative Limited</v>
          </cell>
          <cell r="K1486">
            <v>0</v>
          </cell>
          <cell r="L1486" t="str">
            <v>C3376</v>
          </cell>
          <cell r="M1486" t="str">
            <v>Zah Housing Co-operative Limited</v>
          </cell>
          <cell r="N1486" t="str">
            <v>RASA</v>
          </cell>
          <cell r="O1486">
            <v>0</v>
          </cell>
        </row>
        <row r="1487">
          <cell r="A1487" t="str">
            <v>LH2018</v>
          </cell>
          <cell r="B1487" t="str">
            <v>LH2018</v>
          </cell>
          <cell r="C1487" t="str">
            <v>Zebra Housing Association Limited</v>
          </cell>
          <cell r="D1487" t="str">
            <v>No</v>
          </cell>
          <cell r="E1487" t="str">
            <v>non-grp</v>
          </cell>
          <cell r="F1487">
            <v>0</v>
          </cell>
          <cell r="G1487">
            <v>0</v>
          </cell>
          <cell r="H1487">
            <v>0</v>
          </cell>
          <cell r="I1487" t="str">
            <v>LH2018</v>
          </cell>
          <cell r="J1487" t="str">
            <v>Zebra Housing Association Limited</v>
          </cell>
          <cell r="K1487">
            <v>0</v>
          </cell>
          <cell r="L1487" t="str">
            <v>LH2018</v>
          </cell>
          <cell r="M1487" t="str">
            <v>Zebra Housing Association Limited</v>
          </cell>
          <cell r="N1487" t="str">
            <v>RASA</v>
          </cell>
          <cell r="O1487">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
      <sheetName val="Detailed Output"/>
      <sheetName val="FFR Calculations"/>
      <sheetName val="FVA Calculations"/>
      <sheetName val="Index"/>
      <sheetName val="FVA Average Calcs 2016"/>
      <sheetName val="FFR Average Calcs 2016"/>
      <sheetName val="FVA Average Calcs 2015"/>
      <sheetName val="FFR Average Calcs 2015"/>
      <sheetName val="Data allocations rec"/>
      <sheetName val="RP Attributes"/>
      <sheetName val="Change Control"/>
    </sheetNames>
    <sheetDataSet>
      <sheetData sheetId="0">
        <row r="5">
          <cell r="O5" t="str">
            <v>All</v>
          </cell>
        </row>
      </sheetData>
      <sheetData sheetId="1">
        <row r="15">
          <cell r="P15" t="str">
            <v>Description</v>
          </cell>
        </row>
      </sheetData>
      <sheetData sheetId="2" refreshError="1"/>
      <sheetData sheetId="3" refreshError="1"/>
      <sheetData sheetId="4">
        <row r="4">
          <cell r="B4" t="str">
            <v>GL4240</v>
          </cell>
        </row>
        <row r="11">
          <cell r="F11">
            <v>2</v>
          </cell>
        </row>
        <row r="18">
          <cell r="D18">
            <v>1</v>
          </cell>
        </row>
      </sheetData>
      <sheetData sheetId="5"/>
      <sheetData sheetId="6" refreshError="1"/>
      <sheetData sheetId="7" refreshError="1"/>
      <sheetData sheetId="8" refreshError="1"/>
      <sheetData sheetId="9"/>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lank"/>
      <sheetName val="Tracker"/>
      <sheetName val="Chapter 2 ---&gt;"/>
      <sheetName val="T2.1"/>
      <sheetName val="T2.2"/>
      <sheetName val="T2.3"/>
      <sheetName val="T2.4"/>
      <sheetName val="T2.5"/>
      <sheetName val="T2.6"/>
      <sheetName val="T2.7"/>
      <sheetName val="C2.1"/>
      <sheetName val="C2.2"/>
      <sheetName val="C2.3"/>
      <sheetName val="forecomp data"/>
      <sheetName val="C2.1a"/>
      <sheetName val="C2.Ao"/>
      <sheetName val="Input"/>
      <sheetName val="Data (C2.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post moderation"/>
      <sheetName val="end of assessment"/>
      <sheetName val="Initial bids"/>
      <sheetName val="Sheet1"/>
      <sheetName val="Sheet4"/>
      <sheetName val="Sheet5"/>
      <sheetName val="Sheet6"/>
      <sheetName val="Sheet2"/>
    </sheetNames>
    <sheetDataSet>
      <sheetData sheetId="0"/>
      <sheetData sheetId="1"/>
      <sheetData sheetId="2"/>
      <sheetData sheetId="3"/>
      <sheetData sheetId="4"/>
      <sheetData sheetId="5"/>
      <sheetData sheetId="6"/>
      <sheetData sheetId="7"/>
      <sheetData sheetId="8">
        <row r="2">
          <cell r="A2">
            <v>17240</v>
          </cell>
          <cell r="B2" t="str">
            <v>Manchester</v>
          </cell>
        </row>
        <row r="3">
          <cell r="A3">
            <v>17242</v>
          </cell>
          <cell r="B3" t="str">
            <v>Manchester</v>
          </cell>
        </row>
        <row r="4">
          <cell r="A4">
            <v>15430</v>
          </cell>
          <cell r="B4" t="str">
            <v>Oldham</v>
          </cell>
        </row>
        <row r="5">
          <cell r="A5">
            <v>15439</v>
          </cell>
          <cell r="B5" t="str">
            <v>Oldham</v>
          </cell>
        </row>
        <row r="6">
          <cell r="A6">
            <v>17246</v>
          </cell>
          <cell r="B6" t="str">
            <v>Barnsley</v>
          </cell>
        </row>
        <row r="7">
          <cell r="A7">
            <v>16093</v>
          </cell>
          <cell r="B7" t="str">
            <v>Rotherham</v>
          </cell>
        </row>
        <row r="8">
          <cell r="A8">
            <v>16119</v>
          </cell>
          <cell r="B8" t="str">
            <v>Rotherham</v>
          </cell>
        </row>
        <row r="9">
          <cell r="A9">
            <v>16184</v>
          </cell>
          <cell r="B9" t="str">
            <v>Rotherham</v>
          </cell>
        </row>
        <row r="10">
          <cell r="A10">
            <v>16188</v>
          </cell>
          <cell r="B10" t="str">
            <v>Rotherham</v>
          </cell>
        </row>
        <row r="11">
          <cell r="A11">
            <v>16205</v>
          </cell>
          <cell r="B11" t="str">
            <v>Rotherham</v>
          </cell>
        </row>
        <row r="12">
          <cell r="A12">
            <v>16209</v>
          </cell>
          <cell r="B12" t="str">
            <v>Rotherham</v>
          </cell>
        </row>
        <row r="13">
          <cell r="A13">
            <v>16212</v>
          </cell>
          <cell r="B13" t="str">
            <v>Rotherham</v>
          </cell>
        </row>
        <row r="14">
          <cell r="A14">
            <v>16217</v>
          </cell>
          <cell r="B14" t="str">
            <v>Rotherham</v>
          </cell>
        </row>
        <row r="15">
          <cell r="A15">
            <v>16222</v>
          </cell>
          <cell r="B15" t="str">
            <v>Rotherham</v>
          </cell>
        </row>
        <row r="16">
          <cell r="A16">
            <v>16228</v>
          </cell>
          <cell r="B16" t="str">
            <v>Rotherham</v>
          </cell>
        </row>
        <row r="17">
          <cell r="A17">
            <v>16231</v>
          </cell>
          <cell r="B17" t="str">
            <v>Rotherham</v>
          </cell>
        </row>
        <row r="18">
          <cell r="A18">
            <v>16253</v>
          </cell>
          <cell r="B18" t="str">
            <v>Rotherham</v>
          </cell>
        </row>
        <row r="19">
          <cell r="A19">
            <v>16262</v>
          </cell>
          <cell r="B19" t="str">
            <v>Rotherham</v>
          </cell>
        </row>
        <row r="20">
          <cell r="A20">
            <v>16271</v>
          </cell>
          <cell r="B20" t="str">
            <v>Rotherham</v>
          </cell>
        </row>
        <row r="21">
          <cell r="A21">
            <v>16276</v>
          </cell>
          <cell r="B21" t="str">
            <v>Rotherham</v>
          </cell>
        </row>
        <row r="22">
          <cell r="A22">
            <v>17828</v>
          </cell>
          <cell r="B22" t="str">
            <v>Rotherham</v>
          </cell>
        </row>
        <row r="23">
          <cell r="A23">
            <v>17831</v>
          </cell>
          <cell r="B23" t="str">
            <v>Rotherham</v>
          </cell>
        </row>
        <row r="24">
          <cell r="A24">
            <v>15306</v>
          </cell>
        </row>
        <row r="25">
          <cell r="A25">
            <v>16948</v>
          </cell>
          <cell r="B25" t="str">
            <v>Newcastle upon Tyne</v>
          </cell>
        </row>
        <row r="26">
          <cell r="A26">
            <v>16974</v>
          </cell>
          <cell r="B26" t="str">
            <v>Newcastle upon Tyne</v>
          </cell>
        </row>
        <row r="27">
          <cell r="A27">
            <v>16982</v>
          </cell>
          <cell r="B27" t="str">
            <v>Newcastle upon Tyne</v>
          </cell>
        </row>
        <row r="28">
          <cell r="A28">
            <v>17007</v>
          </cell>
          <cell r="B28" t="str">
            <v>Newcastle upon Tyne</v>
          </cell>
        </row>
        <row r="29">
          <cell r="A29">
            <v>17025</v>
          </cell>
        </row>
        <row r="30">
          <cell r="A30">
            <v>17031</v>
          </cell>
          <cell r="B30" t="str">
            <v>Newcastle upon Tyne</v>
          </cell>
        </row>
        <row r="31">
          <cell r="A31">
            <v>17122</v>
          </cell>
          <cell r="B31" t="str">
            <v>Newcastle upon Tyne</v>
          </cell>
        </row>
        <row r="32">
          <cell r="A32">
            <v>17134</v>
          </cell>
          <cell r="B32" t="str">
            <v>Newcastle upon Tyne</v>
          </cell>
        </row>
        <row r="33">
          <cell r="A33">
            <v>17139</v>
          </cell>
          <cell r="B33" t="str">
            <v>Newcastle upon Tyne</v>
          </cell>
        </row>
        <row r="34">
          <cell r="A34">
            <v>17177</v>
          </cell>
          <cell r="B34" t="str">
            <v>Newcastle upon Tyne</v>
          </cell>
        </row>
        <row r="35">
          <cell r="A35">
            <v>17179</v>
          </cell>
          <cell r="B35" t="str">
            <v>Newcastle upon Tyne</v>
          </cell>
        </row>
        <row r="36">
          <cell r="A36">
            <v>17192</v>
          </cell>
          <cell r="B36" t="str">
            <v>Newcastle upon Tyne</v>
          </cell>
        </row>
        <row r="37">
          <cell r="A37">
            <v>17193</v>
          </cell>
          <cell r="B37" t="str">
            <v>Newcastle upon Tyne</v>
          </cell>
        </row>
        <row r="38">
          <cell r="A38">
            <v>17205</v>
          </cell>
          <cell r="B38" t="str">
            <v>Newcastle upon Tyne</v>
          </cell>
        </row>
        <row r="39">
          <cell r="A39">
            <v>17222</v>
          </cell>
          <cell r="B39" t="str">
            <v>Newcastle upon Tyne</v>
          </cell>
        </row>
        <row r="40">
          <cell r="A40">
            <v>17223</v>
          </cell>
          <cell r="B40" t="str">
            <v>Newcastle upon Tyne</v>
          </cell>
        </row>
        <row r="41">
          <cell r="A41">
            <v>17224</v>
          </cell>
          <cell r="B41" t="str">
            <v>Newcastle upon Tyne</v>
          </cell>
        </row>
        <row r="42">
          <cell r="A42">
            <v>17228</v>
          </cell>
          <cell r="B42" t="str">
            <v>Newcastle upon Tyne</v>
          </cell>
        </row>
        <row r="43">
          <cell r="A43">
            <v>17241</v>
          </cell>
          <cell r="B43" t="str">
            <v>Newcastle upon Tyne</v>
          </cell>
        </row>
        <row r="44">
          <cell r="A44">
            <v>17262</v>
          </cell>
          <cell r="B44" t="str">
            <v>Newcastle upon Tyne</v>
          </cell>
        </row>
        <row r="45">
          <cell r="A45">
            <v>17272</v>
          </cell>
          <cell r="B45" t="str">
            <v>Newcastle upon Tyne</v>
          </cell>
        </row>
        <row r="46">
          <cell r="A46">
            <v>17281</v>
          </cell>
          <cell r="B46" t="str">
            <v>Newcastle upon Tyne</v>
          </cell>
        </row>
        <row r="47">
          <cell r="A47">
            <v>17305</v>
          </cell>
          <cell r="B47" t="str">
            <v>Newcastle upon Tyne</v>
          </cell>
        </row>
        <row r="48">
          <cell r="A48">
            <v>17308</v>
          </cell>
          <cell r="B48" t="str">
            <v>Newcastle upon Tyne</v>
          </cell>
        </row>
        <row r="49">
          <cell r="A49">
            <v>17314</v>
          </cell>
        </row>
        <row r="50">
          <cell r="A50">
            <v>17396</v>
          </cell>
          <cell r="B50" t="str">
            <v>Newcastle upon Tyne</v>
          </cell>
        </row>
        <row r="51">
          <cell r="A51">
            <v>17397</v>
          </cell>
          <cell r="B51" t="str">
            <v>Newcastle upon Tyne</v>
          </cell>
        </row>
        <row r="52">
          <cell r="A52">
            <v>17401</v>
          </cell>
          <cell r="B52" t="str">
            <v>Newcastle upon Tyne</v>
          </cell>
        </row>
        <row r="53">
          <cell r="A53">
            <v>17403</v>
          </cell>
          <cell r="B53" t="str">
            <v>Newcastle upon Tyne</v>
          </cell>
        </row>
        <row r="54">
          <cell r="A54">
            <v>17404</v>
          </cell>
          <cell r="B54" t="str">
            <v>Newcastle upon Tyne</v>
          </cell>
        </row>
        <row r="55">
          <cell r="A55">
            <v>17417</v>
          </cell>
          <cell r="B55" t="str">
            <v>Newcastle upon Tyne</v>
          </cell>
        </row>
        <row r="56">
          <cell r="A56">
            <v>17453</v>
          </cell>
          <cell r="B56" t="str">
            <v>Newcastle upon Tyne</v>
          </cell>
        </row>
        <row r="57">
          <cell r="A57">
            <v>17572</v>
          </cell>
          <cell r="B57" t="str">
            <v>Newcastle upon Tyne</v>
          </cell>
        </row>
        <row r="58">
          <cell r="A58">
            <v>17635</v>
          </cell>
          <cell r="B58" t="str">
            <v>Newcastle upon Tyne</v>
          </cell>
        </row>
        <row r="59">
          <cell r="A59">
            <v>15658</v>
          </cell>
          <cell r="B59" t="str">
            <v>Solihull</v>
          </cell>
        </row>
        <row r="60">
          <cell r="A60">
            <v>15665</v>
          </cell>
        </row>
        <row r="61">
          <cell r="A61">
            <v>17279</v>
          </cell>
          <cell r="B61" t="str">
            <v>Wolverhampton</v>
          </cell>
        </row>
        <row r="62">
          <cell r="A62">
            <v>16537</v>
          </cell>
          <cell r="B62" t="str">
            <v>Bradford</v>
          </cell>
        </row>
        <row r="63">
          <cell r="A63">
            <v>16540</v>
          </cell>
          <cell r="B63" t="str">
            <v>Bradford</v>
          </cell>
        </row>
        <row r="64">
          <cell r="A64">
            <v>16543</v>
          </cell>
          <cell r="B64" t="str">
            <v>Bradford</v>
          </cell>
        </row>
        <row r="65">
          <cell r="A65">
            <v>16546</v>
          </cell>
          <cell r="B65" t="str">
            <v>Bradford</v>
          </cell>
        </row>
        <row r="66">
          <cell r="A66">
            <v>16549</v>
          </cell>
          <cell r="B66" t="str">
            <v>Bradford</v>
          </cell>
        </row>
        <row r="67">
          <cell r="A67">
            <v>14728</v>
          </cell>
          <cell r="B67" t="str">
            <v>Leeds</v>
          </cell>
        </row>
        <row r="68">
          <cell r="A68">
            <v>16252</v>
          </cell>
          <cell r="B68" t="str">
            <v>East Riding of Yorkshire</v>
          </cell>
        </row>
        <row r="69">
          <cell r="A69">
            <v>16265</v>
          </cell>
          <cell r="B69" t="str">
            <v>East Riding of Yorkshire</v>
          </cell>
        </row>
        <row r="70">
          <cell r="A70">
            <v>16467</v>
          </cell>
          <cell r="B70" t="str">
            <v>East Riding of Yorkshire</v>
          </cell>
        </row>
        <row r="71">
          <cell r="A71">
            <v>16270</v>
          </cell>
          <cell r="B71" t="str">
            <v>York</v>
          </cell>
        </row>
        <row r="72">
          <cell r="A72">
            <v>16280</v>
          </cell>
          <cell r="B72" t="str">
            <v>York</v>
          </cell>
        </row>
        <row r="73">
          <cell r="A73">
            <v>17293</v>
          </cell>
          <cell r="B73" t="str">
            <v>Nottingham</v>
          </cell>
        </row>
        <row r="74">
          <cell r="A74">
            <v>16124</v>
          </cell>
          <cell r="B74" t="str">
            <v>Stoke-on-Trent</v>
          </cell>
        </row>
        <row r="75">
          <cell r="A75">
            <v>16130</v>
          </cell>
          <cell r="B75" t="str">
            <v>Stoke-on-Trent</v>
          </cell>
        </row>
        <row r="76">
          <cell r="A76">
            <v>16133</v>
          </cell>
          <cell r="B76" t="str">
            <v>Stoke-on-Trent</v>
          </cell>
        </row>
        <row r="77">
          <cell r="A77">
            <v>17805</v>
          </cell>
          <cell r="B77" t="str">
            <v>Stoke-on-Trent</v>
          </cell>
        </row>
        <row r="78">
          <cell r="A78">
            <v>17806</v>
          </cell>
          <cell r="B78" t="str">
            <v>Stoke-on-Trent</v>
          </cell>
        </row>
        <row r="79">
          <cell r="A79">
            <v>15656</v>
          </cell>
          <cell r="B79" t="str">
            <v>Central Bedfordshire</v>
          </cell>
        </row>
        <row r="80">
          <cell r="A80">
            <v>16423</v>
          </cell>
          <cell r="B80" t="str">
            <v>Central Bedfordshire</v>
          </cell>
        </row>
        <row r="81">
          <cell r="A81">
            <v>16620</v>
          </cell>
          <cell r="B81" t="str">
            <v>Central Bedfordshire</v>
          </cell>
        </row>
        <row r="82">
          <cell r="A82">
            <v>17422</v>
          </cell>
          <cell r="B82" t="str">
            <v>Central Bedfordshire</v>
          </cell>
        </row>
        <row r="83">
          <cell r="A83">
            <v>17482</v>
          </cell>
          <cell r="B83" t="str">
            <v>Central Bedfordshire</v>
          </cell>
        </row>
        <row r="84">
          <cell r="A84">
            <v>17317</v>
          </cell>
          <cell r="B84" t="str">
            <v>Wokingham</v>
          </cell>
        </row>
        <row r="85">
          <cell r="A85">
            <v>16225</v>
          </cell>
          <cell r="B85" t="str">
            <v>South Derbyshire</v>
          </cell>
        </row>
        <row r="86">
          <cell r="A86">
            <v>16524</v>
          </cell>
          <cell r="B86" t="str">
            <v>Ashford</v>
          </cell>
        </row>
        <row r="87">
          <cell r="A87">
            <v>16958</v>
          </cell>
          <cell r="B87" t="str">
            <v>Ashford</v>
          </cell>
        </row>
        <row r="88">
          <cell r="A88">
            <v>17476</v>
          </cell>
          <cell r="B88" t="str">
            <v>Ashford</v>
          </cell>
        </row>
        <row r="89">
          <cell r="A89">
            <v>17498</v>
          </cell>
          <cell r="B89" t="str">
            <v>Ashford</v>
          </cell>
        </row>
        <row r="90">
          <cell r="A90">
            <v>16791</v>
          </cell>
          <cell r="B90" t="str">
            <v>Lincoln</v>
          </cell>
        </row>
        <row r="91">
          <cell r="A91">
            <v>17426</v>
          </cell>
          <cell r="B91" t="str">
            <v>Lincoln</v>
          </cell>
        </row>
        <row r="92">
          <cell r="A92">
            <v>17068</v>
          </cell>
          <cell r="B92" t="str">
            <v>Craven</v>
          </cell>
        </row>
        <row r="93">
          <cell r="A93">
            <v>17095</v>
          </cell>
          <cell r="B93" t="str">
            <v>Craven</v>
          </cell>
        </row>
        <row r="94">
          <cell r="A94">
            <v>17102</v>
          </cell>
          <cell r="B94" t="str">
            <v>Craven</v>
          </cell>
        </row>
        <row r="95">
          <cell r="A95">
            <v>17371</v>
          </cell>
          <cell r="B95" t="str">
            <v>Craven</v>
          </cell>
        </row>
        <row r="96">
          <cell r="A96">
            <v>16639</v>
          </cell>
          <cell r="B96" t="str">
            <v>Harrogate</v>
          </cell>
        </row>
        <row r="97">
          <cell r="A97">
            <v>17216</v>
          </cell>
          <cell r="B97" t="str">
            <v>Cherwell</v>
          </cell>
        </row>
        <row r="98">
          <cell r="A98">
            <v>17529</v>
          </cell>
          <cell r="B98" t="str">
            <v>Cherwell</v>
          </cell>
        </row>
        <row r="99">
          <cell r="A99">
            <v>17073</v>
          </cell>
          <cell r="B99" t="str">
            <v>Oxford</v>
          </cell>
        </row>
        <row r="100">
          <cell r="A100">
            <v>17101</v>
          </cell>
          <cell r="B100" t="str">
            <v>Oxford</v>
          </cell>
        </row>
        <row r="101">
          <cell r="A101">
            <v>17809</v>
          </cell>
          <cell r="B101" t="str">
            <v>Oxford</v>
          </cell>
        </row>
        <row r="102">
          <cell r="A102">
            <v>16781</v>
          </cell>
          <cell r="B102" t="str">
            <v>Cheltenham</v>
          </cell>
        </row>
        <row r="103">
          <cell r="A103">
            <v>16893</v>
          </cell>
          <cell r="B103" t="str">
            <v>Oldham</v>
          </cell>
        </row>
        <row r="104">
          <cell r="A104">
            <v>16897</v>
          </cell>
          <cell r="B104" t="str">
            <v>Oldham</v>
          </cell>
        </row>
        <row r="105">
          <cell r="A105">
            <v>16901</v>
          </cell>
          <cell r="B105" t="str">
            <v>Oldham</v>
          </cell>
        </row>
        <row r="106">
          <cell r="A106">
            <v>16905</v>
          </cell>
          <cell r="B106" t="str">
            <v>Oldham</v>
          </cell>
        </row>
        <row r="107">
          <cell r="A107">
            <v>16909</v>
          </cell>
          <cell r="B107" t="str">
            <v>Oldham</v>
          </cell>
        </row>
        <row r="108">
          <cell r="A108">
            <v>16911</v>
          </cell>
          <cell r="B108" t="str">
            <v>Oldham</v>
          </cell>
        </row>
        <row r="109">
          <cell r="A109">
            <v>16914</v>
          </cell>
          <cell r="B109" t="str">
            <v>Oldham</v>
          </cell>
        </row>
        <row r="110">
          <cell r="A110">
            <v>16915</v>
          </cell>
          <cell r="B110" t="str">
            <v>Oldham</v>
          </cell>
        </row>
        <row r="111">
          <cell r="A111">
            <v>16917</v>
          </cell>
          <cell r="B111" t="str">
            <v>Oldham</v>
          </cell>
        </row>
        <row r="112">
          <cell r="A112">
            <v>16918</v>
          </cell>
          <cell r="B112" t="str">
            <v>Oldham</v>
          </cell>
        </row>
        <row r="113">
          <cell r="A113">
            <v>16919</v>
          </cell>
          <cell r="B113" t="str">
            <v>Oldham</v>
          </cell>
        </row>
        <row r="114">
          <cell r="A114">
            <v>16920</v>
          </cell>
          <cell r="B114" t="str">
            <v>Oldham</v>
          </cell>
        </row>
        <row r="115">
          <cell r="A115">
            <v>17497</v>
          </cell>
          <cell r="B115" t="str">
            <v>Oldham</v>
          </cell>
        </row>
        <row r="116">
          <cell r="A116">
            <v>17568</v>
          </cell>
          <cell r="B116" t="str">
            <v>Oldham</v>
          </cell>
        </row>
        <row r="117">
          <cell r="A117">
            <v>17569</v>
          </cell>
          <cell r="B117" t="str">
            <v>Oldham</v>
          </cell>
        </row>
        <row r="118">
          <cell r="A118">
            <v>17570</v>
          </cell>
          <cell r="B118" t="str">
            <v>Oldham</v>
          </cell>
        </row>
        <row r="119">
          <cell r="A119">
            <v>17644</v>
          </cell>
          <cell r="B119" t="str">
            <v>Oldham</v>
          </cell>
        </row>
        <row r="120">
          <cell r="A120">
            <v>17645</v>
          </cell>
          <cell r="B120" t="str">
            <v>Oldham</v>
          </cell>
        </row>
        <row r="121">
          <cell r="A121">
            <v>17646</v>
          </cell>
          <cell r="B121" t="str">
            <v>Oldham</v>
          </cell>
        </row>
        <row r="122">
          <cell r="A122">
            <v>17647</v>
          </cell>
          <cell r="B122" t="str">
            <v>Oldham</v>
          </cell>
        </row>
        <row r="123">
          <cell r="A123">
            <v>17834</v>
          </cell>
          <cell r="B123" t="str">
            <v>Oldham</v>
          </cell>
        </row>
        <row r="124">
          <cell r="A124">
            <v>15532</v>
          </cell>
          <cell r="B124" t="str">
            <v>Gloucester</v>
          </cell>
        </row>
        <row r="125">
          <cell r="A125">
            <v>15537</v>
          </cell>
          <cell r="B125" t="str">
            <v>Gloucester</v>
          </cell>
        </row>
        <row r="126">
          <cell r="A126">
            <v>15538</v>
          </cell>
          <cell r="B126" t="str">
            <v>Gloucester</v>
          </cell>
        </row>
        <row r="127">
          <cell r="A127">
            <v>15541</v>
          </cell>
          <cell r="B127" t="str">
            <v>Gloucester</v>
          </cell>
        </row>
        <row r="128">
          <cell r="A128">
            <v>15542</v>
          </cell>
          <cell r="B128" t="str">
            <v>Gloucester</v>
          </cell>
        </row>
        <row r="129">
          <cell r="A129">
            <v>16636</v>
          </cell>
          <cell r="B129" t="str">
            <v>Gloucester</v>
          </cell>
        </row>
        <row r="130">
          <cell r="A130">
            <v>16332</v>
          </cell>
          <cell r="B130" t="str">
            <v>Adur</v>
          </cell>
        </row>
        <row r="131">
          <cell r="A131">
            <v>16340</v>
          </cell>
          <cell r="B131" t="str">
            <v>Adur</v>
          </cell>
        </row>
        <row r="132">
          <cell r="A132">
            <v>16345</v>
          </cell>
          <cell r="B132" t="str">
            <v>Adur</v>
          </cell>
        </row>
        <row r="133">
          <cell r="A133">
            <v>16346</v>
          </cell>
          <cell r="B133" t="str">
            <v>Adur</v>
          </cell>
        </row>
        <row r="134">
          <cell r="A134">
            <v>16349</v>
          </cell>
          <cell r="B134" t="str">
            <v>Adur</v>
          </cell>
        </row>
        <row r="135">
          <cell r="A135">
            <v>16351</v>
          </cell>
          <cell r="B135" t="str">
            <v>Adur</v>
          </cell>
        </row>
        <row r="136">
          <cell r="A136">
            <v>16532</v>
          </cell>
          <cell r="B136" t="str">
            <v>Adur</v>
          </cell>
        </row>
        <row r="137">
          <cell r="A137">
            <v>16565</v>
          </cell>
          <cell r="B137" t="str">
            <v>Rochdale</v>
          </cell>
        </row>
        <row r="138">
          <cell r="A138">
            <v>16586</v>
          </cell>
          <cell r="B138" t="str">
            <v>Rochdale</v>
          </cell>
        </row>
        <row r="139">
          <cell r="A139">
            <v>16592</v>
          </cell>
          <cell r="B139" t="str">
            <v>Rochdale</v>
          </cell>
        </row>
        <row r="140">
          <cell r="A140">
            <v>16597</v>
          </cell>
          <cell r="B140" t="str">
            <v>Rochdale</v>
          </cell>
        </row>
        <row r="141">
          <cell r="A141">
            <v>16602</v>
          </cell>
          <cell r="B141" t="str">
            <v>Rochdale</v>
          </cell>
        </row>
        <row r="142">
          <cell r="A142">
            <v>16672</v>
          </cell>
          <cell r="B142" t="str">
            <v>Salford</v>
          </cell>
        </row>
        <row r="143">
          <cell r="A143">
            <v>16680</v>
          </cell>
          <cell r="B143" t="str">
            <v>Salford</v>
          </cell>
        </row>
        <row r="144">
          <cell r="A144">
            <v>17443</v>
          </cell>
          <cell r="B144" t="str">
            <v>Salford</v>
          </cell>
        </row>
        <row r="145">
          <cell r="A145">
            <v>17100</v>
          </cell>
          <cell r="B145" t="str">
            <v>Dartford</v>
          </cell>
        </row>
        <row r="146">
          <cell r="A146">
            <v>16622</v>
          </cell>
          <cell r="B146" t="str">
            <v>Brighton and Hove</v>
          </cell>
        </row>
        <row r="147">
          <cell r="A147">
            <v>14731</v>
          </cell>
          <cell r="B147" t="str">
            <v>Newcastle upon Tyne</v>
          </cell>
        </row>
        <row r="148">
          <cell r="A148">
            <v>15128</v>
          </cell>
          <cell r="B148" t="str">
            <v>Northumberland</v>
          </cell>
        </row>
        <row r="149">
          <cell r="A149">
            <v>15136</v>
          </cell>
          <cell r="B149" t="str">
            <v>Northumberland</v>
          </cell>
        </row>
        <row r="150">
          <cell r="A150">
            <v>15148</v>
          </cell>
          <cell r="B150" t="str">
            <v>Eden</v>
          </cell>
        </row>
        <row r="151">
          <cell r="A151">
            <v>15227</v>
          </cell>
          <cell r="B151" t="str">
            <v>Northumberland</v>
          </cell>
        </row>
        <row r="152">
          <cell r="A152">
            <v>15229</v>
          </cell>
          <cell r="B152" t="str">
            <v>Northumberland</v>
          </cell>
        </row>
        <row r="153">
          <cell r="A153">
            <v>15230</v>
          </cell>
          <cell r="B153" t="str">
            <v>Northumberland</v>
          </cell>
        </row>
        <row r="154">
          <cell r="A154">
            <v>15235</v>
          </cell>
          <cell r="B154" t="str">
            <v>Northumberland</v>
          </cell>
        </row>
        <row r="155">
          <cell r="A155">
            <v>15238</v>
          </cell>
          <cell r="B155" t="str">
            <v>Newcastle upon Tyne</v>
          </cell>
        </row>
        <row r="156">
          <cell r="A156">
            <v>15240</v>
          </cell>
          <cell r="B156" t="str">
            <v>Northumberland</v>
          </cell>
        </row>
        <row r="157">
          <cell r="A157">
            <v>15245</v>
          </cell>
          <cell r="B157" t="str">
            <v>Northumberland</v>
          </cell>
        </row>
        <row r="158">
          <cell r="A158">
            <v>15246</v>
          </cell>
          <cell r="B158" t="str">
            <v>Northumberland</v>
          </cell>
        </row>
        <row r="159">
          <cell r="A159">
            <v>15311</v>
          </cell>
          <cell r="B159" t="str">
            <v>Newcastle upon Tyne</v>
          </cell>
        </row>
        <row r="160">
          <cell r="A160">
            <v>15314</v>
          </cell>
          <cell r="B160" t="str">
            <v>Newcastle upon Tyne</v>
          </cell>
        </row>
        <row r="161">
          <cell r="A161">
            <v>15552</v>
          </cell>
          <cell r="B161" t="str">
            <v>Eden</v>
          </cell>
        </row>
        <row r="162">
          <cell r="A162">
            <v>15607</v>
          </cell>
          <cell r="B162" t="str">
            <v>County Durham</v>
          </cell>
        </row>
        <row r="163">
          <cell r="A163">
            <v>15609</v>
          </cell>
          <cell r="B163" t="str">
            <v>County Durham</v>
          </cell>
        </row>
        <row r="164">
          <cell r="A164">
            <v>15612</v>
          </cell>
          <cell r="B164" t="str">
            <v>County Durham</v>
          </cell>
        </row>
        <row r="165">
          <cell r="A165">
            <v>15613</v>
          </cell>
          <cell r="B165" t="str">
            <v>County Durham</v>
          </cell>
        </row>
        <row r="166">
          <cell r="A166">
            <v>15648</v>
          </cell>
          <cell r="B166" t="str">
            <v>South Tyneside</v>
          </cell>
        </row>
        <row r="167">
          <cell r="A167">
            <v>15673</v>
          </cell>
          <cell r="B167" t="str">
            <v>Darlington</v>
          </cell>
        </row>
        <row r="168">
          <cell r="A168">
            <v>15675</v>
          </cell>
          <cell r="B168" t="str">
            <v>East Riding of Yorkshire</v>
          </cell>
        </row>
        <row r="169">
          <cell r="A169">
            <v>15676</v>
          </cell>
          <cell r="B169" t="str">
            <v>County Durham</v>
          </cell>
        </row>
        <row r="170">
          <cell r="A170">
            <v>15756</v>
          </cell>
          <cell r="B170" t="str">
            <v>North Tyneside</v>
          </cell>
        </row>
        <row r="171">
          <cell r="A171">
            <v>15758</v>
          </cell>
          <cell r="B171" t="str">
            <v>South Tyneside</v>
          </cell>
        </row>
        <row r="172">
          <cell r="A172">
            <v>15774</v>
          </cell>
          <cell r="B172" t="str">
            <v>County Durham</v>
          </cell>
        </row>
        <row r="173">
          <cell r="A173">
            <v>15778</v>
          </cell>
          <cell r="B173" t="str">
            <v>County Durham</v>
          </cell>
        </row>
        <row r="174">
          <cell r="A174">
            <v>15794</v>
          </cell>
          <cell r="B174" t="str">
            <v>County Durham</v>
          </cell>
        </row>
        <row r="175">
          <cell r="A175">
            <v>15799</v>
          </cell>
          <cell r="B175" t="str">
            <v>County Durham</v>
          </cell>
        </row>
        <row r="176">
          <cell r="A176">
            <v>15840</v>
          </cell>
          <cell r="B176" t="str">
            <v>Newcastle upon Tyne</v>
          </cell>
        </row>
        <row r="177">
          <cell r="A177">
            <v>15877</v>
          </cell>
          <cell r="B177" t="str">
            <v>Gateshead</v>
          </cell>
        </row>
        <row r="178">
          <cell r="A178">
            <v>15887</v>
          </cell>
          <cell r="B178" t="str">
            <v>North Tyneside</v>
          </cell>
        </row>
        <row r="179">
          <cell r="A179">
            <v>16012</v>
          </cell>
          <cell r="B179" t="str">
            <v>Allerdale</v>
          </cell>
        </row>
        <row r="180">
          <cell r="A180">
            <v>16286</v>
          </cell>
          <cell r="B180" t="str">
            <v>County Durham</v>
          </cell>
        </row>
        <row r="181">
          <cell r="A181">
            <v>16353</v>
          </cell>
          <cell r="B181" t="str">
            <v>Newcastle upon Tyne</v>
          </cell>
        </row>
        <row r="182">
          <cell r="A182">
            <v>16571</v>
          </cell>
          <cell r="B182" t="str">
            <v>Newcastle upon Tyne</v>
          </cell>
        </row>
        <row r="183">
          <cell r="A183">
            <v>17379</v>
          </cell>
          <cell r="B183" t="str">
            <v>Northumberland</v>
          </cell>
        </row>
        <row r="184">
          <cell r="A184">
            <v>17390</v>
          </cell>
          <cell r="B184" t="str">
            <v>Newcastle upon Tyne</v>
          </cell>
        </row>
        <row r="185">
          <cell r="A185">
            <v>17398</v>
          </cell>
          <cell r="B185" t="str">
            <v>Eden</v>
          </cell>
        </row>
        <row r="186">
          <cell r="A186">
            <v>17433</v>
          </cell>
          <cell r="B186" t="str">
            <v>Newcastle upon Tyne</v>
          </cell>
        </row>
        <row r="187">
          <cell r="A187">
            <v>17438</v>
          </cell>
          <cell r="B187" t="str">
            <v>County Durham</v>
          </cell>
        </row>
        <row r="188">
          <cell r="A188">
            <v>17473</v>
          </cell>
          <cell r="B188" t="str">
            <v>North Tyneside</v>
          </cell>
        </row>
        <row r="189">
          <cell r="A189">
            <v>17512</v>
          </cell>
          <cell r="B189" t="str">
            <v>County Durham</v>
          </cell>
        </row>
        <row r="190">
          <cell r="A190">
            <v>17551</v>
          </cell>
          <cell r="B190" t="str">
            <v>County Durham</v>
          </cell>
        </row>
        <row r="191">
          <cell r="A191">
            <v>17576</v>
          </cell>
          <cell r="B191" t="str">
            <v>Newcastle upon Tyne</v>
          </cell>
        </row>
        <row r="192">
          <cell r="A192">
            <v>17626</v>
          </cell>
          <cell r="B192" t="str">
            <v>Gateshead</v>
          </cell>
        </row>
        <row r="193">
          <cell r="A193">
            <v>17627</v>
          </cell>
          <cell r="B193" t="str">
            <v>Gateshead</v>
          </cell>
        </row>
        <row r="194">
          <cell r="A194">
            <v>17836</v>
          </cell>
          <cell r="B194" t="str">
            <v>Newcastle upon Tyne</v>
          </cell>
        </row>
        <row r="195">
          <cell r="A195">
            <v>16819</v>
          </cell>
          <cell r="B195" t="str">
            <v>Gateshead</v>
          </cell>
        </row>
        <row r="196">
          <cell r="A196">
            <v>16857</v>
          </cell>
          <cell r="B196" t="str">
            <v>Gateshead</v>
          </cell>
        </row>
        <row r="197">
          <cell r="A197">
            <v>17428</v>
          </cell>
          <cell r="B197" t="str">
            <v>Gateshead</v>
          </cell>
        </row>
        <row r="198">
          <cell r="A198">
            <v>17429</v>
          </cell>
          <cell r="B198" t="str">
            <v>Gateshead</v>
          </cell>
        </row>
        <row r="199">
          <cell r="A199">
            <v>17527</v>
          </cell>
          <cell r="B199" t="str">
            <v>Gateshead</v>
          </cell>
        </row>
        <row r="200">
          <cell r="A200">
            <v>17769</v>
          </cell>
          <cell r="B200" t="str">
            <v>Gateshead</v>
          </cell>
        </row>
        <row r="201">
          <cell r="A201">
            <v>17773</v>
          </cell>
          <cell r="B201" t="str">
            <v>Gateshead</v>
          </cell>
        </row>
        <row r="202">
          <cell r="A202">
            <v>17774</v>
          </cell>
          <cell r="B202" t="str">
            <v>Gateshead</v>
          </cell>
        </row>
        <row r="203">
          <cell r="A203">
            <v>16988</v>
          </cell>
          <cell r="B203" t="str">
            <v>Worcester</v>
          </cell>
        </row>
        <row r="204">
          <cell r="A204">
            <v>17015</v>
          </cell>
          <cell r="B204" t="str">
            <v>Bromsgrove</v>
          </cell>
        </row>
        <row r="205">
          <cell r="A205">
            <v>17148</v>
          </cell>
          <cell r="B205" t="str">
            <v>Wolverhampton</v>
          </cell>
        </row>
        <row r="206">
          <cell r="A206">
            <v>17166</v>
          </cell>
          <cell r="B206" t="str">
            <v>Cherwell</v>
          </cell>
        </row>
        <row r="207">
          <cell r="A207">
            <v>17461</v>
          </cell>
          <cell r="B207" t="str">
            <v>Wolverhampton</v>
          </cell>
        </row>
        <row r="208">
          <cell r="A208">
            <v>17571</v>
          </cell>
          <cell r="B208" t="str">
            <v>Bromsgrove</v>
          </cell>
        </row>
        <row r="209">
          <cell r="A209">
            <v>17099</v>
          </cell>
          <cell r="B209" t="str">
            <v>South Lakeland</v>
          </cell>
        </row>
        <row r="210">
          <cell r="A210">
            <v>17106</v>
          </cell>
          <cell r="B210" t="str">
            <v>South Lakeland</v>
          </cell>
        </row>
        <row r="211">
          <cell r="A211">
            <v>16661</v>
          </cell>
          <cell r="B211" t="str">
            <v>Rugby</v>
          </cell>
        </row>
        <row r="212">
          <cell r="A212">
            <v>16058</v>
          </cell>
          <cell r="B212" t="str">
            <v>Solihull</v>
          </cell>
        </row>
        <row r="213">
          <cell r="A213">
            <v>15415</v>
          </cell>
          <cell r="B213" t="str">
            <v>High Peak</v>
          </cell>
        </row>
        <row r="214">
          <cell r="A214">
            <v>15591</v>
          </cell>
        </row>
        <row r="215">
          <cell r="A215">
            <v>15594</v>
          </cell>
        </row>
        <row r="216">
          <cell r="A216">
            <v>15597</v>
          </cell>
        </row>
        <row r="217">
          <cell r="A217">
            <v>15599</v>
          </cell>
        </row>
        <row r="218">
          <cell r="A218">
            <v>15601</v>
          </cell>
        </row>
        <row r="219">
          <cell r="A219">
            <v>15603</v>
          </cell>
        </row>
        <row r="220">
          <cell r="A220">
            <v>15679</v>
          </cell>
          <cell r="B220" t="str">
            <v>Stockport</v>
          </cell>
        </row>
        <row r="221">
          <cell r="A221">
            <v>15692</v>
          </cell>
          <cell r="B221" t="str">
            <v>Sheffield</v>
          </cell>
        </row>
        <row r="222">
          <cell r="A222">
            <v>15695</v>
          </cell>
          <cell r="B222" t="str">
            <v>Chesterfield</v>
          </cell>
        </row>
        <row r="223">
          <cell r="A223">
            <v>15715</v>
          </cell>
          <cell r="B223" t="str">
            <v>Aylesbury Vale</v>
          </cell>
        </row>
        <row r="224">
          <cell r="A224">
            <v>15718</v>
          </cell>
          <cell r="B224" t="str">
            <v>Aylesbury Vale</v>
          </cell>
        </row>
        <row r="225">
          <cell r="A225">
            <v>15719</v>
          </cell>
          <cell r="B225" t="str">
            <v>Aylesbury Vale</v>
          </cell>
        </row>
        <row r="226">
          <cell r="A226">
            <v>15721</v>
          </cell>
          <cell r="B226" t="str">
            <v>Aylesbury Vale</v>
          </cell>
        </row>
        <row r="227">
          <cell r="A227">
            <v>15777</v>
          </cell>
          <cell r="B227" t="str">
            <v>Chesterfield</v>
          </cell>
        </row>
        <row r="228">
          <cell r="A228">
            <v>15787</v>
          </cell>
        </row>
        <row r="229">
          <cell r="A229">
            <v>15804</v>
          </cell>
        </row>
        <row r="230">
          <cell r="A230">
            <v>15815</v>
          </cell>
        </row>
        <row r="231">
          <cell r="A231">
            <v>15903</v>
          </cell>
          <cell r="B231" t="str">
            <v>Bolsover</v>
          </cell>
        </row>
        <row r="232">
          <cell r="A232">
            <v>15921</v>
          </cell>
          <cell r="B232" t="str">
            <v>High Peak</v>
          </cell>
        </row>
        <row r="233">
          <cell r="A233">
            <v>15985</v>
          </cell>
        </row>
        <row r="234">
          <cell r="A234">
            <v>15995</v>
          </cell>
        </row>
        <row r="235">
          <cell r="A235">
            <v>15997</v>
          </cell>
        </row>
        <row r="236">
          <cell r="A236">
            <v>16001</v>
          </cell>
        </row>
        <row r="237">
          <cell r="A237">
            <v>16005</v>
          </cell>
          <cell r="B237" t="str">
            <v>Leeds</v>
          </cell>
        </row>
        <row r="238">
          <cell r="A238">
            <v>16009</v>
          </cell>
          <cell r="B238" t="str">
            <v>Sheffield</v>
          </cell>
        </row>
        <row r="239">
          <cell r="A239">
            <v>17244</v>
          </cell>
          <cell r="B239" t="str">
            <v>Rochdale</v>
          </cell>
        </row>
        <row r="240">
          <cell r="A240">
            <v>16200</v>
          </cell>
          <cell r="B240" t="str">
            <v>Stockton-on-Tees</v>
          </cell>
        </row>
        <row r="241">
          <cell r="A241">
            <v>16989</v>
          </cell>
          <cell r="B241" t="str">
            <v>Northumberland</v>
          </cell>
        </row>
        <row r="242">
          <cell r="A242">
            <v>16397</v>
          </cell>
          <cell r="B242" t="str">
            <v>South Tyneside</v>
          </cell>
        </row>
        <row r="243">
          <cell r="A243">
            <v>16025</v>
          </cell>
          <cell r="B243" t="str">
            <v>Wychavon</v>
          </cell>
        </row>
        <row r="244">
          <cell r="A244">
            <v>16055</v>
          </cell>
          <cell r="B244" t="str">
            <v>Malvern Hills</v>
          </cell>
        </row>
        <row r="245">
          <cell r="A245">
            <v>16101</v>
          </cell>
          <cell r="B245" t="str">
            <v>Wychavon</v>
          </cell>
        </row>
        <row r="246">
          <cell r="A246">
            <v>16118</v>
          </cell>
          <cell r="B246" t="str">
            <v>Wychavon</v>
          </cell>
        </row>
        <row r="247">
          <cell r="A247">
            <v>16123</v>
          </cell>
          <cell r="B247" t="str">
            <v>Malvern Hills</v>
          </cell>
        </row>
        <row r="248">
          <cell r="A248">
            <v>16274</v>
          </cell>
          <cell r="B248" t="str">
            <v>Herefordshire</v>
          </cell>
        </row>
        <row r="249">
          <cell r="A249">
            <v>16283</v>
          </cell>
        </row>
        <row r="250">
          <cell r="A250">
            <v>16287</v>
          </cell>
          <cell r="B250" t="str">
            <v>Malvern Hills</v>
          </cell>
        </row>
        <row r="251">
          <cell r="A251">
            <v>16703</v>
          </cell>
        </row>
        <row r="252">
          <cell r="A252">
            <v>17516</v>
          </cell>
          <cell r="B252" t="str">
            <v>Malvern Hills</v>
          </cell>
        </row>
        <row r="253">
          <cell r="A253">
            <v>17592</v>
          </cell>
          <cell r="B253" t="str">
            <v>Malvern Hills</v>
          </cell>
        </row>
        <row r="254">
          <cell r="A254">
            <v>16973</v>
          </cell>
          <cell r="B254" t="str">
            <v>Bristol</v>
          </cell>
        </row>
        <row r="255">
          <cell r="A255">
            <v>14899</v>
          </cell>
          <cell r="B255" t="str">
            <v>County Durham</v>
          </cell>
        </row>
        <row r="256">
          <cell r="A256">
            <v>14901</v>
          </cell>
          <cell r="B256" t="str">
            <v>County Durham</v>
          </cell>
        </row>
        <row r="257">
          <cell r="A257">
            <v>14902</v>
          </cell>
          <cell r="B257" t="str">
            <v>County Durham</v>
          </cell>
        </row>
        <row r="258">
          <cell r="A258">
            <v>14903</v>
          </cell>
          <cell r="B258" t="str">
            <v>County Durham</v>
          </cell>
        </row>
        <row r="259">
          <cell r="A259">
            <v>14911</v>
          </cell>
          <cell r="B259" t="str">
            <v>County Durham</v>
          </cell>
        </row>
        <row r="260">
          <cell r="A260">
            <v>15984</v>
          </cell>
          <cell r="B260" t="str">
            <v>County Durham</v>
          </cell>
        </row>
        <row r="261">
          <cell r="A261">
            <v>15986</v>
          </cell>
          <cell r="B261" t="str">
            <v>County Durham</v>
          </cell>
        </row>
        <row r="262">
          <cell r="A262">
            <v>15987</v>
          </cell>
          <cell r="B262" t="str">
            <v>County Durham</v>
          </cell>
        </row>
        <row r="263">
          <cell r="A263">
            <v>15989</v>
          </cell>
          <cell r="B263" t="str">
            <v>County Durham</v>
          </cell>
        </row>
        <row r="264">
          <cell r="A264">
            <v>15990</v>
          </cell>
          <cell r="B264" t="str">
            <v>County Durham</v>
          </cell>
        </row>
        <row r="265">
          <cell r="A265">
            <v>15991</v>
          </cell>
          <cell r="B265" t="str">
            <v>County Durham</v>
          </cell>
        </row>
        <row r="266">
          <cell r="A266">
            <v>17413</v>
          </cell>
          <cell r="B266" t="str">
            <v>County Durham</v>
          </cell>
        </row>
        <row r="267">
          <cell r="A267">
            <v>17447</v>
          </cell>
          <cell r="B267" t="str">
            <v>County Durham</v>
          </cell>
        </row>
        <row r="268">
          <cell r="A268">
            <v>17631</v>
          </cell>
          <cell r="B268" t="str">
            <v>County Durham</v>
          </cell>
        </row>
        <row r="269">
          <cell r="A269">
            <v>15885</v>
          </cell>
        </row>
        <row r="270">
          <cell r="A270">
            <v>16011</v>
          </cell>
        </row>
        <row r="271">
          <cell r="A271">
            <v>16033</v>
          </cell>
          <cell r="B271" t="str">
            <v>Cornwall</v>
          </cell>
        </row>
        <row r="272">
          <cell r="A272">
            <v>16034</v>
          </cell>
          <cell r="B272" t="str">
            <v>Cornwall</v>
          </cell>
        </row>
        <row r="273">
          <cell r="A273">
            <v>16038</v>
          </cell>
        </row>
        <row r="274">
          <cell r="A274">
            <v>16045</v>
          </cell>
          <cell r="B274" t="str">
            <v>Cornwall</v>
          </cell>
        </row>
        <row r="275">
          <cell r="A275">
            <v>16046</v>
          </cell>
          <cell r="B275" t="str">
            <v>Cornwall</v>
          </cell>
        </row>
        <row r="276">
          <cell r="A276">
            <v>16051</v>
          </cell>
        </row>
        <row r="277">
          <cell r="A277">
            <v>16090</v>
          </cell>
        </row>
        <row r="278">
          <cell r="A278">
            <v>16195</v>
          </cell>
        </row>
        <row r="279">
          <cell r="A279">
            <v>16221</v>
          </cell>
          <cell r="B279" t="str">
            <v>Plymouth</v>
          </cell>
        </row>
        <row r="280">
          <cell r="A280">
            <v>16318</v>
          </cell>
        </row>
        <row r="281">
          <cell r="A281">
            <v>16355</v>
          </cell>
          <cell r="B281" t="str">
            <v>Cornwall</v>
          </cell>
        </row>
        <row r="282">
          <cell r="A282">
            <v>16400</v>
          </cell>
        </row>
        <row r="283">
          <cell r="A283">
            <v>16541</v>
          </cell>
          <cell r="B283" t="str">
            <v>Exeter</v>
          </cell>
        </row>
        <row r="284">
          <cell r="A284">
            <v>16562</v>
          </cell>
          <cell r="B284" t="str">
            <v>Exeter</v>
          </cell>
        </row>
        <row r="285">
          <cell r="A285">
            <v>16633</v>
          </cell>
          <cell r="B285" t="str">
            <v>Exeter</v>
          </cell>
        </row>
        <row r="286">
          <cell r="A286">
            <v>16640</v>
          </cell>
          <cell r="B286" t="str">
            <v>Exeter</v>
          </cell>
        </row>
        <row r="287">
          <cell r="A287">
            <v>17553</v>
          </cell>
          <cell r="B287" t="str">
            <v>Plymouth</v>
          </cell>
        </row>
        <row r="288">
          <cell r="A288">
            <v>16376</v>
          </cell>
          <cell r="B288" t="str">
            <v>Wokingham</v>
          </cell>
        </row>
        <row r="289">
          <cell r="A289">
            <v>16539</v>
          </cell>
          <cell r="B289" t="str">
            <v>Wokingham</v>
          </cell>
        </row>
        <row r="290">
          <cell r="A290">
            <v>16544</v>
          </cell>
          <cell r="B290" t="str">
            <v>Wokingham</v>
          </cell>
        </row>
        <row r="291">
          <cell r="A291">
            <v>16547</v>
          </cell>
          <cell r="B291" t="str">
            <v>Wokingham</v>
          </cell>
        </row>
        <row r="292">
          <cell r="A292">
            <v>16550</v>
          </cell>
          <cell r="B292" t="str">
            <v>Wokingham</v>
          </cell>
        </row>
        <row r="293">
          <cell r="A293">
            <v>16554</v>
          </cell>
          <cell r="B293" t="str">
            <v>Wokingham</v>
          </cell>
        </row>
        <row r="294">
          <cell r="A294">
            <v>16555</v>
          </cell>
          <cell r="B294" t="str">
            <v>Wokingham</v>
          </cell>
        </row>
        <row r="295">
          <cell r="A295">
            <v>16557</v>
          </cell>
          <cell r="B295" t="str">
            <v>Wokingham</v>
          </cell>
        </row>
        <row r="296">
          <cell r="A296">
            <v>16615</v>
          </cell>
          <cell r="B296" t="str">
            <v>Braintree</v>
          </cell>
        </row>
        <row r="297">
          <cell r="A297">
            <v>15517</v>
          </cell>
          <cell r="B297" t="str">
            <v>Copeland</v>
          </cell>
        </row>
        <row r="298">
          <cell r="A298">
            <v>15518</v>
          </cell>
          <cell r="B298" t="str">
            <v>Copeland</v>
          </cell>
        </row>
        <row r="299">
          <cell r="A299">
            <v>15600</v>
          </cell>
          <cell r="B299" t="str">
            <v>York</v>
          </cell>
        </row>
        <row r="300">
          <cell r="A300">
            <v>15602</v>
          </cell>
          <cell r="B300" t="str">
            <v>South Lakeland</v>
          </cell>
        </row>
        <row r="301">
          <cell r="A301">
            <v>15628</v>
          </cell>
          <cell r="B301" t="str">
            <v>York</v>
          </cell>
        </row>
        <row r="302">
          <cell r="A302">
            <v>16398</v>
          </cell>
          <cell r="B302" t="str">
            <v>Epsom and Ewell</v>
          </cell>
        </row>
        <row r="303">
          <cell r="A303">
            <v>15788</v>
          </cell>
          <cell r="B303" t="str">
            <v>Tonbridge and Malling</v>
          </cell>
        </row>
        <row r="304">
          <cell r="A304">
            <v>15856</v>
          </cell>
          <cell r="B304" t="str">
            <v>Tonbridge and Malling</v>
          </cell>
        </row>
        <row r="305">
          <cell r="A305">
            <v>16043</v>
          </cell>
          <cell r="B305" t="str">
            <v>Sevenoaks</v>
          </cell>
        </row>
        <row r="306">
          <cell r="A306">
            <v>16048</v>
          </cell>
          <cell r="B306" t="str">
            <v>Sevenoaks</v>
          </cell>
        </row>
        <row r="307">
          <cell r="A307">
            <v>15442</v>
          </cell>
          <cell r="B307" t="str">
            <v>Purbeck</v>
          </cell>
        </row>
        <row r="308">
          <cell r="A308">
            <v>15459</v>
          </cell>
          <cell r="B308" t="str">
            <v>West Dorset</v>
          </cell>
        </row>
        <row r="309">
          <cell r="A309">
            <v>15544</v>
          </cell>
          <cell r="B309" t="str">
            <v>Basingstoke and Deane</v>
          </cell>
        </row>
        <row r="310">
          <cell r="A310">
            <v>15663</v>
          </cell>
        </row>
        <row r="311">
          <cell r="A311">
            <v>15684</v>
          </cell>
          <cell r="B311" t="str">
            <v>Wycombe</v>
          </cell>
        </row>
        <row r="312">
          <cell r="A312">
            <v>15781</v>
          </cell>
          <cell r="B312" t="str">
            <v>Huntingdonshire</v>
          </cell>
        </row>
        <row r="313">
          <cell r="A313">
            <v>15948</v>
          </cell>
          <cell r="B313" t="str">
            <v>Basingstoke and Deane</v>
          </cell>
        </row>
        <row r="314">
          <cell r="A314">
            <v>15977</v>
          </cell>
          <cell r="B314" t="str">
            <v>Winchester</v>
          </cell>
        </row>
        <row r="315">
          <cell r="A315">
            <v>16019</v>
          </cell>
          <cell r="B315" t="str">
            <v>Wealden</v>
          </cell>
        </row>
        <row r="316">
          <cell r="A316">
            <v>16027</v>
          </cell>
          <cell r="B316" t="str">
            <v>East Cambridgeshire</v>
          </cell>
        </row>
        <row r="317">
          <cell r="A317">
            <v>16040</v>
          </cell>
          <cell r="B317" t="str">
            <v>Colchester</v>
          </cell>
        </row>
        <row r="318">
          <cell r="A318">
            <v>16321</v>
          </cell>
        </row>
        <row r="319">
          <cell r="A319">
            <v>17190</v>
          </cell>
          <cell r="B319" t="str">
            <v>Breckland</v>
          </cell>
        </row>
        <row r="320">
          <cell r="A320">
            <v>17267</v>
          </cell>
          <cell r="B320" t="str">
            <v>Breckland</v>
          </cell>
        </row>
        <row r="321">
          <cell r="A321">
            <v>17298</v>
          </cell>
          <cell r="B321" t="str">
            <v>Breckland</v>
          </cell>
        </row>
        <row r="322">
          <cell r="A322">
            <v>17312</v>
          </cell>
          <cell r="B322" t="str">
            <v>North Norfolk</v>
          </cell>
        </row>
        <row r="323">
          <cell r="A323">
            <v>15604</v>
          </cell>
          <cell r="B323" t="str">
            <v>Kings Lynn and West Norfolk</v>
          </cell>
        </row>
        <row r="324">
          <cell r="A324">
            <v>15605</v>
          </cell>
          <cell r="B324" t="str">
            <v>Kings Lynn and West Norfolk</v>
          </cell>
        </row>
        <row r="325">
          <cell r="A325">
            <v>15922</v>
          </cell>
          <cell r="B325" t="str">
            <v>Braintree</v>
          </cell>
        </row>
        <row r="326">
          <cell r="A326">
            <v>15955</v>
          </cell>
        </row>
        <row r="327">
          <cell r="A327">
            <v>16036</v>
          </cell>
          <cell r="B327" t="str">
            <v>Waveney</v>
          </cell>
        </row>
        <row r="328">
          <cell r="A328">
            <v>16049</v>
          </cell>
          <cell r="B328" t="str">
            <v>Waveney</v>
          </cell>
        </row>
        <row r="329">
          <cell r="A329">
            <v>16065</v>
          </cell>
          <cell r="B329" t="str">
            <v>South Norfolk</v>
          </cell>
        </row>
        <row r="330">
          <cell r="A330">
            <v>16092</v>
          </cell>
          <cell r="B330" t="str">
            <v>South Norfolk</v>
          </cell>
        </row>
        <row r="331">
          <cell r="A331">
            <v>16102</v>
          </cell>
          <cell r="B331" t="str">
            <v>Breckland</v>
          </cell>
        </row>
        <row r="332">
          <cell r="A332">
            <v>16115</v>
          </cell>
          <cell r="B332" t="str">
            <v>South Norfolk</v>
          </cell>
        </row>
        <row r="333">
          <cell r="A333">
            <v>16159</v>
          </cell>
          <cell r="B333" t="str">
            <v>Waveney</v>
          </cell>
        </row>
        <row r="334">
          <cell r="A334">
            <v>16177</v>
          </cell>
          <cell r="B334" t="str">
            <v>Broadland</v>
          </cell>
        </row>
        <row r="335">
          <cell r="A335">
            <v>16258</v>
          </cell>
        </row>
        <row r="336">
          <cell r="A336">
            <v>16275</v>
          </cell>
          <cell r="B336" t="str">
            <v>Waveney</v>
          </cell>
        </row>
        <row r="337">
          <cell r="A337">
            <v>16284</v>
          </cell>
          <cell r="B337" t="str">
            <v>Waveney</v>
          </cell>
        </row>
        <row r="338">
          <cell r="A338">
            <v>16291</v>
          </cell>
          <cell r="B338" t="str">
            <v>Waveney</v>
          </cell>
        </row>
        <row r="339">
          <cell r="A339">
            <v>16303</v>
          </cell>
          <cell r="B339" t="str">
            <v>Suffolk Coastal</v>
          </cell>
        </row>
        <row r="340">
          <cell r="A340">
            <v>16312</v>
          </cell>
          <cell r="B340" t="str">
            <v>Babergh</v>
          </cell>
        </row>
        <row r="341">
          <cell r="A341">
            <v>16710</v>
          </cell>
          <cell r="B341" t="str">
            <v>Waveney</v>
          </cell>
        </row>
        <row r="342">
          <cell r="A342">
            <v>16720</v>
          </cell>
          <cell r="B342" t="str">
            <v>Babergh</v>
          </cell>
        </row>
        <row r="343">
          <cell r="A343">
            <v>17257</v>
          </cell>
          <cell r="B343" t="str">
            <v>Waveney</v>
          </cell>
        </row>
        <row r="344">
          <cell r="A344">
            <v>14592</v>
          </cell>
          <cell r="B344" t="str">
            <v>Liverpool</v>
          </cell>
        </row>
        <row r="345">
          <cell r="A345">
            <v>15069</v>
          </cell>
          <cell r="B345" t="str">
            <v>Lichfield</v>
          </cell>
        </row>
        <row r="346">
          <cell r="A346">
            <v>15079</v>
          </cell>
          <cell r="B346" t="str">
            <v>Lichfield</v>
          </cell>
        </row>
        <row r="347">
          <cell r="A347">
            <v>15863</v>
          </cell>
          <cell r="B347" t="str">
            <v>Halton</v>
          </cell>
        </row>
        <row r="348">
          <cell r="A348">
            <v>15958</v>
          </cell>
          <cell r="B348" t="str">
            <v>Fylde</v>
          </cell>
        </row>
        <row r="349">
          <cell r="A349">
            <v>15970</v>
          </cell>
          <cell r="B349" t="str">
            <v>Fylde</v>
          </cell>
        </row>
        <row r="350">
          <cell r="A350">
            <v>16056</v>
          </cell>
          <cell r="B350" t="str">
            <v>South Ribble</v>
          </cell>
        </row>
        <row r="351">
          <cell r="A351">
            <v>16111</v>
          </cell>
          <cell r="B351" t="str">
            <v>Fylde</v>
          </cell>
        </row>
        <row r="352">
          <cell r="A352">
            <v>16369</v>
          </cell>
          <cell r="B352" t="str">
            <v>Eden</v>
          </cell>
        </row>
        <row r="353">
          <cell r="A353">
            <v>16414</v>
          </cell>
          <cell r="B353" t="str">
            <v>West Lancashire</v>
          </cell>
        </row>
        <row r="354">
          <cell r="A354">
            <v>16427</v>
          </cell>
          <cell r="B354" t="str">
            <v>Liverpool</v>
          </cell>
        </row>
        <row r="355">
          <cell r="A355">
            <v>16509</v>
          </cell>
        </row>
        <row r="356">
          <cell r="A356">
            <v>16519</v>
          </cell>
        </row>
        <row r="357">
          <cell r="A357">
            <v>16533</v>
          </cell>
        </row>
        <row r="358">
          <cell r="A358">
            <v>16553</v>
          </cell>
        </row>
        <row r="359">
          <cell r="A359">
            <v>16579</v>
          </cell>
        </row>
        <row r="360">
          <cell r="A360">
            <v>16591</v>
          </cell>
        </row>
        <row r="361">
          <cell r="A361">
            <v>16598</v>
          </cell>
        </row>
        <row r="362">
          <cell r="A362">
            <v>16678</v>
          </cell>
          <cell r="B362" t="str">
            <v>Cheshire East</v>
          </cell>
        </row>
        <row r="363">
          <cell r="A363">
            <v>16681</v>
          </cell>
          <cell r="B363" t="str">
            <v>Liverpool</v>
          </cell>
        </row>
        <row r="364">
          <cell r="A364">
            <v>16685</v>
          </cell>
          <cell r="B364" t="str">
            <v>Wyre</v>
          </cell>
        </row>
        <row r="365">
          <cell r="A365">
            <v>16690</v>
          </cell>
        </row>
        <row r="366">
          <cell r="A366">
            <v>16770</v>
          </cell>
          <cell r="B366" t="str">
            <v>Liverpool</v>
          </cell>
        </row>
        <row r="367">
          <cell r="A367">
            <v>16771</v>
          </cell>
          <cell r="B367" t="str">
            <v>Liverpool</v>
          </cell>
        </row>
        <row r="368">
          <cell r="A368">
            <v>16772</v>
          </cell>
          <cell r="B368" t="str">
            <v>Liverpool</v>
          </cell>
        </row>
        <row r="369">
          <cell r="A369">
            <v>16773</v>
          </cell>
          <cell r="B369" t="str">
            <v>Liverpool</v>
          </cell>
        </row>
        <row r="370">
          <cell r="A370">
            <v>16774</v>
          </cell>
          <cell r="B370" t="str">
            <v>Liverpool</v>
          </cell>
        </row>
        <row r="371">
          <cell r="A371">
            <v>16775</v>
          </cell>
          <cell r="B371" t="str">
            <v>Liverpool</v>
          </cell>
        </row>
        <row r="372">
          <cell r="A372">
            <v>16921</v>
          </cell>
          <cell r="B372" t="str">
            <v>Liverpool</v>
          </cell>
        </row>
        <row r="373">
          <cell r="A373">
            <v>16922</v>
          </cell>
          <cell r="B373" t="str">
            <v>Liverpool</v>
          </cell>
        </row>
        <row r="374">
          <cell r="A374">
            <v>16994</v>
          </cell>
          <cell r="B374" t="str">
            <v>Liverpool</v>
          </cell>
        </row>
        <row r="375">
          <cell r="A375">
            <v>17116</v>
          </cell>
          <cell r="B375" t="str">
            <v>Liverpool</v>
          </cell>
        </row>
        <row r="376">
          <cell r="A376">
            <v>17117</v>
          </cell>
          <cell r="B376" t="str">
            <v>Liverpool</v>
          </cell>
        </row>
        <row r="377">
          <cell r="A377">
            <v>17119</v>
          </cell>
          <cell r="B377" t="str">
            <v>Liverpool</v>
          </cell>
        </row>
        <row r="378">
          <cell r="A378">
            <v>17157</v>
          </cell>
          <cell r="B378" t="str">
            <v>Liverpool</v>
          </cell>
        </row>
        <row r="379">
          <cell r="A379">
            <v>17174</v>
          </cell>
          <cell r="B379" t="str">
            <v>Liverpool</v>
          </cell>
        </row>
        <row r="380">
          <cell r="A380">
            <v>17180</v>
          </cell>
          <cell r="B380" t="str">
            <v>Liverpool</v>
          </cell>
        </row>
        <row r="381">
          <cell r="A381">
            <v>17194</v>
          </cell>
          <cell r="B381" t="str">
            <v>Liverpool</v>
          </cell>
        </row>
        <row r="382">
          <cell r="A382">
            <v>17199</v>
          </cell>
          <cell r="B382" t="str">
            <v>Liverpool</v>
          </cell>
        </row>
        <row r="383">
          <cell r="A383">
            <v>17204</v>
          </cell>
          <cell r="B383" t="str">
            <v>Liverpool</v>
          </cell>
        </row>
        <row r="384">
          <cell r="A384">
            <v>17211</v>
          </cell>
          <cell r="B384" t="str">
            <v>Liverpool</v>
          </cell>
        </row>
        <row r="385">
          <cell r="A385">
            <v>17213</v>
          </cell>
          <cell r="B385" t="str">
            <v>Liverpool</v>
          </cell>
        </row>
        <row r="386">
          <cell r="A386">
            <v>17215</v>
          </cell>
          <cell r="B386" t="str">
            <v>Liverpool</v>
          </cell>
        </row>
        <row r="387">
          <cell r="A387">
            <v>17217</v>
          </cell>
          <cell r="B387" t="str">
            <v>Liverpool</v>
          </cell>
        </row>
        <row r="388">
          <cell r="A388">
            <v>17218</v>
          </cell>
        </row>
        <row r="389">
          <cell r="A389">
            <v>17226</v>
          </cell>
          <cell r="B389" t="str">
            <v>Cheshire West and Chester</v>
          </cell>
        </row>
        <row r="390">
          <cell r="A390">
            <v>17229</v>
          </cell>
          <cell r="B390" t="str">
            <v>Cheshire West and Chester</v>
          </cell>
        </row>
        <row r="391">
          <cell r="A391">
            <v>15199</v>
          </cell>
          <cell r="B391" t="str">
            <v>Warwick</v>
          </cell>
        </row>
        <row r="392">
          <cell r="A392">
            <v>15215</v>
          </cell>
          <cell r="B392" t="str">
            <v>Ashford</v>
          </cell>
        </row>
        <row r="393">
          <cell r="A393">
            <v>15366</v>
          </cell>
          <cell r="B393" t="str">
            <v>Warwick</v>
          </cell>
        </row>
        <row r="394">
          <cell r="A394">
            <v>15407</v>
          </cell>
          <cell r="B394" t="str">
            <v>Thanet</v>
          </cell>
        </row>
        <row r="395">
          <cell r="A395">
            <v>15416</v>
          </cell>
          <cell r="B395" t="str">
            <v>Stroud</v>
          </cell>
        </row>
        <row r="396">
          <cell r="A396">
            <v>15575</v>
          </cell>
          <cell r="B396" t="str">
            <v>South Gloucestershire</v>
          </cell>
        </row>
        <row r="397">
          <cell r="A397">
            <v>15577</v>
          </cell>
          <cell r="B397" t="str">
            <v>Worcester</v>
          </cell>
        </row>
        <row r="398">
          <cell r="A398">
            <v>15579</v>
          </cell>
          <cell r="B398" t="str">
            <v>North Somerset</v>
          </cell>
        </row>
        <row r="399">
          <cell r="A399">
            <v>15581</v>
          </cell>
          <cell r="B399" t="str">
            <v>South Lakeland</v>
          </cell>
        </row>
        <row r="400">
          <cell r="A400">
            <v>15585</v>
          </cell>
          <cell r="B400" t="str">
            <v>South Lakeland</v>
          </cell>
        </row>
        <row r="401">
          <cell r="A401">
            <v>15592</v>
          </cell>
          <cell r="B401" t="str">
            <v>Derbyshire Dales</v>
          </cell>
        </row>
        <row r="402">
          <cell r="A402">
            <v>15611</v>
          </cell>
          <cell r="B402" t="str">
            <v>New Forest</v>
          </cell>
        </row>
        <row r="403">
          <cell r="A403">
            <v>15621</v>
          </cell>
          <cell r="B403" t="str">
            <v>Craven</v>
          </cell>
        </row>
        <row r="404">
          <cell r="A404">
            <v>15624</v>
          </cell>
          <cell r="B404" t="str">
            <v>Leeds</v>
          </cell>
        </row>
        <row r="405">
          <cell r="A405">
            <v>15632</v>
          </cell>
          <cell r="B405" t="str">
            <v>Leeds</v>
          </cell>
        </row>
        <row r="406">
          <cell r="A406">
            <v>15642</v>
          </cell>
          <cell r="B406" t="str">
            <v>Craven</v>
          </cell>
        </row>
        <row r="407">
          <cell r="A407">
            <v>15686</v>
          </cell>
          <cell r="B407" t="str">
            <v>Gosport</v>
          </cell>
        </row>
        <row r="408">
          <cell r="A408">
            <v>17386</v>
          </cell>
          <cell r="B408" t="str">
            <v>Warwick</v>
          </cell>
        </row>
        <row r="409">
          <cell r="A409">
            <v>17457</v>
          </cell>
          <cell r="B409" t="str">
            <v>North Somerset</v>
          </cell>
        </row>
        <row r="410">
          <cell r="A410">
            <v>17491</v>
          </cell>
          <cell r="B410" t="str">
            <v>Craven</v>
          </cell>
        </row>
        <row r="411">
          <cell r="A411">
            <v>17501</v>
          </cell>
          <cell r="B411" t="str">
            <v>Ashford</v>
          </cell>
        </row>
        <row r="412">
          <cell r="A412">
            <v>17509</v>
          </cell>
          <cell r="B412" t="str">
            <v>Stroud</v>
          </cell>
        </row>
        <row r="413">
          <cell r="A413">
            <v>17522</v>
          </cell>
          <cell r="B413" t="str">
            <v>South Gloucestershire</v>
          </cell>
        </row>
        <row r="414">
          <cell r="A414">
            <v>17523</v>
          </cell>
          <cell r="B414" t="str">
            <v>Leeds</v>
          </cell>
        </row>
        <row r="415">
          <cell r="A415">
            <v>17545</v>
          </cell>
          <cell r="B415" t="str">
            <v>Thanet</v>
          </cell>
        </row>
        <row r="416">
          <cell r="A416">
            <v>17564</v>
          </cell>
          <cell r="B416" t="str">
            <v>Worcester</v>
          </cell>
        </row>
        <row r="417">
          <cell r="A417">
            <v>17595</v>
          </cell>
          <cell r="B417" t="str">
            <v>South Lakeland</v>
          </cell>
        </row>
        <row r="418">
          <cell r="A418">
            <v>17596</v>
          </cell>
          <cell r="B418" t="str">
            <v>Derbyshire Dales</v>
          </cell>
        </row>
        <row r="419">
          <cell r="A419">
            <v>17597</v>
          </cell>
          <cell r="B419" t="str">
            <v>New Forest</v>
          </cell>
        </row>
        <row r="420">
          <cell r="A420">
            <v>17598</v>
          </cell>
          <cell r="B420" t="str">
            <v>Craven</v>
          </cell>
        </row>
        <row r="421">
          <cell r="A421">
            <v>17614</v>
          </cell>
          <cell r="B421" t="str">
            <v>Warwick</v>
          </cell>
        </row>
        <row r="422">
          <cell r="A422">
            <v>17637</v>
          </cell>
          <cell r="B422" t="str">
            <v>South Lakeland</v>
          </cell>
        </row>
        <row r="423">
          <cell r="A423">
            <v>17640</v>
          </cell>
          <cell r="B423" t="str">
            <v>Leeds</v>
          </cell>
        </row>
        <row r="424">
          <cell r="A424">
            <v>17642</v>
          </cell>
          <cell r="B424" t="str">
            <v>Gosport</v>
          </cell>
        </row>
        <row r="425">
          <cell r="A425">
            <v>15614</v>
          </cell>
        </row>
        <row r="426">
          <cell r="A426">
            <v>15998</v>
          </cell>
        </row>
        <row r="427">
          <cell r="A427">
            <v>14791</v>
          </cell>
          <cell r="B427" t="str">
            <v>Telford and Wrekin</v>
          </cell>
        </row>
        <row r="428">
          <cell r="A428">
            <v>14794</v>
          </cell>
          <cell r="B428" t="str">
            <v>Telford and Wrekin</v>
          </cell>
        </row>
        <row r="429">
          <cell r="A429">
            <v>14799</v>
          </cell>
          <cell r="B429" t="str">
            <v>Telford and Wrekin</v>
          </cell>
        </row>
        <row r="430">
          <cell r="A430">
            <v>15629</v>
          </cell>
        </row>
        <row r="431">
          <cell r="A431">
            <v>15631</v>
          </cell>
        </row>
        <row r="432">
          <cell r="A432">
            <v>15640</v>
          </cell>
        </row>
        <row r="433">
          <cell r="A433">
            <v>15644</v>
          </cell>
        </row>
        <row r="434">
          <cell r="A434">
            <v>15655</v>
          </cell>
        </row>
        <row r="435">
          <cell r="A435">
            <v>15677</v>
          </cell>
        </row>
        <row r="436">
          <cell r="A436">
            <v>15853</v>
          </cell>
        </row>
        <row r="437">
          <cell r="A437">
            <v>16103</v>
          </cell>
        </row>
        <row r="438">
          <cell r="A438">
            <v>16107</v>
          </cell>
        </row>
        <row r="439">
          <cell r="A439">
            <v>16126</v>
          </cell>
        </row>
        <row r="440">
          <cell r="A440">
            <v>16132</v>
          </cell>
        </row>
        <row r="441">
          <cell r="A441">
            <v>16142</v>
          </cell>
        </row>
        <row r="442">
          <cell r="A442">
            <v>16162</v>
          </cell>
        </row>
        <row r="443">
          <cell r="A443">
            <v>16167</v>
          </cell>
        </row>
        <row r="444">
          <cell r="A444">
            <v>16179</v>
          </cell>
          <cell r="B444" t="str">
            <v>Cornwall</v>
          </cell>
        </row>
        <row r="445">
          <cell r="A445">
            <v>16183</v>
          </cell>
        </row>
        <row r="446">
          <cell r="A446">
            <v>16186</v>
          </cell>
        </row>
        <row r="447">
          <cell r="A447">
            <v>16191</v>
          </cell>
        </row>
        <row r="448">
          <cell r="A448">
            <v>16305</v>
          </cell>
          <cell r="B448" t="str">
            <v>Fenland</v>
          </cell>
        </row>
        <row r="449">
          <cell r="A449">
            <v>16630</v>
          </cell>
          <cell r="B449" t="str">
            <v>Malvern Hills</v>
          </cell>
        </row>
        <row r="450">
          <cell r="A450">
            <v>16638</v>
          </cell>
          <cell r="B450" t="str">
            <v>Malvern Hills</v>
          </cell>
        </row>
        <row r="451">
          <cell r="A451">
            <v>16645</v>
          </cell>
          <cell r="B451" t="str">
            <v>Scarborough</v>
          </cell>
        </row>
        <row r="452">
          <cell r="A452">
            <v>16700</v>
          </cell>
          <cell r="B452" t="str">
            <v>Herefordshire</v>
          </cell>
        </row>
        <row r="453">
          <cell r="A453">
            <v>16708</v>
          </cell>
          <cell r="B453" t="str">
            <v>Herefordshire</v>
          </cell>
        </row>
        <row r="454">
          <cell r="A454">
            <v>16709</v>
          </cell>
          <cell r="B454" t="str">
            <v>Malvern Hills</v>
          </cell>
        </row>
        <row r="455">
          <cell r="A455">
            <v>16712</v>
          </cell>
          <cell r="B455" t="str">
            <v>Malvern Hills</v>
          </cell>
        </row>
        <row r="456">
          <cell r="A456">
            <v>16722</v>
          </cell>
          <cell r="B456" t="str">
            <v>Torbay</v>
          </cell>
        </row>
        <row r="457">
          <cell r="A457">
            <v>16724</v>
          </cell>
          <cell r="B457" t="str">
            <v>Cornwall</v>
          </cell>
        </row>
        <row r="458">
          <cell r="A458">
            <v>16728</v>
          </cell>
          <cell r="B458" t="str">
            <v>Cornwall</v>
          </cell>
        </row>
        <row r="459">
          <cell r="A459">
            <v>16924</v>
          </cell>
          <cell r="B459" t="str">
            <v>Stoke-on-Trent</v>
          </cell>
        </row>
        <row r="460">
          <cell r="A460">
            <v>16932</v>
          </cell>
          <cell r="B460" t="str">
            <v>Cheshire East</v>
          </cell>
        </row>
        <row r="461">
          <cell r="A461">
            <v>16935</v>
          </cell>
          <cell r="B461" t="str">
            <v>East Cambridgeshire</v>
          </cell>
        </row>
        <row r="462">
          <cell r="A462">
            <v>16936</v>
          </cell>
          <cell r="B462" t="str">
            <v>Reading</v>
          </cell>
        </row>
        <row r="463">
          <cell r="A463">
            <v>16937</v>
          </cell>
          <cell r="B463" t="str">
            <v>Newcastle-under-Lyme</v>
          </cell>
        </row>
        <row r="464">
          <cell r="A464">
            <v>16938</v>
          </cell>
          <cell r="B464" t="str">
            <v>Cherwell</v>
          </cell>
        </row>
        <row r="465">
          <cell r="A465">
            <v>16947</v>
          </cell>
          <cell r="B465" t="str">
            <v>Swale</v>
          </cell>
        </row>
        <row r="466">
          <cell r="A466">
            <v>16953</v>
          </cell>
          <cell r="B466" t="str">
            <v>Cotswold</v>
          </cell>
        </row>
        <row r="467">
          <cell r="A467">
            <v>16962</v>
          </cell>
          <cell r="B467" t="str">
            <v>Rochford</v>
          </cell>
        </row>
        <row r="468">
          <cell r="A468">
            <v>16963</v>
          </cell>
          <cell r="B468" t="str">
            <v>Swale</v>
          </cell>
        </row>
        <row r="469">
          <cell r="A469">
            <v>16967</v>
          </cell>
          <cell r="B469" t="str">
            <v>Cotswold</v>
          </cell>
        </row>
        <row r="470">
          <cell r="A470">
            <v>16969</v>
          </cell>
          <cell r="B470" t="str">
            <v>Rochford</v>
          </cell>
        </row>
        <row r="471">
          <cell r="A471">
            <v>16971</v>
          </cell>
          <cell r="B471" t="str">
            <v>Rochford</v>
          </cell>
        </row>
        <row r="472">
          <cell r="A472">
            <v>16978</v>
          </cell>
          <cell r="B472" t="str">
            <v>Rochford</v>
          </cell>
        </row>
        <row r="473">
          <cell r="A473">
            <v>16997</v>
          </cell>
          <cell r="B473" t="str">
            <v>Rochford</v>
          </cell>
        </row>
        <row r="474">
          <cell r="A474">
            <v>17076</v>
          </cell>
          <cell r="B474" t="str">
            <v>Rochford</v>
          </cell>
        </row>
        <row r="475">
          <cell r="A475">
            <v>17084</v>
          </cell>
          <cell r="B475" t="str">
            <v>Rochford</v>
          </cell>
        </row>
        <row r="476">
          <cell r="A476">
            <v>17085</v>
          </cell>
          <cell r="B476" t="str">
            <v>Rochford</v>
          </cell>
        </row>
        <row r="477">
          <cell r="A477">
            <v>17130</v>
          </cell>
          <cell r="B477" t="str">
            <v>Rochford</v>
          </cell>
        </row>
        <row r="478">
          <cell r="A478">
            <v>17145</v>
          </cell>
          <cell r="B478" t="str">
            <v>Rochford</v>
          </cell>
        </row>
        <row r="479">
          <cell r="A479">
            <v>17233</v>
          </cell>
          <cell r="B479" t="str">
            <v>Cornwall</v>
          </cell>
        </row>
        <row r="480">
          <cell r="A480">
            <v>17235</v>
          </cell>
          <cell r="B480" t="str">
            <v>Cotswold</v>
          </cell>
        </row>
        <row r="481">
          <cell r="A481">
            <v>17238</v>
          </cell>
          <cell r="B481" t="str">
            <v>Rochford</v>
          </cell>
        </row>
        <row r="482">
          <cell r="A482">
            <v>17245</v>
          </cell>
          <cell r="B482" t="str">
            <v>Herefordshire</v>
          </cell>
        </row>
        <row r="483">
          <cell r="A483">
            <v>17251</v>
          </cell>
          <cell r="B483" t="str">
            <v>Malvern Hills</v>
          </cell>
        </row>
        <row r="484">
          <cell r="A484">
            <v>17254</v>
          </cell>
          <cell r="B484" t="str">
            <v>Rochford</v>
          </cell>
        </row>
        <row r="485">
          <cell r="A485">
            <v>17268</v>
          </cell>
          <cell r="B485" t="str">
            <v>Cornwall</v>
          </cell>
        </row>
        <row r="486">
          <cell r="A486">
            <v>17275</v>
          </cell>
          <cell r="B486" t="str">
            <v>Torbay</v>
          </cell>
        </row>
        <row r="487">
          <cell r="A487">
            <v>17283</v>
          </cell>
          <cell r="B487" t="str">
            <v>Rochford</v>
          </cell>
        </row>
        <row r="488">
          <cell r="A488">
            <v>17306</v>
          </cell>
          <cell r="B488" t="str">
            <v>Waveney</v>
          </cell>
        </row>
        <row r="489">
          <cell r="A489">
            <v>17307</v>
          </cell>
          <cell r="B489" t="str">
            <v>Shropshire</v>
          </cell>
        </row>
        <row r="490">
          <cell r="A490">
            <v>16220</v>
          </cell>
        </row>
        <row r="491">
          <cell r="A491">
            <v>16257</v>
          </cell>
        </row>
        <row r="492">
          <cell r="A492">
            <v>17478</v>
          </cell>
        </row>
        <row r="493">
          <cell r="A493">
            <v>17479</v>
          </cell>
        </row>
        <row r="494">
          <cell r="A494">
            <v>17515</v>
          </cell>
        </row>
        <row r="495">
          <cell r="A495">
            <v>14812</v>
          </cell>
          <cell r="B495" t="str">
            <v>Canterbury</v>
          </cell>
        </row>
        <row r="496">
          <cell r="A496">
            <v>16790</v>
          </cell>
          <cell r="B496" t="str">
            <v>Canterbury</v>
          </cell>
        </row>
        <row r="497">
          <cell r="A497">
            <v>16847</v>
          </cell>
          <cell r="B497" t="str">
            <v>Mid Sussex</v>
          </cell>
        </row>
        <row r="498">
          <cell r="A498">
            <v>17138</v>
          </cell>
          <cell r="B498" t="str">
            <v>Sevenoaks</v>
          </cell>
        </row>
        <row r="499">
          <cell r="A499">
            <v>17152</v>
          </cell>
          <cell r="B499" t="str">
            <v>Horsham</v>
          </cell>
        </row>
        <row r="500">
          <cell r="A500">
            <v>17162</v>
          </cell>
          <cell r="B500" t="str">
            <v>Horsham</v>
          </cell>
        </row>
        <row r="501">
          <cell r="A501">
            <v>17170</v>
          </cell>
          <cell r="B501" t="str">
            <v>Horsham</v>
          </cell>
        </row>
        <row r="502">
          <cell r="A502">
            <v>15578</v>
          </cell>
          <cell r="B502" t="str">
            <v>Surrey Heath</v>
          </cell>
        </row>
        <row r="503">
          <cell r="A503">
            <v>15807</v>
          </cell>
          <cell r="B503" t="str">
            <v>Hart</v>
          </cell>
        </row>
        <row r="504">
          <cell r="A504">
            <v>15817</v>
          </cell>
          <cell r="B504" t="str">
            <v>Hart</v>
          </cell>
        </row>
        <row r="505">
          <cell r="A505">
            <v>15820</v>
          </cell>
          <cell r="B505" t="str">
            <v>Runnymede</v>
          </cell>
        </row>
        <row r="506">
          <cell r="A506">
            <v>15824</v>
          </cell>
          <cell r="B506" t="str">
            <v>Runnymede</v>
          </cell>
        </row>
        <row r="507">
          <cell r="A507">
            <v>15825</v>
          </cell>
          <cell r="B507" t="str">
            <v>Elmbridge</v>
          </cell>
        </row>
        <row r="508">
          <cell r="A508">
            <v>16017</v>
          </cell>
          <cell r="B508" t="str">
            <v>Runnymede</v>
          </cell>
        </row>
        <row r="509">
          <cell r="A509">
            <v>17389</v>
          </cell>
          <cell r="B509" t="str">
            <v>Elmbridge</v>
          </cell>
        </row>
        <row r="510">
          <cell r="A510">
            <v>17513</v>
          </cell>
          <cell r="B510" t="str">
            <v>Runnymede</v>
          </cell>
        </row>
        <row r="511">
          <cell r="A511">
            <v>17514</v>
          </cell>
          <cell r="B511" t="str">
            <v>Runnymede</v>
          </cell>
        </row>
        <row r="512">
          <cell r="A512">
            <v>17591</v>
          </cell>
          <cell r="B512" t="str">
            <v>Runnymede</v>
          </cell>
        </row>
        <row r="513">
          <cell r="A513">
            <v>17625</v>
          </cell>
          <cell r="B513" t="str">
            <v>Hart</v>
          </cell>
        </row>
        <row r="514">
          <cell r="A514">
            <v>14962</v>
          </cell>
          <cell r="B514" t="str">
            <v>Christchurch</v>
          </cell>
        </row>
        <row r="515">
          <cell r="A515">
            <v>14963</v>
          </cell>
          <cell r="B515" t="str">
            <v>Gosport</v>
          </cell>
        </row>
        <row r="516">
          <cell r="A516">
            <v>15422</v>
          </cell>
          <cell r="B516" t="str">
            <v>Elmbridge</v>
          </cell>
        </row>
        <row r="517">
          <cell r="A517">
            <v>15423</v>
          </cell>
          <cell r="B517" t="str">
            <v>Elmbridge</v>
          </cell>
        </row>
        <row r="518">
          <cell r="A518">
            <v>15433</v>
          </cell>
          <cell r="B518" t="str">
            <v>Wiltshire</v>
          </cell>
        </row>
        <row r="519">
          <cell r="A519">
            <v>15434</v>
          </cell>
          <cell r="B519" t="str">
            <v>Taunton Deane</v>
          </cell>
        </row>
        <row r="520">
          <cell r="A520">
            <v>15435</v>
          </cell>
          <cell r="B520" t="str">
            <v>West Dorset</v>
          </cell>
        </row>
        <row r="521">
          <cell r="A521">
            <v>15456</v>
          </cell>
          <cell r="B521" t="str">
            <v>Bracknell Forest</v>
          </cell>
        </row>
        <row r="522">
          <cell r="A522">
            <v>15503</v>
          </cell>
          <cell r="B522" t="str">
            <v>Portsmouth</v>
          </cell>
        </row>
        <row r="523">
          <cell r="A523">
            <v>15505</v>
          </cell>
          <cell r="B523" t="str">
            <v>Portsmouth</v>
          </cell>
        </row>
        <row r="524">
          <cell r="A524">
            <v>15507</v>
          </cell>
          <cell r="B524" t="str">
            <v>Portsmouth</v>
          </cell>
        </row>
        <row r="525">
          <cell r="A525">
            <v>15508</v>
          </cell>
          <cell r="B525" t="str">
            <v>Rushmoor</v>
          </cell>
        </row>
        <row r="526">
          <cell r="A526">
            <v>15509</v>
          </cell>
          <cell r="B526" t="str">
            <v>Rushmoor</v>
          </cell>
        </row>
        <row r="527">
          <cell r="A527">
            <v>15520</v>
          </cell>
          <cell r="B527" t="str">
            <v>Southampton</v>
          </cell>
        </row>
        <row r="528">
          <cell r="A528">
            <v>15521</v>
          </cell>
          <cell r="B528" t="str">
            <v>Southampton</v>
          </cell>
        </row>
        <row r="529">
          <cell r="A529">
            <v>15523</v>
          </cell>
          <cell r="B529" t="str">
            <v>Gosport</v>
          </cell>
        </row>
        <row r="530">
          <cell r="A530">
            <v>15524</v>
          </cell>
          <cell r="B530" t="str">
            <v>Gosport</v>
          </cell>
        </row>
        <row r="531">
          <cell r="A531">
            <v>15525</v>
          </cell>
          <cell r="B531" t="str">
            <v>Stevenage</v>
          </cell>
        </row>
        <row r="532">
          <cell r="A532">
            <v>16074</v>
          </cell>
          <cell r="B532" t="str">
            <v>Windsor and Maidenhead</v>
          </cell>
        </row>
        <row r="533">
          <cell r="A533">
            <v>16075</v>
          </cell>
          <cell r="B533" t="str">
            <v>Portsmouth</v>
          </cell>
        </row>
        <row r="534">
          <cell r="A534">
            <v>16076</v>
          </cell>
          <cell r="B534" t="str">
            <v>Eastleigh</v>
          </cell>
        </row>
        <row r="535">
          <cell r="A535">
            <v>16077</v>
          </cell>
          <cell r="B535" t="str">
            <v>Windsor and Maidenhead</v>
          </cell>
        </row>
        <row r="536">
          <cell r="A536">
            <v>16078</v>
          </cell>
          <cell r="B536" t="str">
            <v>Windsor and Maidenhead</v>
          </cell>
        </row>
        <row r="537">
          <cell r="A537">
            <v>16079</v>
          </cell>
          <cell r="B537" t="str">
            <v>Windsor and Maidenhead</v>
          </cell>
        </row>
        <row r="538">
          <cell r="A538">
            <v>16080</v>
          </cell>
          <cell r="B538" t="str">
            <v>Southampton</v>
          </cell>
        </row>
        <row r="539">
          <cell r="A539">
            <v>16083</v>
          </cell>
          <cell r="B539" t="str">
            <v>Rushmoor</v>
          </cell>
        </row>
        <row r="540">
          <cell r="A540">
            <v>16140</v>
          </cell>
          <cell r="B540" t="str">
            <v>Eastleigh</v>
          </cell>
        </row>
        <row r="541">
          <cell r="A541">
            <v>16143</v>
          </cell>
          <cell r="B541" t="str">
            <v>Eastleigh</v>
          </cell>
        </row>
        <row r="542">
          <cell r="A542">
            <v>16149</v>
          </cell>
          <cell r="B542" t="str">
            <v>East Hampshire</v>
          </cell>
        </row>
        <row r="543">
          <cell r="A543">
            <v>16173</v>
          </cell>
          <cell r="B543" t="str">
            <v>East Hampshire</v>
          </cell>
        </row>
        <row r="544">
          <cell r="A544">
            <v>16178</v>
          </cell>
          <cell r="B544" t="str">
            <v>Winchester</v>
          </cell>
        </row>
        <row r="545">
          <cell r="A545">
            <v>16193</v>
          </cell>
          <cell r="B545" t="str">
            <v>Eastleigh</v>
          </cell>
        </row>
        <row r="546">
          <cell r="A546">
            <v>16198</v>
          </cell>
          <cell r="B546" t="str">
            <v>New Forest</v>
          </cell>
        </row>
        <row r="547">
          <cell r="A547">
            <v>16236</v>
          </cell>
          <cell r="B547" t="str">
            <v>Poole</v>
          </cell>
        </row>
        <row r="548">
          <cell r="A548">
            <v>16288</v>
          </cell>
          <cell r="B548" t="str">
            <v>Bournemouth</v>
          </cell>
        </row>
        <row r="549">
          <cell r="A549">
            <v>17256</v>
          </cell>
          <cell r="B549" t="str">
            <v>Central Bedfordshire</v>
          </cell>
        </row>
        <row r="550">
          <cell r="A550">
            <v>17321</v>
          </cell>
          <cell r="B550" t="str">
            <v>Central Bedfordshire</v>
          </cell>
        </row>
        <row r="551">
          <cell r="A551">
            <v>17322</v>
          </cell>
          <cell r="B551" t="str">
            <v>South Northamptonshire</v>
          </cell>
        </row>
        <row r="552">
          <cell r="A552">
            <v>17323</v>
          </cell>
          <cell r="B552" t="str">
            <v>South Northamptonshire</v>
          </cell>
        </row>
        <row r="553">
          <cell r="A553">
            <v>14960</v>
          </cell>
          <cell r="B553" t="str">
            <v>Rushcliffe</v>
          </cell>
        </row>
        <row r="554">
          <cell r="A554">
            <v>15089</v>
          </cell>
          <cell r="B554" t="str">
            <v>Rushcliffe</v>
          </cell>
        </row>
        <row r="555">
          <cell r="A555">
            <v>15192</v>
          </cell>
          <cell r="B555" t="str">
            <v>Rushcliffe</v>
          </cell>
        </row>
        <row r="556">
          <cell r="A556">
            <v>15293</v>
          </cell>
          <cell r="B556" t="str">
            <v>Derby</v>
          </cell>
        </row>
        <row r="557">
          <cell r="A557">
            <v>15316</v>
          </cell>
          <cell r="B557" t="str">
            <v>Derby</v>
          </cell>
        </row>
        <row r="558">
          <cell r="A558">
            <v>15406</v>
          </cell>
          <cell r="B558" t="str">
            <v>Rushcliffe</v>
          </cell>
        </row>
        <row r="559">
          <cell r="A559">
            <v>15411</v>
          </cell>
          <cell r="B559" t="str">
            <v>Rushcliffe</v>
          </cell>
        </row>
        <row r="560">
          <cell r="A560">
            <v>15452</v>
          </cell>
          <cell r="B560" t="str">
            <v>Rushcliffe</v>
          </cell>
        </row>
        <row r="561">
          <cell r="A561">
            <v>15504</v>
          </cell>
          <cell r="B561" t="str">
            <v>Northampton</v>
          </cell>
        </row>
        <row r="562">
          <cell r="A562">
            <v>15617</v>
          </cell>
          <cell r="B562" t="str">
            <v>Northampton</v>
          </cell>
        </row>
        <row r="563">
          <cell r="A563">
            <v>16161</v>
          </cell>
          <cell r="B563" t="str">
            <v>Welwyn Hatfield</v>
          </cell>
        </row>
        <row r="564">
          <cell r="A564">
            <v>16224</v>
          </cell>
          <cell r="B564" t="str">
            <v>Welwyn Hatfield</v>
          </cell>
        </row>
        <row r="565">
          <cell r="A565">
            <v>16254</v>
          </cell>
          <cell r="B565" t="str">
            <v>Welwyn Hatfield</v>
          </cell>
        </row>
        <row r="566">
          <cell r="A566">
            <v>16310</v>
          </cell>
          <cell r="B566" t="str">
            <v>Welwyn Hatfield</v>
          </cell>
        </row>
        <row r="567">
          <cell r="A567">
            <v>16338</v>
          </cell>
          <cell r="B567" t="str">
            <v>Welwyn Hatfield</v>
          </cell>
        </row>
        <row r="568">
          <cell r="A568">
            <v>16359</v>
          </cell>
          <cell r="B568" t="str">
            <v>Welwyn Hatfield</v>
          </cell>
        </row>
        <row r="569">
          <cell r="A569">
            <v>16370</v>
          </cell>
          <cell r="B569" t="str">
            <v>Welwyn Hatfield</v>
          </cell>
        </row>
        <row r="570">
          <cell r="A570">
            <v>16378</v>
          </cell>
          <cell r="B570" t="str">
            <v>Welwyn Hatfield</v>
          </cell>
        </row>
        <row r="571">
          <cell r="A571">
            <v>16479</v>
          </cell>
          <cell r="B571" t="str">
            <v>East Hertfordshire</v>
          </cell>
        </row>
        <row r="572">
          <cell r="A572">
            <v>16607</v>
          </cell>
          <cell r="B572" t="str">
            <v>East Hertfordshire</v>
          </cell>
        </row>
        <row r="574">
          <cell r="A574">
            <v>16243</v>
          </cell>
          <cell r="B574" t="str">
            <v>South Cambridgeshire</v>
          </cell>
        </row>
        <row r="575">
          <cell r="A575">
            <v>16026</v>
          </cell>
          <cell r="B575" t="str">
            <v>St. Helens</v>
          </cell>
        </row>
        <row r="576">
          <cell r="A576">
            <v>15048</v>
          </cell>
          <cell r="B576" t="str">
            <v>Bolton</v>
          </cell>
        </row>
        <row r="577">
          <cell r="A577">
            <v>15652</v>
          </cell>
          <cell r="B577" t="str">
            <v>Oldham</v>
          </cell>
        </row>
        <row r="578">
          <cell r="A578">
            <v>15662</v>
          </cell>
          <cell r="B578" t="str">
            <v>Manchester</v>
          </cell>
        </row>
        <row r="579">
          <cell r="A579">
            <v>15754</v>
          </cell>
          <cell r="B579" t="str">
            <v>Fylde</v>
          </cell>
        </row>
        <row r="580">
          <cell r="A580">
            <v>15760</v>
          </cell>
          <cell r="B580" t="str">
            <v>Ribble Valley</v>
          </cell>
        </row>
        <row r="581">
          <cell r="A581">
            <v>15766</v>
          </cell>
          <cell r="B581" t="str">
            <v>Ribble Valley</v>
          </cell>
        </row>
        <row r="582">
          <cell r="A582">
            <v>15767</v>
          </cell>
          <cell r="B582" t="str">
            <v>Lancaster</v>
          </cell>
        </row>
        <row r="583">
          <cell r="A583">
            <v>15790</v>
          </cell>
          <cell r="B583" t="str">
            <v>Lancaster</v>
          </cell>
        </row>
        <row r="584">
          <cell r="A584">
            <v>15796</v>
          </cell>
          <cell r="B584" t="str">
            <v>Wyre</v>
          </cell>
        </row>
        <row r="585">
          <cell r="A585">
            <v>15811</v>
          </cell>
          <cell r="B585" t="str">
            <v>Wyre</v>
          </cell>
        </row>
        <row r="586">
          <cell r="A586">
            <v>15818</v>
          </cell>
          <cell r="B586" t="str">
            <v>Preston</v>
          </cell>
        </row>
        <row r="587">
          <cell r="A587">
            <v>15836</v>
          </cell>
          <cell r="B587" t="str">
            <v>Wyre</v>
          </cell>
        </row>
        <row r="588">
          <cell r="A588">
            <v>15842</v>
          </cell>
          <cell r="B588" t="str">
            <v>Bolton</v>
          </cell>
        </row>
        <row r="589">
          <cell r="A589">
            <v>15849</v>
          </cell>
          <cell r="B589" t="str">
            <v>Wyre</v>
          </cell>
        </row>
        <row r="590">
          <cell r="A590">
            <v>15852</v>
          </cell>
          <cell r="B590" t="str">
            <v>Lancaster</v>
          </cell>
        </row>
        <row r="591">
          <cell r="A591">
            <v>15876</v>
          </cell>
          <cell r="B591" t="str">
            <v>Bolton</v>
          </cell>
        </row>
        <row r="592">
          <cell r="A592">
            <v>15889</v>
          </cell>
          <cell r="B592" t="str">
            <v>Wyre</v>
          </cell>
        </row>
        <row r="593">
          <cell r="A593">
            <v>15890</v>
          </cell>
          <cell r="B593" t="str">
            <v>Fylde</v>
          </cell>
        </row>
        <row r="594">
          <cell r="A594">
            <v>15902</v>
          </cell>
          <cell r="B594" t="str">
            <v>Fylde</v>
          </cell>
        </row>
        <row r="595">
          <cell r="A595">
            <v>15916</v>
          </cell>
          <cell r="B595" t="str">
            <v>Fylde</v>
          </cell>
        </row>
        <row r="596">
          <cell r="A596">
            <v>15918</v>
          </cell>
          <cell r="B596" t="str">
            <v>Fylde</v>
          </cell>
        </row>
        <row r="597">
          <cell r="A597">
            <v>15927</v>
          </cell>
          <cell r="B597" t="str">
            <v>Fylde</v>
          </cell>
        </row>
        <row r="598">
          <cell r="A598">
            <v>15939</v>
          </cell>
          <cell r="B598" t="str">
            <v>South Ribble</v>
          </cell>
        </row>
        <row r="599">
          <cell r="A599">
            <v>15943</v>
          </cell>
          <cell r="B599" t="str">
            <v>Manchester</v>
          </cell>
        </row>
        <row r="600">
          <cell r="A600">
            <v>16242</v>
          </cell>
          <cell r="B600" t="str">
            <v>Cheshire West and Chester</v>
          </cell>
        </row>
        <row r="601">
          <cell r="A601">
            <v>16261</v>
          </cell>
          <cell r="B601" t="str">
            <v>Bolton</v>
          </cell>
        </row>
        <row r="602">
          <cell r="A602">
            <v>16272</v>
          </cell>
          <cell r="B602" t="str">
            <v>Bolton</v>
          </cell>
        </row>
        <row r="603">
          <cell r="A603">
            <v>16289</v>
          </cell>
          <cell r="B603" t="str">
            <v>Bolton</v>
          </cell>
        </row>
        <row r="604">
          <cell r="A604">
            <v>16331</v>
          </cell>
          <cell r="B604" t="str">
            <v>Manchester</v>
          </cell>
        </row>
        <row r="605">
          <cell r="A605">
            <v>16344</v>
          </cell>
        </row>
        <row r="606">
          <cell r="A606">
            <v>16432</v>
          </cell>
        </row>
        <row r="607">
          <cell r="A607">
            <v>16497</v>
          </cell>
        </row>
        <row r="608">
          <cell r="A608">
            <v>16503</v>
          </cell>
        </row>
        <row r="609">
          <cell r="A609">
            <v>16504</v>
          </cell>
          <cell r="B609" t="str">
            <v>South Ribble</v>
          </cell>
        </row>
        <row r="610">
          <cell r="A610">
            <v>16506</v>
          </cell>
        </row>
        <row r="611">
          <cell r="A611">
            <v>16511</v>
          </cell>
        </row>
        <row r="612">
          <cell r="A612">
            <v>16513</v>
          </cell>
        </row>
        <row r="613">
          <cell r="A613">
            <v>16514</v>
          </cell>
        </row>
        <row r="614">
          <cell r="A614">
            <v>16522</v>
          </cell>
        </row>
        <row r="615">
          <cell r="A615">
            <v>16525</v>
          </cell>
        </row>
        <row r="616">
          <cell r="A616">
            <v>16526</v>
          </cell>
        </row>
        <row r="617">
          <cell r="A617">
            <v>16538</v>
          </cell>
        </row>
        <row r="618">
          <cell r="A618">
            <v>16545</v>
          </cell>
        </row>
        <row r="619">
          <cell r="A619">
            <v>16548</v>
          </cell>
        </row>
        <row r="620">
          <cell r="A620">
            <v>16561</v>
          </cell>
        </row>
        <row r="621">
          <cell r="A621">
            <v>16564</v>
          </cell>
        </row>
        <row r="622">
          <cell r="A622">
            <v>16573</v>
          </cell>
          <cell r="B622" t="str">
            <v>High Peak</v>
          </cell>
        </row>
        <row r="623">
          <cell r="A623">
            <v>16577</v>
          </cell>
        </row>
        <row r="624">
          <cell r="A624">
            <v>16580</v>
          </cell>
          <cell r="B624" t="str">
            <v>High Peak</v>
          </cell>
        </row>
        <row r="625">
          <cell r="A625">
            <v>16582</v>
          </cell>
        </row>
        <row r="626">
          <cell r="A626">
            <v>16600</v>
          </cell>
        </row>
        <row r="627">
          <cell r="A627">
            <v>16634</v>
          </cell>
          <cell r="B627" t="str">
            <v>Cheshire East</v>
          </cell>
        </row>
        <row r="628">
          <cell r="A628">
            <v>16643</v>
          </cell>
          <cell r="B628" t="str">
            <v>High Peak</v>
          </cell>
        </row>
        <row r="629">
          <cell r="A629">
            <v>16646</v>
          </cell>
        </row>
        <row r="630">
          <cell r="A630">
            <v>16650</v>
          </cell>
          <cell r="B630" t="str">
            <v>Cheshire East</v>
          </cell>
        </row>
        <row r="631">
          <cell r="A631">
            <v>16651</v>
          </cell>
        </row>
        <row r="632">
          <cell r="A632">
            <v>16659</v>
          </cell>
          <cell r="B632" t="str">
            <v>Cheshire East</v>
          </cell>
        </row>
        <row r="633">
          <cell r="A633">
            <v>16660</v>
          </cell>
          <cell r="B633" t="str">
            <v>Cheshire East</v>
          </cell>
        </row>
        <row r="634">
          <cell r="A634">
            <v>16670</v>
          </cell>
          <cell r="B634" t="str">
            <v>Trafford</v>
          </cell>
        </row>
        <row r="635">
          <cell r="A635">
            <v>16697</v>
          </cell>
          <cell r="B635" t="str">
            <v>Tameside</v>
          </cell>
        </row>
        <row r="636">
          <cell r="A636">
            <v>16780</v>
          </cell>
          <cell r="B636" t="str">
            <v>Manchester</v>
          </cell>
        </row>
        <row r="637">
          <cell r="A637">
            <v>16788</v>
          </cell>
          <cell r="B637" t="str">
            <v>Manchester</v>
          </cell>
        </row>
        <row r="638">
          <cell r="A638">
            <v>16802</v>
          </cell>
        </row>
        <row r="639">
          <cell r="A639">
            <v>16807</v>
          </cell>
          <cell r="B639" t="str">
            <v>Manchester</v>
          </cell>
        </row>
        <row r="640">
          <cell r="A640">
            <v>16814</v>
          </cell>
        </row>
        <row r="641">
          <cell r="A641">
            <v>16833</v>
          </cell>
          <cell r="B641" t="str">
            <v>Manchester</v>
          </cell>
        </row>
        <row r="642">
          <cell r="A642">
            <v>16850</v>
          </cell>
          <cell r="B642" t="str">
            <v>Manchester</v>
          </cell>
        </row>
        <row r="643">
          <cell r="A643">
            <v>16851</v>
          </cell>
          <cell r="B643" t="str">
            <v>Manchester</v>
          </cell>
        </row>
        <row r="644">
          <cell r="A644">
            <v>17554</v>
          </cell>
          <cell r="B644" t="str">
            <v>Bolton</v>
          </cell>
        </row>
        <row r="645">
          <cell r="A645">
            <v>14998</v>
          </cell>
          <cell r="B645" t="str">
            <v>West Dorset</v>
          </cell>
        </row>
        <row r="646">
          <cell r="A646">
            <v>15012</v>
          </cell>
          <cell r="B646" t="str">
            <v>Wiltshire</v>
          </cell>
        </row>
        <row r="647">
          <cell r="A647">
            <v>15013</v>
          </cell>
          <cell r="B647" t="str">
            <v>West Dorset</v>
          </cell>
        </row>
        <row r="648">
          <cell r="A648">
            <v>15014</v>
          </cell>
        </row>
        <row r="649">
          <cell r="A649">
            <v>15015</v>
          </cell>
          <cell r="B649" t="str">
            <v>West Dorset</v>
          </cell>
        </row>
        <row r="650">
          <cell r="A650">
            <v>15020</v>
          </cell>
          <cell r="B650" t="str">
            <v>South Somerset</v>
          </cell>
        </row>
        <row r="651">
          <cell r="A651">
            <v>15022</v>
          </cell>
          <cell r="B651" t="str">
            <v>South Somerset</v>
          </cell>
        </row>
        <row r="652">
          <cell r="A652">
            <v>15023</v>
          </cell>
          <cell r="B652" t="str">
            <v>Herefordshire</v>
          </cell>
        </row>
        <row r="653">
          <cell r="A653">
            <v>15025</v>
          </cell>
          <cell r="B653" t="str">
            <v>West Dorset</v>
          </cell>
        </row>
        <row r="654">
          <cell r="A654">
            <v>15030</v>
          </cell>
          <cell r="B654" t="str">
            <v>West Dorset</v>
          </cell>
        </row>
        <row r="655">
          <cell r="A655">
            <v>15043</v>
          </cell>
          <cell r="B655" t="str">
            <v>Wychavon</v>
          </cell>
        </row>
        <row r="656">
          <cell r="A656">
            <v>15045</v>
          </cell>
          <cell r="B656" t="str">
            <v>Worcester</v>
          </cell>
        </row>
        <row r="657">
          <cell r="A657">
            <v>15050</v>
          </cell>
          <cell r="B657" t="str">
            <v>Worcester</v>
          </cell>
        </row>
        <row r="658">
          <cell r="A658">
            <v>15053</v>
          </cell>
          <cell r="B658" t="str">
            <v>Central Bedfordshire</v>
          </cell>
        </row>
        <row r="659">
          <cell r="A659">
            <v>15056</v>
          </cell>
          <cell r="B659" t="str">
            <v>Herefordshire</v>
          </cell>
        </row>
        <row r="660">
          <cell r="A660">
            <v>15063</v>
          </cell>
          <cell r="B660" t="str">
            <v>South Somerset</v>
          </cell>
        </row>
        <row r="661">
          <cell r="A661">
            <v>15078</v>
          </cell>
          <cell r="B661" t="str">
            <v>Solihull</v>
          </cell>
        </row>
        <row r="662">
          <cell r="A662">
            <v>15080</v>
          </cell>
          <cell r="B662" t="str">
            <v>Worcester</v>
          </cell>
        </row>
        <row r="663">
          <cell r="A663">
            <v>15081</v>
          </cell>
          <cell r="B663" t="str">
            <v>Wychavon</v>
          </cell>
        </row>
        <row r="664">
          <cell r="A664">
            <v>15082</v>
          </cell>
          <cell r="B664" t="str">
            <v>Warwick</v>
          </cell>
        </row>
        <row r="665">
          <cell r="A665">
            <v>15085</v>
          </cell>
          <cell r="B665" t="str">
            <v>Solihull</v>
          </cell>
        </row>
        <row r="666">
          <cell r="A666">
            <v>15086</v>
          </cell>
          <cell r="B666" t="str">
            <v>South Somerset</v>
          </cell>
        </row>
        <row r="667">
          <cell r="A667">
            <v>15088</v>
          </cell>
          <cell r="B667" t="str">
            <v>Purbeck</v>
          </cell>
        </row>
        <row r="668">
          <cell r="A668">
            <v>15094</v>
          </cell>
          <cell r="B668" t="str">
            <v>Wiltshire</v>
          </cell>
        </row>
        <row r="669">
          <cell r="A669">
            <v>15097</v>
          </cell>
          <cell r="B669" t="str">
            <v>Wiltshire</v>
          </cell>
        </row>
        <row r="670">
          <cell r="A670">
            <v>15100</v>
          </cell>
          <cell r="B670" t="str">
            <v>Crawley</v>
          </cell>
        </row>
        <row r="671">
          <cell r="A671">
            <v>15101</v>
          </cell>
          <cell r="B671" t="str">
            <v>Lewes</v>
          </cell>
        </row>
        <row r="672">
          <cell r="A672">
            <v>15102</v>
          </cell>
          <cell r="B672" t="str">
            <v>West Dorset</v>
          </cell>
        </row>
        <row r="673">
          <cell r="A673">
            <v>15103</v>
          </cell>
          <cell r="B673" t="str">
            <v>West Dorset</v>
          </cell>
        </row>
        <row r="674">
          <cell r="A674">
            <v>15105</v>
          </cell>
          <cell r="B674" t="str">
            <v>Wiltshire</v>
          </cell>
        </row>
        <row r="675">
          <cell r="A675">
            <v>16169</v>
          </cell>
          <cell r="B675" t="str">
            <v>Solihull</v>
          </cell>
        </row>
        <row r="676">
          <cell r="A676">
            <v>16366</v>
          </cell>
          <cell r="B676" t="str">
            <v>South Somerset</v>
          </cell>
        </row>
        <row r="677">
          <cell r="A677">
            <v>16377</v>
          </cell>
          <cell r="B677" t="str">
            <v>Lewes</v>
          </cell>
        </row>
        <row r="678">
          <cell r="A678">
            <v>16387</v>
          </cell>
          <cell r="B678" t="str">
            <v>Lewes</v>
          </cell>
        </row>
        <row r="679">
          <cell r="A679">
            <v>17742</v>
          </cell>
        </row>
        <row r="680">
          <cell r="A680">
            <v>17749</v>
          </cell>
        </row>
        <row r="681">
          <cell r="A681">
            <v>17751</v>
          </cell>
        </row>
        <row r="682">
          <cell r="A682">
            <v>16759</v>
          </cell>
        </row>
        <row r="683">
          <cell r="A683">
            <v>16761</v>
          </cell>
        </row>
        <row r="684">
          <cell r="A684">
            <v>16762</v>
          </cell>
        </row>
        <row r="685">
          <cell r="A685">
            <v>16763</v>
          </cell>
        </row>
        <row r="686">
          <cell r="A686">
            <v>16764</v>
          </cell>
        </row>
        <row r="687">
          <cell r="A687">
            <v>16765</v>
          </cell>
        </row>
        <row r="688">
          <cell r="A688">
            <v>16766</v>
          </cell>
        </row>
        <row r="689">
          <cell r="A689">
            <v>16767</v>
          </cell>
        </row>
        <row r="690">
          <cell r="A690">
            <v>16768</v>
          </cell>
        </row>
        <row r="691">
          <cell r="A691">
            <v>16824</v>
          </cell>
          <cell r="B691" t="str">
            <v>Scarborough</v>
          </cell>
        </row>
        <row r="692">
          <cell r="A692">
            <v>16825</v>
          </cell>
        </row>
        <row r="693">
          <cell r="A693">
            <v>16829</v>
          </cell>
        </row>
        <row r="694">
          <cell r="A694">
            <v>16831</v>
          </cell>
        </row>
        <row r="695">
          <cell r="A695">
            <v>16832</v>
          </cell>
        </row>
        <row r="696">
          <cell r="A696">
            <v>16834</v>
          </cell>
        </row>
        <row r="697">
          <cell r="A697">
            <v>16837</v>
          </cell>
        </row>
        <row r="698">
          <cell r="A698">
            <v>16839</v>
          </cell>
        </row>
        <row r="699">
          <cell r="A699">
            <v>16874</v>
          </cell>
        </row>
        <row r="700">
          <cell r="A700">
            <v>16895</v>
          </cell>
        </row>
        <row r="701">
          <cell r="A701">
            <v>16912</v>
          </cell>
        </row>
        <row r="702">
          <cell r="A702">
            <v>16959</v>
          </cell>
        </row>
        <row r="703">
          <cell r="A703">
            <v>16966</v>
          </cell>
        </row>
        <row r="704">
          <cell r="A704">
            <v>16976</v>
          </cell>
        </row>
        <row r="705">
          <cell r="A705">
            <v>16987</v>
          </cell>
        </row>
        <row r="706">
          <cell r="A706">
            <v>17019</v>
          </cell>
        </row>
        <row r="707">
          <cell r="A707">
            <v>17024</v>
          </cell>
        </row>
        <row r="708">
          <cell r="A708">
            <v>17029</v>
          </cell>
        </row>
        <row r="709">
          <cell r="A709">
            <v>17049</v>
          </cell>
        </row>
        <row r="710">
          <cell r="A710">
            <v>17055</v>
          </cell>
        </row>
        <row r="711">
          <cell r="A711">
            <v>17088</v>
          </cell>
        </row>
        <row r="712">
          <cell r="A712">
            <v>17092</v>
          </cell>
        </row>
        <row r="713">
          <cell r="A713">
            <v>17097</v>
          </cell>
        </row>
        <row r="714">
          <cell r="A714">
            <v>17230</v>
          </cell>
        </row>
        <row r="715">
          <cell r="A715">
            <v>17263</v>
          </cell>
        </row>
        <row r="716">
          <cell r="A716">
            <v>17266</v>
          </cell>
        </row>
        <row r="717">
          <cell r="A717">
            <v>15734</v>
          </cell>
          <cell r="B717" t="str">
            <v>Luton</v>
          </cell>
        </row>
        <row r="718">
          <cell r="A718">
            <v>16203</v>
          </cell>
          <cell r="B718" t="str">
            <v>Luton</v>
          </cell>
        </row>
        <row r="719">
          <cell r="A719">
            <v>16233</v>
          </cell>
          <cell r="B719" t="str">
            <v>Luton</v>
          </cell>
        </row>
        <row r="720">
          <cell r="A720">
            <v>16435</v>
          </cell>
        </row>
        <row r="721">
          <cell r="A721">
            <v>16447</v>
          </cell>
        </row>
        <row r="722">
          <cell r="A722">
            <v>16448</v>
          </cell>
        </row>
        <row r="723">
          <cell r="A723">
            <v>16452</v>
          </cell>
        </row>
        <row r="724">
          <cell r="A724">
            <v>16453</v>
          </cell>
        </row>
        <row r="725">
          <cell r="A725">
            <v>16794</v>
          </cell>
          <cell r="B725" t="str">
            <v>Stockton-on-Tees</v>
          </cell>
        </row>
        <row r="726">
          <cell r="A726">
            <v>16799</v>
          </cell>
          <cell r="B726" t="str">
            <v>Stockton-on-Tees</v>
          </cell>
        </row>
        <row r="727">
          <cell r="A727">
            <v>16806</v>
          </cell>
          <cell r="B727" t="str">
            <v>Calderdale</v>
          </cell>
        </row>
        <row r="728">
          <cell r="A728">
            <v>16840</v>
          </cell>
          <cell r="B728" t="str">
            <v>East Riding of Yorkshire</v>
          </cell>
        </row>
        <row r="729">
          <cell r="A729">
            <v>16848</v>
          </cell>
          <cell r="B729" t="str">
            <v>Harrogate</v>
          </cell>
        </row>
        <row r="730">
          <cell r="A730">
            <v>16867</v>
          </cell>
          <cell r="B730" t="str">
            <v>Harrogate</v>
          </cell>
        </row>
        <row r="731">
          <cell r="A731">
            <v>16872</v>
          </cell>
          <cell r="B731" t="str">
            <v>Harrogate</v>
          </cell>
        </row>
        <row r="732">
          <cell r="A732">
            <v>16884</v>
          </cell>
          <cell r="B732" t="str">
            <v>Leeds</v>
          </cell>
        </row>
        <row r="733">
          <cell r="A733">
            <v>16900</v>
          </cell>
          <cell r="B733" t="str">
            <v>Richmondshire</v>
          </cell>
        </row>
        <row r="734">
          <cell r="A734">
            <v>16975</v>
          </cell>
          <cell r="B734" t="str">
            <v>Stockton-on-Tees</v>
          </cell>
        </row>
        <row r="735">
          <cell r="A735">
            <v>16985</v>
          </cell>
          <cell r="B735" t="str">
            <v>Kettering</v>
          </cell>
        </row>
        <row r="736">
          <cell r="A736">
            <v>16995</v>
          </cell>
          <cell r="B736" t="str">
            <v>Kettering</v>
          </cell>
        </row>
        <row r="737">
          <cell r="A737">
            <v>17006</v>
          </cell>
          <cell r="B737" t="str">
            <v>Chelmsford</v>
          </cell>
        </row>
        <row r="738">
          <cell r="A738">
            <v>17016</v>
          </cell>
          <cell r="B738" t="str">
            <v>Kettering</v>
          </cell>
        </row>
        <row r="739">
          <cell r="A739">
            <v>17030</v>
          </cell>
          <cell r="B739" t="str">
            <v>Kettering</v>
          </cell>
        </row>
        <row r="740">
          <cell r="A740">
            <v>17059</v>
          </cell>
          <cell r="B740" t="str">
            <v>Winchester</v>
          </cell>
        </row>
        <row r="741">
          <cell r="A741">
            <v>17067</v>
          </cell>
          <cell r="B741" t="str">
            <v>Bracknell Forest</v>
          </cell>
        </row>
        <row r="742">
          <cell r="A742">
            <v>17090</v>
          </cell>
          <cell r="B742" t="str">
            <v>Chelmsford</v>
          </cell>
        </row>
        <row r="743">
          <cell r="A743">
            <v>17111</v>
          </cell>
          <cell r="B743" t="str">
            <v>Chelmsford</v>
          </cell>
        </row>
        <row r="744">
          <cell r="A744">
            <v>17113</v>
          </cell>
          <cell r="B744" t="str">
            <v>Chelmsford</v>
          </cell>
        </row>
        <row r="745">
          <cell r="A745">
            <v>17120</v>
          </cell>
          <cell r="B745" t="str">
            <v>Harrogate</v>
          </cell>
        </row>
        <row r="746">
          <cell r="A746">
            <v>17121</v>
          </cell>
          <cell r="B746" t="str">
            <v>Chelmsford</v>
          </cell>
        </row>
        <row r="747">
          <cell r="A747">
            <v>17124</v>
          </cell>
          <cell r="B747" t="str">
            <v>Chelmsford</v>
          </cell>
        </row>
        <row r="748">
          <cell r="A748">
            <v>17133</v>
          </cell>
          <cell r="B748" t="str">
            <v>Reading</v>
          </cell>
        </row>
        <row r="749">
          <cell r="A749">
            <v>17136</v>
          </cell>
          <cell r="B749" t="str">
            <v>Harrogate</v>
          </cell>
        </row>
        <row r="750">
          <cell r="A750">
            <v>17149</v>
          </cell>
          <cell r="B750" t="str">
            <v>Calderdale</v>
          </cell>
        </row>
        <row r="751">
          <cell r="A751">
            <v>17153</v>
          </cell>
          <cell r="B751" t="str">
            <v>Reading</v>
          </cell>
        </row>
        <row r="752">
          <cell r="A752">
            <v>17160</v>
          </cell>
          <cell r="B752" t="str">
            <v>Calderdale</v>
          </cell>
        </row>
        <row r="753">
          <cell r="A753">
            <v>17183</v>
          </cell>
          <cell r="B753" t="str">
            <v>Sunderland</v>
          </cell>
        </row>
        <row r="754">
          <cell r="A754">
            <v>17214</v>
          </cell>
          <cell r="B754" t="str">
            <v>Stockton-on-Tees</v>
          </cell>
        </row>
        <row r="755">
          <cell r="A755">
            <v>17220</v>
          </cell>
          <cell r="B755" t="str">
            <v>South Lakeland</v>
          </cell>
        </row>
        <row r="756">
          <cell r="A756">
            <v>17231</v>
          </cell>
          <cell r="B756" t="str">
            <v>Havant</v>
          </cell>
        </row>
        <row r="757">
          <cell r="A757">
            <v>17249</v>
          </cell>
          <cell r="B757" t="str">
            <v>Gateshead</v>
          </cell>
        </row>
        <row r="758">
          <cell r="A758">
            <v>17250</v>
          </cell>
          <cell r="B758" t="str">
            <v>South Lakeland</v>
          </cell>
        </row>
        <row r="759">
          <cell r="A759">
            <v>17260</v>
          </cell>
          <cell r="B759" t="str">
            <v>Colchester</v>
          </cell>
        </row>
        <row r="760">
          <cell r="A760">
            <v>17270</v>
          </cell>
          <cell r="B760" t="str">
            <v>Colchester</v>
          </cell>
        </row>
        <row r="761">
          <cell r="A761">
            <v>17278</v>
          </cell>
          <cell r="B761" t="str">
            <v>Havant</v>
          </cell>
        </row>
        <row r="762">
          <cell r="A762">
            <v>17291</v>
          </cell>
          <cell r="B762" t="str">
            <v>Gateshead</v>
          </cell>
        </row>
        <row r="763">
          <cell r="A763">
            <v>17295</v>
          </cell>
          <cell r="B763" t="str">
            <v>Scarborough</v>
          </cell>
        </row>
        <row r="764">
          <cell r="A764">
            <v>17297</v>
          </cell>
          <cell r="B764" t="str">
            <v>Scarborough</v>
          </cell>
        </row>
        <row r="765">
          <cell r="A765">
            <v>17304</v>
          </cell>
          <cell r="B765" t="str">
            <v>Sunderland</v>
          </cell>
        </row>
        <row r="766">
          <cell r="A766">
            <v>15681</v>
          </cell>
          <cell r="B766" t="str">
            <v>Preston</v>
          </cell>
        </row>
        <row r="767">
          <cell r="A767">
            <v>15689</v>
          </cell>
        </row>
        <row r="768">
          <cell r="A768">
            <v>15711</v>
          </cell>
          <cell r="B768" t="str">
            <v>Wirral</v>
          </cell>
        </row>
        <row r="769">
          <cell r="A769">
            <v>15720</v>
          </cell>
          <cell r="B769" t="str">
            <v>Wirral</v>
          </cell>
        </row>
        <row r="770">
          <cell r="A770">
            <v>15722</v>
          </cell>
          <cell r="B770" t="str">
            <v>Hyndburn</v>
          </cell>
        </row>
        <row r="771">
          <cell r="A771">
            <v>15739</v>
          </cell>
        </row>
        <row r="772">
          <cell r="A772">
            <v>15742</v>
          </cell>
        </row>
        <row r="773">
          <cell r="A773">
            <v>15745</v>
          </cell>
        </row>
        <row r="774">
          <cell r="A774">
            <v>15746</v>
          </cell>
        </row>
        <row r="775">
          <cell r="A775">
            <v>15950</v>
          </cell>
          <cell r="B775" t="str">
            <v>Tameside</v>
          </cell>
        </row>
        <row r="776">
          <cell r="A776">
            <v>15978</v>
          </cell>
          <cell r="B776" t="str">
            <v>Tameside</v>
          </cell>
        </row>
        <row r="777">
          <cell r="A777">
            <v>16407</v>
          </cell>
          <cell r="B777" t="str">
            <v>Liverpool</v>
          </cell>
        </row>
        <row r="778">
          <cell r="A778">
            <v>16574</v>
          </cell>
        </row>
        <row r="779">
          <cell r="A779">
            <v>16589</v>
          </cell>
        </row>
        <row r="780">
          <cell r="A780">
            <v>16662</v>
          </cell>
          <cell r="B780" t="str">
            <v>Wirral</v>
          </cell>
        </row>
        <row r="781">
          <cell r="A781">
            <v>16871</v>
          </cell>
        </row>
        <row r="782">
          <cell r="A782">
            <v>16873</v>
          </cell>
        </row>
        <row r="783">
          <cell r="A783">
            <v>17785</v>
          </cell>
          <cell r="B783" t="str">
            <v>Preston</v>
          </cell>
        </row>
        <row r="784">
          <cell r="A784">
            <v>17787</v>
          </cell>
          <cell r="B784" t="str">
            <v>Preston</v>
          </cell>
        </row>
        <row r="785">
          <cell r="A785">
            <v>16578</v>
          </cell>
          <cell r="B785" t="str">
            <v>Castle Point</v>
          </cell>
        </row>
        <row r="786">
          <cell r="A786">
            <v>16614</v>
          </cell>
        </row>
        <row r="787">
          <cell r="A787">
            <v>15706</v>
          </cell>
        </row>
        <row r="788">
          <cell r="A788">
            <v>15707</v>
          </cell>
        </row>
        <row r="789">
          <cell r="A789">
            <v>15709</v>
          </cell>
        </row>
        <row r="790">
          <cell r="A790">
            <v>15710</v>
          </cell>
        </row>
        <row r="791">
          <cell r="A791">
            <v>15712</v>
          </cell>
        </row>
        <row r="792">
          <cell r="A792">
            <v>15713</v>
          </cell>
        </row>
        <row r="793">
          <cell r="A793">
            <v>15714</v>
          </cell>
        </row>
        <row r="794">
          <cell r="A794">
            <v>15716</v>
          </cell>
        </row>
        <row r="795">
          <cell r="A795">
            <v>15740</v>
          </cell>
        </row>
        <row r="796">
          <cell r="A796">
            <v>15748</v>
          </cell>
        </row>
        <row r="797">
          <cell r="A797">
            <v>15962</v>
          </cell>
        </row>
        <row r="798">
          <cell r="A798">
            <v>15969</v>
          </cell>
        </row>
        <row r="799">
          <cell r="A799">
            <v>15976</v>
          </cell>
        </row>
        <row r="800">
          <cell r="A800">
            <v>15980</v>
          </cell>
        </row>
        <row r="801">
          <cell r="A801">
            <v>16072</v>
          </cell>
        </row>
        <row r="802">
          <cell r="A802">
            <v>16073</v>
          </cell>
        </row>
        <row r="803">
          <cell r="A803">
            <v>16085</v>
          </cell>
        </row>
        <row r="804">
          <cell r="A804">
            <v>16087</v>
          </cell>
        </row>
        <row r="805">
          <cell r="A805">
            <v>16089</v>
          </cell>
        </row>
        <row r="806">
          <cell r="A806">
            <v>16208</v>
          </cell>
        </row>
        <row r="807">
          <cell r="A807">
            <v>16216</v>
          </cell>
        </row>
        <row r="808">
          <cell r="A808">
            <v>16535</v>
          </cell>
        </row>
        <row r="809">
          <cell r="A809">
            <v>16691</v>
          </cell>
          <cell r="B809" t="str">
            <v>Forest Heath</v>
          </cell>
        </row>
        <row r="810">
          <cell r="A810">
            <v>15150</v>
          </cell>
          <cell r="B810" t="str">
            <v>Dartford</v>
          </cell>
        </row>
        <row r="811">
          <cell r="A811">
            <v>15157</v>
          </cell>
          <cell r="B811" t="str">
            <v>Horsham</v>
          </cell>
        </row>
        <row r="812">
          <cell r="A812">
            <v>15163</v>
          </cell>
          <cell r="B812" t="str">
            <v>Wealden</v>
          </cell>
        </row>
        <row r="813">
          <cell r="A813">
            <v>15166</v>
          </cell>
          <cell r="B813" t="str">
            <v>Dover</v>
          </cell>
        </row>
        <row r="814">
          <cell r="A814">
            <v>15176</v>
          </cell>
          <cell r="B814" t="str">
            <v>Horsham</v>
          </cell>
        </row>
        <row r="815">
          <cell r="A815">
            <v>15177</v>
          </cell>
          <cell r="B815" t="str">
            <v>Wealden</v>
          </cell>
        </row>
        <row r="816">
          <cell r="A816">
            <v>15179</v>
          </cell>
          <cell r="B816" t="str">
            <v>Wealden</v>
          </cell>
        </row>
        <row r="817">
          <cell r="A817">
            <v>15193</v>
          </cell>
          <cell r="B817" t="str">
            <v>Tonbridge and Malling</v>
          </cell>
        </row>
        <row r="818">
          <cell r="A818">
            <v>15194</v>
          </cell>
          <cell r="B818" t="str">
            <v>Horsham</v>
          </cell>
        </row>
        <row r="819">
          <cell r="A819">
            <v>15249</v>
          </cell>
          <cell r="B819" t="str">
            <v>Thanet</v>
          </cell>
        </row>
        <row r="820">
          <cell r="A820">
            <v>15323</v>
          </cell>
          <cell r="B820" t="str">
            <v>Corby</v>
          </cell>
        </row>
        <row r="821">
          <cell r="A821">
            <v>16206</v>
          </cell>
          <cell r="B821" t="str">
            <v>Warwick</v>
          </cell>
        </row>
        <row r="822">
          <cell r="A822">
            <v>16226</v>
          </cell>
          <cell r="B822" t="str">
            <v>Daventry</v>
          </cell>
        </row>
        <row r="823">
          <cell r="A823">
            <v>16248</v>
          </cell>
          <cell r="B823" t="str">
            <v>Warwick</v>
          </cell>
        </row>
        <row r="824">
          <cell r="A824">
            <v>16250</v>
          </cell>
          <cell r="B824" t="str">
            <v>Nuneaton and Bedworth</v>
          </cell>
        </row>
        <row r="825">
          <cell r="A825">
            <v>16350</v>
          </cell>
          <cell r="B825" t="str">
            <v>Babergh</v>
          </cell>
        </row>
        <row r="826">
          <cell r="A826">
            <v>16357</v>
          </cell>
          <cell r="B826" t="str">
            <v>South Norfolk</v>
          </cell>
        </row>
        <row r="827">
          <cell r="A827">
            <v>16363</v>
          </cell>
          <cell r="B827" t="str">
            <v>Norwich</v>
          </cell>
        </row>
        <row r="828">
          <cell r="A828">
            <v>16460</v>
          </cell>
          <cell r="B828" t="str">
            <v>East Northamptonshire</v>
          </cell>
        </row>
        <row r="829">
          <cell r="A829">
            <v>16466</v>
          </cell>
          <cell r="B829" t="str">
            <v>East Northamptonshire</v>
          </cell>
        </row>
        <row r="830">
          <cell r="A830">
            <v>17465</v>
          </cell>
          <cell r="B830" t="str">
            <v>Corby</v>
          </cell>
        </row>
        <row r="831">
          <cell r="A831">
            <v>16583</v>
          </cell>
          <cell r="B831" t="str">
            <v>South Oxfordshire</v>
          </cell>
        </row>
        <row r="832">
          <cell r="A832">
            <v>16855</v>
          </cell>
          <cell r="B832" t="str">
            <v>South Oxfordshire</v>
          </cell>
        </row>
        <row r="833">
          <cell r="A833">
            <v>16866</v>
          </cell>
          <cell r="B833" t="str">
            <v>South Oxfordshire</v>
          </cell>
        </row>
        <row r="834">
          <cell r="A834">
            <v>16880</v>
          </cell>
          <cell r="B834" t="str">
            <v>South Oxfordshire</v>
          </cell>
        </row>
        <row r="835">
          <cell r="A835">
            <v>16891</v>
          </cell>
          <cell r="B835" t="str">
            <v>South Oxfordshire</v>
          </cell>
        </row>
        <row r="836">
          <cell r="A836">
            <v>15639</v>
          </cell>
          <cell r="B836" t="str">
            <v>Basildon</v>
          </cell>
        </row>
        <row r="837">
          <cell r="A837">
            <v>16981</v>
          </cell>
          <cell r="B837" t="str">
            <v>Basildon</v>
          </cell>
        </row>
        <row r="838">
          <cell r="A838">
            <v>17012</v>
          </cell>
          <cell r="B838" t="str">
            <v>Basildon</v>
          </cell>
        </row>
        <row r="839">
          <cell r="A839">
            <v>16324</v>
          </cell>
          <cell r="B839" t="str">
            <v>North East Derbyshire</v>
          </cell>
        </row>
        <row r="840">
          <cell r="A840">
            <v>16484</v>
          </cell>
          <cell r="B840" t="str">
            <v>Doncaster</v>
          </cell>
        </row>
        <row r="841">
          <cell r="A841">
            <v>16556</v>
          </cell>
          <cell r="B841" t="str">
            <v>Pendle</v>
          </cell>
        </row>
        <row r="842">
          <cell r="A842">
            <v>16687</v>
          </cell>
          <cell r="B842" t="str">
            <v>Rossendale</v>
          </cell>
        </row>
        <row r="843">
          <cell r="A843">
            <v>17022</v>
          </cell>
        </row>
        <row r="844">
          <cell r="A844">
            <v>17034</v>
          </cell>
        </row>
        <row r="845">
          <cell r="A845">
            <v>17047</v>
          </cell>
        </row>
        <row r="846">
          <cell r="A846">
            <v>17137</v>
          </cell>
        </row>
        <row r="847">
          <cell r="A847">
            <v>17161</v>
          </cell>
        </row>
        <row r="848">
          <cell r="A848">
            <v>17198</v>
          </cell>
        </row>
        <row r="849">
          <cell r="A849">
            <v>17587</v>
          </cell>
          <cell r="B849" t="str">
            <v>Doncaster</v>
          </cell>
        </row>
        <row r="850">
          <cell r="A850">
            <v>17589</v>
          </cell>
          <cell r="B850" t="str">
            <v>Pendle</v>
          </cell>
        </row>
        <row r="851">
          <cell r="A851">
            <v>15383</v>
          </cell>
        </row>
        <row r="852">
          <cell r="A852">
            <v>15077</v>
          </cell>
        </row>
        <row r="853">
          <cell r="A853">
            <v>15319</v>
          </cell>
          <cell r="B853" t="str">
            <v>Herefordshire</v>
          </cell>
        </row>
        <row r="854">
          <cell r="A854">
            <v>15337</v>
          </cell>
          <cell r="B854" t="str">
            <v>Herefordshire</v>
          </cell>
        </row>
        <row r="855">
          <cell r="A855">
            <v>15339</v>
          </cell>
          <cell r="B855" t="str">
            <v>Herefordshire</v>
          </cell>
        </row>
        <row r="856">
          <cell r="A856">
            <v>15343</v>
          </cell>
        </row>
        <row r="857">
          <cell r="A857">
            <v>15598</v>
          </cell>
          <cell r="B857" t="str">
            <v>Coventry</v>
          </cell>
        </row>
        <row r="858">
          <cell r="A858">
            <v>15643</v>
          </cell>
          <cell r="B858" t="str">
            <v>Coventry</v>
          </cell>
        </row>
        <row r="859">
          <cell r="A859">
            <v>15724</v>
          </cell>
          <cell r="B859" t="str">
            <v>Coventry</v>
          </cell>
        </row>
        <row r="860">
          <cell r="A860">
            <v>15727</v>
          </cell>
          <cell r="B860" t="str">
            <v>Dudley</v>
          </cell>
        </row>
        <row r="861">
          <cell r="A861">
            <v>15757</v>
          </cell>
        </row>
        <row r="862">
          <cell r="A862">
            <v>15782</v>
          </cell>
        </row>
        <row r="863">
          <cell r="A863">
            <v>15923</v>
          </cell>
          <cell r="B863" t="str">
            <v>Worcester</v>
          </cell>
        </row>
        <row r="864">
          <cell r="A864">
            <v>15957</v>
          </cell>
        </row>
        <row r="865">
          <cell r="A865">
            <v>15994</v>
          </cell>
        </row>
        <row r="866">
          <cell r="A866">
            <v>15996</v>
          </cell>
        </row>
        <row r="867">
          <cell r="A867">
            <v>15999</v>
          </cell>
        </row>
        <row r="868">
          <cell r="A868">
            <v>16032</v>
          </cell>
          <cell r="B868" t="str">
            <v>Coventry</v>
          </cell>
        </row>
        <row r="869">
          <cell r="A869">
            <v>16039</v>
          </cell>
          <cell r="B869" t="str">
            <v>Coventry</v>
          </cell>
        </row>
        <row r="870">
          <cell r="A870">
            <v>16441</v>
          </cell>
          <cell r="B870" t="str">
            <v>Nuneaton and Bedworth</v>
          </cell>
        </row>
        <row r="871">
          <cell r="A871">
            <v>17384</v>
          </cell>
        </row>
        <row r="872">
          <cell r="A872">
            <v>17409</v>
          </cell>
        </row>
        <row r="873">
          <cell r="A873">
            <v>17436</v>
          </cell>
          <cell r="B873" t="str">
            <v>Coventry</v>
          </cell>
        </row>
        <row r="874">
          <cell r="A874">
            <v>17437</v>
          </cell>
          <cell r="B874" t="str">
            <v>Coventry</v>
          </cell>
        </row>
        <row r="875">
          <cell r="A875">
            <v>17539</v>
          </cell>
          <cell r="B875" t="str">
            <v>Herefordshire</v>
          </cell>
        </row>
        <row r="876">
          <cell r="A876">
            <v>17541</v>
          </cell>
          <cell r="B876" t="str">
            <v>Herefordshire</v>
          </cell>
        </row>
        <row r="877">
          <cell r="A877">
            <v>17583</v>
          </cell>
          <cell r="B877" t="str">
            <v>Dudley</v>
          </cell>
        </row>
        <row r="878">
          <cell r="A878">
            <v>17584</v>
          </cell>
          <cell r="B878" t="str">
            <v>Dudley</v>
          </cell>
        </row>
        <row r="879">
          <cell r="A879">
            <v>17585</v>
          </cell>
        </row>
        <row r="880">
          <cell r="A880">
            <v>17608</v>
          </cell>
        </row>
        <row r="881">
          <cell r="A881">
            <v>17638</v>
          </cell>
          <cell r="B881" t="str">
            <v>Coventry</v>
          </cell>
        </row>
        <row r="882">
          <cell r="A882">
            <v>17639</v>
          </cell>
          <cell r="B882" t="str">
            <v>Coventry</v>
          </cell>
        </row>
        <row r="883">
          <cell r="A883">
            <v>14956</v>
          </cell>
          <cell r="B883" t="str">
            <v>Chiltern</v>
          </cell>
        </row>
        <row r="884">
          <cell r="A884">
            <v>14957</v>
          </cell>
        </row>
        <row r="885">
          <cell r="A885">
            <v>15728</v>
          </cell>
        </row>
        <row r="886">
          <cell r="A886">
            <v>15731</v>
          </cell>
        </row>
        <row r="887">
          <cell r="A887">
            <v>15732</v>
          </cell>
        </row>
        <row r="888">
          <cell r="A888">
            <v>15735</v>
          </cell>
        </row>
        <row r="889">
          <cell r="A889">
            <v>15764</v>
          </cell>
        </row>
        <row r="890">
          <cell r="A890">
            <v>15765</v>
          </cell>
        </row>
        <row r="891">
          <cell r="A891">
            <v>15769</v>
          </cell>
        </row>
        <row r="892">
          <cell r="A892">
            <v>15773</v>
          </cell>
        </row>
        <row r="893">
          <cell r="A893">
            <v>15798</v>
          </cell>
        </row>
        <row r="894">
          <cell r="A894">
            <v>15801</v>
          </cell>
        </row>
        <row r="895">
          <cell r="A895">
            <v>15830</v>
          </cell>
        </row>
        <row r="896">
          <cell r="A896">
            <v>15832</v>
          </cell>
        </row>
        <row r="897">
          <cell r="A897">
            <v>15834</v>
          </cell>
        </row>
        <row r="898">
          <cell r="A898">
            <v>15843</v>
          </cell>
        </row>
        <row r="899">
          <cell r="A899">
            <v>15844</v>
          </cell>
        </row>
        <row r="900">
          <cell r="A900">
            <v>15845</v>
          </cell>
        </row>
        <row r="901">
          <cell r="A901">
            <v>15847</v>
          </cell>
        </row>
        <row r="902">
          <cell r="A902">
            <v>15850</v>
          </cell>
          <cell r="B902" t="str">
            <v>Milton Keynes</v>
          </cell>
        </row>
        <row r="903">
          <cell r="A903">
            <v>15851</v>
          </cell>
          <cell r="B903" t="str">
            <v>Luton</v>
          </cell>
        </row>
        <row r="904">
          <cell r="A904">
            <v>15854</v>
          </cell>
          <cell r="B904" t="str">
            <v>Bedford</v>
          </cell>
        </row>
        <row r="905">
          <cell r="A905">
            <v>15855</v>
          </cell>
          <cell r="B905" t="str">
            <v>Slough</v>
          </cell>
        </row>
        <row r="906">
          <cell r="A906">
            <v>15857</v>
          </cell>
          <cell r="B906" t="str">
            <v>Milton Keynes</v>
          </cell>
        </row>
        <row r="907">
          <cell r="A907">
            <v>15858</v>
          </cell>
          <cell r="B907" t="str">
            <v>Dacorum</v>
          </cell>
        </row>
        <row r="908">
          <cell r="A908">
            <v>15859</v>
          </cell>
          <cell r="B908" t="str">
            <v>Chiltern</v>
          </cell>
        </row>
        <row r="909">
          <cell r="A909">
            <v>15860</v>
          </cell>
          <cell r="B909" t="str">
            <v>Chiltern</v>
          </cell>
        </row>
        <row r="910">
          <cell r="A910">
            <v>15861</v>
          </cell>
          <cell r="B910" t="str">
            <v>Wycombe</v>
          </cell>
        </row>
        <row r="911">
          <cell r="A911">
            <v>17439</v>
          </cell>
        </row>
        <row r="912">
          <cell r="A912">
            <v>17440</v>
          </cell>
        </row>
        <row r="913">
          <cell r="A913">
            <v>17441</v>
          </cell>
          <cell r="B913" t="str">
            <v>Bedford</v>
          </cell>
        </row>
        <row r="914">
          <cell r="A914">
            <v>17474</v>
          </cell>
        </row>
        <row r="915">
          <cell r="A915">
            <v>17475</v>
          </cell>
        </row>
        <row r="916">
          <cell r="A916">
            <v>14929</v>
          </cell>
          <cell r="B916" t="str">
            <v>West Dorset</v>
          </cell>
        </row>
        <row r="917">
          <cell r="A917">
            <v>15055</v>
          </cell>
          <cell r="B917" t="str">
            <v>East Dorset</v>
          </cell>
        </row>
        <row r="918">
          <cell r="A918">
            <v>15057</v>
          </cell>
          <cell r="B918" t="str">
            <v>East Dorset</v>
          </cell>
        </row>
        <row r="919">
          <cell r="A919">
            <v>15058</v>
          </cell>
          <cell r="B919" t="str">
            <v>East Dorset</v>
          </cell>
        </row>
        <row r="920">
          <cell r="A920">
            <v>15059</v>
          </cell>
          <cell r="B920" t="str">
            <v>East Dorset</v>
          </cell>
        </row>
        <row r="921">
          <cell r="A921">
            <v>15151</v>
          </cell>
        </row>
        <row r="922">
          <cell r="A922">
            <v>15154</v>
          </cell>
          <cell r="B922" t="str">
            <v>East Dorset</v>
          </cell>
        </row>
        <row r="923">
          <cell r="A923">
            <v>15156</v>
          </cell>
        </row>
        <row r="924">
          <cell r="A924">
            <v>15254</v>
          </cell>
        </row>
        <row r="925">
          <cell r="A925">
            <v>15261</v>
          </cell>
        </row>
        <row r="926">
          <cell r="A926">
            <v>15265</v>
          </cell>
        </row>
        <row r="927">
          <cell r="A927">
            <v>15296</v>
          </cell>
          <cell r="B927" t="str">
            <v>Cornwall</v>
          </cell>
        </row>
        <row r="928">
          <cell r="A928">
            <v>15299</v>
          </cell>
          <cell r="B928" t="str">
            <v>Cornwall</v>
          </cell>
        </row>
        <row r="929">
          <cell r="A929">
            <v>15305</v>
          </cell>
          <cell r="B929" t="str">
            <v>Cornwall</v>
          </cell>
        </row>
        <row r="930">
          <cell r="A930">
            <v>15402</v>
          </cell>
          <cell r="B930" t="str">
            <v>Cornwall</v>
          </cell>
        </row>
        <row r="931">
          <cell r="A931">
            <v>15476</v>
          </cell>
          <cell r="B931" t="str">
            <v>Cornwall</v>
          </cell>
        </row>
        <row r="932">
          <cell r="A932">
            <v>15615</v>
          </cell>
        </row>
        <row r="933">
          <cell r="A933">
            <v>15616</v>
          </cell>
        </row>
        <row r="934">
          <cell r="A934">
            <v>15618</v>
          </cell>
        </row>
        <row r="935">
          <cell r="A935">
            <v>16230</v>
          </cell>
        </row>
        <row r="936">
          <cell r="A936">
            <v>16328</v>
          </cell>
        </row>
        <row r="937">
          <cell r="A937">
            <v>16567</v>
          </cell>
          <cell r="B937" t="str">
            <v>East Dorset</v>
          </cell>
        </row>
        <row r="938">
          <cell r="A938">
            <v>16576</v>
          </cell>
          <cell r="B938" t="str">
            <v>West Dorset</v>
          </cell>
        </row>
        <row r="939">
          <cell r="A939">
            <v>17374</v>
          </cell>
          <cell r="B939" t="str">
            <v>East Dorset</v>
          </cell>
        </row>
        <row r="940">
          <cell r="A940">
            <v>17375</v>
          </cell>
          <cell r="B940" t="str">
            <v>East Dorset</v>
          </cell>
        </row>
        <row r="941">
          <cell r="A941">
            <v>17380</v>
          </cell>
        </row>
        <row r="942">
          <cell r="A942">
            <v>17381</v>
          </cell>
        </row>
        <row r="943">
          <cell r="A943">
            <v>17502</v>
          </cell>
        </row>
        <row r="944">
          <cell r="A944">
            <v>17503</v>
          </cell>
        </row>
        <row r="945">
          <cell r="A945">
            <v>17536</v>
          </cell>
        </row>
        <row r="946">
          <cell r="A946">
            <v>17537</v>
          </cell>
        </row>
        <row r="947">
          <cell r="A947">
            <v>17610</v>
          </cell>
        </row>
        <row r="948">
          <cell r="A948">
            <v>17611</v>
          </cell>
        </row>
        <row r="949">
          <cell r="A949">
            <v>15008</v>
          </cell>
          <cell r="B949" t="str">
            <v>Great Yarmouth</v>
          </cell>
        </row>
        <row r="950">
          <cell r="A950">
            <v>15011</v>
          </cell>
          <cell r="B950" t="str">
            <v>Breckland</v>
          </cell>
        </row>
        <row r="951">
          <cell r="A951">
            <v>16412</v>
          </cell>
          <cell r="B951" t="str">
            <v>Kingston Upon Hull</v>
          </cell>
        </row>
        <row r="952">
          <cell r="A952">
            <v>16418</v>
          </cell>
          <cell r="B952" t="str">
            <v>Kingston Upon Hull</v>
          </cell>
        </row>
        <row r="953">
          <cell r="A953">
            <v>16419</v>
          </cell>
          <cell r="B953" t="str">
            <v>Newcastle upon Tyne</v>
          </cell>
        </row>
        <row r="954">
          <cell r="A954">
            <v>16421</v>
          </cell>
          <cell r="B954" t="str">
            <v>Wyre</v>
          </cell>
        </row>
        <row r="955">
          <cell r="A955">
            <v>16446</v>
          </cell>
          <cell r="B955" t="str">
            <v>Cheshire East</v>
          </cell>
        </row>
        <row r="956">
          <cell r="A956">
            <v>16481</v>
          </cell>
          <cell r="B956" t="str">
            <v>South Ribble</v>
          </cell>
        </row>
        <row r="957">
          <cell r="A957">
            <v>16534</v>
          </cell>
          <cell r="B957" t="str">
            <v>South Ribble</v>
          </cell>
        </row>
        <row r="958">
          <cell r="A958">
            <v>16707</v>
          </cell>
          <cell r="B958" t="str">
            <v>Newcastle upon Tyne</v>
          </cell>
        </row>
        <row r="959">
          <cell r="A959">
            <v>17442</v>
          </cell>
          <cell r="B959" t="str">
            <v>South Ribble</v>
          </cell>
        </row>
        <row r="960">
          <cell r="A960">
            <v>16131</v>
          </cell>
          <cell r="B960" t="str">
            <v>Tunbridge Wells</v>
          </cell>
        </row>
        <row r="961">
          <cell r="A961">
            <v>16354</v>
          </cell>
          <cell r="B961" t="str">
            <v>Swale</v>
          </cell>
        </row>
        <row r="962">
          <cell r="A962">
            <v>16374</v>
          </cell>
          <cell r="B962" t="str">
            <v>Shepway</v>
          </cell>
        </row>
        <row r="963">
          <cell r="A963">
            <v>16399</v>
          </cell>
        </row>
        <row r="964">
          <cell r="A964">
            <v>16666</v>
          </cell>
          <cell r="B964" t="str">
            <v>Tonbridge and Malling</v>
          </cell>
        </row>
        <row r="965">
          <cell r="A965">
            <v>16693</v>
          </cell>
          <cell r="B965" t="str">
            <v>Swale</v>
          </cell>
        </row>
        <row r="966">
          <cell r="A966">
            <v>16702</v>
          </cell>
          <cell r="B966" t="str">
            <v>Swale</v>
          </cell>
        </row>
        <row r="967">
          <cell r="A967">
            <v>16797</v>
          </cell>
          <cell r="B967" t="str">
            <v>Wealden</v>
          </cell>
        </row>
        <row r="968">
          <cell r="A968">
            <v>16875</v>
          </cell>
        </row>
        <row r="969">
          <cell r="A969">
            <v>16885</v>
          </cell>
        </row>
        <row r="970">
          <cell r="A970">
            <v>16892</v>
          </cell>
        </row>
        <row r="971">
          <cell r="A971">
            <v>16896</v>
          </cell>
          <cell r="B971" t="str">
            <v>Tunbridge Wells</v>
          </cell>
        </row>
        <row r="972">
          <cell r="A972">
            <v>16899</v>
          </cell>
          <cell r="B972" t="str">
            <v>Tunbridge Wells</v>
          </cell>
        </row>
        <row r="973">
          <cell r="A973">
            <v>16991</v>
          </cell>
        </row>
        <row r="974">
          <cell r="A974">
            <v>16996</v>
          </cell>
        </row>
        <row r="975">
          <cell r="A975">
            <v>17079</v>
          </cell>
        </row>
        <row r="976">
          <cell r="A976">
            <v>17210</v>
          </cell>
        </row>
        <row r="977">
          <cell r="A977">
            <v>17155</v>
          </cell>
        </row>
        <row r="978">
          <cell r="A978">
            <v>15529</v>
          </cell>
        </row>
        <row r="979">
          <cell r="A979">
            <v>16731</v>
          </cell>
        </row>
        <row r="980">
          <cell r="A980">
            <v>16732</v>
          </cell>
        </row>
        <row r="981">
          <cell r="A981">
            <v>16733</v>
          </cell>
        </row>
        <row r="982">
          <cell r="A982">
            <v>16734</v>
          </cell>
        </row>
        <row r="983">
          <cell r="A983">
            <v>16735</v>
          </cell>
        </row>
        <row r="984">
          <cell r="A984">
            <v>16736</v>
          </cell>
        </row>
        <row r="985">
          <cell r="A985">
            <v>16737</v>
          </cell>
        </row>
        <row r="986">
          <cell r="A986">
            <v>16738</v>
          </cell>
          <cell r="B986" t="str">
            <v>West Lindsey</v>
          </cell>
        </row>
        <row r="987">
          <cell r="A987">
            <v>16741</v>
          </cell>
          <cell r="B987" t="str">
            <v>North Kesteven</v>
          </cell>
        </row>
        <row r="988">
          <cell r="A988">
            <v>16742</v>
          </cell>
        </row>
        <row r="989">
          <cell r="A989">
            <v>16743</v>
          </cell>
        </row>
        <row r="990">
          <cell r="A990">
            <v>16746</v>
          </cell>
        </row>
        <row r="991">
          <cell r="A991">
            <v>16747</v>
          </cell>
        </row>
        <row r="992">
          <cell r="A992">
            <v>16748</v>
          </cell>
        </row>
        <row r="993">
          <cell r="A993">
            <v>16749</v>
          </cell>
        </row>
        <row r="994">
          <cell r="A994">
            <v>16750</v>
          </cell>
        </row>
        <row r="995">
          <cell r="A995">
            <v>16751</v>
          </cell>
        </row>
        <row r="996">
          <cell r="A996">
            <v>16752</v>
          </cell>
        </row>
        <row r="997">
          <cell r="A997">
            <v>16753</v>
          </cell>
        </row>
        <row r="998">
          <cell r="A998">
            <v>16754</v>
          </cell>
        </row>
        <row r="999">
          <cell r="A999">
            <v>16755</v>
          </cell>
        </row>
        <row r="1000">
          <cell r="A1000">
            <v>16756</v>
          </cell>
        </row>
        <row r="1001">
          <cell r="A1001">
            <v>16757</v>
          </cell>
        </row>
        <row r="1002">
          <cell r="A1002">
            <v>16758</v>
          </cell>
          <cell r="B1002" t="str">
            <v>Lincoln</v>
          </cell>
        </row>
        <row r="1003">
          <cell r="A1003">
            <v>16812</v>
          </cell>
        </row>
        <row r="1004">
          <cell r="A1004">
            <v>16816</v>
          </cell>
        </row>
        <row r="1005">
          <cell r="A1005">
            <v>16818</v>
          </cell>
        </row>
        <row r="1006">
          <cell r="A1006">
            <v>16820</v>
          </cell>
        </row>
        <row r="1007">
          <cell r="A1007">
            <v>16944</v>
          </cell>
        </row>
        <row r="1008">
          <cell r="A1008">
            <v>16949</v>
          </cell>
        </row>
        <row r="1009">
          <cell r="A1009">
            <v>16950</v>
          </cell>
        </row>
        <row r="1010">
          <cell r="A1010">
            <v>16951</v>
          </cell>
        </row>
        <row r="1011">
          <cell r="A1011">
            <v>16952</v>
          </cell>
        </row>
        <row r="1012">
          <cell r="A1012">
            <v>16954</v>
          </cell>
        </row>
        <row r="1013">
          <cell r="A1013">
            <v>16957</v>
          </cell>
        </row>
        <row r="1014">
          <cell r="A1014">
            <v>16960</v>
          </cell>
        </row>
        <row r="1015">
          <cell r="A1015">
            <v>16972</v>
          </cell>
          <cell r="B1015" t="str">
            <v>Nottingham</v>
          </cell>
        </row>
        <row r="1016">
          <cell r="A1016">
            <v>17018</v>
          </cell>
          <cell r="B1016" t="str">
            <v>Nottingham</v>
          </cell>
        </row>
        <row r="1017">
          <cell r="A1017">
            <v>17032</v>
          </cell>
          <cell r="B1017" t="str">
            <v>Ashfield</v>
          </cell>
        </row>
        <row r="1018">
          <cell r="A1018">
            <v>17048</v>
          </cell>
          <cell r="B1018" t="str">
            <v>Ashfield</v>
          </cell>
        </row>
        <row r="1019">
          <cell r="A1019">
            <v>17057</v>
          </cell>
        </row>
        <row r="1020">
          <cell r="A1020">
            <v>17061</v>
          </cell>
        </row>
        <row r="1021">
          <cell r="A1021">
            <v>17074</v>
          </cell>
        </row>
        <row r="1022">
          <cell r="A1022">
            <v>17077</v>
          </cell>
        </row>
        <row r="1023">
          <cell r="A1023">
            <v>17080</v>
          </cell>
        </row>
        <row r="1024">
          <cell r="A1024">
            <v>17141</v>
          </cell>
        </row>
        <row r="1025">
          <cell r="A1025">
            <v>17142</v>
          </cell>
        </row>
        <row r="1026">
          <cell r="A1026">
            <v>17146</v>
          </cell>
        </row>
        <row r="1027">
          <cell r="A1027">
            <v>17150</v>
          </cell>
        </row>
        <row r="1028">
          <cell r="A1028">
            <v>17156</v>
          </cell>
        </row>
        <row r="1029">
          <cell r="A1029">
            <v>17158</v>
          </cell>
        </row>
        <row r="1030">
          <cell r="A1030">
            <v>17163</v>
          </cell>
        </row>
        <row r="1031">
          <cell r="A1031">
            <v>17165</v>
          </cell>
        </row>
        <row r="1032">
          <cell r="A1032">
            <v>17167</v>
          </cell>
        </row>
        <row r="1033">
          <cell r="A1033">
            <v>17169</v>
          </cell>
        </row>
        <row r="1034">
          <cell r="A1034">
            <v>17172</v>
          </cell>
        </row>
        <row r="1035">
          <cell r="A1035">
            <v>17176</v>
          </cell>
        </row>
        <row r="1036">
          <cell r="A1036">
            <v>17182</v>
          </cell>
        </row>
        <row r="1037">
          <cell r="A1037">
            <v>17186</v>
          </cell>
        </row>
        <row r="1038">
          <cell r="A1038">
            <v>17189</v>
          </cell>
        </row>
        <row r="1039">
          <cell r="A1039">
            <v>17195</v>
          </cell>
        </row>
        <row r="1040">
          <cell r="A1040">
            <v>17197</v>
          </cell>
        </row>
        <row r="1041">
          <cell r="A1041">
            <v>17200</v>
          </cell>
        </row>
        <row r="1042">
          <cell r="A1042">
            <v>17202</v>
          </cell>
        </row>
        <row r="1043">
          <cell r="A1043">
            <v>17203</v>
          </cell>
        </row>
        <row r="1044">
          <cell r="A1044">
            <v>17207</v>
          </cell>
        </row>
        <row r="1045">
          <cell r="A1045">
            <v>17274</v>
          </cell>
          <cell r="B1045" t="str">
            <v>Nottingham</v>
          </cell>
        </row>
        <row r="1046">
          <cell r="A1046">
            <v>17282</v>
          </cell>
          <cell r="B1046" t="str">
            <v>Newark and Sherwood</v>
          </cell>
        </row>
        <row r="1047">
          <cell r="A1047">
            <v>17525</v>
          </cell>
          <cell r="B1047" t="str">
            <v>West Lindsey</v>
          </cell>
        </row>
        <row r="1048">
          <cell r="A1048">
            <v>17600</v>
          </cell>
          <cell r="B1048" t="str">
            <v>North Kesteven</v>
          </cell>
        </row>
        <row r="1049">
          <cell r="A1049">
            <v>16617</v>
          </cell>
        </row>
        <row r="1050">
          <cell r="A1050">
            <v>16625</v>
          </cell>
        </row>
        <row r="1051">
          <cell r="A1051">
            <v>16970</v>
          </cell>
        </row>
        <row r="1052">
          <cell r="A1052">
            <v>16358</v>
          </cell>
        </row>
        <row r="1053">
          <cell r="A1053">
            <v>16364</v>
          </cell>
        </row>
        <row r="1054">
          <cell r="A1054">
            <v>16637</v>
          </cell>
        </row>
        <row r="1055">
          <cell r="A1055">
            <v>16641</v>
          </cell>
        </row>
        <row r="1056">
          <cell r="A1056">
            <v>16717</v>
          </cell>
        </row>
        <row r="1057">
          <cell r="A1057">
            <v>16719</v>
          </cell>
        </row>
        <row r="1058">
          <cell r="A1058">
            <v>16800</v>
          </cell>
        </row>
        <row r="1059">
          <cell r="A1059">
            <v>16823</v>
          </cell>
        </row>
        <row r="1060">
          <cell r="A1060">
            <v>16838</v>
          </cell>
        </row>
        <row r="1061">
          <cell r="A1061">
            <v>16856</v>
          </cell>
        </row>
        <row r="1062">
          <cell r="A1062">
            <v>16878</v>
          </cell>
        </row>
        <row r="1063">
          <cell r="A1063">
            <v>17411</v>
          </cell>
        </row>
        <row r="1064">
          <cell r="A1064">
            <v>17430</v>
          </cell>
        </row>
        <row r="1065">
          <cell r="A1065">
            <v>17477</v>
          </cell>
        </row>
        <row r="1066">
          <cell r="A1066">
            <v>17493</v>
          </cell>
        </row>
        <row r="1067">
          <cell r="A1067">
            <v>17495</v>
          </cell>
        </row>
        <row r="1068">
          <cell r="A1068">
            <v>15501</v>
          </cell>
          <cell r="B1068" t="str">
            <v>Chelmsford</v>
          </cell>
        </row>
        <row r="1069">
          <cell r="A1069">
            <v>15506</v>
          </cell>
        </row>
        <row r="1070">
          <cell r="A1070">
            <v>15536</v>
          </cell>
        </row>
        <row r="1071">
          <cell r="A1071">
            <v>15540</v>
          </cell>
        </row>
        <row r="1072">
          <cell r="A1072">
            <v>15780</v>
          </cell>
        </row>
        <row r="1073">
          <cell r="A1073">
            <v>15793</v>
          </cell>
        </row>
        <row r="1074">
          <cell r="A1074">
            <v>16014</v>
          </cell>
        </row>
        <row r="1075">
          <cell r="A1075">
            <v>16015</v>
          </cell>
        </row>
        <row r="1076">
          <cell r="A1076">
            <v>16016</v>
          </cell>
        </row>
        <row r="1077">
          <cell r="A1077">
            <v>16018</v>
          </cell>
        </row>
        <row r="1078">
          <cell r="A1078">
            <v>16020</v>
          </cell>
        </row>
        <row r="1079">
          <cell r="A1079">
            <v>16022</v>
          </cell>
        </row>
        <row r="1080">
          <cell r="A1080">
            <v>16024</v>
          </cell>
          <cell r="B1080" t="str">
            <v>Chelmsford</v>
          </cell>
        </row>
        <row r="1081">
          <cell r="A1081">
            <v>16031</v>
          </cell>
          <cell r="B1081" t="str">
            <v>Maldon</v>
          </cell>
        </row>
        <row r="1082">
          <cell r="A1082">
            <v>16035</v>
          </cell>
          <cell r="B1082" t="str">
            <v>Uttlesford</v>
          </cell>
        </row>
        <row r="1083">
          <cell r="A1083">
            <v>16041</v>
          </cell>
          <cell r="B1083" t="str">
            <v>Brentwood</v>
          </cell>
        </row>
        <row r="1084">
          <cell r="A1084">
            <v>16050</v>
          </cell>
          <cell r="B1084" t="str">
            <v>Uttlesford</v>
          </cell>
        </row>
        <row r="1085">
          <cell r="A1085">
            <v>16059</v>
          </cell>
          <cell r="B1085" t="str">
            <v>Thurrock</v>
          </cell>
        </row>
        <row r="1086">
          <cell r="A1086">
            <v>16061</v>
          </cell>
          <cell r="B1086" t="str">
            <v>Rochford</v>
          </cell>
        </row>
        <row r="1087">
          <cell r="A1087">
            <v>16064</v>
          </cell>
          <cell r="B1087" t="str">
            <v>Rochford</v>
          </cell>
        </row>
        <row r="1088">
          <cell r="A1088">
            <v>17391</v>
          </cell>
          <cell r="B1088" t="str">
            <v>Uttlesford</v>
          </cell>
        </row>
        <row r="1089">
          <cell r="A1089">
            <v>17392</v>
          </cell>
          <cell r="B1089" t="str">
            <v>Uttlesford</v>
          </cell>
        </row>
        <row r="1090">
          <cell r="A1090">
            <v>17414</v>
          </cell>
        </row>
        <row r="1091">
          <cell r="A1091">
            <v>17415</v>
          </cell>
          <cell r="B1091" t="str">
            <v>Brentwood</v>
          </cell>
        </row>
        <row r="1092">
          <cell r="A1092">
            <v>17416</v>
          </cell>
          <cell r="B1092" t="str">
            <v>Rochford</v>
          </cell>
        </row>
        <row r="1093">
          <cell r="A1093">
            <v>17448</v>
          </cell>
          <cell r="B1093" t="str">
            <v>Chelmsford</v>
          </cell>
        </row>
        <row r="1094">
          <cell r="A1094">
            <v>17449</v>
          </cell>
          <cell r="B1094" t="str">
            <v>Maldon</v>
          </cell>
        </row>
        <row r="1095">
          <cell r="A1095">
            <v>17483</v>
          </cell>
        </row>
        <row r="1096">
          <cell r="A1096">
            <v>17520</v>
          </cell>
        </row>
        <row r="1097">
          <cell r="A1097">
            <v>17558</v>
          </cell>
          <cell r="B1097" t="str">
            <v>Rochford</v>
          </cell>
        </row>
        <row r="1098">
          <cell r="A1098">
            <v>17624</v>
          </cell>
        </row>
        <row r="1099">
          <cell r="A1099">
            <v>14973</v>
          </cell>
          <cell r="B1099" t="str">
            <v>Cheshire West and Chester</v>
          </cell>
        </row>
        <row r="1100">
          <cell r="A1100">
            <v>16300</v>
          </cell>
        </row>
        <row r="1101">
          <cell r="A1101">
            <v>16304</v>
          </cell>
        </row>
        <row r="1102">
          <cell r="A1102">
            <v>16307</v>
          </cell>
          <cell r="B1102" t="str">
            <v>Warrington</v>
          </cell>
        </row>
        <row r="1103">
          <cell r="A1103">
            <v>16528</v>
          </cell>
          <cell r="B1103" t="str">
            <v>Cheshire West and Chester</v>
          </cell>
        </row>
        <row r="1104">
          <cell r="A1104">
            <v>16805</v>
          </cell>
          <cell r="B1104" t="str">
            <v>Cheshire West and Chester</v>
          </cell>
        </row>
        <row r="1105">
          <cell r="A1105">
            <v>16821</v>
          </cell>
          <cell r="B1105" t="str">
            <v>Cheshire West and Chester</v>
          </cell>
        </row>
        <row r="1106">
          <cell r="A1106">
            <v>16849</v>
          </cell>
          <cell r="B1106" t="str">
            <v>Cheshire West and Chester</v>
          </cell>
        </row>
        <row r="1107">
          <cell r="A1107">
            <v>17144</v>
          </cell>
          <cell r="B1107" t="str">
            <v>Bradford</v>
          </cell>
        </row>
        <row r="1108">
          <cell r="A1108">
            <v>17173</v>
          </cell>
          <cell r="B1108" t="str">
            <v>Bradford</v>
          </cell>
        </row>
        <row r="1109">
          <cell r="A1109">
            <v>17181</v>
          </cell>
          <cell r="B1109" t="str">
            <v>Bradford</v>
          </cell>
        </row>
        <row r="1110">
          <cell r="A1110">
            <v>17225</v>
          </cell>
          <cell r="B1110" t="str">
            <v>Bradford</v>
          </cell>
        </row>
        <row r="1111">
          <cell r="A1111">
            <v>17604</v>
          </cell>
          <cell r="B1111" t="str">
            <v>Bradford</v>
          </cell>
        </row>
        <row r="1112">
          <cell r="A1112">
            <v>17650</v>
          </cell>
          <cell r="B1112" t="str">
            <v>Bradford</v>
          </cell>
        </row>
        <row r="1113">
          <cell r="A1113">
            <v>17651</v>
          </cell>
          <cell r="B1113" t="str">
            <v>Bradford</v>
          </cell>
        </row>
        <row r="1114">
          <cell r="A1114">
            <v>16813</v>
          </cell>
          <cell r="B1114" t="str">
            <v>Cheshire East</v>
          </cell>
        </row>
        <row r="1115">
          <cell r="A1115">
            <v>16827</v>
          </cell>
          <cell r="B1115" t="str">
            <v>Cheshire East</v>
          </cell>
        </row>
        <row r="1116">
          <cell r="A1116">
            <v>16836</v>
          </cell>
          <cell r="B1116" t="str">
            <v>Cheshire East</v>
          </cell>
        </row>
        <row r="1117">
          <cell r="A1117">
            <v>16844</v>
          </cell>
        </row>
        <row r="1118">
          <cell r="A1118">
            <v>16882</v>
          </cell>
          <cell r="B1118" t="str">
            <v>Cheshire East</v>
          </cell>
        </row>
        <row r="1119">
          <cell r="A1119">
            <v>15664</v>
          </cell>
          <cell r="B1119" t="str">
            <v>Walsall</v>
          </cell>
        </row>
        <row r="1120">
          <cell r="A1120">
            <v>15691</v>
          </cell>
          <cell r="B1120" t="str">
            <v>Walsall</v>
          </cell>
        </row>
        <row r="1121">
          <cell r="A1121">
            <v>15717</v>
          </cell>
          <cell r="B1121" t="str">
            <v>South Staffordshire</v>
          </cell>
        </row>
        <row r="1122">
          <cell r="A1122">
            <v>15729</v>
          </cell>
          <cell r="B1122" t="str">
            <v>Herefordshire</v>
          </cell>
        </row>
        <row r="1123">
          <cell r="A1123">
            <v>15744</v>
          </cell>
          <cell r="B1123" t="str">
            <v>Bromsgrove</v>
          </cell>
        </row>
        <row r="1124">
          <cell r="A1124">
            <v>15751</v>
          </cell>
        </row>
        <row r="1125">
          <cell r="A1125">
            <v>15759</v>
          </cell>
        </row>
        <row r="1126">
          <cell r="A1126">
            <v>15761</v>
          </cell>
        </row>
        <row r="1127">
          <cell r="A1127">
            <v>15785</v>
          </cell>
        </row>
        <row r="1128">
          <cell r="A1128">
            <v>15789</v>
          </cell>
        </row>
        <row r="1129">
          <cell r="A1129">
            <v>15795</v>
          </cell>
        </row>
        <row r="1130">
          <cell r="A1130">
            <v>15802</v>
          </cell>
        </row>
        <row r="1131">
          <cell r="A1131">
            <v>15809</v>
          </cell>
        </row>
        <row r="1132">
          <cell r="A1132">
            <v>15828</v>
          </cell>
        </row>
        <row r="1133">
          <cell r="A1133">
            <v>15833</v>
          </cell>
        </row>
        <row r="1134">
          <cell r="A1134">
            <v>15837</v>
          </cell>
        </row>
        <row r="1135">
          <cell r="A1135">
            <v>15841</v>
          </cell>
        </row>
        <row r="1136">
          <cell r="A1136">
            <v>15846</v>
          </cell>
        </row>
        <row r="1137">
          <cell r="A1137">
            <v>15864</v>
          </cell>
        </row>
        <row r="1138">
          <cell r="A1138">
            <v>15866</v>
          </cell>
        </row>
        <row r="1139">
          <cell r="A1139">
            <v>15868</v>
          </cell>
        </row>
        <row r="1140">
          <cell r="A1140">
            <v>15871</v>
          </cell>
        </row>
        <row r="1141">
          <cell r="A1141">
            <v>15874</v>
          </cell>
        </row>
        <row r="1142">
          <cell r="A1142">
            <v>15879</v>
          </cell>
        </row>
        <row r="1143">
          <cell r="A1143">
            <v>15891</v>
          </cell>
        </row>
        <row r="1144">
          <cell r="A1144">
            <v>15892</v>
          </cell>
        </row>
        <row r="1145">
          <cell r="A1145">
            <v>15893</v>
          </cell>
        </row>
        <row r="1146">
          <cell r="A1146">
            <v>15897</v>
          </cell>
        </row>
        <row r="1147">
          <cell r="A1147">
            <v>15910</v>
          </cell>
        </row>
        <row r="1148">
          <cell r="A1148">
            <v>15913</v>
          </cell>
        </row>
        <row r="1149">
          <cell r="A1149">
            <v>16110</v>
          </cell>
          <cell r="B1149" t="str">
            <v>Wychavon</v>
          </cell>
        </row>
        <row r="1150">
          <cell r="A1150">
            <v>16121</v>
          </cell>
          <cell r="B1150" t="str">
            <v>Wychavon</v>
          </cell>
        </row>
        <row r="1151">
          <cell r="A1151">
            <v>16127</v>
          </cell>
          <cell r="B1151" t="str">
            <v>Telford and Wrekin</v>
          </cell>
        </row>
        <row r="1152">
          <cell r="A1152">
            <v>16136</v>
          </cell>
          <cell r="B1152" t="str">
            <v>Telford and Wrekin</v>
          </cell>
        </row>
        <row r="1153">
          <cell r="A1153">
            <v>16138</v>
          </cell>
          <cell r="B1153" t="str">
            <v>Bromsgrove</v>
          </cell>
        </row>
        <row r="1154">
          <cell r="A1154">
            <v>16141</v>
          </cell>
        </row>
        <row r="1155">
          <cell r="A1155">
            <v>16144</v>
          </cell>
          <cell r="B1155" t="str">
            <v>Walsall</v>
          </cell>
        </row>
        <row r="1156">
          <cell r="A1156">
            <v>16146</v>
          </cell>
          <cell r="B1156" t="str">
            <v>Walsall</v>
          </cell>
        </row>
        <row r="1157">
          <cell r="A1157">
            <v>17471</v>
          </cell>
          <cell r="B1157" t="str">
            <v>Herefordshire</v>
          </cell>
        </row>
        <row r="1158">
          <cell r="A1158">
            <v>17524</v>
          </cell>
          <cell r="B1158" t="str">
            <v>Walsall</v>
          </cell>
        </row>
        <row r="1159">
          <cell r="A1159">
            <v>17565</v>
          </cell>
          <cell r="B1159" t="str">
            <v>Walsall</v>
          </cell>
        </row>
        <row r="1160">
          <cell r="A1160">
            <v>17780</v>
          </cell>
        </row>
        <row r="1161">
          <cell r="A1161">
            <v>17784</v>
          </cell>
        </row>
        <row r="1162">
          <cell r="A1162">
            <v>16961</v>
          </cell>
          <cell r="B1162" t="str">
            <v>Plymouth</v>
          </cell>
        </row>
        <row r="1163">
          <cell r="A1163">
            <v>16320</v>
          </cell>
        </row>
        <row r="1164">
          <cell r="A1164">
            <v>15405</v>
          </cell>
          <cell r="B1164" t="str">
            <v>Wakefield</v>
          </cell>
        </row>
        <row r="1165">
          <cell r="A1165">
            <v>15409</v>
          </cell>
          <cell r="B1165" t="str">
            <v>Wakefield</v>
          </cell>
        </row>
        <row r="1166">
          <cell r="A1166">
            <v>15412</v>
          </cell>
          <cell r="B1166" t="str">
            <v>Wakefield</v>
          </cell>
        </row>
        <row r="1167">
          <cell r="A1167">
            <v>15414</v>
          </cell>
          <cell r="B1167" t="str">
            <v>Wakefield</v>
          </cell>
        </row>
        <row r="1168">
          <cell r="A1168">
            <v>15417</v>
          </cell>
          <cell r="B1168" t="str">
            <v>Wakefield</v>
          </cell>
        </row>
        <row r="1169">
          <cell r="A1169">
            <v>15425</v>
          </cell>
          <cell r="B1169" t="str">
            <v>Wakefield</v>
          </cell>
        </row>
        <row r="1170">
          <cell r="A1170">
            <v>15427</v>
          </cell>
          <cell r="B1170" t="str">
            <v>Wakefield</v>
          </cell>
        </row>
        <row r="1171">
          <cell r="A1171">
            <v>15441</v>
          </cell>
          <cell r="B1171" t="str">
            <v>Wakefield</v>
          </cell>
        </row>
        <row r="1172">
          <cell r="A1172">
            <v>15443</v>
          </cell>
        </row>
        <row r="1173">
          <cell r="A1173">
            <v>15445</v>
          </cell>
        </row>
        <row r="1174">
          <cell r="A1174">
            <v>15446</v>
          </cell>
        </row>
        <row r="1175">
          <cell r="A1175">
            <v>15447</v>
          </cell>
        </row>
        <row r="1176">
          <cell r="A1176">
            <v>17388</v>
          </cell>
        </row>
        <row r="1177">
          <cell r="A1177">
            <v>17467</v>
          </cell>
          <cell r="B1177" t="str">
            <v>Wakefield</v>
          </cell>
        </row>
        <row r="1178">
          <cell r="A1178">
            <v>17468</v>
          </cell>
          <cell r="B1178" t="str">
            <v>Wakefield</v>
          </cell>
        </row>
        <row r="1179">
          <cell r="A1179">
            <v>17470</v>
          </cell>
        </row>
        <row r="1180">
          <cell r="A1180">
            <v>17510</v>
          </cell>
          <cell r="B1180" t="str">
            <v>Wakefield</v>
          </cell>
        </row>
        <row r="1181">
          <cell r="A1181">
            <v>17546</v>
          </cell>
          <cell r="B1181" t="str">
            <v>Wakefield</v>
          </cell>
        </row>
        <row r="1182">
          <cell r="A1182">
            <v>17547</v>
          </cell>
        </row>
        <row r="1183">
          <cell r="A1183">
            <v>17580</v>
          </cell>
          <cell r="B1183" t="str">
            <v>Wakefield</v>
          </cell>
        </row>
        <row r="1184">
          <cell r="A1184">
            <v>17581</v>
          </cell>
          <cell r="B1184" t="str">
            <v>Wakefield</v>
          </cell>
        </row>
        <row r="1185">
          <cell r="A1185">
            <v>17582</v>
          </cell>
          <cell r="B1185" t="str">
            <v>Wakefield</v>
          </cell>
        </row>
        <row r="1186">
          <cell r="A1186">
            <v>17621</v>
          </cell>
          <cell r="B1186" t="str">
            <v>Wakefield</v>
          </cell>
        </row>
        <row r="1187">
          <cell r="A1187">
            <v>17623</v>
          </cell>
        </row>
        <row r="1188">
          <cell r="A1188">
            <v>14814</v>
          </cell>
          <cell r="B1188" t="str">
            <v>Broxbourne</v>
          </cell>
        </row>
        <row r="1189">
          <cell r="A1189">
            <v>14815</v>
          </cell>
          <cell r="B1189" t="str">
            <v>Epping Forest</v>
          </cell>
        </row>
        <row r="1190">
          <cell r="A1190">
            <v>14822</v>
          </cell>
          <cell r="B1190" t="str">
            <v>East Hertfordshire</v>
          </cell>
        </row>
        <row r="1191">
          <cell r="A1191">
            <v>14837</v>
          </cell>
          <cell r="B1191" t="str">
            <v>Hertsmere</v>
          </cell>
        </row>
        <row r="1192">
          <cell r="A1192">
            <v>14882</v>
          </cell>
          <cell r="B1192" t="str">
            <v>Brentwood</v>
          </cell>
        </row>
        <row r="1193">
          <cell r="A1193">
            <v>15368</v>
          </cell>
          <cell r="B1193" t="str">
            <v>Uttlesford</v>
          </cell>
        </row>
        <row r="1194">
          <cell r="A1194">
            <v>16705</v>
          </cell>
          <cell r="B1194" t="str">
            <v>Hertsmere</v>
          </cell>
        </row>
        <row r="1195">
          <cell r="A1195">
            <v>16793</v>
          </cell>
          <cell r="B1195" t="str">
            <v>Broxbourne</v>
          </cell>
        </row>
        <row r="1196">
          <cell r="A1196">
            <v>16842</v>
          </cell>
          <cell r="B1196" t="str">
            <v>Broxbourne</v>
          </cell>
        </row>
        <row r="1197">
          <cell r="A1197">
            <v>16868</v>
          </cell>
          <cell r="B1197" t="str">
            <v>East Hertfordshire</v>
          </cell>
        </row>
        <row r="1198">
          <cell r="A1198">
            <v>16890</v>
          </cell>
        </row>
        <row r="1199">
          <cell r="A1199">
            <v>17066</v>
          </cell>
          <cell r="B1199" t="str">
            <v>Broxbourne</v>
          </cell>
        </row>
        <row r="1200">
          <cell r="A1200">
            <v>17094</v>
          </cell>
          <cell r="B1200" t="str">
            <v>East Hertfordshire</v>
          </cell>
        </row>
        <row r="1201">
          <cell r="A1201">
            <v>17105</v>
          </cell>
          <cell r="B1201" t="str">
            <v>Broxbourne</v>
          </cell>
        </row>
        <row r="1202">
          <cell r="A1202">
            <v>17171</v>
          </cell>
          <cell r="B1202" t="str">
            <v>North Hertfordshire</v>
          </cell>
        </row>
        <row r="1203">
          <cell r="A1203">
            <v>17400</v>
          </cell>
        </row>
        <row r="1204">
          <cell r="A1204">
            <v>17492</v>
          </cell>
          <cell r="B1204" t="str">
            <v>Broxbourne</v>
          </cell>
        </row>
        <row r="1205">
          <cell r="A1205">
            <v>17496</v>
          </cell>
          <cell r="B1205" t="str">
            <v>East Hertfordshire</v>
          </cell>
        </row>
        <row r="1206">
          <cell r="A1206">
            <v>17552</v>
          </cell>
          <cell r="B1206" t="str">
            <v>Hertsmere</v>
          </cell>
        </row>
        <row r="1207">
          <cell r="A1207">
            <v>17566</v>
          </cell>
          <cell r="B1207" t="str">
            <v>Broxbourne</v>
          </cell>
        </row>
        <row r="1208">
          <cell r="A1208">
            <v>17618</v>
          </cell>
          <cell r="B1208" t="str">
            <v>Uttlesford</v>
          </cell>
        </row>
        <row r="1209">
          <cell r="A1209">
            <v>16409</v>
          </cell>
          <cell r="B1209" t="str">
            <v>Cheshire West and Chester</v>
          </cell>
        </row>
        <row r="1210">
          <cell r="A1210">
            <v>16642</v>
          </cell>
          <cell r="B1210" t="str">
            <v>Halton</v>
          </cell>
        </row>
        <row r="1211">
          <cell r="A1211">
            <v>16656</v>
          </cell>
          <cell r="B1211" t="str">
            <v>Halton</v>
          </cell>
        </row>
        <row r="1212">
          <cell r="A1212">
            <v>16779</v>
          </cell>
          <cell r="B1212" t="str">
            <v>Halton</v>
          </cell>
        </row>
        <row r="1213">
          <cell r="A1213">
            <v>16782</v>
          </cell>
        </row>
        <row r="1214">
          <cell r="A1214">
            <v>16846</v>
          </cell>
        </row>
        <row r="1215">
          <cell r="A1215">
            <v>16451</v>
          </cell>
          <cell r="B1215" t="str">
            <v>North Norfolk</v>
          </cell>
        </row>
        <row r="1216">
          <cell r="A1216">
            <v>16470</v>
          </cell>
          <cell r="B1216" t="str">
            <v>North Norfolk</v>
          </cell>
        </row>
        <row r="1217">
          <cell r="A1217">
            <v>16508</v>
          </cell>
          <cell r="B1217" t="str">
            <v>North Norfolk</v>
          </cell>
        </row>
        <row r="1218">
          <cell r="A1218">
            <v>16529</v>
          </cell>
          <cell r="B1218" t="str">
            <v>North Norfolk</v>
          </cell>
        </row>
        <row r="1219">
          <cell r="A1219">
            <v>16635</v>
          </cell>
          <cell r="B1219" t="str">
            <v>North Norfolk</v>
          </cell>
        </row>
        <row r="1220">
          <cell r="A1220">
            <v>16644</v>
          </cell>
          <cell r="B1220" t="str">
            <v>North Norfolk</v>
          </cell>
        </row>
        <row r="1221">
          <cell r="A1221">
            <v>16649</v>
          </cell>
          <cell r="B1221" t="str">
            <v>North Norfolk</v>
          </cell>
        </row>
        <row r="1222">
          <cell r="A1222">
            <v>16654</v>
          </cell>
          <cell r="B1222" t="str">
            <v>North Norfolk</v>
          </cell>
        </row>
        <row r="1223">
          <cell r="A1223">
            <v>16809</v>
          </cell>
          <cell r="B1223" t="str">
            <v>Kings Lynn and West Norfolk</v>
          </cell>
        </row>
        <row r="1224">
          <cell r="A1224">
            <v>16887</v>
          </cell>
          <cell r="B1224" t="str">
            <v>North Norfolk</v>
          </cell>
        </row>
        <row r="1225">
          <cell r="A1225">
            <v>16898</v>
          </cell>
          <cell r="B1225" t="str">
            <v>South Norfolk</v>
          </cell>
        </row>
        <row r="1226">
          <cell r="A1226">
            <v>16955</v>
          </cell>
          <cell r="B1226" t="str">
            <v>South Norfolk</v>
          </cell>
        </row>
        <row r="1227">
          <cell r="A1227">
            <v>17009</v>
          </cell>
        </row>
        <row r="1228">
          <cell r="A1228">
            <v>17526</v>
          </cell>
          <cell r="B1228" t="str">
            <v>Kings Lynn and West Norfolk</v>
          </cell>
        </row>
        <row r="1229">
          <cell r="A1229">
            <v>17567</v>
          </cell>
          <cell r="B1229" t="str">
            <v>South Norfolk</v>
          </cell>
        </row>
        <row r="1230">
          <cell r="A1230">
            <v>17588</v>
          </cell>
          <cell r="B1230" t="str">
            <v>North Norfolk</v>
          </cell>
        </row>
        <row r="1231">
          <cell r="A1231">
            <v>17601</v>
          </cell>
          <cell r="B1231" t="str">
            <v>North Norfolk</v>
          </cell>
        </row>
        <row r="1232">
          <cell r="A1232">
            <v>17602</v>
          </cell>
        </row>
        <row r="1233">
          <cell r="A1233">
            <v>17648</v>
          </cell>
          <cell r="B1233" t="str">
            <v>South Norfolk</v>
          </cell>
        </row>
        <row r="1234">
          <cell r="A1234">
            <v>16411</v>
          </cell>
        </row>
        <row r="1235">
          <cell r="A1235">
            <v>15426</v>
          </cell>
          <cell r="B1235" t="str">
            <v>Colchester</v>
          </cell>
        </row>
        <row r="1236">
          <cell r="A1236">
            <v>17622</v>
          </cell>
          <cell r="B1236" t="str">
            <v>Colchester</v>
          </cell>
        </row>
        <row r="1237">
          <cell r="A1237">
            <v>16417</v>
          </cell>
          <cell r="B1237" t="str">
            <v>Sefton</v>
          </cell>
        </row>
        <row r="1238">
          <cell r="A1238">
            <v>16464</v>
          </cell>
        </row>
        <row r="1239">
          <cell r="A1239">
            <v>16477</v>
          </cell>
        </row>
        <row r="1240">
          <cell r="A1240">
            <v>17410</v>
          </cell>
        </row>
        <row r="1241">
          <cell r="A1241">
            <v>17446</v>
          </cell>
          <cell r="B1241" t="str">
            <v>Sefton</v>
          </cell>
        </row>
        <row r="1242">
          <cell r="A1242">
            <v>17628</v>
          </cell>
        </row>
        <row r="1243">
          <cell r="A1243">
            <v>15389</v>
          </cell>
          <cell r="B1243" t="str">
            <v>County Durham</v>
          </cell>
        </row>
        <row r="1244">
          <cell r="A1244">
            <v>15450</v>
          </cell>
          <cell r="B1244" t="str">
            <v>Sunderland</v>
          </cell>
        </row>
        <row r="1245">
          <cell r="A1245">
            <v>15453</v>
          </cell>
          <cell r="B1245" t="str">
            <v>County Durham</v>
          </cell>
        </row>
        <row r="1246">
          <cell r="A1246">
            <v>15457</v>
          </cell>
          <cell r="B1246" t="str">
            <v>County Durham</v>
          </cell>
        </row>
        <row r="1247">
          <cell r="A1247">
            <v>15460</v>
          </cell>
          <cell r="B1247" t="str">
            <v>Darlington</v>
          </cell>
        </row>
        <row r="1248">
          <cell r="A1248">
            <v>15557</v>
          </cell>
          <cell r="B1248" t="str">
            <v>County Durham</v>
          </cell>
        </row>
        <row r="1249">
          <cell r="A1249">
            <v>15562</v>
          </cell>
          <cell r="B1249" t="str">
            <v>Gateshead</v>
          </cell>
        </row>
        <row r="1250">
          <cell r="A1250">
            <v>15567</v>
          </cell>
          <cell r="B1250" t="str">
            <v>County Durham</v>
          </cell>
        </row>
        <row r="1251">
          <cell r="A1251">
            <v>15568</v>
          </cell>
          <cell r="B1251" t="str">
            <v>North Tyneside</v>
          </cell>
        </row>
        <row r="1252">
          <cell r="A1252">
            <v>15569</v>
          </cell>
          <cell r="B1252" t="str">
            <v>County Durham</v>
          </cell>
        </row>
        <row r="1253">
          <cell r="A1253">
            <v>15570</v>
          </cell>
          <cell r="B1253" t="str">
            <v>County Durham</v>
          </cell>
        </row>
        <row r="1254">
          <cell r="A1254">
            <v>15571</v>
          </cell>
          <cell r="B1254" t="str">
            <v>Sunderland</v>
          </cell>
        </row>
        <row r="1255">
          <cell r="A1255">
            <v>15572</v>
          </cell>
          <cell r="B1255" t="str">
            <v>County Durham</v>
          </cell>
        </row>
        <row r="1256">
          <cell r="A1256">
            <v>15573</v>
          </cell>
          <cell r="B1256" t="str">
            <v>County Durham</v>
          </cell>
        </row>
        <row r="1257">
          <cell r="A1257">
            <v>15574</v>
          </cell>
          <cell r="B1257" t="str">
            <v>County Durham</v>
          </cell>
        </row>
        <row r="1258">
          <cell r="A1258">
            <v>15696</v>
          </cell>
          <cell r="B1258" t="str">
            <v>Richmondshire</v>
          </cell>
        </row>
        <row r="1259">
          <cell r="A1259">
            <v>15700</v>
          </cell>
          <cell r="B1259" t="str">
            <v>Richmondshire</v>
          </cell>
        </row>
        <row r="1260">
          <cell r="A1260">
            <v>15702</v>
          </cell>
          <cell r="B1260" t="str">
            <v>Sunderland</v>
          </cell>
        </row>
        <row r="1261">
          <cell r="A1261">
            <v>15963</v>
          </cell>
          <cell r="B1261" t="str">
            <v>Gateshead</v>
          </cell>
        </row>
        <row r="1262">
          <cell r="A1262">
            <v>15973</v>
          </cell>
          <cell r="B1262" t="str">
            <v>County Durham</v>
          </cell>
        </row>
        <row r="1263">
          <cell r="A1263">
            <v>15981</v>
          </cell>
          <cell r="B1263" t="str">
            <v>Gateshead</v>
          </cell>
        </row>
        <row r="1264">
          <cell r="A1264">
            <v>15988</v>
          </cell>
          <cell r="B1264" t="str">
            <v>County Durham</v>
          </cell>
        </row>
        <row r="1265">
          <cell r="A1265">
            <v>16108</v>
          </cell>
          <cell r="B1265" t="str">
            <v>Northumberland</v>
          </cell>
        </row>
        <row r="1266">
          <cell r="A1266">
            <v>16120</v>
          </cell>
          <cell r="B1266" t="str">
            <v>Stockton-on-Tees</v>
          </cell>
        </row>
        <row r="1267">
          <cell r="A1267">
            <v>16361</v>
          </cell>
          <cell r="B1267" t="str">
            <v>County Durham</v>
          </cell>
        </row>
        <row r="1268">
          <cell r="A1268">
            <v>16727</v>
          </cell>
          <cell r="B1268" t="str">
            <v>Sunderland</v>
          </cell>
        </row>
        <row r="1269">
          <cell r="A1269">
            <v>16729</v>
          </cell>
        </row>
        <row r="1270">
          <cell r="A1270">
            <v>16730</v>
          </cell>
        </row>
        <row r="1271">
          <cell r="A1271">
            <v>16740</v>
          </cell>
        </row>
        <row r="1272">
          <cell r="A1272">
            <v>16744</v>
          </cell>
          <cell r="B1272" t="str">
            <v>North Tyneside</v>
          </cell>
        </row>
        <row r="1273">
          <cell r="A1273">
            <v>16745</v>
          </cell>
        </row>
        <row r="1274">
          <cell r="A1274">
            <v>16777</v>
          </cell>
          <cell r="B1274" t="str">
            <v>Sunderland</v>
          </cell>
        </row>
        <row r="1275">
          <cell r="A1275">
            <v>16965</v>
          </cell>
          <cell r="B1275" t="str">
            <v>Hambleton</v>
          </cell>
        </row>
        <row r="1276">
          <cell r="A1276">
            <v>15619</v>
          </cell>
        </row>
        <row r="1277">
          <cell r="A1277">
            <v>15620</v>
          </cell>
          <cell r="B1277" t="str">
            <v>South Gloucestershire</v>
          </cell>
        </row>
        <row r="1278">
          <cell r="A1278">
            <v>15630</v>
          </cell>
          <cell r="B1278" t="str">
            <v>South Gloucestershire</v>
          </cell>
        </row>
        <row r="1279">
          <cell r="A1279">
            <v>15633</v>
          </cell>
          <cell r="B1279" t="str">
            <v>South Gloucestershire</v>
          </cell>
        </row>
        <row r="1280">
          <cell r="A1280">
            <v>15638</v>
          </cell>
          <cell r="B1280" t="str">
            <v>South Gloucestershire</v>
          </cell>
        </row>
        <row r="1281">
          <cell r="A1281">
            <v>17284</v>
          </cell>
        </row>
        <row r="1282">
          <cell r="A1282">
            <v>15543</v>
          </cell>
          <cell r="B1282" t="str">
            <v>West Lindsey</v>
          </cell>
        </row>
        <row r="1283">
          <cell r="A1283">
            <v>15554</v>
          </cell>
          <cell r="B1283" t="str">
            <v>North Lincolnshire</v>
          </cell>
        </row>
        <row r="1284">
          <cell r="A1284">
            <v>15583</v>
          </cell>
          <cell r="B1284" t="str">
            <v>North Lincolnshire</v>
          </cell>
        </row>
        <row r="1285">
          <cell r="A1285">
            <v>15584</v>
          </cell>
        </row>
        <row r="1286">
          <cell r="A1286">
            <v>15586</v>
          </cell>
        </row>
        <row r="1287">
          <cell r="A1287">
            <v>15595</v>
          </cell>
        </row>
        <row r="1288">
          <cell r="A1288">
            <v>16098</v>
          </cell>
        </row>
        <row r="1289">
          <cell r="A1289">
            <v>16104</v>
          </cell>
        </row>
        <row r="1290">
          <cell r="A1290">
            <v>16106</v>
          </cell>
        </row>
        <row r="1291">
          <cell r="A1291">
            <v>16113</v>
          </cell>
        </row>
        <row r="1292">
          <cell r="A1292">
            <v>16134</v>
          </cell>
        </row>
        <row r="1293">
          <cell r="A1293">
            <v>16164</v>
          </cell>
        </row>
        <row r="1294">
          <cell r="A1294">
            <v>16168</v>
          </cell>
        </row>
        <row r="1295">
          <cell r="A1295">
            <v>16170</v>
          </cell>
        </row>
        <row r="1296">
          <cell r="A1296">
            <v>16174</v>
          </cell>
        </row>
        <row r="1297">
          <cell r="A1297">
            <v>16176</v>
          </cell>
        </row>
        <row r="1298">
          <cell r="A1298">
            <v>16406</v>
          </cell>
        </row>
        <row r="1299">
          <cell r="A1299">
            <v>16415</v>
          </cell>
        </row>
        <row r="1300">
          <cell r="A1300">
            <v>16420</v>
          </cell>
        </row>
        <row r="1301">
          <cell r="A1301">
            <v>16424</v>
          </cell>
        </row>
        <row r="1302">
          <cell r="A1302">
            <v>15347</v>
          </cell>
          <cell r="B1302" t="str">
            <v>Watford</v>
          </cell>
        </row>
        <row r="1303">
          <cell r="A1303">
            <v>15349</v>
          </cell>
          <cell r="B1303" t="str">
            <v>Watford</v>
          </cell>
        </row>
        <row r="1304">
          <cell r="A1304">
            <v>15350</v>
          </cell>
        </row>
        <row r="1305">
          <cell r="A1305">
            <v>15351</v>
          </cell>
        </row>
        <row r="1306">
          <cell r="A1306">
            <v>15831</v>
          </cell>
          <cell r="B1306" t="str">
            <v>Manchester</v>
          </cell>
        </row>
        <row r="1307">
          <cell r="A1307">
            <v>15848</v>
          </cell>
          <cell r="B1307" t="str">
            <v>Manchester</v>
          </cell>
        </row>
        <row r="1308">
          <cell r="A1308">
            <v>15914</v>
          </cell>
          <cell r="B1308" t="str">
            <v>Manchester</v>
          </cell>
        </row>
        <row r="1309">
          <cell r="A1309">
            <v>15931</v>
          </cell>
          <cell r="B1309" t="str">
            <v>Manchester</v>
          </cell>
        </row>
        <row r="1310">
          <cell r="A1310">
            <v>15947</v>
          </cell>
          <cell r="B1310" t="str">
            <v>Manchester</v>
          </cell>
        </row>
        <row r="1311">
          <cell r="A1311">
            <v>15952</v>
          </cell>
          <cell r="B1311" t="str">
            <v>Manchester</v>
          </cell>
        </row>
        <row r="1312">
          <cell r="A1312">
            <v>15961</v>
          </cell>
          <cell r="B1312" t="str">
            <v>Manchester</v>
          </cell>
        </row>
        <row r="1313">
          <cell r="A1313">
            <v>15965</v>
          </cell>
          <cell r="B1313" t="str">
            <v>Tameside</v>
          </cell>
        </row>
        <row r="1314">
          <cell r="A1314">
            <v>15967</v>
          </cell>
          <cell r="B1314" t="str">
            <v>Tameside</v>
          </cell>
        </row>
        <row r="1315">
          <cell r="A1315">
            <v>15968</v>
          </cell>
          <cell r="B1315" t="str">
            <v>Tameside</v>
          </cell>
        </row>
        <row r="1316">
          <cell r="A1316">
            <v>15972</v>
          </cell>
          <cell r="B1316" t="str">
            <v>Tameside</v>
          </cell>
        </row>
        <row r="1317">
          <cell r="A1317">
            <v>15974</v>
          </cell>
          <cell r="B1317" t="str">
            <v>Trafford</v>
          </cell>
        </row>
        <row r="1318">
          <cell r="A1318">
            <v>15975</v>
          </cell>
          <cell r="B1318" t="str">
            <v>Trafford</v>
          </cell>
        </row>
        <row r="1319">
          <cell r="A1319">
            <v>16000</v>
          </cell>
          <cell r="B1319" t="str">
            <v>Manchester</v>
          </cell>
        </row>
        <row r="1320">
          <cell r="A1320">
            <v>16063</v>
          </cell>
        </row>
        <row r="1321">
          <cell r="A1321">
            <v>16294</v>
          </cell>
          <cell r="B1321" t="str">
            <v>Manchester</v>
          </cell>
        </row>
        <row r="1322">
          <cell r="A1322">
            <v>15783</v>
          </cell>
          <cell r="B1322" t="str">
            <v>Wiltshire</v>
          </cell>
        </row>
        <row r="1323">
          <cell r="A1323">
            <v>15797</v>
          </cell>
          <cell r="B1323" t="str">
            <v>Wiltshire</v>
          </cell>
        </row>
        <row r="1324">
          <cell r="A1324">
            <v>15882</v>
          </cell>
          <cell r="B1324" t="str">
            <v>Wiltshire</v>
          </cell>
        </row>
        <row r="1325">
          <cell r="A1325">
            <v>16057</v>
          </cell>
          <cell r="B1325" t="str">
            <v>Wiltshire</v>
          </cell>
        </row>
        <row r="1326">
          <cell r="A1326">
            <v>17087</v>
          </cell>
          <cell r="B1326" t="str">
            <v>Chelmsford</v>
          </cell>
        </row>
        <row r="1327">
          <cell r="A1327">
            <v>17104</v>
          </cell>
          <cell r="B1327" t="str">
            <v>Chelmsford</v>
          </cell>
        </row>
        <row r="1328">
          <cell r="A1328">
            <v>17154</v>
          </cell>
          <cell r="B1328" t="str">
            <v>Chelmsford</v>
          </cell>
        </row>
        <row r="1329">
          <cell r="A1329">
            <v>15007</v>
          </cell>
          <cell r="B1329" t="str">
            <v>Milton Keynes</v>
          </cell>
        </row>
        <row r="1330">
          <cell r="A1330">
            <v>17196</v>
          </cell>
          <cell r="B1330" t="str">
            <v>South Northamptonshire</v>
          </cell>
        </row>
        <row r="1331">
          <cell r="A1331">
            <v>17221</v>
          </cell>
          <cell r="B1331" t="str">
            <v>Central Bedfordshire</v>
          </cell>
        </row>
        <row r="1332">
          <cell r="A1332">
            <v>17255</v>
          </cell>
          <cell r="B1332" t="str">
            <v>Central Bedfordshire</v>
          </cell>
        </row>
        <row r="1333">
          <cell r="A1333">
            <v>17264</v>
          </cell>
          <cell r="B1333" t="str">
            <v>Central Bedfordshire</v>
          </cell>
        </row>
        <row r="1334">
          <cell r="A1334">
            <v>17269</v>
          </cell>
          <cell r="B1334" t="str">
            <v>Central Bedfordshire</v>
          </cell>
        </row>
        <row r="1335">
          <cell r="A1335">
            <v>17277</v>
          </cell>
          <cell r="B1335" t="str">
            <v>Central Bedfordshire</v>
          </cell>
        </row>
        <row r="1336">
          <cell r="A1336">
            <v>17280</v>
          </cell>
          <cell r="B1336" t="str">
            <v>Milton Keynes</v>
          </cell>
        </row>
        <row r="1337">
          <cell r="A1337">
            <v>17402</v>
          </cell>
          <cell r="B1337" t="str">
            <v>South Northamptonshire</v>
          </cell>
        </row>
        <row r="1338">
          <cell r="A1338">
            <v>17573</v>
          </cell>
          <cell r="B1338" t="str">
            <v>Central Bedfordshire</v>
          </cell>
        </row>
        <row r="1339">
          <cell r="A1339">
            <v>16285</v>
          </cell>
          <cell r="B1339" t="str">
            <v>Harrogate</v>
          </cell>
        </row>
        <row r="1340">
          <cell r="A1340">
            <v>16462</v>
          </cell>
        </row>
        <row r="1341">
          <cell r="A1341">
            <v>16469</v>
          </cell>
        </row>
        <row r="1342">
          <cell r="A1342">
            <v>16473</v>
          </cell>
        </row>
        <row r="1343">
          <cell r="A1343">
            <v>16475</v>
          </cell>
        </row>
        <row r="1344">
          <cell r="A1344">
            <v>16480</v>
          </cell>
        </row>
        <row r="1345">
          <cell r="A1345">
            <v>16483</v>
          </cell>
        </row>
        <row r="1346">
          <cell r="A1346">
            <v>16487</v>
          </cell>
        </row>
        <row r="1347">
          <cell r="A1347">
            <v>16488</v>
          </cell>
        </row>
        <row r="1348">
          <cell r="A1348">
            <v>16689</v>
          </cell>
          <cell r="B1348" t="str">
            <v>Craven</v>
          </cell>
        </row>
        <row r="1349">
          <cell r="A1349">
            <v>16694</v>
          </cell>
          <cell r="B1349" t="str">
            <v>Doncaster</v>
          </cell>
        </row>
        <row r="1350">
          <cell r="A1350">
            <v>16886</v>
          </cell>
        </row>
        <row r="1351">
          <cell r="A1351">
            <v>15484</v>
          </cell>
          <cell r="B1351" t="str">
            <v>Salford</v>
          </cell>
        </row>
        <row r="1352">
          <cell r="A1352">
            <v>15486</v>
          </cell>
          <cell r="B1352" t="str">
            <v>Salford</v>
          </cell>
        </row>
        <row r="1353">
          <cell r="A1353">
            <v>15487</v>
          </cell>
          <cell r="B1353" t="str">
            <v>Salford</v>
          </cell>
        </row>
        <row r="1354">
          <cell r="A1354">
            <v>15488</v>
          </cell>
          <cell r="B1354" t="str">
            <v>Salford</v>
          </cell>
        </row>
        <row r="1355">
          <cell r="A1355">
            <v>15491</v>
          </cell>
          <cell r="B1355" t="str">
            <v>Salford</v>
          </cell>
        </row>
        <row r="1356">
          <cell r="A1356">
            <v>15492</v>
          </cell>
          <cell r="B1356" t="str">
            <v>Salford</v>
          </cell>
        </row>
        <row r="1357">
          <cell r="A1357">
            <v>15494</v>
          </cell>
          <cell r="B1357" t="str">
            <v>Salford</v>
          </cell>
        </row>
        <row r="1358">
          <cell r="A1358">
            <v>15496</v>
          </cell>
          <cell r="B1358" t="str">
            <v>Salford</v>
          </cell>
        </row>
        <row r="1359">
          <cell r="A1359">
            <v>16815</v>
          </cell>
        </row>
        <row r="1360">
          <cell r="A1360">
            <v>16631</v>
          </cell>
          <cell r="B1360" t="str">
            <v>Swale</v>
          </cell>
        </row>
        <row r="1361">
          <cell r="A1361">
            <v>16652</v>
          </cell>
          <cell r="B1361" t="str">
            <v>Eastbourne</v>
          </cell>
        </row>
        <row r="1362">
          <cell r="A1362">
            <v>16706</v>
          </cell>
        </row>
        <row r="1363">
          <cell r="A1363">
            <v>16713</v>
          </cell>
          <cell r="B1363" t="str">
            <v>Worthing</v>
          </cell>
        </row>
        <row r="1364">
          <cell r="A1364">
            <v>16889</v>
          </cell>
          <cell r="B1364" t="str">
            <v>Wokingham</v>
          </cell>
        </row>
        <row r="1365">
          <cell r="A1365">
            <v>16903</v>
          </cell>
          <cell r="B1365" t="str">
            <v>Brighton and Hove</v>
          </cell>
        </row>
        <row r="1366">
          <cell r="A1366">
            <v>16906</v>
          </cell>
          <cell r="B1366" t="str">
            <v>Rushmoor</v>
          </cell>
        </row>
        <row r="1367">
          <cell r="A1367">
            <v>16907</v>
          </cell>
          <cell r="B1367" t="str">
            <v>Adur</v>
          </cell>
        </row>
        <row r="1368">
          <cell r="A1368">
            <v>14816</v>
          </cell>
        </row>
        <row r="1369">
          <cell r="A1369">
            <v>14891</v>
          </cell>
        </row>
        <row r="1370">
          <cell r="A1370">
            <v>14892</v>
          </cell>
        </row>
        <row r="1371">
          <cell r="A1371">
            <v>14893</v>
          </cell>
        </row>
        <row r="1372">
          <cell r="A1372">
            <v>15112</v>
          </cell>
          <cell r="B1372" t="str">
            <v>Dartford</v>
          </cell>
        </row>
        <row r="1373">
          <cell r="A1373">
            <v>15113</v>
          </cell>
          <cell r="B1373" t="str">
            <v>Dartford</v>
          </cell>
        </row>
        <row r="1374">
          <cell r="A1374">
            <v>15116</v>
          </cell>
          <cell r="B1374" t="str">
            <v>Dartford</v>
          </cell>
        </row>
        <row r="1375">
          <cell r="A1375">
            <v>15117</v>
          </cell>
          <cell r="B1375" t="str">
            <v>Sevenoaks</v>
          </cell>
        </row>
        <row r="1376">
          <cell r="A1376">
            <v>15119</v>
          </cell>
          <cell r="B1376" t="str">
            <v>Sevenoaks</v>
          </cell>
        </row>
        <row r="1377">
          <cell r="A1377">
            <v>15120</v>
          </cell>
          <cell r="B1377" t="str">
            <v>Canterbury</v>
          </cell>
        </row>
        <row r="1378">
          <cell r="A1378">
            <v>15121</v>
          </cell>
          <cell r="B1378" t="str">
            <v>Tonbridge and Malling</v>
          </cell>
        </row>
        <row r="1379">
          <cell r="A1379">
            <v>15122</v>
          </cell>
          <cell r="B1379" t="str">
            <v>Maidstone</v>
          </cell>
        </row>
        <row r="1380">
          <cell r="A1380">
            <v>15123</v>
          </cell>
          <cell r="B1380" t="str">
            <v>Maidstone</v>
          </cell>
        </row>
        <row r="1381">
          <cell r="A1381">
            <v>15124</v>
          </cell>
          <cell r="B1381" t="str">
            <v>Swale</v>
          </cell>
        </row>
        <row r="1382">
          <cell r="A1382">
            <v>15125</v>
          </cell>
          <cell r="B1382" t="str">
            <v>Swale</v>
          </cell>
        </row>
        <row r="1383">
          <cell r="A1383">
            <v>15126</v>
          </cell>
          <cell r="B1383" t="str">
            <v>Ashford</v>
          </cell>
        </row>
        <row r="1384">
          <cell r="A1384">
            <v>15129</v>
          </cell>
          <cell r="B1384" t="str">
            <v>Swale</v>
          </cell>
        </row>
        <row r="1385">
          <cell r="A1385">
            <v>15130</v>
          </cell>
          <cell r="B1385" t="str">
            <v>Swale</v>
          </cell>
        </row>
        <row r="1386">
          <cell r="A1386">
            <v>15131</v>
          </cell>
          <cell r="B1386" t="str">
            <v>Chichester</v>
          </cell>
        </row>
        <row r="1387">
          <cell r="A1387">
            <v>15132</v>
          </cell>
          <cell r="B1387" t="str">
            <v>Worthing</v>
          </cell>
        </row>
        <row r="1388">
          <cell r="A1388">
            <v>15133</v>
          </cell>
          <cell r="B1388" t="str">
            <v>Chichester</v>
          </cell>
        </row>
        <row r="1389">
          <cell r="A1389">
            <v>15134</v>
          </cell>
          <cell r="B1389" t="str">
            <v>Lewes</v>
          </cell>
        </row>
        <row r="1390">
          <cell r="A1390">
            <v>15135</v>
          </cell>
          <cell r="B1390" t="str">
            <v>Chichester</v>
          </cell>
        </row>
        <row r="1391">
          <cell r="A1391">
            <v>15137</v>
          </cell>
          <cell r="B1391" t="str">
            <v>Chichester</v>
          </cell>
        </row>
        <row r="1392">
          <cell r="A1392">
            <v>15140</v>
          </cell>
          <cell r="B1392" t="str">
            <v>Mid Sussex</v>
          </cell>
        </row>
        <row r="1393">
          <cell r="A1393">
            <v>15143</v>
          </cell>
          <cell r="B1393" t="str">
            <v>Worthing</v>
          </cell>
        </row>
        <row r="1394">
          <cell r="A1394">
            <v>15377</v>
          </cell>
          <cell r="B1394" t="str">
            <v>Chichester</v>
          </cell>
        </row>
        <row r="1395">
          <cell r="A1395">
            <v>16295</v>
          </cell>
        </row>
        <row r="1396">
          <cell r="A1396">
            <v>16302</v>
          </cell>
        </row>
        <row r="1397">
          <cell r="A1397">
            <v>16308</v>
          </cell>
        </row>
        <row r="1398">
          <cell r="A1398">
            <v>16311</v>
          </cell>
        </row>
        <row r="1399">
          <cell r="A1399">
            <v>16313</v>
          </cell>
        </row>
        <row r="1400">
          <cell r="A1400">
            <v>16425</v>
          </cell>
        </row>
        <row r="1401">
          <cell r="A1401">
            <v>16428</v>
          </cell>
        </row>
        <row r="1402">
          <cell r="A1402">
            <v>16507</v>
          </cell>
        </row>
        <row r="1403">
          <cell r="A1403">
            <v>16517</v>
          </cell>
        </row>
        <row r="1404">
          <cell r="A1404">
            <v>15737</v>
          </cell>
          <cell r="B1404" t="str">
            <v>South Lakeland</v>
          </cell>
        </row>
        <row r="1405">
          <cell r="A1405">
            <v>15762</v>
          </cell>
          <cell r="B1405" t="str">
            <v>South Lakeland</v>
          </cell>
        </row>
        <row r="1406">
          <cell r="A1406">
            <v>15770</v>
          </cell>
          <cell r="B1406" t="str">
            <v>South Lakeland</v>
          </cell>
        </row>
        <row r="1407">
          <cell r="A1407">
            <v>15776</v>
          </cell>
          <cell r="B1407" t="str">
            <v>South Lakeland</v>
          </cell>
        </row>
        <row r="1408">
          <cell r="A1408">
            <v>15800</v>
          </cell>
          <cell r="B1408" t="str">
            <v>South Lakeland</v>
          </cell>
        </row>
        <row r="1409">
          <cell r="A1409">
            <v>15813</v>
          </cell>
          <cell r="B1409" t="str">
            <v>South Lakeland</v>
          </cell>
        </row>
        <row r="1410">
          <cell r="A1410">
            <v>15821</v>
          </cell>
        </row>
        <row r="1411">
          <cell r="A1411">
            <v>16902</v>
          </cell>
        </row>
        <row r="1412">
          <cell r="A1412">
            <v>16904</v>
          </cell>
        </row>
        <row r="1413">
          <cell r="A1413">
            <v>16908</v>
          </cell>
        </row>
        <row r="1414">
          <cell r="A1414">
            <v>16913</v>
          </cell>
        </row>
        <row r="1415">
          <cell r="A1415">
            <v>16916</v>
          </cell>
        </row>
        <row r="1416">
          <cell r="A1416">
            <v>14792</v>
          </cell>
          <cell r="B1416" t="str">
            <v>Suffolk Coastal</v>
          </cell>
        </row>
        <row r="1417">
          <cell r="A1417">
            <v>14795</v>
          </cell>
          <cell r="B1417" t="str">
            <v>Suffolk Coastal</v>
          </cell>
        </row>
        <row r="1418">
          <cell r="A1418">
            <v>14909</v>
          </cell>
          <cell r="B1418" t="str">
            <v>East Cambridgeshire</v>
          </cell>
        </row>
        <row r="1419">
          <cell r="A1419">
            <v>14912</v>
          </cell>
          <cell r="B1419" t="str">
            <v>Cambridge</v>
          </cell>
        </row>
        <row r="1420">
          <cell r="A1420">
            <v>14920</v>
          </cell>
          <cell r="B1420" t="str">
            <v>Colchester</v>
          </cell>
        </row>
        <row r="1421">
          <cell r="A1421">
            <v>14977</v>
          </cell>
          <cell r="B1421" t="str">
            <v>Braintree</v>
          </cell>
        </row>
        <row r="1422">
          <cell r="A1422">
            <v>14985</v>
          </cell>
          <cell r="B1422" t="str">
            <v>Uttlesford</v>
          </cell>
        </row>
        <row r="1423">
          <cell r="A1423">
            <v>14986</v>
          </cell>
          <cell r="B1423" t="str">
            <v>Uttlesford</v>
          </cell>
        </row>
        <row r="1424">
          <cell r="A1424">
            <v>15191</v>
          </cell>
          <cell r="B1424" t="str">
            <v>St. Edmundsbury</v>
          </cell>
        </row>
        <row r="1425">
          <cell r="A1425">
            <v>15196</v>
          </cell>
          <cell r="B1425" t="str">
            <v>St. Edmundsbury</v>
          </cell>
        </row>
        <row r="1426">
          <cell r="A1426">
            <v>15204</v>
          </cell>
          <cell r="B1426" t="str">
            <v>Suffolk Coastal</v>
          </cell>
        </row>
        <row r="1427">
          <cell r="A1427">
            <v>15211</v>
          </cell>
          <cell r="B1427" t="str">
            <v>Suffolk Coastal</v>
          </cell>
        </row>
        <row r="1428">
          <cell r="A1428">
            <v>15218</v>
          </cell>
          <cell r="B1428" t="str">
            <v>Uttlesford</v>
          </cell>
        </row>
        <row r="1429">
          <cell r="A1429">
            <v>15225</v>
          </cell>
          <cell r="B1429" t="str">
            <v>Uttlesford</v>
          </cell>
        </row>
        <row r="1430">
          <cell r="A1430">
            <v>15231</v>
          </cell>
          <cell r="B1430" t="str">
            <v>Colchester</v>
          </cell>
        </row>
        <row r="1431">
          <cell r="A1431">
            <v>15236</v>
          </cell>
          <cell r="B1431" t="str">
            <v>Tendring</v>
          </cell>
        </row>
        <row r="1432">
          <cell r="A1432">
            <v>15239</v>
          </cell>
          <cell r="B1432" t="str">
            <v>Tendring</v>
          </cell>
        </row>
        <row r="1433">
          <cell r="A1433">
            <v>15354</v>
          </cell>
          <cell r="B1433" t="str">
            <v>Colchester</v>
          </cell>
        </row>
        <row r="1434">
          <cell r="A1434">
            <v>15355</v>
          </cell>
          <cell r="B1434" t="str">
            <v>Colchester</v>
          </cell>
        </row>
        <row r="1435">
          <cell r="A1435">
            <v>15356</v>
          </cell>
          <cell r="B1435" t="str">
            <v>Colchester</v>
          </cell>
        </row>
        <row r="1436">
          <cell r="A1436">
            <v>15792</v>
          </cell>
        </row>
        <row r="1437">
          <cell r="A1437">
            <v>15805</v>
          </cell>
        </row>
        <row r="1438">
          <cell r="A1438">
            <v>15829</v>
          </cell>
          <cell r="B1438" t="str">
            <v>Ipswich</v>
          </cell>
        </row>
        <row r="1439">
          <cell r="A1439">
            <v>15835</v>
          </cell>
        </row>
        <row r="1440">
          <cell r="A1440">
            <v>15838</v>
          </cell>
        </row>
        <row r="1441">
          <cell r="A1441">
            <v>15839</v>
          </cell>
        </row>
        <row r="1442">
          <cell r="A1442">
            <v>16010</v>
          </cell>
        </row>
        <row r="1443">
          <cell r="A1443">
            <v>16082</v>
          </cell>
        </row>
        <row r="1444">
          <cell r="A1444">
            <v>16086</v>
          </cell>
        </row>
        <row r="1445">
          <cell r="A1445">
            <v>17607</v>
          </cell>
          <cell r="B1445" t="str">
            <v>Cambridge</v>
          </cell>
        </row>
        <row r="1446">
          <cell r="A1446">
            <v>15197</v>
          </cell>
          <cell r="B1446" t="str">
            <v>Central Bedfordshire</v>
          </cell>
        </row>
        <row r="1447">
          <cell r="A1447">
            <v>15224</v>
          </cell>
          <cell r="B1447" t="str">
            <v>North Hertfordshire</v>
          </cell>
        </row>
        <row r="1448">
          <cell r="A1448">
            <v>15237</v>
          </cell>
          <cell r="B1448" t="str">
            <v>Bedford</v>
          </cell>
        </row>
        <row r="1449">
          <cell r="A1449">
            <v>15253</v>
          </cell>
        </row>
        <row r="1450">
          <cell r="A1450">
            <v>15260</v>
          </cell>
          <cell r="B1450" t="str">
            <v>Central Bedfordshire</v>
          </cell>
        </row>
        <row r="1451">
          <cell r="A1451">
            <v>15357</v>
          </cell>
          <cell r="B1451" t="str">
            <v>Milton Keynes</v>
          </cell>
        </row>
        <row r="1452">
          <cell r="A1452">
            <v>15464</v>
          </cell>
        </row>
        <row r="1453">
          <cell r="A1453">
            <v>15474</v>
          </cell>
          <cell r="B1453" t="str">
            <v>Broxbourne</v>
          </cell>
        </row>
        <row r="1454">
          <cell r="A1454">
            <v>16876</v>
          </cell>
          <cell r="B1454" t="str">
            <v>East Hertfordshire</v>
          </cell>
        </row>
        <row r="1455">
          <cell r="A1455">
            <v>16930</v>
          </cell>
          <cell r="B1455" t="str">
            <v>Northampton</v>
          </cell>
        </row>
        <row r="1456">
          <cell r="A1456">
            <v>17058</v>
          </cell>
          <cell r="B1456" t="str">
            <v>Dacorum</v>
          </cell>
        </row>
        <row r="1457">
          <cell r="A1457">
            <v>17063</v>
          </cell>
          <cell r="B1457" t="str">
            <v>Wycombe</v>
          </cell>
        </row>
        <row r="1458">
          <cell r="A1458">
            <v>17239</v>
          </cell>
          <cell r="B1458" t="str">
            <v>Wycombe</v>
          </cell>
        </row>
        <row r="1459">
          <cell r="A1459">
            <v>17247</v>
          </cell>
          <cell r="B1459" t="str">
            <v>Northampton</v>
          </cell>
        </row>
        <row r="1460">
          <cell r="A1460">
            <v>17259</v>
          </cell>
          <cell r="B1460" t="str">
            <v>Dacorum</v>
          </cell>
        </row>
        <row r="1461">
          <cell r="A1461">
            <v>17406</v>
          </cell>
          <cell r="B1461" t="str">
            <v>Central Bedfordshire</v>
          </cell>
        </row>
        <row r="1462">
          <cell r="A1462">
            <v>17505</v>
          </cell>
          <cell r="B1462" t="str">
            <v>Milton Keynes</v>
          </cell>
        </row>
        <row r="1463">
          <cell r="A1463">
            <v>17535</v>
          </cell>
          <cell r="B1463" t="str">
            <v>Central Bedfordshire</v>
          </cell>
        </row>
        <row r="1464">
          <cell r="A1464">
            <v>17634</v>
          </cell>
          <cell r="B1464" t="str">
            <v>Northampton</v>
          </cell>
        </row>
        <row r="1465">
          <cell r="A1465">
            <v>17643</v>
          </cell>
          <cell r="B1465" t="str">
            <v>East Hertfordshire</v>
          </cell>
        </row>
        <row r="1466">
          <cell r="A1466">
            <v>17816</v>
          </cell>
        </row>
        <row r="1467">
          <cell r="A1467">
            <v>17818</v>
          </cell>
        </row>
        <row r="1468">
          <cell r="A1468">
            <v>17819</v>
          </cell>
          <cell r="B1468" t="str">
            <v>Bedford</v>
          </cell>
        </row>
        <row r="1469">
          <cell r="A1469">
            <v>15060</v>
          </cell>
        </row>
        <row r="1470">
          <cell r="A1470">
            <v>16006</v>
          </cell>
          <cell r="B1470" t="str">
            <v>North West Leicestershire</v>
          </cell>
        </row>
        <row r="1471">
          <cell r="A1471">
            <v>16066</v>
          </cell>
        </row>
        <row r="1472">
          <cell r="A1472">
            <v>16067</v>
          </cell>
        </row>
        <row r="1473">
          <cell r="A1473">
            <v>16068</v>
          </cell>
        </row>
        <row r="1474">
          <cell r="A1474">
            <v>16069</v>
          </cell>
        </row>
        <row r="1475">
          <cell r="A1475">
            <v>16070</v>
          </cell>
        </row>
        <row r="1476">
          <cell r="A1476">
            <v>16155</v>
          </cell>
        </row>
        <row r="1477">
          <cell r="A1477">
            <v>16201</v>
          </cell>
        </row>
        <row r="1478">
          <cell r="A1478">
            <v>16218</v>
          </cell>
          <cell r="B1478" t="str">
            <v>Wellingborough</v>
          </cell>
        </row>
        <row r="1479">
          <cell r="A1479">
            <v>16227</v>
          </cell>
        </row>
        <row r="1480">
          <cell r="A1480">
            <v>16229</v>
          </cell>
        </row>
        <row r="1481">
          <cell r="A1481">
            <v>16234</v>
          </cell>
        </row>
        <row r="1482">
          <cell r="A1482">
            <v>16238</v>
          </cell>
        </row>
        <row r="1483">
          <cell r="A1483">
            <v>16241</v>
          </cell>
          <cell r="B1483" t="str">
            <v>Wellingborough</v>
          </cell>
        </row>
        <row r="1484">
          <cell r="A1484">
            <v>16249</v>
          </cell>
        </row>
        <row r="1485">
          <cell r="A1485">
            <v>16259</v>
          </cell>
        </row>
        <row r="1486">
          <cell r="A1486">
            <v>16266</v>
          </cell>
        </row>
        <row r="1487">
          <cell r="A1487">
            <v>16273</v>
          </cell>
        </row>
        <row r="1488">
          <cell r="A1488">
            <v>16323</v>
          </cell>
          <cell r="B1488" t="str">
            <v>Wellingborough</v>
          </cell>
        </row>
        <row r="1489">
          <cell r="A1489">
            <v>16333</v>
          </cell>
          <cell r="B1489" t="str">
            <v>Wellingborough</v>
          </cell>
        </row>
        <row r="1490">
          <cell r="A1490">
            <v>17027</v>
          </cell>
        </row>
        <row r="1491">
          <cell r="A1491">
            <v>17037</v>
          </cell>
        </row>
        <row r="1492">
          <cell r="A1492">
            <v>17039</v>
          </cell>
        </row>
        <row r="1493">
          <cell r="A1493">
            <v>17043</v>
          </cell>
        </row>
        <row r="1495">
          <cell r="A1495">
            <v>15282</v>
          </cell>
        </row>
        <row r="1496">
          <cell r="A1496">
            <v>15286</v>
          </cell>
        </row>
        <row r="1497">
          <cell r="A1497">
            <v>15288</v>
          </cell>
        </row>
        <row r="1498">
          <cell r="A1498">
            <v>15290</v>
          </cell>
        </row>
        <row r="1499">
          <cell r="A1499">
            <v>15292</v>
          </cell>
        </row>
        <row r="1500">
          <cell r="A1500">
            <v>15295</v>
          </cell>
        </row>
        <row r="1501">
          <cell r="A1501">
            <v>16298</v>
          </cell>
        </row>
        <row r="1502">
          <cell r="A1502">
            <v>16314</v>
          </cell>
        </row>
        <row r="1503">
          <cell r="A1503">
            <v>16316</v>
          </cell>
        </row>
        <row r="1504">
          <cell r="A1504">
            <v>16431</v>
          </cell>
        </row>
        <row r="1505">
          <cell r="A1505">
            <v>16433</v>
          </cell>
        </row>
        <row r="1506">
          <cell r="A1506">
            <v>16436</v>
          </cell>
        </row>
        <row r="1507">
          <cell r="A1507">
            <v>16663</v>
          </cell>
        </row>
        <row r="1508">
          <cell r="A1508">
            <v>16671</v>
          </cell>
        </row>
        <row r="1509">
          <cell r="A1509">
            <v>16673</v>
          </cell>
        </row>
        <row r="1510">
          <cell r="A1510">
            <v>16677</v>
          </cell>
        </row>
        <row r="1511">
          <cell r="A1511">
            <v>16684</v>
          </cell>
        </row>
        <row r="1512">
          <cell r="A1512">
            <v>16688</v>
          </cell>
        </row>
        <row r="1513">
          <cell r="A1513">
            <v>16968</v>
          </cell>
        </row>
        <row r="1514">
          <cell r="A1514">
            <v>17011</v>
          </cell>
        </row>
        <row r="1515">
          <cell r="A1515">
            <v>17020</v>
          </cell>
        </row>
        <row r="1516">
          <cell r="A1516">
            <v>17021</v>
          </cell>
          <cell r="B1516" t="str">
            <v>Redditch</v>
          </cell>
        </row>
        <row r="1517">
          <cell r="A1517">
            <v>17041</v>
          </cell>
        </row>
        <row r="1518">
          <cell r="A1518">
            <v>17052</v>
          </cell>
        </row>
        <row r="1519">
          <cell r="A1519">
            <v>17054</v>
          </cell>
        </row>
        <row r="1520">
          <cell r="A1520">
            <v>17070</v>
          </cell>
          <cell r="B1520" t="str">
            <v>Redditch</v>
          </cell>
        </row>
        <row r="1521">
          <cell r="A1521">
            <v>17082</v>
          </cell>
          <cell r="B1521" t="str">
            <v>Redditch</v>
          </cell>
        </row>
        <row r="1522">
          <cell r="A1522">
            <v>17103</v>
          </cell>
          <cell r="B1522" t="str">
            <v>Walsall</v>
          </cell>
        </row>
        <row r="1523">
          <cell r="A1523">
            <v>17108</v>
          </cell>
          <cell r="B1523" t="str">
            <v>Walsall</v>
          </cell>
        </row>
        <row r="1524">
          <cell r="A1524">
            <v>17110</v>
          </cell>
          <cell r="B1524" t="str">
            <v>Walsall</v>
          </cell>
        </row>
        <row r="1525">
          <cell r="A1525">
            <v>17125</v>
          </cell>
        </row>
        <row r="1526">
          <cell r="A1526">
            <v>17131</v>
          </cell>
        </row>
        <row r="1527">
          <cell r="A1527">
            <v>17143</v>
          </cell>
        </row>
        <row r="1528">
          <cell r="A1528">
            <v>17159</v>
          </cell>
        </row>
        <row r="1529">
          <cell r="A1529">
            <v>17178</v>
          </cell>
        </row>
        <row r="1530">
          <cell r="A1530">
            <v>17187</v>
          </cell>
        </row>
        <row r="1531">
          <cell r="A1531">
            <v>17191</v>
          </cell>
          <cell r="B1531" t="str">
            <v>Lichfield</v>
          </cell>
        </row>
        <row r="1532">
          <cell r="A1532">
            <v>16129</v>
          </cell>
        </row>
        <row r="1533">
          <cell r="A1533">
            <v>17684</v>
          </cell>
          <cell r="B1533" t="str">
            <v>Richmondshire</v>
          </cell>
        </row>
        <row r="1534">
          <cell r="A1534">
            <v>17707</v>
          </cell>
          <cell r="B1534" t="str">
            <v>Ryedale</v>
          </cell>
        </row>
        <row r="1535">
          <cell r="A1535">
            <v>17708</v>
          </cell>
          <cell r="B1535" t="str">
            <v>Ryedale</v>
          </cell>
        </row>
        <row r="1536">
          <cell r="A1536">
            <v>17709</v>
          </cell>
          <cell r="B1536" t="str">
            <v>Richmondshire</v>
          </cell>
        </row>
        <row r="1537">
          <cell r="A1537">
            <v>17728</v>
          </cell>
          <cell r="B1537" t="str">
            <v>Hambleton</v>
          </cell>
        </row>
        <row r="1538">
          <cell r="A1538">
            <v>17729</v>
          </cell>
          <cell r="B1538" t="str">
            <v>Hambleton</v>
          </cell>
        </row>
        <row r="1539">
          <cell r="A1539">
            <v>17738</v>
          </cell>
          <cell r="B1539" t="str">
            <v>Hambleton</v>
          </cell>
        </row>
        <row r="1540">
          <cell r="A1540">
            <v>14879</v>
          </cell>
          <cell r="B1540" t="str">
            <v>North Norfolk</v>
          </cell>
        </row>
        <row r="1541">
          <cell r="A1541">
            <v>14900</v>
          </cell>
        </row>
        <row r="1542">
          <cell r="A1542">
            <v>17530</v>
          </cell>
          <cell r="B1542" t="str">
            <v>North Norfolk</v>
          </cell>
        </row>
        <row r="1543">
          <cell r="A1543">
            <v>17531</v>
          </cell>
          <cell r="B1543" t="str">
            <v>North Norfolk</v>
          </cell>
        </row>
        <row r="1544">
          <cell r="A1544">
            <v>17532</v>
          </cell>
          <cell r="B1544" t="str">
            <v>North Norfolk</v>
          </cell>
        </row>
        <row r="1545">
          <cell r="A1545">
            <v>17605</v>
          </cell>
        </row>
        <row r="1546">
          <cell r="A1546">
            <v>17606</v>
          </cell>
        </row>
        <row r="1547">
          <cell r="A1547">
            <v>16459</v>
          </cell>
          <cell r="B1547" t="str">
            <v>Basingstoke and Deane</v>
          </cell>
        </row>
        <row r="1548">
          <cell r="A1548">
            <v>14978</v>
          </cell>
          <cell r="B1548" t="str">
            <v>Chelmsford</v>
          </cell>
        </row>
        <row r="1549">
          <cell r="A1549">
            <v>15251</v>
          </cell>
          <cell r="B1549" t="str">
            <v>Maidstone</v>
          </cell>
        </row>
        <row r="1550">
          <cell r="A1550">
            <v>15255</v>
          </cell>
          <cell r="B1550" t="str">
            <v>Dartford</v>
          </cell>
        </row>
        <row r="1551">
          <cell r="A1551">
            <v>15281</v>
          </cell>
          <cell r="B1551" t="str">
            <v>Fenland</v>
          </cell>
        </row>
        <row r="1552">
          <cell r="A1552">
            <v>15364</v>
          </cell>
          <cell r="B1552" t="str">
            <v>Cambridge</v>
          </cell>
        </row>
        <row r="1553">
          <cell r="A1553">
            <v>15365</v>
          </cell>
          <cell r="B1553" t="str">
            <v>Uttlesford</v>
          </cell>
        </row>
        <row r="1554">
          <cell r="A1554">
            <v>15367</v>
          </cell>
          <cell r="B1554" t="str">
            <v>Epsom and Ewell</v>
          </cell>
        </row>
        <row r="1555">
          <cell r="A1555">
            <v>15372</v>
          </cell>
          <cell r="B1555" t="str">
            <v>Mid Sussex</v>
          </cell>
        </row>
        <row r="1556">
          <cell r="A1556">
            <v>15373</v>
          </cell>
          <cell r="B1556" t="str">
            <v>Horsham</v>
          </cell>
        </row>
        <row r="1557">
          <cell r="A1557">
            <v>15376</v>
          </cell>
          <cell r="B1557" t="str">
            <v>Maidstone</v>
          </cell>
        </row>
        <row r="1558">
          <cell r="A1558">
            <v>15384</v>
          </cell>
          <cell r="B1558" t="str">
            <v>Maidstone</v>
          </cell>
        </row>
        <row r="1559">
          <cell r="A1559">
            <v>15438</v>
          </cell>
        </row>
        <row r="1560">
          <cell r="A1560">
            <v>15440</v>
          </cell>
          <cell r="B1560" t="str">
            <v>Reading</v>
          </cell>
        </row>
        <row r="1561">
          <cell r="A1561">
            <v>15448</v>
          </cell>
        </row>
        <row r="1562">
          <cell r="A1562">
            <v>15451</v>
          </cell>
          <cell r="B1562" t="str">
            <v>Guildford</v>
          </cell>
        </row>
        <row r="1563">
          <cell r="A1563">
            <v>15455</v>
          </cell>
        </row>
        <row r="1564">
          <cell r="A1564">
            <v>15458</v>
          </cell>
        </row>
        <row r="1565">
          <cell r="A1565">
            <v>15461</v>
          </cell>
          <cell r="B1565" t="str">
            <v>Horsham</v>
          </cell>
        </row>
        <row r="1566">
          <cell r="A1566">
            <v>15471</v>
          </cell>
          <cell r="B1566" t="str">
            <v>Mid Sussex</v>
          </cell>
        </row>
        <row r="1567">
          <cell r="A1567">
            <v>15473</v>
          </cell>
        </row>
        <row r="1568">
          <cell r="A1568">
            <v>15478</v>
          </cell>
          <cell r="B1568" t="str">
            <v>Reading</v>
          </cell>
        </row>
        <row r="1569">
          <cell r="A1569">
            <v>15480</v>
          </cell>
          <cell r="B1569" t="str">
            <v>Portsmouth</v>
          </cell>
        </row>
        <row r="1570">
          <cell r="A1570">
            <v>15481</v>
          </cell>
          <cell r="B1570" t="str">
            <v>Milton Keynes</v>
          </cell>
        </row>
        <row r="1571">
          <cell r="A1571">
            <v>15483</v>
          </cell>
          <cell r="B1571" t="str">
            <v>Bracknell Forest</v>
          </cell>
        </row>
        <row r="1572">
          <cell r="A1572">
            <v>15490</v>
          </cell>
          <cell r="B1572" t="str">
            <v>Mid Sussex</v>
          </cell>
        </row>
        <row r="1573">
          <cell r="A1573">
            <v>15493</v>
          </cell>
          <cell r="B1573" t="str">
            <v>Waverley</v>
          </cell>
        </row>
        <row r="1574">
          <cell r="A1574">
            <v>15510</v>
          </cell>
          <cell r="B1574" t="str">
            <v>St. Helens</v>
          </cell>
        </row>
        <row r="1575">
          <cell r="A1575">
            <v>15527</v>
          </cell>
          <cell r="B1575" t="str">
            <v>Leeds</v>
          </cell>
        </row>
        <row r="1576">
          <cell r="A1576">
            <v>15546</v>
          </cell>
        </row>
        <row r="1577">
          <cell r="A1577">
            <v>15559</v>
          </cell>
          <cell r="B1577" t="str">
            <v>Halton</v>
          </cell>
        </row>
        <row r="1578">
          <cell r="A1578">
            <v>15563</v>
          </cell>
          <cell r="B1578" t="str">
            <v>Warrington</v>
          </cell>
        </row>
        <row r="1579">
          <cell r="A1579">
            <v>15622</v>
          </cell>
        </row>
        <row r="1580">
          <cell r="A1580">
            <v>15625</v>
          </cell>
        </row>
        <row r="1581">
          <cell r="A1581">
            <v>15654</v>
          </cell>
        </row>
        <row r="1582">
          <cell r="A1582">
            <v>15657</v>
          </cell>
        </row>
        <row r="1583">
          <cell r="A1583">
            <v>15666</v>
          </cell>
          <cell r="B1583" t="str">
            <v>Tandridge</v>
          </cell>
        </row>
        <row r="1584">
          <cell r="A1584">
            <v>15667</v>
          </cell>
        </row>
        <row r="1585">
          <cell r="A1585">
            <v>15670</v>
          </cell>
          <cell r="B1585" t="str">
            <v>Hertsmere</v>
          </cell>
        </row>
        <row r="1586">
          <cell r="A1586">
            <v>15671</v>
          </cell>
          <cell r="B1586" t="str">
            <v>Mid Sussex</v>
          </cell>
        </row>
        <row r="1587">
          <cell r="A1587">
            <v>15672</v>
          </cell>
          <cell r="B1587" t="str">
            <v>Chichester</v>
          </cell>
        </row>
        <row r="1588">
          <cell r="A1588">
            <v>15682</v>
          </cell>
        </row>
        <row r="1589">
          <cell r="A1589">
            <v>15736</v>
          </cell>
        </row>
        <row r="1590">
          <cell r="A1590">
            <v>15743</v>
          </cell>
        </row>
        <row r="1591">
          <cell r="A1591">
            <v>15752</v>
          </cell>
        </row>
        <row r="1592">
          <cell r="A1592">
            <v>15755</v>
          </cell>
          <cell r="B1592" t="str">
            <v>Mid Sussex</v>
          </cell>
        </row>
        <row r="1593">
          <cell r="A1593">
            <v>15771</v>
          </cell>
          <cell r="B1593" t="str">
            <v>Mid Sussex</v>
          </cell>
        </row>
        <row r="1594">
          <cell r="A1594">
            <v>15775</v>
          </cell>
          <cell r="B1594" t="str">
            <v>Chichester</v>
          </cell>
        </row>
        <row r="1595">
          <cell r="A1595">
            <v>15786</v>
          </cell>
          <cell r="B1595" t="str">
            <v>Brighton and Hove</v>
          </cell>
        </row>
        <row r="1596">
          <cell r="A1596">
            <v>15865</v>
          </cell>
          <cell r="B1596" t="str">
            <v>Hertsmere</v>
          </cell>
        </row>
        <row r="1597">
          <cell r="A1597">
            <v>15951</v>
          </cell>
          <cell r="B1597" t="str">
            <v>Hertsmere</v>
          </cell>
        </row>
        <row r="1598">
          <cell r="A1598">
            <v>16088</v>
          </cell>
        </row>
        <row r="1599">
          <cell r="A1599">
            <v>16095</v>
          </cell>
        </row>
        <row r="1600">
          <cell r="A1600">
            <v>16097</v>
          </cell>
          <cell r="B1600" t="str">
            <v>Plymouth</v>
          </cell>
        </row>
        <row r="1601">
          <cell r="A1601">
            <v>16112</v>
          </cell>
        </row>
        <row r="1602">
          <cell r="A1602">
            <v>16117</v>
          </cell>
        </row>
        <row r="1603">
          <cell r="A1603">
            <v>16150</v>
          </cell>
          <cell r="B1603" t="str">
            <v>Mole Valley</v>
          </cell>
        </row>
        <row r="1604">
          <cell r="A1604">
            <v>16151</v>
          </cell>
        </row>
        <row r="1605">
          <cell r="A1605">
            <v>16153</v>
          </cell>
        </row>
        <row r="1606">
          <cell r="A1606">
            <v>16163</v>
          </cell>
        </row>
        <row r="1607">
          <cell r="A1607">
            <v>16166</v>
          </cell>
        </row>
        <row r="1608">
          <cell r="A1608">
            <v>16197</v>
          </cell>
          <cell r="B1608" t="str">
            <v>Arun</v>
          </cell>
        </row>
        <row r="1609">
          <cell r="A1609">
            <v>16199</v>
          </cell>
          <cell r="B1609" t="str">
            <v>Fareham</v>
          </cell>
        </row>
        <row r="1610">
          <cell r="A1610">
            <v>16211</v>
          </cell>
          <cell r="B1610" t="str">
            <v>Chichester</v>
          </cell>
        </row>
        <row r="1611">
          <cell r="A1611">
            <v>16232</v>
          </cell>
          <cell r="B1611" t="str">
            <v>Chichester</v>
          </cell>
        </row>
        <row r="1612">
          <cell r="A1612">
            <v>16246</v>
          </cell>
          <cell r="B1612" t="str">
            <v>Central Bedfordshire</v>
          </cell>
        </row>
        <row r="1613">
          <cell r="A1613">
            <v>16263</v>
          </cell>
        </row>
        <row r="1614">
          <cell r="A1614">
            <v>16279</v>
          </cell>
          <cell r="B1614" t="str">
            <v>Aylesbury Vale</v>
          </cell>
        </row>
        <row r="1615">
          <cell r="A1615">
            <v>16329</v>
          </cell>
        </row>
        <row r="1616">
          <cell r="A1616">
            <v>16335</v>
          </cell>
        </row>
        <row r="1617">
          <cell r="A1617">
            <v>16362</v>
          </cell>
        </row>
        <row r="1618">
          <cell r="A1618">
            <v>16365</v>
          </cell>
        </row>
        <row r="1619">
          <cell r="A1619">
            <v>16373</v>
          </cell>
        </row>
        <row r="1620">
          <cell r="A1620">
            <v>16390</v>
          </cell>
        </row>
        <row r="1621">
          <cell r="A1621">
            <v>17393</v>
          </cell>
        </row>
        <row r="1622">
          <cell r="A1622">
            <v>17394</v>
          </cell>
        </row>
        <row r="1623">
          <cell r="A1623">
            <v>17395</v>
          </cell>
        </row>
        <row r="1624">
          <cell r="A1624">
            <v>17407</v>
          </cell>
          <cell r="B1624" t="str">
            <v>Epsom and Ewell</v>
          </cell>
        </row>
        <row r="1625">
          <cell r="A1625">
            <v>17408</v>
          </cell>
        </row>
        <row r="1626">
          <cell r="A1626">
            <v>17418</v>
          </cell>
        </row>
        <row r="1627">
          <cell r="A1627">
            <v>17421</v>
          </cell>
        </row>
        <row r="1628">
          <cell r="A1628">
            <v>17423</v>
          </cell>
        </row>
        <row r="1629">
          <cell r="A1629">
            <v>17424</v>
          </cell>
          <cell r="B1629" t="str">
            <v>Hertsmere</v>
          </cell>
        </row>
        <row r="1630">
          <cell r="A1630">
            <v>17425</v>
          </cell>
          <cell r="B1630" t="str">
            <v>Chichester</v>
          </cell>
        </row>
        <row r="1631">
          <cell r="A1631">
            <v>17435</v>
          </cell>
          <cell r="B1631" t="str">
            <v>Guildford</v>
          </cell>
        </row>
        <row r="1632">
          <cell r="A1632">
            <v>17444</v>
          </cell>
        </row>
        <row r="1633">
          <cell r="A1633">
            <v>17445</v>
          </cell>
        </row>
        <row r="1634">
          <cell r="A1634">
            <v>17450</v>
          </cell>
          <cell r="B1634" t="str">
            <v>Plymouth</v>
          </cell>
        </row>
        <row r="1635">
          <cell r="A1635">
            <v>17451</v>
          </cell>
          <cell r="B1635" t="str">
            <v>Chichester</v>
          </cell>
        </row>
        <row r="1636">
          <cell r="A1636">
            <v>17463</v>
          </cell>
          <cell r="B1636" t="str">
            <v>Maidstone</v>
          </cell>
        </row>
        <row r="1637">
          <cell r="A1637">
            <v>17464</v>
          </cell>
          <cell r="B1637" t="str">
            <v>Fenland</v>
          </cell>
        </row>
        <row r="1638">
          <cell r="A1638">
            <v>17469</v>
          </cell>
          <cell r="B1638" t="str">
            <v>Reading</v>
          </cell>
        </row>
        <row r="1639">
          <cell r="A1639">
            <v>17472</v>
          </cell>
        </row>
        <row r="1640">
          <cell r="A1640">
            <v>17480</v>
          </cell>
        </row>
        <row r="1641">
          <cell r="A1641">
            <v>17481</v>
          </cell>
        </row>
        <row r="1642">
          <cell r="A1642">
            <v>17486</v>
          </cell>
          <cell r="B1642" t="str">
            <v>Mole Valley</v>
          </cell>
        </row>
        <row r="1643">
          <cell r="A1643">
            <v>17488</v>
          </cell>
          <cell r="B1643" t="str">
            <v>Reading</v>
          </cell>
        </row>
        <row r="1644">
          <cell r="A1644">
            <v>17489</v>
          </cell>
          <cell r="B1644" t="str">
            <v>Milton Keynes</v>
          </cell>
        </row>
        <row r="1645">
          <cell r="A1645">
            <v>17490</v>
          </cell>
        </row>
        <row r="1646">
          <cell r="A1646">
            <v>17511</v>
          </cell>
        </row>
        <row r="1647">
          <cell r="A1647">
            <v>17519</v>
          </cell>
        </row>
        <row r="1648">
          <cell r="A1648">
            <v>17543</v>
          </cell>
          <cell r="B1648" t="str">
            <v>Cambridge</v>
          </cell>
        </row>
        <row r="1649">
          <cell r="A1649">
            <v>17544</v>
          </cell>
          <cell r="B1649" t="str">
            <v>Maidstone</v>
          </cell>
        </row>
        <row r="1650">
          <cell r="A1650">
            <v>17548</v>
          </cell>
        </row>
        <row r="1651">
          <cell r="A1651">
            <v>17550</v>
          </cell>
        </row>
        <row r="1652">
          <cell r="A1652">
            <v>17555</v>
          </cell>
        </row>
        <row r="1653">
          <cell r="A1653">
            <v>17559</v>
          </cell>
        </row>
        <row r="1654">
          <cell r="A1654">
            <v>17560</v>
          </cell>
        </row>
        <row r="1655">
          <cell r="A1655">
            <v>17561</v>
          </cell>
          <cell r="B1655" t="str">
            <v>Horsham</v>
          </cell>
        </row>
        <row r="1656">
          <cell r="A1656">
            <v>17562</v>
          </cell>
          <cell r="B1656" t="str">
            <v>Portsmouth</v>
          </cell>
        </row>
        <row r="1657">
          <cell r="A1657">
            <v>17574</v>
          </cell>
          <cell r="B1657" t="str">
            <v>Chelmsford</v>
          </cell>
        </row>
        <row r="1658">
          <cell r="A1658">
            <v>17575</v>
          </cell>
          <cell r="B1658" t="str">
            <v>Dartford</v>
          </cell>
        </row>
        <row r="1659">
          <cell r="A1659">
            <v>17578</v>
          </cell>
          <cell r="B1659" t="str">
            <v>Uttlesford</v>
          </cell>
        </row>
        <row r="1660">
          <cell r="A1660">
            <v>17586</v>
          </cell>
          <cell r="B1660" t="str">
            <v>Hertsmere</v>
          </cell>
        </row>
        <row r="1661">
          <cell r="A1661">
            <v>17599</v>
          </cell>
          <cell r="B1661" t="str">
            <v>Tandridge</v>
          </cell>
        </row>
        <row r="1662">
          <cell r="A1662">
            <v>17619</v>
          </cell>
          <cell r="B1662" t="str">
            <v>Horsham</v>
          </cell>
        </row>
        <row r="1663">
          <cell r="A1663">
            <v>17620</v>
          </cell>
          <cell r="B1663" t="str">
            <v>Maidstone</v>
          </cell>
        </row>
        <row r="1664">
          <cell r="A1664">
            <v>17629</v>
          </cell>
          <cell r="B1664" t="str">
            <v>Chichester</v>
          </cell>
        </row>
        <row r="1665">
          <cell r="A1665">
            <v>17630</v>
          </cell>
        </row>
        <row r="1666">
          <cell r="A1666">
            <v>17632</v>
          </cell>
        </row>
        <row r="1667">
          <cell r="A1667">
            <v>17633</v>
          </cell>
        </row>
        <row r="1668">
          <cell r="A1668">
            <v>17636</v>
          </cell>
        </row>
        <row r="1669">
          <cell r="A1669">
            <v>17641</v>
          </cell>
        </row>
        <row r="1670">
          <cell r="A1670">
            <v>15234</v>
          </cell>
          <cell r="B1670" t="str">
            <v>Stratford-on-Avon</v>
          </cell>
        </row>
        <row r="1671">
          <cell r="A1671">
            <v>15241</v>
          </cell>
        </row>
        <row r="1672">
          <cell r="A1672">
            <v>15244</v>
          </cell>
        </row>
        <row r="1673">
          <cell r="A1673">
            <v>15322</v>
          </cell>
          <cell r="B1673" t="str">
            <v>Harborough</v>
          </cell>
        </row>
        <row r="1674">
          <cell r="A1674">
            <v>16213</v>
          </cell>
          <cell r="B1674" t="str">
            <v>North Warwickshire</v>
          </cell>
        </row>
        <row r="1675">
          <cell r="A1675">
            <v>16235</v>
          </cell>
          <cell r="B1675" t="str">
            <v>Stratford-on-Avon</v>
          </cell>
        </row>
        <row r="1676">
          <cell r="A1676">
            <v>16360</v>
          </cell>
        </row>
        <row r="1677">
          <cell r="A1677">
            <v>16379</v>
          </cell>
        </row>
        <row r="1678">
          <cell r="A1678">
            <v>16385</v>
          </cell>
        </row>
        <row r="1679">
          <cell r="A1679">
            <v>16392</v>
          </cell>
        </row>
        <row r="1680">
          <cell r="A1680">
            <v>16401</v>
          </cell>
        </row>
        <row r="1681">
          <cell r="A1681">
            <v>16426</v>
          </cell>
          <cell r="B1681" t="str">
            <v>East Lindsey</v>
          </cell>
        </row>
        <row r="1682">
          <cell r="A1682">
            <v>16430</v>
          </cell>
          <cell r="B1682" t="str">
            <v>East Lindsey</v>
          </cell>
        </row>
        <row r="1683">
          <cell r="A1683">
            <v>16434</v>
          </cell>
        </row>
        <row r="1684">
          <cell r="A1684">
            <v>16437</v>
          </cell>
        </row>
        <row r="1685">
          <cell r="A1685">
            <v>16439</v>
          </cell>
        </row>
        <row r="1686">
          <cell r="A1686">
            <v>16440</v>
          </cell>
        </row>
        <row r="1687">
          <cell r="A1687">
            <v>16449</v>
          </cell>
        </row>
        <row r="1688">
          <cell r="A1688">
            <v>16461</v>
          </cell>
          <cell r="B1688" t="str">
            <v>Derbyshire Dales</v>
          </cell>
        </row>
        <row r="1689">
          <cell r="A1689">
            <v>16492</v>
          </cell>
          <cell r="B1689" t="str">
            <v>Derbyshire Dales</v>
          </cell>
        </row>
        <row r="1690">
          <cell r="A1690">
            <v>16498</v>
          </cell>
          <cell r="B1690" t="str">
            <v>Cherwell</v>
          </cell>
        </row>
        <row r="1691">
          <cell r="A1691">
            <v>16510</v>
          </cell>
          <cell r="B1691" t="str">
            <v>Cherwell</v>
          </cell>
        </row>
        <row r="1692">
          <cell r="A1692">
            <v>16515</v>
          </cell>
        </row>
        <row r="1693">
          <cell r="A1693">
            <v>16585</v>
          </cell>
        </row>
        <row r="1694">
          <cell r="A1694">
            <v>16587</v>
          </cell>
        </row>
        <row r="1695">
          <cell r="A1695">
            <v>16590</v>
          </cell>
        </row>
        <row r="1696">
          <cell r="A1696">
            <v>16595</v>
          </cell>
        </row>
        <row r="1697">
          <cell r="A1697">
            <v>16608</v>
          </cell>
        </row>
        <row r="1698">
          <cell r="A1698">
            <v>16610</v>
          </cell>
        </row>
        <row r="1699">
          <cell r="A1699">
            <v>16611</v>
          </cell>
        </row>
        <row r="1700">
          <cell r="A1700">
            <v>16624</v>
          </cell>
        </row>
        <row r="1701">
          <cell r="A1701">
            <v>16658</v>
          </cell>
        </row>
        <row r="1702">
          <cell r="A1702">
            <v>16664</v>
          </cell>
        </row>
        <row r="1703">
          <cell r="A1703">
            <v>16667</v>
          </cell>
        </row>
        <row r="1704">
          <cell r="A1704">
            <v>16668</v>
          </cell>
        </row>
        <row r="1705">
          <cell r="A1705">
            <v>16674</v>
          </cell>
        </row>
        <row r="1706">
          <cell r="A1706">
            <v>16682</v>
          </cell>
        </row>
        <row r="1707">
          <cell r="A1707">
            <v>16683</v>
          </cell>
        </row>
        <row r="1708">
          <cell r="A1708">
            <v>16714</v>
          </cell>
        </row>
        <row r="1709">
          <cell r="A1709">
            <v>16716</v>
          </cell>
          <cell r="B1709" t="str">
            <v>West Oxfordshire</v>
          </cell>
        </row>
        <row r="1710">
          <cell r="A1710">
            <v>16721</v>
          </cell>
          <cell r="B1710" t="str">
            <v>West Oxfordshire</v>
          </cell>
        </row>
        <row r="1711">
          <cell r="A1711">
            <v>16723</v>
          </cell>
        </row>
        <row r="1712">
          <cell r="A1712">
            <v>16726</v>
          </cell>
        </row>
        <row r="1713">
          <cell r="A1713">
            <v>17208</v>
          </cell>
        </row>
        <row r="1714">
          <cell r="A1714">
            <v>15548</v>
          </cell>
        </row>
        <row r="1715">
          <cell r="A1715">
            <v>15336</v>
          </cell>
          <cell r="B1715" t="str">
            <v>Reigate and Banstead</v>
          </cell>
        </row>
        <row r="1716">
          <cell r="A1716">
            <v>16542</v>
          </cell>
          <cell r="B1716" t="str">
            <v>Ashford</v>
          </cell>
        </row>
        <row r="1717">
          <cell r="A1717">
            <v>16575</v>
          </cell>
          <cell r="B1717" t="str">
            <v>Southampton</v>
          </cell>
        </row>
        <row r="1718">
          <cell r="A1718">
            <v>16594</v>
          </cell>
          <cell r="B1718" t="str">
            <v>Oxford</v>
          </cell>
        </row>
        <row r="1719">
          <cell r="A1719">
            <v>16604</v>
          </cell>
        </row>
        <row r="1720">
          <cell r="A1720">
            <v>16609</v>
          </cell>
        </row>
        <row r="1721">
          <cell r="A1721">
            <v>15186</v>
          </cell>
          <cell r="B1721" t="str">
            <v>Worthing</v>
          </cell>
        </row>
        <row r="1722">
          <cell r="A1722">
            <v>15187</v>
          </cell>
          <cell r="B1722" t="str">
            <v>Worthing</v>
          </cell>
        </row>
        <row r="1723">
          <cell r="A1723">
            <v>15188</v>
          </cell>
        </row>
        <row r="1724">
          <cell r="A1724">
            <v>15189</v>
          </cell>
        </row>
        <row r="1725">
          <cell r="A1725">
            <v>15723</v>
          </cell>
        </row>
        <row r="1726">
          <cell r="A1726">
            <v>16342</v>
          </cell>
        </row>
        <row r="1727">
          <cell r="A1727">
            <v>16964</v>
          </cell>
        </row>
        <row r="1728">
          <cell r="A1728">
            <v>17517</v>
          </cell>
        </row>
        <row r="1729">
          <cell r="A1729">
            <v>17549</v>
          </cell>
        </row>
        <row r="1730">
          <cell r="A1730">
            <v>15431</v>
          </cell>
        </row>
        <row r="1731">
          <cell r="A1731">
            <v>15432</v>
          </cell>
        </row>
        <row r="1732">
          <cell r="A1732">
            <v>15576</v>
          </cell>
          <cell r="B1732" t="str">
            <v>Staffordshire Moorlands</v>
          </cell>
        </row>
        <row r="1733">
          <cell r="A1733">
            <v>15636</v>
          </cell>
          <cell r="B1733" t="str">
            <v>Shropshire</v>
          </cell>
        </row>
        <row r="1734">
          <cell r="A1734">
            <v>15645</v>
          </cell>
          <cell r="B1734" t="str">
            <v>Shropshire</v>
          </cell>
        </row>
        <row r="1735">
          <cell r="A1735">
            <v>15647</v>
          </cell>
          <cell r="B1735" t="str">
            <v>Telford and Wrekin</v>
          </cell>
        </row>
        <row r="1736">
          <cell r="A1736">
            <v>15651</v>
          </cell>
        </row>
        <row r="1737">
          <cell r="A1737">
            <v>14936</v>
          </cell>
          <cell r="B1737" t="str">
            <v>Spelthorne</v>
          </cell>
        </row>
        <row r="1738">
          <cell r="A1738">
            <v>14937</v>
          </cell>
          <cell r="B1738" t="str">
            <v>Runnymede</v>
          </cell>
        </row>
        <row r="1739">
          <cell r="A1739">
            <v>16429</v>
          </cell>
          <cell r="B1739" t="str">
            <v>Elmbridge</v>
          </cell>
        </row>
        <row r="1740">
          <cell r="A1740">
            <v>16455</v>
          </cell>
          <cell r="B1740" t="str">
            <v>Elmbridge</v>
          </cell>
        </row>
        <row r="1741">
          <cell r="A1741">
            <v>16465</v>
          </cell>
          <cell r="B1741" t="str">
            <v>Elmbridge</v>
          </cell>
        </row>
        <row r="1742">
          <cell r="A1742">
            <v>16476</v>
          </cell>
          <cell r="B1742" t="str">
            <v>Woking</v>
          </cell>
        </row>
        <row r="1743">
          <cell r="A1743">
            <v>16491</v>
          </cell>
          <cell r="B1743" t="str">
            <v>Elmbridge</v>
          </cell>
        </row>
        <row r="1744">
          <cell r="A1744">
            <v>16495</v>
          </cell>
          <cell r="B1744" t="str">
            <v>Runnymede</v>
          </cell>
        </row>
        <row r="1745">
          <cell r="A1745">
            <v>16499</v>
          </cell>
          <cell r="B1745" t="str">
            <v>Spelthorne</v>
          </cell>
        </row>
        <row r="1746">
          <cell r="A1746">
            <v>16505</v>
          </cell>
          <cell r="B1746" t="str">
            <v>Elmbridge</v>
          </cell>
        </row>
        <row r="1747">
          <cell r="A1747">
            <v>16512</v>
          </cell>
          <cell r="B1747" t="str">
            <v>Elmbridge</v>
          </cell>
        </row>
        <row r="1748">
          <cell r="A1748">
            <v>16536</v>
          </cell>
          <cell r="B1748" t="str">
            <v>Woking</v>
          </cell>
        </row>
        <row r="1749">
          <cell r="A1749">
            <v>16552</v>
          </cell>
          <cell r="B1749" t="str">
            <v>Elmbridge</v>
          </cell>
        </row>
        <row r="1750">
          <cell r="A1750">
            <v>16572</v>
          </cell>
          <cell r="B1750" t="str">
            <v>Elmbridge</v>
          </cell>
        </row>
        <row r="1751">
          <cell r="A1751">
            <v>16584</v>
          </cell>
          <cell r="B1751" t="str">
            <v>Elmbridge</v>
          </cell>
        </row>
        <row r="1752">
          <cell r="A1752">
            <v>16114</v>
          </cell>
          <cell r="B1752" t="str">
            <v>Wyre Forest</v>
          </cell>
        </row>
        <row r="1753">
          <cell r="A1753">
            <v>16154</v>
          </cell>
          <cell r="B1753" t="str">
            <v>Wyre Forest</v>
          </cell>
        </row>
        <row r="1754">
          <cell r="A1754">
            <v>16202</v>
          </cell>
        </row>
        <row r="1755">
          <cell r="A1755">
            <v>16204</v>
          </cell>
        </row>
        <row r="1756">
          <cell r="A1756">
            <v>16247</v>
          </cell>
        </row>
        <row r="1757">
          <cell r="A1757">
            <v>16251</v>
          </cell>
        </row>
        <row r="1758">
          <cell r="A1758">
            <v>16521</v>
          </cell>
          <cell r="B1758" t="str">
            <v>Wyre Forest</v>
          </cell>
        </row>
        <row r="1759">
          <cell r="A1759">
            <v>16588</v>
          </cell>
        </row>
        <row r="1760">
          <cell r="A1760">
            <v>16665</v>
          </cell>
        </row>
        <row r="1761">
          <cell r="A1761">
            <v>15466</v>
          </cell>
          <cell r="B1761" t="str">
            <v>Manchester</v>
          </cell>
        </row>
        <row r="1762">
          <cell r="A1762">
            <v>15467</v>
          </cell>
        </row>
        <row r="1763">
          <cell r="A1763">
            <v>15468</v>
          </cell>
          <cell r="B1763" t="str">
            <v>Manchester</v>
          </cell>
        </row>
        <row r="1764">
          <cell r="A1764">
            <v>15470</v>
          </cell>
        </row>
        <row r="1765">
          <cell r="A1765">
            <v>15472</v>
          </cell>
          <cell r="B1765" t="str">
            <v>Manchester</v>
          </cell>
        </row>
        <row r="1766">
          <cell r="A1766">
            <v>15479</v>
          </cell>
        </row>
        <row r="1767">
          <cell r="A1767">
            <v>15550</v>
          </cell>
          <cell r="B1767" t="str">
            <v>Manchester</v>
          </cell>
        </row>
        <row r="1768">
          <cell r="A1768">
            <v>15763</v>
          </cell>
        </row>
        <row r="1769">
          <cell r="A1769">
            <v>15772</v>
          </cell>
        </row>
        <row r="1770">
          <cell r="A1770">
            <v>15779</v>
          </cell>
        </row>
        <row r="1771">
          <cell r="A1771">
            <v>15784</v>
          </cell>
        </row>
        <row r="1772">
          <cell r="A1772">
            <v>15791</v>
          </cell>
        </row>
        <row r="1773">
          <cell r="A1773">
            <v>15808</v>
          </cell>
        </row>
        <row r="1774">
          <cell r="A1774">
            <v>15814</v>
          </cell>
        </row>
        <row r="1775">
          <cell r="A1775">
            <v>15826</v>
          </cell>
        </row>
        <row r="1776">
          <cell r="A1776">
            <v>15867</v>
          </cell>
        </row>
        <row r="1777">
          <cell r="A1777">
            <v>15869</v>
          </cell>
        </row>
        <row r="1778">
          <cell r="A1778">
            <v>15875</v>
          </cell>
        </row>
        <row r="1779">
          <cell r="A1779">
            <v>15881</v>
          </cell>
        </row>
        <row r="1780">
          <cell r="A1780">
            <v>15900</v>
          </cell>
        </row>
        <row r="1781">
          <cell r="A1781">
            <v>15901</v>
          </cell>
          <cell r="B1781" t="str">
            <v>Wirral</v>
          </cell>
        </row>
        <row r="1782">
          <cell r="A1782">
            <v>15905</v>
          </cell>
        </row>
        <row r="1783">
          <cell r="A1783">
            <v>15908</v>
          </cell>
          <cell r="B1783" t="str">
            <v>Liverpool</v>
          </cell>
        </row>
        <row r="1784">
          <cell r="A1784">
            <v>15912</v>
          </cell>
          <cell r="B1784" t="str">
            <v>Sefton</v>
          </cell>
        </row>
        <row r="1785">
          <cell r="A1785">
            <v>15915</v>
          </cell>
          <cell r="B1785" t="str">
            <v>Trafford</v>
          </cell>
        </row>
        <row r="1786">
          <cell r="A1786">
            <v>15917</v>
          </cell>
          <cell r="B1786" t="str">
            <v>Liverpool</v>
          </cell>
        </row>
        <row r="1787">
          <cell r="A1787">
            <v>15920</v>
          </cell>
          <cell r="B1787" t="str">
            <v>Trafford</v>
          </cell>
        </row>
        <row r="1788">
          <cell r="A1788">
            <v>15924</v>
          </cell>
          <cell r="B1788" t="str">
            <v>Wirral</v>
          </cell>
        </row>
        <row r="1789">
          <cell r="A1789">
            <v>15926</v>
          </cell>
          <cell r="B1789" t="str">
            <v>Liverpool</v>
          </cell>
        </row>
        <row r="1790">
          <cell r="A1790">
            <v>15928</v>
          </cell>
          <cell r="B1790" t="str">
            <v>Liverpool</v>
          </cell>
        </row>
        <row r="1791">
          <cell r="A1791">
            <v>15929</v>
          </cell>
          <cell r="B1791" t="str">
            <v>Liverpool</v>
          </cell>
        </row>
        <row r="1792">
          <cell r="A1792">
            <v>15930</v>
          </cell>
          <cell r="B1792" t="str">
            <v>Trafford</v>
          </cell>
        </row>
        <row r="1793">
          <cell r="A1793">
            <v>15932</v>
          </cell>
          <cell r="B1793" t="str">
            <v>Wirral</v>
          </cell>
        </row>
        <row r="1794">
          <cell r="A1794">
            <v>15934</v>
          </cell>
          <cell r="B1794" t="str">
            <v>Knowsley</v>
          </cell>
        </row>
        <row r="1795">
          <cell r="A1795">
            <v>15936</v>
          </cell>
          <cell r="B1795" t="str">
            <v>Liverpool</v>
          </cell>
        </row>
        <row r="1796">
          <cell r="A1796">
            <v>15937</v>
          </cell>
          <cell r="B1796" t="str">
            <v>Liverpool</v>
          </cell>
        </row>
        <row r="1797">
          <cell r="A1797">
            <v>15938</v>
          </cell>
          <cell r="B1797" t="str">
            <v>Wirral</v>
          </cell>
        </row>
        <row r="1798">
          <cell r="A1798">
            <v>16244</v>
          </cell>
          <cell r="B1798" t="str">
            <v>Manchester</v>
          </cell>
        </row>
        <row r="1799">
          <cell r="A1799">
            <v>16255</v>
          </cell>
        </row>
        <row r="1800">
          <cell r="A1800">
            <v>16264</v>
          </cell>
        </row>
        <row r="1801">
          <cell r="A1801">
            <v>16267</v>
          </cell>
        </row>
        <row r="1802">
          <cell r="A1802">
            <v>16268</v>
          </cell>
        </row>
        <row r="1803">
          <cell r="A1803">
            <v>16277</v>
          </cell>
          <cell r="B1803" t="str">
            <v>Manchester</v>
          </cell>
        </row>
        <row r="1804">
          <cell r="A1804">
            <v>16330</v>
          </cell>
        </row>
        <row r="1805">
          <cell r="A1805">
            <v>16334</v>
          </cell>
        </row>
        <row r="1806">
          <cell r="A1806">
            <v>16337</v>
          </cell>
        </row>
        <row r="1807">
          <cell r="A1807">
            <v>16339</v>
          </cell>
        </row>
        <row r="1808">
          <cell r="A1808">
            <v>16341</v>
          </cell>
        </row>
        <row r="1809">
          <cell r="A1809">
            <v>16343</v>
          </cell>
        </row>
        <row r="1810">
          <cell r="A1810">
            <v>16380</v>
          </cell>
        </row>
        <row r="1811">
          <cell r="A1811">
            <v>16381</v>
          </cell>
          <cell r="B1811" t="str">
            <v>Bury</v>
          </cell>
        </row>
        <row r="1812">
          <cell r="A1812">
            <v>16389</v>
          </cell>
          <cell r="B1812" t="str">
            <v>Manchester</v>
          </cell>
        </row>
        <row r="1813">
          <cell r="A1813">
            <v>16531</v>
          </cell>
          <cell r="B1813" t="str">
            <v>Knowsley</v>
          </cell>
        </row>
        <row r="1814">
          <cell r="A1814">
            <v>16860</v>
          </cell>
        </row>
        <row r="1815">
          <cell r="A1815">
            <v>16861</v>
          </cell>
        </row>
        <row r="1816">
          <cell r="A1816">
            <v>16862</v>
          </cell>
        </row>
        <row r="1817">
          <cell r="A1817">
            <v>16881</v>
          </cell>
          <cell r="B1817" t="str">
            <v>St. Helens</v>
          </cell>
        </row>
        <row r="1818">
          <cell r="A1818">
            <v>17044</v>
          </cell>
        </row>
        <row r="1819">
          <cell r="A1819">
            <v>17096</v>
          </cell>
        </row>
        <row r="1820">
          <cell r="A1820">
            <v>17114</v>
          </cell>
        </row>
        <row r="1821">
          <cell r="A1821">
            <v>17115</v>
          </cell>
        </row>
        <row r="1822">
          <cell r="A1822">
            <v>17243</v>
          </cell>
        </row>
        <row r="1823">
          <cell r="A1823">
            <v>17248</v>
          </cell>
        </row>
        <row r="1824">
          <cell r="A1824">
            <v>17253</v>
          </cell>
        </row>
        <row r="1825">
          <cell r="A1825">
            <v>17258</v>
          </cell>
        </row>
        <row r="1826">
          <cell r="A1826">
            <v>17419</v>
          </cell>
          <cell r="B1826" t="str">
            <v>Manchester</v>
          </cell>
        </row>
        <row r="1827">
          <cell r="A1827">
            <v>17454</v>
          </cell>
          <cell r="B1827" t="str">
            <v>Manchester</v>
          </cell>
        </row>
        <row r="1828">
          <cell r="A1828">
            <v>17603</v>
          </cell>
        </row>
        <row r="1829">
          <cell r="A1829">
            <v>17797</v>
          </cell>
          <cell r="B1829" t="str">
            <v>Manchester</v>
          </cell>
        </row>
        <row r="1830">
          <cell r="A1830">
            <v>17798</v>
          </cell>
          <cell r="B1830" t="str">
            <v>Manchester</v>
          </cell>
        </row>
        <row r="1831">
          <cell r="A1831">
            <v>17804</v>
          </cell>
          <cell r="B1831" t="str">
            <v>Manchester</v>
          </cell>
        </row>
        <row r="1832">
          <cell r="A1832">
            <v>14928</v>
          </cell>
          <cell r="B1832" t="str">
            <v>Harrogate</v>
          </cell>
        </row>
        <row r="1833">
          <cell r="A1833">
            <v>15161</v>
          </cell>
          <cell r="B1833" t="str">
            <v>Stockport</v>
          </cell>
        </row>
        <row r="1834">
          <cell r="A1834">
            <v>15162</v>
          </cell>
        </row>
        <row r="1835">
          <cell r="A1835">
            <v>15164</v>
          </cell>
        </row>
        <row r="1836">
          <cell r="A1836">
            <v>15165</v>
          </cell>
        </row>
        <row r="1837">
          <cell r="A1837">
            <v>15167</v>
          </cell>
          <cell r="B1837" t="str">
            <v>South Kesteven</v>
          </cell>
        </row>
        <row r="1838">
          <cell r="A1838">
            <v>15168</v>
          </cell>
        </row>
        <row r="1839">
          <cell r="A1839">
            <v>15169</v>
          </cell>
        </row>
        <row r="1840">
          <cell r="A1840">
            <v>15170</v>
          </cell>
        </row>
        <row r="1841">
          <cell r="A1841">
            <v>15171</v>
          </cell>
        </row>
        <row r="1842">
          <cell r="A1842">
            <v>15173</v>
          </cell>
          <cell r="B1842" t="str">
            <v>Doncaster</v>
          </cell>
        </row>
        <row r="1843">
          <cell r="A1843">
            <v>15263</v>
          </cell>
          <cell r="B1843" t="str">
            <v>Cheshire West and Chester</v>
          </cell>
        </row>
        <row r="1844">
          <cell r="A1844">
            <v>15277</v>
          </cell>
          <cell r="B1844" t="str">
            <v>Cheshire West and Chester</v>
          </cell>
        </row>
        <row r="1845">
          <cell r="A1845">
            <v>15279</v>
          </cell>
          <cell r="B1845" t="str">
            <v>Cheshire West and Chester</v>
          </cell>
        </row>
        <row r="1846">
          <cell r="A1846">
            <v>15285</v>
          </cell>
          <cell r="B1846" t="str">
            <v>Cheshire East</v>
          </cell>
        </row>
        <row r="1847">
          <cell r="A1847">
            <v>15291</v>
          </cell>
          <cell r="B1847" t="str">
            <v>Melton</v>
          </cell>
        </row>
        <row r="1848">
          <cell r="A1848">
            <v>15301</v>
          </cell>
          <cell r="B1848" t="str">
            <v>Cheshire West and Chester</v>
          </cell>
        </row>
        <row r="1849">
          <cell r="A1849">
            <v>15304</v>
          </cell>
          <cell r="B1849" t="str">
            <v>Cheshire West and Chester</v>
          </cell>
        </row>
        <row r="1850">
          <cell r="A1850">
            <v>15308</v>
          </cell>
        </row>
        <row r="1851">
          <cell r="A1851">
            <v>15309</v>
          </cell>
        </row>
        <row r="1852">
          <cell r="A1852">
            <v>15310</v>
          </cell>
        </row>
        <row r="1853">
          <cell r="A1853">
            <v>15312</v>
          </cell>
        </row>
        <row r="1854">
          <cell r="A1854">
            <v>15315</v>
          </cell>
        </row>
        <row r="1855">
          <cell r="A1855">
            <v>15317</v>
          </cell>
        </row>
        <row r="1856">
          <cell r="A1856">
            <v>15318</v>
          </cell>
        </row>
        <row r="1857">
          <cell r="A1857">
            <v>15338</v>
          </cell>
          <cell r="B1857" t="str">
            <v>Leeds</v>
          </cell>
        </row>
        <row r="1858">
          <cell r="A1858">
            <v>15360</v>
          </cell>
          <cell r="B1858" t="str">
            <v>Leeds</v>
          </cell>
        </row>
        <row r="1859">
          <cell r="A1859">
            <v>15361</v>
          </cell>
        </row>
        <row r="1860">
          <cell r="A1860">
            <v>15392</v>
          </cell>
        </row>
        <row r="1861">
          <cell r="A1861">
            <v>15393</v>
          </cell>
        </row>
        <row r="1862">
          <cell r="A1862">
            <v>15394</v>
          </cell>
        </row>
        <row r="1863">
          <cell r="A1863">
            <v>15395</v>
          </cell>
        </row>
        <row r="1864">
          <cell r="A1864">
            <v>15396</v>
          </cell>
        </row>
        <row r="1865">
          <cell r="A1865">
            <v>15397</v>
          </cell>
        </row>
        <row r="1866">
          <cell r="A1866">
            <v>15398</v>
          </cell>
        </row>
        <row r="1867">
          <cell r="A1867">
            <v>15399</v>
          </cell>
          <cell r="B1867" t="str">
            <v>Ribble Valley</v>
          </cell>
        </row>
        <row r="1868">
          <cell r="A1868">
            <v>15400</v>
          </cell>
          <cell r="B1868" t="str">
            <v>Ribble Valley</v>
          </cell>
        </row>
        <row r="1869">
          <cell r="A1869">
            <v>15437</v>
          </cell>
        </row>
        <row r="1870">
          <cell r="A1870">
            <v>15526</v>
          </cell>
        </row>
        <row r="1871">
          <cell r="A1871">
            <v>15528</v>
          </cell>
        </row>
        <row r="1872">
          <cell r="A1872">
            <v>15530</v>
          </cell>
        </row>
        <row r="1873">
          <cell r="A1873">
            <v>15687</v>
          </cell>
        </row>
        <row r="1874">
          <cell r="A1874">
            <v>15708</v>
          </cell>
          <cell r="B1874" t="str">
            <v>Stockport</v>
          </cell>
        </row>
        <row r="1875">
          <cell r="A1875">
            <v>16071</v>
          </cell>
          <cell r="B1875" t="str">
            <v>Ribble Valley</v>
          </cell>
        </row>
        <row r="1876">
          <cell r="A1876">
            <v>16081</v>
          </cell>
        </row>
        <row r="1877">
          <cell r="A1877">
            <v>16084</v>
          </cell>
          <cell r="B1877" t="str">
            <v>Cheshire West and Chester</v>
          </cell>
        </row>
        <row r="1878">
          <cell r="A1878">
            <v>16096</v>
          </cell>
          <cell r="B1878" t="str">
            <v>Cheshire West and Chester</v>
          </cell>
        </row>
        <row r="1879">
          <cell r="A1879">
            <v>16367</v>
          </cell>
        </row>
        <row r="1880">
          <cell r="A1880">
            <v>16375</v>
          </cell>
          <cell r="B1880" t="str">
            <v>Doncaster</v>
          </cell>
        </row>
        <row r="1881">
          <cell r="A1881">
            <v>16383</v>
          </cell>
        </row>
        <row r="1882">
          <cell r="A1882">
            <v>16384</v>
          </cell>
        </row>
        <row r="1883">
          <cell r="A1883">
            <v>16388</v>
          </cell>
        </row>
        <row r="1884">
          <cell r="A1884">
            <v>16454</v>
          </cell>
          <cell r="B1884" t="str">
            <v>Bradford</v>
          </cell>
        </row>
        <row r="1885">
          <cell r="A1885">
            <v>16877</v>
          </cell>
          <cell r="B1885" t="str">
            <v>Harrogate</v>
          </cell>
        </row>
        <row r="1886">
          <cell r="A1886">
            <v>16879</v>
          </cell>
          <cell r="B1886" t="str">
            <v>Harrogate</v>
          </cell>
        </row>
        <row r="1887">
          <cell r="A1887">
            <v>17050</v>
          </cell>
        </row>
        <row r="1888">
          <cell r="A1888">
            <v>17376</v>
          </cell>
        </row>
        <row r="1889">
          <cell r="A1889">
            <v>17382</v>
          </cell>
          <cell r="B1889" t="str">
            <v>Cheshire West and Chester</v>
          </cell>
        </row>
        <row r="1890">
          <cell r="A1890">
            <v>17383</v>
          </cell>
          <cell r="B1890" t="str">
            <v>Cheshire East</v>
          </cell>
        </row>
        <row r="1891">
          <cell r="A1891">
            <v>17385</v>
          </cell>
        </row>
        <row r="1892">
          <cell r="A1892">
            <v>17405</v>
          </cell>
        </row>
        <row r="1893">
          <cell r="A1893">
            <v>17432</v>
          </cell>
          <cell r="B1893" t="str">
            <v>Doncaster</v>
          </cell>
        </row>
        <row r="1894">
          <cell r="A1894">
            <v>17434</v>
          </cell>
        </row>
        <row r="1895">
          <cell r="A1895">
            <v>17460</v>
          </cell>
        </row>
        <row r="1896">
          <cell r="A1896">
            <v>17462</v>
          </cell>
        </row>
        <row r="1897">
          <cell r="A1897">
            <v>17466</v>
          </cell>
          <cell r="B1897" t="str">
            <v>Leeds</v>
          </cell>
        </row>
        <row r="1898">
          <cell r="A1898">
            <v>17507</v>
          </cell>
        </row>
        <row r="1899">
          <cell r="A1899">
            <v>17508</v>
          </cell>
        </row>
        <row r="1900">
          <cell r="A1900">
            <v>17518</v>
          </cell>
        </row>
        <row r="1901">
          <cell r="A1901">
            <v>17528</v>
          </cell>
          <cell r="B1901" t="str">
            <v>Harrogate</v>
          </cell>
        </row>
        <row r="1902">
          <cell r="A1902">
            <v>17533</v>
          </cell>
          <cell r="B1902" t="str">
            <v>South Kesteven</v>
          </cell>
        </row>
        <row r="1903">
          <cell r="A1903">
            <v>17538</v>
          </cell>
          <cell r="B1903" t="str">
            <v>Cheshire West and Chester</v>
          </cell>
        </row>
        <row r="1904">
          <cell r="A1904">
            <v>17556</v>
          </cell>
        </row>
        <row r="1905">
          <cell r="A1905">
            <v>17557</v>
          </cell>
        </row>
        <row r="1906">
          <cell r="A1906">
            <v>17577</v>
          </cell>
          <cell r="B1906" t="str">
            <v>Leeds</v>
          </cell>
        </row>
        <row r="1907">
          <cell r="A1907">
            <v>17579</v>
          </cell>
        </row>
        <row r="1908">
          <cell r="A1908">
            <v>17612</v>
          </cell>
        </row>
        <row r="1909">
          <cell r="A1909">
            <v>17613</v>
          </cell>
        </row>
        <row r="1910">
          <cell r="A1910">
            <v>17616</v>
          </cell>
          <cell r="B1910" t="str">
            <v>Cheshire West and Chester</v>
          </cell>
        </row>
        <row r="1911">
          <cell r="A1911">
            <v>16237</v>
          </cell>
          <cell r="B1911" t="str">
            <v>St. Edmundsbury</v>
          </cell>
        </row>
        <row r="1912">
          <cell r="A1912">
            <v>16260</v>
          </cell>
          <cell r="B1912" t="str">
            <v>St. Edmundsbury</v>
          </cell>
        </row>
        <row r="1913">
          <cell r="A1913">
            <v>16269</v>
          </cell>
          <cell r="B1913" t="str">
            <v>St. Edmundsbury</v>
          </cell>
        </row>
        <row r="1914">
          <cell r="A1914">
            <v>16403</v>
          </cell>
          <cell r="B1914" t="str">
            <v>St. Edmundsbury</v>
          </cell>
        </row>
        <row r="1915">
          <cell r="A1915">
            <v>16450</v>
          </cell>
        </row>
        <row r="1916">
          <cell r="A1916">
            <v>16468</v>
          </cell>
        </row>
        <row r="1917">
          <cell r="A1917">
            <v>16471</v>
          </cell>
        </row>
        <row r="1918">
          <cell r="A1918">
            <v>16551</v>
          </cell>
        </row>
        <row r="1919">
          <cell r="A1919">
            <v>16558</v>
          </cell>
        </row>
        <row r="1920">
          <cell r="A1920">
            <v>16563</v>
          </cell>
        </row>
        <row r="1921">
          <cell r="A1921">
            <v>16566</v>
          </cell>
        </row>
        <row r="1922">
          <cell r="A1922">
            <v>16568</v>
          </cell>
        </row>
        <row r="1923">
          <cell r="A1923">
            <v>15091</v>
          </cell>
          <cell r="B1923" t="str">
            <v>Knowsley</v>
          </cell>
        </row>
        <row r="1924">
          <cell r="A1924">
            <v>15096</v>
          </cell>
          <cell r="B1924" t="str">
            <v>Knowsley</v>
          </cell>
        </row>
        <row r="1925">
          <cell r="A1925">
            <v>15181</v>
          </cell>
        </row>
        <row r="1926">
          <cell r="A1926">
            <v>16299</v>
          </cell>
          <cell r="B1926" t="str">
            <v>Knowsley</v>
          </cell>
        </row>
        <row r="1927">
          <cell r="A1927">
            <v>16486</v>
          </cell>
          <cell r="B1927" t="str">
            <v>Knowsley</v>
          </cell>
        </row>
        <row r="1928">
          <cell r="A1928">
            <v>17534</v>
          </cell>
        </row>
        <row r="1929">
          <cell r="A1929">
            <v>17609</v>
          </cell>
          <cell r="B1929" t="str">
            <v>Knowsley</v>
          </cell>
        </row>
        <row r="1930">
          <cell r="A1930">
            <v>15233</v>
          </cell>
          <cell r="B1930" t="str">
            <v>Peterborough</v>
          </cell>
        </row>
        <row r="1931">
          <cell r="A1931">
            <v>15327</v>
          </cell>
          <cell r="B1931" t="str">
            <v>Peterborough</v>
          </cell>
        </row>
        <row r="1932">
          <cell r="A1932">
            <v>15346</v>
          </cell>
          <cell r="B1932" t="str">
            <v>South Cambridgeshire</v>
          </cell>
        </row>
        <row r="1933">
          <cell r="A1933">
            <v>15348</v>
          </cell>
          <cell r="B1933" t="str">
            <v>Huntingdonshire</v>
          </cell>
        </row>
        <row r="1934">
          <cell r="A1934">
            <v>15352</v>
          </cell>
          <cell r="B1934" t="str">
            <v>Bedford</v>
          </cell>
        </row>
        <row r="1935">
          <cell r="A1935">
            <v>15371</v>
          </cell>
          <cell r="B1935" t="str">
            <v>Kettering</v>
          </cell>
        </row>
        <row r="1936">
          <cell r="A1936">
            <v>15444</v>
          </cell>
          <cell r="B1936" t="str">
            <v>Peterborough</v>
          </cell>
        </row>
        <row r="1937">
          <cell r="A1937">
            <v>15454</v>
          </cell>
          <cell r="B1937" t="str">
            <v>Bedford</v>
          </cell>
        </row>
        <row r="1938">
          <cell r="A1938">
            <v>15462</v>
          </cell>
          <cell r="B1938" t="str">
            <v>Peterborough</v>
          </cell>
        </row>
        <row r="1939">
          <cell r="A1939">
            <v>15534</v>
          </cell>
          <cell r="B1939" t="str">
            <v>Milton Keynes</v>
          </cell>
        </row>
        <row r="1940">
          <cell r="A1940">
            <v>15539</v>
          </cell>
          <cell r="B1940" t="str">
            <v>Huntingdonshire</v>
          </cell>
        </row>
        <row r="1941">
          <cell r="A1941">
            <v>15545</v>
          </cell>
          <cell r="B1941" t="str">
            <v>Huntingdonshire</v>
          </cell>
        </row>
        <row r="1942">
          <cell r="A1942">
            <v>15549</v>
          </cell>
          <cell r="B1942" t="str">
            <v>Peterborough</v>
          </cell>
        </row>
        <row r="1943">
          <cell r="A1943">
            <v>15553</v>
          </cell>
          <cell r="B1943" t="str">
            <v>South Cambridgeshire</v>
          </cell>
        </row>
        <row r="1944">
          <cell r="A1944">
            <v>15558</v>
          </cell>
          <cell r="B1944" t="str">
            <v>Bedford</v>
          </cell>
        </row>
        <row r="1945">
          <cell r="A1945">
            <v>15659</v>
          </cell>
          <cell r="B1945" t="str">
            <v>Bedford</v>
          </cell>
        </row>
        <row r="1946">
          <cell r="A1946">
            <v>16828</v>
          </cell>
          <cell r="B1946" t="str">
            <v>Fenland</v>
          </cell>
        </row>
        <row r="1947">
          <cell r="A1947">
            <v>16841</v>
          </cell>
          <cell r="B1947" t="str">
            <v>East Northamptonshire</v>
          </cell>
        </row>
        <row r="1948">
          <cell r="A1948">
            <v>17377</v>
          </cell>
          <cell r="B1948" t="str">
            <v>Peterborough</v>
          </cell>
        </row>
        <row r="1949">
          <cell r="A1949">
            <v>17378</v>
          </cell>
          <cell r="B1949" t="str">
            <v>Peterborough</v>
          </cell>
        </row>
        <row r="1950">
          <cell r="A1950">
            <v>17387</v>
          </cell>
          <cell r="B1950" t="str">
            <v>Peterborough</v>
          </cell>
        </row>
        <row r="1951">
          <cell r="A1951">
            <v>17420</v>
          </cell>
          <cell r="B1951" t="str">
            <v>South Cambridgeshire</v>
          </cell>
        </row>
        <row r="1952">
          <cell r="A1952">
            <v>17455</v>
          </cell>
          <cell r="B1952" t="str">
            <v>Milton Keynes</v>
          </cell>
        </row>
        <row r="1953">
          <cell r="A1953">
            <v>17456</v>
          </cell>
          <cell r="B1953" t="str">
            <v>Huntingdonshire</v>
          </cell>
        </row>
        <row r="1954">
          <cell r="A1954">
            <v>17458</v>
          </cell>
          <cell r="B1954" t="str">
            <v>Fenland</v>
          </cell>
        </row>
        <row r="1955">
          <cell r="A1955">
            <v>17494</v>
          </cell>
          <cell r="B1955" t="str">
            <v>East Northamptonshire</v>
          </cell>
        </row>
        <row r="1956">
          <cell r="A1956">
            <v>17504</v>
          </cell>
          <cell r="B1956" t="str">
            <v>Huntingdonshire</v>
          </cell>
        </row>
        <row r="1957">
          <cell r="A1957">
            <v>17506</v>
          </cell>
          <cell r="B1957" t="str">
            <v>Kettering</v>
          </cell>
        </row>
        <row r="1958">
          <cell r="A1958">
            <v>17521</v>
          </cell>
          <cell r="B1958" t="str">
            <v>Bedford</v>
          </cell>
        </row>
        <row r="1959">
          <cell r="A1959">
            <v>17540</v>
          </cell>
          <cell r="B1959" t="str">
            <v>Peterborough</v>
          </cell>
        </row>
        <row r="1960">
          <cell r="A1960">
            <v>17542</v>
          </cell>
          <cell r="B1960" t="str">
            <v>South Cambridgeshire</v>
          </cell>
        </row>
        <row r="1961">
          <cell r="A1961">
            <v>17563</v>
          </cell>
          <cell r="B1961" t="str">
            <v>Huntingdonshire</v>
          </cell>
        </row>
        <row r="1962">
          <cell r="A1962">
            <v>17593</v>
          </cell>
          <cell r="B1962" t="str">
            <v>Peterborough</v>
          </cell>
        </row>
        <row r="1963">
          <cell r="A1963">
            <v>17594</v>
          </cell>
          <cell r="B1963" t="str">
            <v>Peterborough</v>
          </cell>
        </row>
        <row r="1964">
          <cell r="A1964">
            <v>17617</v>
          </cell>
          <cell r="B1964" t="str">
            <v>Bedford</v>
          </cell>
        </row>
        <row r="1965">
          <cell r="A1965">
            <v>17008</v>
          </cell>
        </row>
        <row r="1966">
          <cell r="A1966">
            <v>17028</v>
          </cell>
        </row>
        <row r="1967">
          <cell r="A1967">
            <v>17035</v>
          </cell>
        </row>
        <row r="1968">
          <cell r="A1968">
            <v>17040</v>
          </cell>
        </row>
        <row r="1969">
          <cell r="A1969">
            <v>17046</v>
          </cell>
        </row>
        <row r="1970">
          <cell r="A1970">
            <v>17053</v>
          </cell>
        </row>
        <row r="1971">
          <cell r="A1971">
            <v>17062</v>
          </cell>
        </row>
        <row r="1972">
          <cell r="A1972">
            <v>17065</v>
          </cell>
        </row>
        <row r="1973">
          <cell r="A1973">
            <v>17069</v>
          </cell>
        </row>
        <row r="1974">
          <cell r="A1974">
            <v>17071</v>
          </cell>
        </row>
        <row r="1975">
          <cell r="A1975">
            <v>17072</v>
          </cell>
        </row>
        <row r="1976">
          <cell r="A1976">
            <v>17075</v>
          </cell>
        </row>
        <row r="1977">
          <cell r="A1977">
            <v>17078</v>
          </cell>
        </row>
        <row r="1978">
          <cell r="A1978">
            <v>17083</v>
          </cell>
        </row>
        <row r="1979">
          <cell r="A1979">
            <v>16404</v>
          </cell>
        </row>
        <row r="1980">
          <cell r="A1980">
            <v>16593</v>
          </cell>
        </row>
        <row r="1981">
          <cell r="A1981">
            <v>16596</v>
          </cell>
        </row>
        <row r="1982">
          <cell r="A1982">
            <v>16599</v>
          </cell>
        </row>
        <row r="1983">
          <cell r="A1983">
            <v>16603</v>
          </cell>
        </row>
        <row r="1984">
          <cell r="A1984">
            <v>16669</v>
          </cell>
        </row>
        <row r="1985">
          <cell r="A1985">
            <v>16675</v>
          </cell>
        </row>
        <row r="1986">
          <cell r="A1986">
            <v>16686</v>
          </cell>
        </row>
        <row r="1987">
          <cell r="A1987">
            <v>16696</v>
          </cell>
        </row>
        <row r="1988">
          <cell r="A1988">
            <v>16784</v>
          </cell>
        </row>
        <row r="1989">
          <cell r="A1989">
            <v>16983</v>
          </cell>
        </row>
        <row r="1990">
          <cell r="A1990">
            <v>17081</v>
          </cell>
        </row>
        <row r="1991">
          <cell r="A1991">
            <v>17086</v>
          </cell>
        </row>
        <row r="1992">
          <cell r="A1992">
            <v>17089</v>
          </cell>
        </row>
        <row r="1993">
          <cell r="A1993">
            <v>17091</v>
          </cell>
        </row>
        <row r="1994">
          <cell r="A1994">
            <v>17093</v>
          </cell>
        </row>
        <row r="1995">
          <cell r="A1995">
            <v>17123</v>
          </cell>
        </row>
        <row r="1996">
          <cell r="A1996">
            <v>17126</v>
          </cell>
        </row>
        <row r="1997">
          <cell r="A1997">
            <v>17127</v>
          </cell>
        </row>
        <row r="1998">
          <cell r="A1998">
            <v>17129</v>
          </cell>
          <cell r="B1998" t="str">
            <v>Cheshire West and Chester</v>
          </cell>
        </row>
        <row r="1999">
          <cell r="A1999">
            <v>17132</v>
          </cell>
        </row>
        <row r="2000">
          <cell r="A2000">
            <v>17151</v>
          </cell>
        </row>
        <row r="2001">
          <cell r="A2001">
            <v>17164</v>
          </cell>
          <cell r="B2001" t="str">
            <v>West Lindsey</v>
          </cell>
        </row>
        <row r="2002">
          <cell r="A2002">
            <v>17212</v>
          </cell>
        </row>
        <row r="2003">
          <cell r="A2003">
            <v>17219</v>
          </cell>
        </row>
        <row r="2004">
          <cell r="A2004">
            <v>17500</v>
          </cell>
        </row>
        <row r="2005">
          <cell r="A2005">
            <v>17649</v>
          </cell>
        </row>
        <row r="2006">
          <cell r="A2006">
            <v>16007</v>
          </cell>
          <cell r="B2006" t="str">
            <v>Scarborough</v>
          </cell>
        </row>
        <row r="2007">
          <cell r="A2007">
            <v>16023</v>
          </cell>
        </row>
        <row r="2008">
          <cell r="A2008">
            <v>16368</v>
          </cell>
        </row>
        <row r="2009">
          <cell r="A2009">
            <v>16393</v>
          </cell>
        </row>
        <row r="2010">
          <cell r="A2010">
            <v>16472</v>
          </cell>
          <cell r="B2010" t="str">
            <v>Scarborough</v>
          </cell>
        </row>
        <row r="2011">
          <cell r="A2011">
            <v>16619</v>
          </cell>
        </row>
        <row r="2012">
          <cell r="A2012">
            <v>16621</v>
          </cell>
        </row>
        <row r="2013">
          <cell r="A2013">
            <v>16626</v>
          </cell>
        </row>
        <row r="2014">
          <cell r="A2014">
            <v>16628</v>
          </cell>
        </row>
        <row r="2015">
          <cell r="A2015">
            <v>16648</v>
          </cell>
        </row>
        <row r="2016">
          <cell r="A2016">
            <v>16653</v>
          </cell>
        </row>
        <row r="2017">
          <cell r="A2017">
            <v>16655</v>
          </cell>
        </row>
        <row r="2018">
          <cell r="A2018">
            <v>16657</v>
          </cell>
        </row>
        <row r="2019">
          <cell r="A2019">
            <v>16676</v>
          </cell>
        </row>
        <row r="2020">
          <cell r="A2020">
            <v>16695</v>
          </cell>
        </row>
        <row r="2021">
          <cell r="A2021">
            <v>16796</v>
          </cell>
        </row>
        <row r="2022">
          <cell r="A2022">
            <v>16990</v>
          </cell>
        </row>
        <row r="2023">
          <cell r="A2023">
            <v>16992</v>
          </cell>
        </row>
        <row r="2024">
          <cell r="A2024">
            <v>16993</v>
          </cell>
        </row>
        <row r="2025">
          <cell r="A2025">
            <v>16998</v>
          </cell>
        </row>
        <row r="2026">
          <cell r="A2026">
            <v>17833</v>
          </cell>
          <cell r="B2026" t="str">
            <v>Bolsover</v>
          </cell>
        </row>
        <row r="2027">
          <cell r="A2027">
            <v>16500</v>
          </cell>
          <cell r="B2027" t="str">
            <v>Medway Towns</v>
          </cell>
        </row>
        <row r="2028">
          <cell r="A2028">
            <v>16826</v>
          </cell>
          <cell r="B2028" t="str">
            <v>Maidstone</v>
          </cell>
        </row>
        <row r="2029">
          <cell r="A2029">
            <v>15971</v>
          </cell>
        </row>
        <row r="2030">
          <cell r="A2030">
            <v>16223</v>
          </cell>
        </row>
        <row r="2031">
          <cell r="A2031">
            <v>15104</v>
          </cell>
        </row>
        <row r="2032">
          <cell r="A2032">
            <v>15106</v>
          </cell>
        </row>
        <row r="2033">
          <cell r="A2033">
            <v>15878</v>
          </cell>
        </row>
        <row r="2034">
          <cell r="A2034">
            <v>15886</v>
          </cell>
        </row>
        <row r="2035">
          <cell r="A2035">
            <v>15888</v>
          </cell>
        </row>
        <row r="2036">
          <cell r="A2036">
            <v>15895</v>
          </cell>
        </row>
        <row r="2037">
          <cell r="A2037">
            <v>15904</v>
          </cell>
        </row>
        <row r="2038">
          <cell r="A2038">
            <v>15906</v>
          </cell>
        </row>
        <row r="2039">
          <cell r="A2039">
            <v>15907</v>
          </cell>
        </row>
        <row r="2040">
          <cell r="A2040">
            <v>15909</v>
          </cell>
        </row>
        <row r="2041">
          <cell r="A2041">
            <v>15911</v>
          </cell>
        </row>
        <row r="2042">
          <cell r="A2042">
            <v>15919</v>
          </cell>
        </row>
        <row r="2043">
          <cell r="A2043">
            <v>15925</v>
          </cell>
        </row>
        <row r="2044">
          <cell r="A2044">
            <v>15933</v>
          </cell>
        </row>
        <row r="2045">
          <cell r="A2045">
            <v>15941</v>
          </cell>
        </row>
        <row r="2046">
          <cell r="A2046">
            <v>15942</v>
          </cell>
        </row>
        <row r="2047">
          <cell r="A2047">
            <v>15945</v>
          </cell>
        </row>
        <row r="2048">
          <cell r="A2048">
            <v>15949</v>
          </cell>
        </row>
        <row r="2049">
          <cell r="A2049">
            <v>15953</v>
          </cell>
        </row>
        <row r="2050">
          <cell r="A2050">
            <v>15954</v>
          </cell>
        </row>
        <row r="2051">
          <cell r="A2051">
            <v>15959</v>
          </cell>
        </row>
        <row r="2052">
          <cell r="A2052">
            <v>15960</v>
          </cell>
        </row>
        <row r="2053">
          <cell r="A2053">
            <v>15200</v>
          </cell>
        </row>
        <row r="2054">
          <cell r="A2054">
            <v>15201</v>
          </cell>
        </row>
        <row r="2055">
          <cell r="A2055">
            <v>15203</v>
          </cell>
        </row>
        <row r="2056">
          <cell r="A2056">
            <v>15205</v>
          </cell>
        </row>
        <row r="2057">
          <cell r="A2057">
            <v>15206</v>
          </cell>
        </row>
        <row r="2058">
          <cell r="A2058">
            <v>15209</v>
          </cell>
        </row>
        <row r="2059">
          <cell r="A2059">
            <v>15210</v>
          </cell>
        </row>
        <row r="2060">
          <cell r="A2060">
            <v>15212</v>
          </cell>
        </row>
        <row r="2061">
          <cell r="A2061">
            <v>15214</v>
          </cell>
        </row>
        <row r="2062">
          <cell r="A2062">
            <v>15216</v>
          </cell>
        </row>
        <row r="2063">
          <cell r="A2063">
            <v>15217</v>
          </cell>
        </row>
        <row r="2064">
          <cell r="A2064">
            <v>15219</v>
          </cell>
        </row>
        <row r="2065">
          <cell r="A2065">
            <v>15221</v>
          </cell>
        </row>
        <row r="2066">
          <cell r="A2066">
            <v>15222</v>
          </cell>
        </row>
        <row r="2067">
          <cell r="A2067">
            <v>15223</v>
          </cell>
        </row>
        <row r="2068">
          <cell r="A2068">
            <v>15275</v>
          </cell>
        </row>
        <row r="2069">
          <cell r="A2069">
            <v>15278</v>
          </cell>
        </row>
        <row r="2070">
          <cell r="A2070">
            <v>15280</v>
          </cell>
        </row>
        <row r="2071">
          <cell r="A2071">
            <v>15283</v>
          </cell>
        </row>
        <row r="2072">
          <cell r="A2072">
            <v>15289</v>
          </cell>
        </row>
        <row r="2073">
          <cell r="A2073">
            <v>15300</v>
          </cell>
        </row>
        <row r="2074">
          <cell r="A2074">
            <v>15302</v>
          </cell>
        </row>
        <row r="2075">
          <cell r="A2075">
            <v>15582</v>
          </cell>
        </row>
        <row r="2076">
          <cell r="A2076">
            <v>16135</v>
          </cell>
        </row>
        <row r="2077">
          <cell r="A2077">
            <v>16239</v>
          </cell>
        </row>
        <row r="2078">
          <cell r="A2078">
            <v>16293</v>
          </cell>
        </row>
        <row r="2079">
          <cell r="A2079">
            <v>16317</v>
          </cell>
        </row>
        <row r="2080">
          <cell r="A2080">
            <v>16319</v>
          </cell>
        </row>
        <row r="2081">
          <cell r="A2081">
            <v>16325</v>
          </cell>
        </row>
        <row r="2082">
          <cell r="A2082">
            <v>16327</v>
          </cell>
        </row>
        <row r="2083">
          <cell r="A2083">
            <v>16348</v>
          </cell>
        </row>
        <row r="2084">
          <cell r="A2084">
            <v>16372</v>
          </cell>
        </row>
        <row r="2085">
          <cell r="A2085">
            <v>16442</v>
          </cell>
        </row>
        <row r="2086">
          <cell r="A2086">
            <v>16443</v>
          </cell>
        </row>
        <row r="2087">
          <cell r="A2087">
            <v>16444</v>
          </cell>
        </row>
        <row r="2088">
          <cell r="A2088">
            <v>16785</v>
          </cell>
        </row>
        <row r="2089">
          <cell r="A2089">
            <v>16786</v>
          </cell>
        </row>
        <row r="2090">
          <cell r="A2090">
            <v>16789</v>
          </cell>
        </row>
        <row r="2091">
          <cell r="A2091">
            <v>16792</v>
          </cell>
        </row>
        <row r="2092">
          <cell r="A2092">
            <v>16795</v>
          </cell>
        </row>
        <row r="2093">
          <cell r="A2093">
            <v>16804</v>
          </cell>
        </row>
        <row r="2094">
          <cell r="A2094">
            <v>16810</v>
          </cell>
        </row>
        <row r="2095">
          <cell r="A2095">
            <v>16830</v>
          </cell>
        </row>
        <row r="2096">
          <cell r="A2096">
            <v>16923</v>
          </cell>
        </row>
        <row r="2097">
          <cell r="A2097">
            <v>16925</v>
          </cell>
        </row>
        <row r="2098">
          <cell r="A2098">
            <v>16926</v>
          </cell>
        </row>
        <row r="2099">
          <cell r="A2099">
            <v>16929</v>
          </cell>
        </row>
        <row r="2100">
          <cell r="A2100">
            <v>16931</v>
          </cell>
        </row>
        <row r="2101">
          <cell r="A2101">
            <v>16933</v>
          </cell>
        </row>
        <row r="2102">
          <cell r="A2102">
            <v>16934</v>
          </cell>
        </row>
        <row r="2103">
          <cell r="A2103">
            <v>16939</v>
          </cell>
        </row>
        <row r="2104">
          <cell r="A2104">
            <v>16940</v>
          </cell>
        </row>
        <row r="2105">
          <cell r="A2105">
            <v>16941</v>
          </cell>
        </row>
        <row r="2106">
          <cell r="A2106">
            <v>17026</v>
          </cell>
        </row>
        <row r="2107">
          <cell r="A2107">
            <v>17033</v>
          </cell>
        </row>
        <row r="2108">
          <cell r="A2108">
            <v>17036</v>
          </cell>
        </row>
        <row r="2109">
          <cell r="A2109">
            <v>17038</v>
          </cell>
        </row>
        <row r="2110">
          <cell r="A2110">
            <v>17045</v>
          </cell>
        </row>
        <row r="2111">
          <cell r="A2111">
            <v>17056</v>
          </cell>
        </row>
        <row r="2112">
          <cell r="A2112">
            <v>17188</v>
          </cell>
        </row>
        <row r="2113">
          <cell r="A2113">
            <v>17299</v>
          </cell>
        </row>
        <row r="2114">
          <cell r="A2114">
            <v>17301</v>
          </cell>
        </row>
        <row r="2115">
          <cell r="A2115">
            <v>17302</v>
          </cell>
        </row>
        <row r="2116">
          <cell r="A2116">
            <v>17303</v>
          </cell>
        </row>
        <row r="2117">
          <cell r="A2117">
            <v>17311</v>
          </cell>
        </row>
        <row r="2118">
          <cell r="A2118">
            <v>17427</v>
          </cell>
        </row>
        <row r="2119">
          <cell r="A2119">
            <v>17615</v>
          </cell>
        </row>
        <row r="2120">
          <cell r="A2120">
            <v>17753</v>
          </cell>
        </row>
        <row r="2121">
          <cell r="A2121">
            <v>17755</v>
          </cell>
        </row>
        <row r="2122">
          <cell r="A2122">
            <v>17757</v>
          </cell>
        </row>
        <row r="2123">
          <cell r="A2123">
            <v>17758</v>
          </cell>
        </row>
        <row r="2124">
          <cell r="A2124">
            <v>17759</v>
          </cell>
        </row>
        <row r="2125">
          <cell r="A2125">
            <v>17790</v>
          </cell>
        </row>
        <row r="2126">
          <cell r="A2126">
            <v>17794</v>
          </cell>
        </row>
        <row r="2127">
          <cell r="A2127">
            <v>17808</v>
          </cell>
        </row>
        <row r="2128">
          <cell r="A2128">
            <v>16859</v>
          </cell>
        </row>
        <row r="2129">
          <cell r="A2129">
            <v>16395</v>
          </cell>
        </row>
        <row r="2130">
          <cell r="A2130">
            <v>16530</v>
          </cell>
        </row>
        <row r="2131">
          <cell r="A2131">
            <v>16569</v>
          </cell>
        </row>
        <row r="2132">
          <cell r="A2132">
            <v>16482</v>
          </cell>
          <cell r="B2132" t="str">
            <v>County Durham</v>
          </cell>
        </row>
        <row r="2133">
          <cell r="A2133">
            <v>16489</v>
          </cell>
          <cell r="B2133" t="str">
            <v>County Durham</v>
          </cell>
        </row>
        <row r="2134">
          <cell r="A2134">
            <v>16490</v>
          </cell>
          <cell r="B2134" t="str">
            <v>County Durham</v>
          </cell>
        </row>
        <row r="2135">
          <cell r="A2135">
            <v>16581</v>
          </cell>
          <cell r="B2135" t="str">
            <v>Northumberland</v>
          </cell>
        </row>
        <row r="2136">
          <cell r="A2136">
            <v>15062</v>
          </cell>
          <cell r="B2136" t="str">
            <v>Harborough</v>
          </cell>
        </row>
        <row r="2137">
          <cell r="A2137">
            <v>15070</v>
          </cell>
          <cell r="B2137" t="str">
            <v>South Oxfordshire</v>
          </cell>
        </row>
        <row r="2138">
          <cell r="A2138">
            <v>15071</v>
          </cell>
          <cell r="B2138" t="str">
            <v>South Oxfordshire</v>
          </cell>
        </row>
        <row r="2139">
          <cell r="A2139">
            <v>15072</v>
          </cell>
          <cell r="B2139" t="str">
            <v>Worcester</v>
          </cell>
        </row>
        <row r="2140">
          <cell r="A2140">
            <v>15073</v>
          </cell>
          <cell r="B2140" t="str">
            <v>County Durham</v>
          </cell>
        </row>
        <row r="2141">
          <cell r="A2141">
            <v>15482</v>
          </cell>
          <cell r="B2141" t="str">
            <v>County Durham</v>
          </cell>
        </row>
        <row r="2142">
          <cell r="A2142">
            <v>15502</v>
          </cell>
          <cell r="B2142" t="str">
            <v>Solihull</v>
          </cell>
        </row>
        <row r="2143">
          <cell r="A2143">
            <v>15533</v>
          </cell>
          <cell r="B2143" t="str">
            <v>Coventry</v>
          </cell>
        </row>
        <row r="2144">
          <cell r="A2144">
            <v>15749</v>
          </cell>
          <cell r="B2144" t="str">
            <v>Exeter</v>
          </cell>
        </row>
        <row r="2145">
          <cell r="A2145">
            <v>15750</v>
          </cell>
          <cell r="B2145" t="str">
            <v>Exeter</v>
          </cell>
        </row>
        <row r="2146">
          <cell r="A2146">
            <v>15753</v>
          </cell>
          <cell r="B2146" t="str">
            <v>Exeter</v>
          </cell>
        </row>
        <row r="2147">
          <cell r="A2147">
            <v>15944</v>
          </cell>
          <cell r="B2147" t="str">
            <v>Rugby</v>
          </cell>
        </row>
        <row r="2148">
          <cell r="A2148">
            <v>16438</v>
          </cell>
          <cell r="B2148" t="str">
            <v>Bristol</v>
          </cell>
        </row>
        <row r="2149">
          <cell r="A2149">
            <v>16493</v>
          </cell>
          <cell r="B2149" t="str">
            <v>Cornwall</v>
          </cell>
        </row>
        <row r="2150">
          <cell r="A2150">
            <v>16502</v>
          </cell>
          <cell r="B2150" t="str">
            <v>Exeter</v>
          </cell>
        </row>
        <row r="2151">
          <cell r="A2151">
            <v>16516</v>
          </cell>
          <cell r="B2151" t="str">
            <v>Exeter</v>
          </cell>
        </row>
        <row r="2152">
          <cell r="A2152">
            <v>16612</v>
          </cell>
          <cell r="B2152" t="str">
            <v>West Berkshire</v>
          </cell>
        </row>
        <row r="2153">
          <cell r="A2153">
            <v>16701</v>
          </cell>
          <cell r="B2153" t="str">
            <v>Swale</v>
          </cell>
        </row>
        <row r="2154">
          <cell r="A2154">
            <v>17412</v>
          </cell>
          <cell r="B2154" t="str">
            <v>Bristol</v>
          </cell>
        </row>
        <row r="2155">
          <cell r="A2155">
            <v>16945</v>
          </cell>
          <cell r="B2155" t="str">
            <v>North East Lincolnshire</v>
          </cell>
        </row>
        <row r="2156">
          <cell r="A2156">
            <v>16999</v>
          </cell>
          <cell r="B2156" t="str">
            <v>North East Lincolnshire</v>
          </cell>
        </row>
        <row r="2157">
          <cell r="A2157">
            <v>17109</v>
          </cell>
        </row>
        <row r="2158">
          <cell r="A2158">
            <v>17265</v>
          </cell>
        </row>
        <row r="2159">
          <cell r="A2159">
            <v>17296</v>
          </cell>
        </row>
        <row r="2160">
          <cell r="A2160">
            <v>17300</v>
          </cell>
        </row>
        <row r="2161">
          <cell r="A2161">
            <v>17431</v>
          </cell>
        </row>
        <row r="2162">
          <cell r="A2162">
            <v>17452</v>
          </cell>
        </row>
        <row r="2163">
          <cell r="A2163">
            <v>17459</v>
          </cell>
          <cell r="B2163" t="str">
            <v>North East Lincolnshire</v>
          </cell>
        </row>
        <row r="2164">
          <cell r="A2164">
            <v>17487</v>
          </cell>
        </row>
        <row r="2165">
          <cell r="A2165">
            <v>17310</v>
          </cell>
        </row>
        <row r="2166">
          <cell r="A2166">
            <v>17313</v>
          </cell>
        </row>
        <row r="2167">
          <cell r="A2167">
            <v>17316</v>
          </cell>
        </row>
        <row r="2169">
          <cell r="A2169">
            <v>16725</v>
          </cell>
          <cell r="B2169" t="str">
            <v>Bradford</v>
          </cell>
        </row>
        <row r="2171">
          <cell r="A2171">
            <v>15590</v>
          </cell>
          <cell r="B2171" t="str">
            <v>Reigate and Banstead</v>
          </cell>
        </row>
        <row r="2172">
          <cell r="A2172">
            <v>16843</v>
          </cell>
        </row>
        <row r="2173">
          <cell r="A2173">
            <v>16858</v>
          </cell>
        </row>
        <row r="2174">
          <cell r="A2174">
            <v>17810</v>
          </cell>
        </row>
        <row r="2175">
          <cell r="A2175">
            <v>17811</v>
          </cell>
        </row>
        <row r="2176">
          <cell r="A2176">
            <v>16105</v>
          </cell>
          <cell r="B2176" t="str">
            <v>Basildon</v>
          </cell>
        </row>
        <row r="2177">
          <cell r="A2177">
            <v>16165</v>
          </cell>
        </row>
        <row r="2178">
          <cell r="A2178">
            <v>16172</v>
          </cell>
          <cell r="B2178" t="str">
            <v>Basildon</v>
          </cell>
        </row>
        <row r="2179">
          <cell r="A2179">
            <v>16181</v>
          </cell>
        </row>
        <row r="2180">
          <cell r="A2180">
            <v>16187</v>
          </cell>
        </row>
        <row r="2181">
          <cell r="A2181">
            <v>16190</v>
          </cell>
        </row>
        <row r="2182">
          <cell r="A2182">
            <v>16192</v>
          </cell>
        </row>
        <row r="2183">
          <cell r="A2183">
            <v>16196</v>
          </cell>
        </row>
        <row r="2184">
          <cell r="A2184">
            <v>15982</v>
          </cell>
        </row>
        <row r="2185">
          <cell r="A2185">
            <v>15983</v>
          </cell>
        </row>
        <row r="2186">
          <cell r="A2186">
            <v>16002</v>
          </cell>
        </row>
        <row r="2187">
          <cell r="A2187">
            <v>16003</v>
          </cell>
        </row>
        <row r="2188">
          <cell r="A2188">
            <v>16004</v>
          </cell>
        </row>
        <row r="2189">
          <cell r="A2189">
            <v>17838</v>
          </cell>
          <cell r="B2189" t="str">
            <v>Sunderland</v>
          </cell>
        </row>
        <row r="2190">
          <cell r="A2190">
            <v>17839</v>
          </cell>
          <cell r="B2190" t="str">
            <v>Sunderland</v>
          </cell>
        </row>
        <row r="2191">
          <cell r="A2191">
            <v>15668</v>
          </cell>
        </row>
        <row r="2192">
          <cell r="A2192">
            <v>16854</v>
          </cell>
          <cell r="B2192" t="str">
            <v>Horsham</v>
          </cell>
        </row>
        <row r="2193">
          <cell r="A2193">
            <v>17000</v>
          </cell>
          <cell r="B2193" t="str">
            <v>Watford</v>
          </cell>
        </row>
        <row r="2194">
          <cell r="A2194">
            <v>17001</v>
          </cell>
          <cell r="B2194" t="str">
            <v>Medway Towns</v>
          </cell>
        </row>
        <row r="2195">
          <cell r="A2195">
            <v>17002</v>
          </cell>
        </row>
        <row r="2196">
          <cell r="A2196">
            <v>17003</v>
          </cell>
        </row>
        <row r="2197">
          <cell r="A2197">
            <v>17005</v>
          </cell>
          <cell r="B2197" t="str">
            <v>Isle of Wight</v>
          </cell>
        </row>
        <row r="2198">
          <cell r="A2198">
            <v>17010</v>
          </cell>
        </row>
        <row r="2199">
          <cell r="A2199">
            <v>17499</v>
          </cell>
          <cell r="B2199" t="str">
            <v>Isle of Wight</v>
          </cell>
        </row>
        <row r="2200">
          <cell r="A2200">
            <v>17064</v>
          </cell>
          <cell r="B2200" t="str">
            <v>Craven</v>
          </cell>
        </row>
        <row r="2201">
          <cell r="A2201">
            <v>17118</v>
          </cell>
        </row>
        <row r="2202">
          <cell r="A2202">
            <v>17185</v>
          </cell>
          <cell r="B2202" t="str">
            <v>South Gloucestershire</v>
          </cell>
        </row>
        <row r="2203">
          <cell r="A2203">
            <v>17209</v>
          </cell>
          <cell r="B2203" t="str">
            <v>South Gloucestershire</v>
          </cell>
        </row>
        <row r="2204">
          <cell r="A2204">
            <v>16739</v>
          </cell>
          <cell r="B2204" t="str">
            <v>Darlington</v>
          </cell>
        </row>
        <row r="2205">
          <cell r="A2205">
            <v>16853</v>
          </cell>
          <cell r="B2205" t="str">
            <v>Stockton-on-Tees</v>
          </cell>
        </row>
        <row r="2206">
          <cell r="A2206">
            <v>17112</v>
          </cell>
          <cell r="B2206" t="str">
            <v>County Durham</v>
          </cell>
        </row>
        <row r="2207">
          <cell r="A2207">
            <v>16715</v>
          </cell>
          <cell r="B2207" t="str">
            <v>County Durham</v>
          </cell>
        </row>
        <row r="2208">
          <cell r="A2208">
            <v>17261</v>
          </cell>
          <cell r="B2208" t="str">
            <v>Redcar and Cleveland</v>
          </cell>
        </row>
        <row r="2209">
          <cell r="A2209">
            <v>17294</v>
          </cell>
          <cell r="B2209" t="str">
            <v>Leeds</v>
          </cell>
        </row>
        <row r="2210">
          <cell r="A2210">
            <v>17234</v>
          </cell>
          <cell r="B2210" t="str">
            <v>Isle of Wight</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F master"/>
      <sheetName val="QS data"/>
      <sheetName val="FFR data"/>
      <sheetName val="FVA data"/>
      <sheetName val="CRM_Data"/>
      <sheetName val="Group_Mapping"/>
      <sheetName val="SDR15_Stock_Information_by_LA"/>
      <sheetName val="SDR15_Low_Cost_Rental_Stock"/>
      <sheetName val="SDR15_Low_Cost_Housing"/>
      <sheetName val="SDR15_Non_social_Housing"/>
      <sheetName val="Judgements"/>
    </sheetNames>
    <sheetDataSet>
      <sheetData sheetId="0"/>
      <sheetData sheetId="1"/>
      <sheetData sheetId="2"/>
      <sheetData sheetId="3"/>
      <sheetData sheetId="4"/>
      <sheetData sheetId="5">
        <row r="4">
          <cell r="J4" t="str">
            <v>North East</v>
          </cell>
          <cell r="L4" t="str">
            <v>Adur</v>
          </cell>
        </row>
        <row r="5">
          <cell r="L5" t="str">
            <v>Allerdale</v>
          </cell>
        </row>
        <row r="6">
          <cell r="L6" t="str">
            <v>Amber Valley</v>
          </cell>
        </row>
        <row r="7">
          <cell r="L7" t="str">
            <v>Arun</v>
          </cell>
        </row>
        <row r="8">
          <cell r="L8" t="str">
            <v>Ashfield</v>
          </cell>
        </row>
        <row r="9">
          <cell r="L9" t="str">
            <v>Ashford</v>
          </cell>
        </row>
        <row r="10">
          <cell r="L10" t="str">
            <v>Aylesbury Vale</v>
          </cell>
        </row>
        <row r="11">
          <cell r="L11" t="str">
            <v>Babergh</v>
          </cell>
        </row>
        <row r="12">
          <cell r="L12" t="str">
            <v>Barking and Dagenham</v>
          </cell>
        </row>
        <row r="13">
          <cell r="L13" t="str">
            <v>Barnet</v>
          </cell>
        </row>
        <row r="14">
          <cell r="L14" t="str">
            <v>Barnsley</v>
          </cell>
        </row>
        <row r="15">
          <cell r="L15" t="str">
            <v>Barrow-in-Furness</v>
          </cell>
        </row>
        <row r="16">
          <cell r="L16" t="str">
            <v>Basildon</v>
          </cell>
        </row>
        <row r="17">
          <cell r="L17" t="str">
            <v>Basingstoke and Deane</v>
          </cell>
        </row>
        <row r="18">
          <cell r="L18" t="str">
            <v>Bassetlaw</v>
          </cell>
        </row>
        <row r="19">
          <cell r="L19" t="str">
            <v>Bath and North East Somerset</v>
          </cell>
        </row>
        <row r="20">
          <cell r="L20" t="str">
            <v>Bedford</v>
          </cell>
        </row>
        <row r="21">
          <cell r="L21" t="str">
            <v>Bexley</v>
          </cell>
        </row>
        <row r="22">
          <cell r="L22" t="str">
            <v>Birmingham</v>
          </cell>
        </row>
        <row r="23">
          <cell r="L23" t="str">
            <v>Blaby</v>
          </cell>
        </row>
        <row r="24">
          <cell r="L24" t="str">
            <v>Blackburn with Darwen</v>
          </cell>
        </row>
        <row r="25">
          <cell r="L25" t="str">
            <v>Blackpool</v>
          </cell>
        </row>
        <row r="26">
          <cell r="L26" t="str">
            <v>Bolsover</v>
          </cell>
        </row>
        <row r="27">
          <cell r="L27" t="str">
            <v>Bolton</v>
          </cell>
        </row>
        <row r="28">
          <cell r="L28" t="str">
            <v>Boston</v>
          </cell>
        </row>
        <row r="29">
          <cell r="L29" t="str">
            <v>Bournemouth</v>
          </cell>
        </row>
        <row r="30">
          <cell r="L30" t="str">
            <v>Bracknell Forest</v>
          </cell>
        </row>
        <row r="31">
          <cell r="L31" t="str">
            <v>Bradford</v>
          </cell>
        </row>
        <row r="32">
          <cell r="L32" t="str">
            <v>Braintree</v>
          </cell>
        </row>
        <row r="33">
          <cell r="L33" t="str">
            <v>Breckland</v>
          </cell>
        </row>
        <row r="34">
          <cell r="L34" t="str">
            <v>Brent</v>
          </cell>
        </row>
        <row r="35">
          <cell r="L35" t="str">
            <v>Brentwood</v>
          </cell>
        </row>
        <row r="36">
          <cell r="L36" t="str">
            <v>Brighton and Hove</v>
          </cell>
        </row>
        <row r="37">
          <cell r="L37" t="str">
            <v>Bristol; City of</v>
          </cell>
        </row>
        <row r="38">
          <cell r="L38" t="str">
            <v>Broadland</v>
          </cell>
        </row>
        <row r="39">
          <cell r="L39" t="str">
            <v>Bromley</v>
          </cell>
        </row>
        <row r="40">
          <cell r="L40" t="str">
            <v>Bromsgrove</v>
          </cell>
        </row>
        <row r="41">
          <cell r="L41" t="str">
            <v>Broxbourne</v>
          </cell>
        </row>
        <row r="42">
          <cell r="L42" t="str">
            <v>Broxtowe</v>
          </cell>
        </row>
        <row r="43">
          <cell r="L43" t="str">
            <v>Burnley</v>
          </cell>
        </row>
        <row r="44">
          <cell r="L44" t="str">
            <v>Bury</v>
          </cell>
        </row>
        <row r="45">
          <cell r="L45" t="str">
            <v>Calderdale</v>
          </cell>
        </row>
        <row r="46">
          <cell r="L46" t="str">
            <v>Cambridge</v>
          </cell>
        </row>
        <row r="47">
          <cell r="L47" t="str">
            <v>Camden</v>
          </cell>
        </row>
        <row r="48">
          <cell r="L48" t="str">
            <v>Cannock Chase</v>
          </cell>
        </row>
        <row r="49">
          <cell r="L49" t="str">
            <v>Canterbury</v>
          </cell>
        </row>
        <row r="50">
          <cell r="L50" t="str">
            <v>Carlisle</v>
          </cell>
        </row>
        <row r="51">
          <cell r="L51" t="str">
            <v>Castle Point</v>
          </cell>
        </row>
        <row r="52">
          <cell r="L52" t="str">
            <v>Central Bedfordshire</v>
          </cell>
        </row>
        <row r="53">
          <cell r="L53" t="str">
            <v>Charnwood</v>
          </cell>
        </row>
        <row r="54">
          <cell r="L54" t="str">
            <v>Chelmsford</v>
          </cell>
        </row>
        <row r="55">
          <cell r="L55" t="str">
            <v>Cheltenham</v>
          </cell>
        </row>
        <row r="56">
          <cell r="L56" t="str">
            <v>Cherwell</v>
          </cell>
        </row>
        <row r="57">
          <cell r="L57" t="str">
            <v>Cheshire East</v>
          </cell>
        </row>
        <row r="58">
          <cell r="L58" t="str">
            <v>Cheshire West and Chester</v>
          </cell>
        </row>
        <row r="59">
          <cell r="L59" t="str">
            <v>Chesterfield</v>
          </cell>
        </row>
        <row r="60">
          <cell r="L60" t="str">
            <v>Chichester</v>
          </cell>
        </row>
        <row r="61">
          <cell r="L61" t="str">
            <v>Chiltern</v>
          </cell>
        </row>
        <row r="62">
          <cell r="L62" t="str">
            <v>Chorley</v>
          </cell>
        </row>
        <row r="63">
          <cell r="L63" t="str">
            <v>Christchurch</v>
          </cell>
        </row>
        <row r="64">
          <cell r="L64" t="str">
            <v>City of London</v>
          </cell>
        </row>
        <row r="65">
          <cell r="L65" t="str">
            <v>Colchester</v>
          </cell>
        </row>
        <row r="66">
          <cell r="L66" t="str">
            <v>Copeland</v>
          </cell>
        </row>
        <row r="67">
          <cell r="L67" t="str">
            <v>Corby</v>
          </cell>
        </row>
        <row r="68">
          <cell r="L68" t="str">
            <v>Cornwall</v>
          </cell>
        </row>
        <row r="69">
          <cell r="L69" t="str">
            <v>Cotswold</v>
          </cell>
        </row>
        <row r="70">
          <cell r="L70" t="str">
            <v>County Durham</v>
          </cell>
        </row>
        <row r="71">
          <cell r="L71" t="str">
            <v>Coventry</v>
          </cell>
        </row>
        <row r="72">
          <cell r="L72" t="str">
            <v>Craven</v>
          </cell>
        </row>
        <row r="73">
          <cell r="L73" t="str">
            <v>Crawley</v>
          </cell>
        </row>
        <row r="74">
          <cell r="L74" t="str">
            <v>Croydon</v>
          </cell>
        </row>
        <row r="75">
          <cell r="L75" t="str">
            <v>Dacorum</v>
          </cell>
        </row>
        <row r="76">
          <cell r="L76" t="str">
            <v>Darlington</v>
          </cell>
        </row>
        <row r="77">
          <cell r="L77" t="str">
            <v>Dartford</v>
          </cell>
        </row>
        <row r="78">
          <cell r="L78" t="str">
            <v>Daventry</v>
          </cell>
        </row>
        <row r="79">
          <cell r="L79" t="str">
            <v>Derby</v>
          </cell>
        </row>
        <row r="80">
          <cell r="L80" t="str">
            <v>Derbyshire Dales</v>
          </cell>
        </row>
        <row r="81">
          <cell r="L81" t="str">
            <v>Doncaster</v>
          </cell>
        </row>
        <row r="82">
          <cell r="L82" t="str">
            <v>Dover</v>
          </cell>
        </row>
        <row r="83">
          <cell r="L83" t="str">
            <v>Dudley</v>
          </cell>
        </row>
        <row r="84">
          <cell r="L84" t="str">
            <v>Ealing</v>
          </cell>
        </row>
        <row r="85">
          <cell r="L85" t="str">
            <v>East Cambridgeshire</v>
          </cell>
        </row>
        <row r="86">
          <cell r="L86" t="str">
            <v>East Devon</v>
          </cell>
        </row>
        <row r="87">
          <cell r="L87" t="str">
            <v>East Dorset</v>
          </cell>
        </row>
        <row r="88">
          <cell r="L88" t="str">
            <v>East Hampshire</v>
          </cell>
        </row>
        <row r="89">
          <cell r="L89" t="str">
            <v>East Hertfordshire</v>
          </cell>
        </row>
        <row r="90">
          <cell r="L90" t="str">
            <v>East Lindsey</v>
          </cell>
        </row>
        <row r="91">
          <cell r="L91" t="str">
            <v>East Northamptonshire</v>
          </cell>
        </row>
        <row r="92">
          <cell r="L92" t="str">
            <v>East Riding of Yorkshire</v>
          </cell>
        </row>
        <row r="93">
          <cell r="L93" t="str">
            <v>East Staffordshire</v>
          </cell>
        </row>
        <row r="94">
          <cell r="L94" t="str">
            <v>Eastbourne</v>
          </cell>
        </row>
        <row r="95">
          <cell r="L95" t="str">
            <v>Eastleigh</v>
          </cell>
        </row>
        <row r="96">
          <cell r="L96" t="str">
            <v>Eden</v>
          </cell>
        </row>
        <row r="97">
          <cell r="L97" t="str">
            <v>Elmbridge</v>
          </cell>
        </row>
        <row r="98">
          <cell r="L98" t="str">
            <v>Enfield</v>
          </cell>
        </row>
        <row r="99">
          <cell r="L99" t="str">
            <v>Epping Forest</v>
          </cell>
        </row>
        <row r="100">
          <cell r="L100" t="str">
            <v>Epsom and Ewell</v>
          </cell>
        </row>
        <row r="101">
          <cell r="L101" t="str">
            <v>Erewash</v>
          </cell>
        </row>
        <row r="102">
          <cell r="L102" t="str">
            <v>Exeter</v>
          </cell>
        </row>
        <row r="103">
          <cell r="L103" t="str">
            <v>Fareham</v>
          </cell>
        </row>
        <row r="104">
          <cell r="L104" t="str">
            <v>Fenland</v>
          </cell>
        </row>
        <row r="105">
          <cell r="L105" t="str">
            <v>Forest Heath</v>
          </cell>
        </row>
        <row r="106">
          <cell r="L106" t="str">
            <v>Forest of Dean</v>
          </cell>
        </row>
        <row r="107">
          <cell r="L107" t="str">
            <v>Fylde</v>
          </cell>
        </row>
        <row r="108">
          <cell r="L108" t="str">
            <v>Gateshead</v>
          </cell>
        </row>
        <row r="109">
          <cell r="L109" t="str">
            <v>Gedling</v>
          </cell>
        </row>
        <row r="110">
          <cell r="L110" t="str">
            <v>Gloucester</v>
          </cell>
        </row>
        <row r="111">
          <cell r="L111" t="str">
            <v>Gosport</v>
          </cell>
        </row>
        <row r="112">
          <cell r="L112" t="str">
            <v>Gravesham</v>
          </cell>
        </row>
        <row r="113">
          <cell r="L113" t="str">
            <v>Great Yarmouth</v>
          </cell>
        </row>
        <row r="114">
          <cell r="L114" t="str">
            <v>Greenwich</v>
          </cell>
        </row>
        <row r="115">
          <cell r="L115" t="str">
            <v>Guildford</v>
          </cell>
        </row>
        <row r="116">
          <cell r="L116" t="str">
            <v>Hackney</v>
          </cell>
        </row>
        <row r="117">
          <cell r="L117" t="str">
            <v>Halton</v>
          </cell>
        </row>
        <row r="118">
          <cell r="L118" t="str">
            <v>Hambleton</v>
          </cell>
        </row>
        <row r="119">
          <cell r="L119" t="str">
            <v>Hammersmith and Fulham</v>
          </cell>
        </row>
        <row r="120">
          <cell r="L120" t="str">
            <v>Harborough</v>
          </cell>
        </row>
        <row r="121">
          <cell r="L121" t="str">
            <v>Haringey</v>
          </cell>
        </row>
        <row r="122">
          <cell r="L122" t="str">
            <v>Harlow</v>
          </cell>
        </row>
        <row r="123">
          <cell r="L123" t="str">
            <v>Harrogate</v>
          </cell>
        </row>
        <row r="124">
          <cell r="L124" t="str">
            <v>Harrow</v>
          </cell>
        </row>
        <row r="125">
          <cell r="L125" t="str">
            <v>Hart</v>
          </cell>
        </row>
        <row r="126">
          <cell r="L126" t="str">
            <v>Hartlepool</v>
          </cell>
        </row>
        <row r="127">
          <cell r="L127" t="str">
            <v>Hastings</v>
          </cell>
        </row>
        <row r="128">
          <cell r="L128" t="str">
            <v>Havant</v>
          </cell>
        </row>
        <row r="129">
          <cell r="L129" t="str">
            <v>Havering</v>
          </cell>
        </row>
        <row r="130">
          <cell r="L130" t="str">
            <v>Herefordshire; County of</v>
          </cell>
        </row>
        <row r="131">
          <cell r="L131" t="str">
            <v>Hertsmere</v>
          </cell>
        </row>
        <row r="132">
          <cell r="L132" t="str">
            <v>High Peak</v>
          </cell>
        </row>
        <row r="133">
          <cell r="L133" t="str">
            <v>Hillingdon</v>
          </cell>
        </row>
        <row r="134">
          <cell r="L134" t="str">
            <v>Hinckley and Bosworth</v>
          </cell>
        </row>
        <row r="135">
          <cell r="L135" t="str">
            <v>Horsham</v>
          </cell>
        </row>
        <row r="136">
          <cell r="L136" t="str">
            <v>Hounslow</v>
          </cell>
        </row>
        <row r="137">
          <cell r="L137" t="str">
            <v>Huntingdonshire</v>
          </cell>
        </row>
        <row r="138">
          <cell r="L138" t="str">
            <v>Hyndburn</v>
          </cell>
        </row>
        <row r="139">
          <cell r="L139" t="str">
            <v>Ipswich</v>
          </cell>
        </row>
        <row r="140">
          <cell r="L140" t="str">
            <v>Isle of Wight</v>
          </cell>
        </row>
        <row r="141">
          <cell r="L141" t="str">
            <v>Isles of Scilly</v>
          </cell>
        </row>
        <row r="142">
          <cell r="L142" t="str">
            <v>Islington</v>
          </cell>
        </row>
        <row r="143">
          <cell r="L143" t="str">
            <v>Kensington and Chelsea</v>
          </cell>
        </row>
        <row r="144">
          <cell r="L144" t="str">
            <v>Kettering</v>
          </cell>
        </row>
        <row r="145">
          <cell r="L145" t="str">
            <v>King's Lynn and West Norfolk</v>
          </cell>
        </row>
        <row r="146">
          <cell r="L146" t="str">
            <v>Kingston upon Hull; City of</v>
          </cell>
        </row>
        <row r="147">
          <cell r="L147" t="str">
            <v>Kingston upon Thames</v>
          </cell>
        </row>
        <row r="148">
          <cell r="L148" t="str">
            <v>Kirklees</v>
          </cell>
        </row>
        <row r="149">
          <cell r="L149" t="str">
            <v>Knowsley</v>
          </cell>
        </row>
        <row r="150">
          <cell r="L150" t="str">
            <v>Lambeth</v>
          </cell>
        </row>
        <row r="151">
          <cell r="L151" t="str">
            <v>Lancaster</v>
          </cell>
        </row>
        <row r="152">
          <cell r="L152" t="str">
            <v>Leeds</v>
          </cell>
        </row>
        <row r="153">
          <cell r="L153" t="str">
            <v>Leicester</v>
          </cell>
        </row>
        <row r="154">
          <cell r="L154" t="str">
            <v>Lewes</v>
          </cell>
        </row>
        <row r="155">
          <cell r="L155" t="str">
            <v>Lewisham</v>
          </cell>
        </row>
        <row r="156">
          <cell r="L156" t="str">
            <v>Lichfield</v>
          </cell>
        </row>
        <row r="157">
          <cell r="L157" t="str">
            <v>Lincoln</v>
          </cell>
        </row>
        <row r="158">
          <cell r="L158" t="str">
            <v>Liverpool</v>
          </cell>
        </row>
        <row r="159">
          <cell r="L159" t="str">
            <v>Luton</v>
          </cell>
        </row>
        <row r="160">
          <cell r="L160" t="str">
            <v>Maidstone</v>
          </cell>
        </row>
        <row r="161">
          <cell r="L161" t="str">
            <v>Maldon</v>
          </cell>
        </row>
        <row r="162">
          <cell r="L162" t="str">
            <v>Malvern Hills</v>
          </cell>
        </row>
        <row r="163">
          <cell r="L163" t="str">
            <v>Manchester</v>
          </cell>
        </row>
        <row r="164">
          <cell r="L164" t="str">
            <v>Mansfield</v>
          </cell>
        </row>
        <row r="165">
          <cell r="L165" t="str">
            <v>Medway</v>
          </cell>
        </row>
        <row r="166">
          <cell r="L166" t="str">
            <v>Melton</v>
          </cell>
        </row>
        <row r="167">
          <cell r="L167" t="str">
            <v>Mendip</v>
          </cell>
        </row>
        <row r="168">
          <cell r="L168" t="str">
            <v>Merton</v>
          </cell>
        </row>
        <row r="169">
          <cell r="L169" t="str">
            <v>Mid Devon</v>
          </cell>
        </row>
        <row r="170">
          <cell r="L170" t="str">
            <v>Mid Suffolk</v>
          </cell>
        </row>
        <row r="171">
          <cell r="L171" t="str">
            <v>Mid Sussex</v>
          </cell>
        </row>
        <row r="172">
          <cell r="L172" t="str">
            <v>Middlesbrough</v>
          </cell>
        </row>
        <row r="173">
          <cell r="L173" t="str">
            <v>Milton Keynes</v>
          </cell>
        </row>
        <row r="174">
          <cell r="L174" t="str">
            <v>Mole Valley</v>
          </cell>
        </row>
        <row r="175">
          <cell r="L175" t="str">
            <v>New Forest</v>
          </cell>
        </row>
        <row r="176">
          <cell r="L176" t="str">
            <v>Newark and Sherwood</v>
          </cell>
        </row>
        <row r="177">
          <cell r="L177" t="str">
            <v>Newcastle upon Tyne</v>
          </cell>
        </row>
        <row r="178">
          <cell r="L178" t="str">
            <v>Newcastle-under-Lyme</v>
          </cell>
        </row>
        <row r="179">
          <cell r="L179" t="str">
            <v>Newham</v>
          </cell>
        </row>
        <row r="180">
          <cell r="L180" t="str">
            <v>North Devon</v>
          </cell>
        </row>
        <row r="181">
          <cell r="L181" t="str">
            <v>North Dorset</v>
          </cell>
        </row>
        <row r="182">
          <cell r="L182" t="str">
            <v>North East Derbyshire</v>
          </cell>
        </row>
        <row r="183">
          <cell r="L183" t="str">
            <v>North East Lincolnshire</v>
          </cell>
        </row>
        <row r="184">
          <cell r="L184" t="str">
            <v>North Hertfordshire</v>
          </cell>
        </row>
        <row r="185">
          <cell r="L185" t="str">
            <v>North Kesteven</v>
          </cell>
        </row>
        <row r="186">
          <cell r="L186" t="str">
            <v>North Lincolnshire</v>
          </cell>
        </row>
        <row r="187">
          <cell r="L187" t="str">
            <v>North Norfolk</v>
          </cell>
        </row>
        <row r="188">
          <cell r="L188" t="str">
            <v>North Somerset</v>
          </cell>
        </row>
        <row r="189">
          <cell r="L189" t="str">
            <v>North Tyneside</v>
          </cell>
        </row>
        <row r="190">
          <cell r="L190" t="str">
            <v>North Warwickshire</v>
          </cell>
        </row>
        <row r="191">
          <cell r="L191" t="str">
            <v>North West Leicestershire</v>
          </cell>
        </row>
        <row r="192">
          <cell r="L192" t="str">
            <v>Northampton</v>
          </cell>
        </row>
        <row r="193">
          <cell r="L193" t="str">
            <v>Northern Ireland</v>
          </cell>
        </row>
        <row r="194">
          <cell r="L194" t="str">
            <v>Northumberland</v>
          </cell>
        </row>
        <row r="195">
          <cell r="L195" t="str">
            <v>Norwich</v>
          </cell>
        </row>
        <row r="196">
          <cell r="L196" t="str">
            <v>Nottingham</v>
          </cell>
        </row>
        <row r="197">
          <cell r="L197" t="str">
            <v>Nuneaton and Bedworth</v>
          </cell>
        </row>
        <row r="198">
          <cell r="L198" t="str">
            <v>Oadby and Wigston</v>
          </cell>
        </row>
        <row r="199">
          <cell r="L199" t="str">
            <v>Oldham</v>
          </cell>
        </row>
        <row r="200">
          <cell r="L200" t="str">
            <v>Outside UK</v>
          </cell>
        </row>
        <row r="201">
          <cell r="L201" t="str">
            <v>Oxford</v>
          </cell>
        </row>
        <row r="202">
          <cell r="L202" t="str">
            <v>Pendle</v>
          </cell>
        </row>
        <row r="203">
          <cell r="L203" t="str">
            <v>Peterborough</v>
          </cell>
        </row>
        <row r="204">
          <cell r="L204" t="str">
            <v>Plymouth</v>
          </cell>
        </row>
        <row r="205">
          <cell r="L205" t="str">
            <v>Poole</v>
          </cell>
        </row>
        <row r="206">
          <cell r="L206" t="str">
            <v>Portsmouth</v>
          </cell>
        </row>
        <row r="207">
          <cell r="L207" t="str">
            <v>Preston</v>
          </cell>
        </row>
        <row r="208">
          <cell r="L208" t="str">
            <v>Purbeck</v>
          </cell>
        </row>
        <row r="209">
          <cell r="L209" t="str">
            <v>Reading</v>
          </cell>
        </row>
        <row r="210">
          <cell r="L210" t="str">
            <v>Redbridge</v>
          </cell>
        </row>
        <row r="211">
          <cell r="L211" t="str">
            <v>Redcar and Cleveland</v>
          </cell>
        </row>
        <row r="212">
          <cell r="L212" t="str">
            <v>Redditch</v>
          </cell>
        </row>
        <row r="213">
          <cell r="L213" t="str">
            <v>Reigate and Banstead</v>
          </cell>
        </row>
        <row r="214">
          <cell r="L214" t="str">
            <v>Ribble Valley</v>
          </cell>
        </row>
        <row r="215">
          <cell r="L215" t="str">
            <v>Richmond upon Thames</v>
          </cell>
        </row>
        <row r="216">
          <cell r="L216" t="str">
            <v>Richmondshire</v>
          </cell>
        </row>
        <row r="217">
          <cell r="L217" t="str">
            <v>Rochdale</v>
          </cell>
        </row>
        <row r="218">
          <cell r="L218" t="str">
            <v>Rochford</v>
          </cell>
        </row>
        <row r="219">
          <cell r="L219" t="str">
            <v>Rossendale</v>
          </cell>
        </row>
        <row r="220">
          <cell r="L220" t="str">
            <v>Rother</v>
          </cell>
        </row>
        <row r="221">
          <cell r="L221" t="str">
            <v>Rotherham</v>
          </cell>
        </row>
        <row r="222">
          <cell r="L222" t="str">
            <v>Rugby</v>
          </cell>
        </row>
        <row r="223">
          <cell r="L223" t="str">
            <v>Runnymede</v>
          </cell>
        </row>
        <row r="224">
          <cell r="L224" t="str">
            <v>Rushcliffe</v>
          </cell>
        </row>
        <row r="225">
          <cell r="L225" t="str">
            <v>Rushmoor</v>
          </cell>
        </row>
        <row r="226">
          <cell r="L226" t="str">
            <v>Rutland</v>
          </cell>
        </row>
        <row r="227">
          <cell r="L227" t="str">
            <v>Ryedale</v>
          </cell>
        </row>
        <row r="228">
          <cell r="L228" t="str">
            <v>Salford</v>
          </cell>
        </row>
        <row r="229">
          <cell r="L229" t="str">
            <v>Sandwell</v>
          </cell>
        </row>
        <row r="230">
          <cell r="L230" t="str">
            <v>Scarborough</v>
          </cell>
        </row>
        <row r="231">
          <cell r="L231" t="str">
            <v>Scotland</v>
          </cell>
        </row>
        <row r="232">
          <cell r="L232" t="str">
            <v>Sedgemoor</v>
          </cell>
        </row>
        <row r="233">
          <cell r="L233" t="str">
            <v>Sefton</v>
          </cell>
        </row>
        <row r="234">
          <cell r="L234" t="str">
            <v>Selby</v>
          </cell>
        </row>
        <row r="235">
          <cell r="L235" t="str">
            <v>Sevenoaks</v>
          </cell>
        </row>
        <row r="236">
          <cell r="L236" t="str">
            <v>Sheffield</v>
          </cell>
        </row>
        <row r="237">
          <cell r="L237" t="str">
            <v>Shepway</v>
          </cell>
        </row>
        <row r="238">
          <cell r="L238" t="str">
            <v>Shropshire</v>
          </cell>
        </row>
        <row r="239">
          <cell r="L239" t="str">
            <v>Slough</v>
          </cell>
        </row>
        <row r="240">
          <cell r="L240" t="str">
            <v>Solihull</v>
          </cell>
        </row>
        <row r="241">
          <cell r="L241" t="str">
            <v>South Bucks</v>
          </cell>
        </row>
        <row r="242">
          <cell r="L242" t="str">
            <v>South Cambridgeshire</v>
          </cell>
        </row>
        <row r="243">
          <cell r="L243" t="str">
            <v>South Derbyshire</v>
          </cell>
        </row>
        <row r="244">
          <cell r="L244" t="str">
            <v>South Gloucestershire</v>
          </cell>
        </row>
        <row r="245">
          <cell r="L245" t="str">
            <v>South Hams</v>
          </cell>
        </row>
        <row r="246">
          <cell r="L246" t="str">
            <v>South Holland</v>
          </cell>
        </row>
        <row r="247">
          <cell r="L247" t="str">
            <v>South Kesteven</v>
          </cell>
        </row>
        <row r="248">
          <cell r="L248" t="str">
            <v>South Lakeland</v>
          </cell>
        </row>
        <row r="249">
          <cell r="L249" t="str">
            <v>South Norfolk</v>
          </cell>
        </row>
        <row r="250">
          <cell r="L250" t="str">
            <v>South Northamptonshire</v>
          </cell>
        </row>
        <row r="251">
          <cell r="L251" t="str">
            <v>South Oxfordshire</v>
          </cell>
        </row>
        <row r="252">
          <cell r="L252" t="str">
            <v>South Ribble</v>
          </cell>
        </row>
        <row r="253">
          <cell r="L253" t="str">
            <v>South Somerset</v>
          </cell>
        </row>
        <row r="254">
          <cell r="L254" t="str">
            <v>South Staffordshire</v>
          </cell>
        </row>
        <row r="255">
          <cell r="L255" t="str">
            <v>South Tyneside</v>
          </cell>
        </row>
        <row r="256">
          <cell r="L256" t="str">
            <v>Southampton</v>
          </cell>
        </row>
        <row r="257">
          <cell r="L257" t="str">
            <v>Southend-on-Sea</v>
          </cell>
        </row>
        <row r="258">
          <cell r="L258" t="str">
            <v>Southwark</v>
          </cell>
        </row>
        <row r="259">
          <cell r="L259" t="str">
            <v>Spelthorne</v>
          </cell>
        </row>
        <row r="260">
          <cell r="L260" t="str">
            <v>St Albans</v>
          </cell>
        </row>
        <row r="261">
          <cell r="L261" t="str">
            <v>St Edmundsbury</v>
          </cell>
        </row>
        <row r="262">
          <cell r="L262" t="str">
            <v>St. Helens</v>
          </cell>
        </row>
        <row r="263">
          <cell r="L263" t="str">
            <v>Stafford</v>
          </cell>
        </row>
        <row r="264">
          <cell r="L264" t="str">
            <v>Staffordshire Moorlands</v>
          </cell>
        </row>
        <row r="265">
          <cell r="L265" t="str">
            <v>Stevenage</v>
          </cell>
        </row>
        <row r="266">
          <cell r="L266" t="str">
            <v>Stockport</v>
          </cell>
        </row>
        <row r="267">
          <cell r="L267" t="str">
            <v>Stockton-on-Tees</v>
          </cell>
        </row>
        <row r="268">
          <cell r="L268" t="str">
            <v>Stoke-on-Trent</v>
          </cell>
        </row>
        <row r="269">
          <cell r="L269" t="str">
            <v>Stratford-on-Avon</v>
          </cell>
        </row>
        <row r="270">
          <cell r="L270" t="str">
            <v>Stroud</v>
          </cell>
        </row>
        <row r="271">
          <cell r="L271" t="str">
            <v>Suffolk Coastal</v>
          </cell>
        </row>
        <row r="272">
          <cell r="L272" t="str">
            <v>Sunderland</v>
          </cell>
        </row>
        <row r="273">
          <cell r="L273" t="str">
            <v>Surrey Heath</v>
          </cell>
        </row>
        <row r="274">
          <cell r="L274" t="str">
            <v>Sutton</v>
          </cell>
        </row>
        <row r="275">
          <cell r="L275" t="str">
            <v>Swale</v>
          </cell>
        </row>
        <row r="276">
          <cell r="L276" t="str">
            <v>Swindon</v>
          </cell>
        </row>
        <row r="277">
          <cell r="L277" t="str">
            <v>Tameside</v>
          </cell>
        </row>
        <row r="278">
          <cell r="L278" t="str">
            <v>Tamworth</v>
          </cell>
        </row>
        <row r="279">
          <cell r="L279" t="str">
            <v>Tandridge</v>
          </cell>
        </row>
        <row r="280">
          <cell r="L280" t="str">
            <v>Taunton Deane</v>
          </cell>
        </row>
        <row r="281">
          <cell r="L281" t="str">
            <v>Teignbridge</v>
          </cell>
        </row>
        <row r="282">
          <cell r="L282" t="str">
            <v>Telford and Wrekin</v>
          </cell>
        </row>
        <row r="283">
          <cell r="L283" t="str">
            <v>Tendring</v>
          </cell>
        </row>
        <row r="284">
          <cell r="L284" t="str">
            <v>Test Valley</v>
          </cell>
        </row>
        <row r="285">
          <cell r="L285" t="str">
            <v>Tewkesbury</v>
          </cell>
        </row>
        <row r="286">
          <cell r="L286" t="str">
            <v>Thanet</v>
          </cell>
        </row>
        <row r="287">
          <cell r="L287" t="str">
            <v>Three Rivers</v>
          </cell>
        </row>
        <row r="288">
          <cell r="L288" t="str">
            <v>Thurrock</v>
          </cell>
        </row>
        <row r="289">
          <cell r="L289" t="str">
            <v>Tonbridge and Malling</v>
          </cell>
        </row>
        <row r="290">
          <cell r="L290" t="str">
            <v>Torbay</v>
          </cell>
        </row>
        <row r="291">
          <cell r="L291" t="str">
            <v>Torridge</v>
          </cell>
        </row>
        <row r="292">
          <cell r="L292" t="str">
            <v>Tower Hamlets</v>
          </cell>
        </row>
        <row r="293">
          <cell r="L293" t="str">
            <v>Trafford</v>
          </cell>
        </row>
        <row r="294">
          <cell r="L294" t="str">
            <v>Tunbridge Wells</v>
          </cell>
        </row>
        <row r="295">
          <cell r="L295" t="str">
            <v>Uttlesford</v>
          </cell>
        </row>
        <row r="296">
          <cell r="L296" t="str">
            <v>Vale of White Horse</v>
          </cell>
        </row>
        <row r="297">
          <cell r="L297" t="str">
            <v>Wakefield</v>
          </cell>
        </row>
        <row r="298">
          <cell r="L298" t="str">
            <v>Wales</v>
          </cell>
        </row>
        <row r="299">
          <cell r="L299" t="str">
            <v>Walsall</v>
          </cell>
        </row>
        <row r="300">
          <cell r="L300" t="str">
            <v>Waltham Forest</v>
          </cell>
        </row>
        <row r="301">
          <cell r="L301" t="str">
            <v>Wandsworth</v>
          </cell>
        </row>
        <row r="302">
          <cell r="L302" t="str">
            <v>Warrington</v>
          </cell>
        </row>
        <row r="303">
          <cell r="L303" t="str">
            <v>Warwick</v>
          </cell>
        </row>
        <row r="304">
          <cell r="L304" t="str">
            <v>Watford</v>
          </cell>
        </row>
        <row r="305">
          <cell r="L305" t="str">
            <v>Waveney</v>
          </cell>
        </row>
        <row r="306">
          <cell r="L306" t="str">
            <v>Waverley</v>
          </cell>
        </row>
        <row r="307">
          <cell r="L307" t="str">
            <v>Wealden</v>
          </cell>
        </row>
        <row r="308">
          <cell r="L308" t="str">
            <v>Wellingborough</v>
          </cell>
        </row>
        <row r="309">
          <cell r="L309" t="str">
            <v>Welwyn Hatfield</v>
          </cell>
        </row>
        <row r="310">
          <cell r="L310" t="str">
            <v>West Berkshire</v>
          </cell>
        </row>
        <row r="311">
          <cell r="L311" t="str">
            <v>West Devon</v>
          </cell>
        </row>
        <row r="312">
          <cell r="L312" t="str">
            <v>West Dorset</v>
          </cell>
        </row>
        <row r="313">
          <cell r="L313" t="str">
            <v>West Lancashire</v>
          </cell>
        </row>
        <row r="314">
          <cell r="L314" t="str">
            <v>West Lindsey</v>
          </cell>
        </row>
        <row r="315">
          <cell r="L315" t="str">
            <v>West Oxfordshire</v>
          </cell>
        </row>
        <row r="316">
          <cell r="L316" t="str">
            <v>West Somerset</v>
          </cell>
        </row>
        <row r="317">
          <cell r="L317" t="str">
            <v>Westminster</v>
          </cell>
        </row>
        <row r="318">
          <cell r="L318" t="str">
            <v>Weymouth and Portland</v>
          </cell>
        </row>
        <row r="319">
          <cell r="L319" t="str">
            <v>Wigan</v>
          </cell>
        </row>
        <row r="320">
          <cell r="L320" t="str">
            <v>Wiltshire</v>
          </cell>
        </row>
        <row r="321">
          <cell r="L321" t="str">
            <v>Winchester</v>
          </cell>
        </row>
        <row r="322">
          <cell r="L322" t="str">
            <v>Windsor and Maidenhead</v>
          </cell>
        </row>
        <row r="323">
          <cell r="L323" t="str">
            <v>Wirral</v>
          </cell>
        </row>
        <row r="324">
          <cell r="L324" t="str">
            <v>Woking</v>
          </cell>
        </row>
        <row r="325">
          <cell r="L325" t="str">
            <v>Wokingham</v>
          </cell>
        </row>
        <row r="326">
          <cell r="L326" t="str">
            <v>Wolverhampton</v>
          </cell>
        </row>
        <row r="327">
          <cell r="L327" t="str">
            <v>Worcester</v>
          </cell>
        </row>
        <row r="328">
          <cell r="L328" t="str">
            <v>Worthing</v>
          </cell>
        </row>
        <row r="329">
          <cell r="L329" t="str">
            <v>Wychavon</v>
          </cell>
        </row>
        <row r="330">
          <cell r="L330" t="str">
            <v>Wycombe</v>
          </cell>
        </row>
        <row r="331">
          <cell r="L331" t="str">
            <v>Wyre</v>
          </cell>
        </row>
        <row r="332">
          <cell r="L332" t="str">
            <v>Wyre Forest</v>
          </cell>
        </row>
        <row r="333">
          <cell r="L333" t="str">
            <v>York</v>
          </cell>
        </row>
      </sheetData>
      <sheetData sheetId="6"/>
      <sheetData sheetId="7"/>
      <sheetData sheetId="8"/>
      <sheetData sheetId="9"/>
      <sheetData sheetId="1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gister"/>
      <sheetName val="Cumulative"/>
      <sheetName val="lists"/>
      <sheetName val="ADROs"/>
      <sheetName val="2016-21 main round bidders"/>
      <sheetName val="AHP main round assessment"/>
      <sheetName val="CME bids from opening to July15"/>
      <sheetName val="Judges 3 February 2017"/>
      <sheetName val="Judgements 22 Dec 16"/>
      <sheetName val="May cumulative - RET cases"/>
      <sheetName val="Aster bids"/>
      <sheetName val="Wrekin"/>
      <sheetName val="Sheet2"/>
      <sheetName val="Sheet3"/>
      <sheetName val="Group_Structure"/>
      <sheetName val="Groups"/>
    </sheetNames>
    <sheetDataSet>
      <sheetData sheetId="0" refreshError="1"/>
      <sheetData sheetId="1" refreshError="1"/>
      <sheetData sheetId="2" refreshError="1"/>
      <sheetData sheetId="3">
        <row r="3">
          <cell r="D3" t="str">
            <v>CME (AHP) - HCA</v>
          </cell>
          <cell r="E3" t="str">
            <v>AHP Continuous Market Engagement (HCA) - Affordable Homes Programme 2015-18</v>
          </cell>
        </row>
        <row r="4">
          <cell r="D4" t="str">
            <v>CME (AHP) - GLA</v>
          </cell>
          <cell r="E4" t="str">
            <v>AHP Continuous Market Engagement (GLA) - Mayor's Housing Covenant Programme 2015-18</v>
          </cell>
        </row>
        <row r="5">
          <cell r="D5" t="str">
            <v>CME (AHGP) - HCA</v>
          </cell>
          <cell r="E5" t="str">
            <v>AHGP Continuous Market Engagement (HCA) - Affordable Homes Guarantees Programme 2013-17</v>
          </cell>
        </row>
        <row r="6">
          <cell r="D6" t="str">
            <v>CME (AHGP) - GLA</v>
          </cell>
          <cell r="E6" t="str">
            <v>AHGP Continuous Market Engagement (GLA) - Mayor's Housing Covenant Building the Pipeline</v>
          </cell>
        </row>
        <row r="7">
          <cell r="D7" t="str">
            <v>Rent to Buy - HCA</v>
          </cell>
          <cell r="E7" t="str">
            <v>Rent to Buy (HCA) - Rent to Buy 2015-17</v>
          </cell>
        </row>
        <row r="8">
          <cell r="D8" t="str">
            <v>Rent to Buy - GLA</v>
          </cell>
          <cell r="E8" t="str">
            <v>Rent to Buy (GLA) - London Housing Bank 2015-17</v>
          </cell>
        </row>
        <row r="20">
          <cell r="B20" t="str">
            <v>DTS</v>
          </cell>
          <cell r="C20" t="str">
            <v>Mark</v>
          </cell>
        </row>
        <row r="21">
          <cell r="B21" t="str">
            <v>KD</v>
          </cell>
          <cell r="C21" t="str">
            <v>Ralph</v>
          </cell>
        </row>
        <row r="22">
          <cell r="B22" t="str">
            <v>KW</v>
          </cell>
          <cell r="C22" t="str">
            <v>Richard</v>
          </cell>
        </row>
        <row r="23">
          <cell r="B23" t="str">
            <v>ML</v>
          </cell>
          <cell r="C23" t="str">
            <v>Niall</v>
          </cell>
        </row>
        <row r="24">
          <cell r="B24" t="str">
            <v>RDLM</v>
          </cell>
          <cell r="C24" t="str">
            <v>Jill</v>
          </cell>
        </row>
        <row r="25">
          <cell r="B25" t="str">
            <v>WP</v>
          </cell>
          <cell r="C25" t="str">
            <v>Will</v>
          </cell>
        </row>
        <row r="26">
          <cell r="B26" t="str">
            <v>RP</v>
          </cell>
          <cell r="C26" t="str">
            <v>Ros team</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A14B8C8-6FA9-46C4-88A9-3F045BE726E8}" name="Entity_Metrics" displayName="Entity_Metrics" ref="A3:CA261" totalsRowShown="0" headerRowDxfId="160" dataDxfId="159">
  <autoFilter ref="A3:CA261" xr:uid="{00000000-0009-0000-0100-000009000000}"/>
  <sortState xmlns:xlrd2="http://schemas.microsoft.com/office/spreadsheetml/2017/richdata2" ref="A4:CA261">
    <sortCondition ref="B3:B261"/>
  </sortState>
  <tableColumns count="79">
    <tableColumn id="1" xr3:uid="{342A346D-12D4-4657-A535-6BDE0F9ACB41}" name="RP_Code" dataDxfId="158"/>
    <tableColumn id="3" xr3:uid="{933031AD-710F-4E68-B156-DA3D04BA80DD}" name="RP_Name" dataDxfId="157"/>
    <tableColumn id="5" xr3:uid="{C72ABC17-DA82-4ADE-9AE3-2BAAFC222EF5}" name="FYE" dataDxfId="156" dataCellStyle="Normal 2 5"/>
    <tableColumn id="7" xr3:uid="{98C3A115-80EC-4887-A465-9F21EF9804F0}" name="Reinvestment" dataDxfId="155">
      <calculatedColumnFormula>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calculatedColumnFormula>
    </tableColumn>
    <tableColumn id="8" xr3:uid="{DECAFDEB-BB7B-4F8B-867A-8A13151592A7}" name="Development of new properties (Total housing properties)" dataDxfId="154"/>
    <tableColumn id="9" xr3:uid="{37440E65-559E-4104-A5C2-FA2703887E9B}" name="Newly built properties acquired (Total housing properties)" dataDxfId="153"/>
    <tableColumn id="10" xr3:uid="{2817B92B-8488-41C3-A796-287BBA5090D0}" name=" Works to Existing (Total housing properties)" dataDxfId="152"/>
    <tableColumn id="11" xr3:uid="{A0146CDF-6810-4432-99D8-F67BD1254F29}" name="Capitalised Interest (Total housing properties)" dataDxfId="151"/>
    <tableColumn id="12" xr3:uid="{18E83557-5CB1-4382-82C7-7B0D6DE17207}" name="Schemes completed (Total housing properties)" dataDxfId="150"/>
    <tableColumn id="13" xr3:uid="{41F55AB9-BD3E-462C-9C5F-F7C55DEA4C60}" name="Tangible fixed assets: Housing properties at cost (Current period)" dataDxfId="149"/>
    <tableColumn id="14" xr3:uid="{B9B17A6A-8530-43CD-A3D8-196B989393D1}" name="Tangible fixed assets Housing properties at valuation (Current period)" dataDxfId="148"/>
    <tableColumn id="15" xr3:uid="{A40F2F77-29BB-4640-9043-3714DFF97FB2}" name="New Supply (Social)" dataDxfId="147">
      <calculatedColumnFormula>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calculatedColumnFormula>
    </tableColumn>
    <tableColumn id="16" xr3:uid="{BBF8D7C9-4B9C-461B-96DF-8CAB0414ED82}" name="Total social units developed or newly built units acquired in-year (owned)" dataDxfId="146"/>
    <tableColumn id="17" xr3:uid="{EDF354CA-1418-4026-9C65-BE1AF82D8733}" name="Total social leasehold units developed or newly built units acquired in-year (owned)" dataDxfId="145"/>
    <tableColumn id="18" xr3:uid="{946AE295-8A4C-469C-8605-FE52354F7A5F}" name="Total social housing units owned (Period end)" dataDxfId="144"/>
    <tableColumn id="19" xr3:uid="{3DE256D2-4A7E-42EB-A640-610399FDB2CB}" name="Total social leasehold units owned (Period end)" dataDxfId="143"/>
    <tableColumn id="20" xr3:uid="{EE7CFB25-291E-4814-9F20-79425EB24E91}" name="New Supply (Non-Social)" dataDxfId="142">
      <calculatedColumnFormula>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calculatedColumnFormula>
    </tableColumn>
    <tableColumn id="21" xr3:uid="{5560F3EE-26D9-43B4-8C73-702B7B389A5F}" name="Total non-social units developed or newly built units acquired in-year (owned)" dataDxfId="141"/>
    <tableColumn id="22" xr3:uid="{DFDC348E-337E-4FC8-A685-66A37CD690B9}" name="Total non-social leasehold units developed or newly built units acquired in-year (owned)" dataDxfId="140"/>
    <tableColumn id="23" xr3:uid="{0CD95E2A-2A5F-418B-9AD1-5BC5FAA5DA24}" name="New outright sale units developed or acquired (owned)" dataDxfId="139"/>
    <tableColumn id="24" xr3:uid="{0AF6E4E3-08F1-4D6E-B83F-6EBA897A52C8}" name="Total social housing units owned (Period end)2" dataDxfId="138"/>
    <tableColumn id="25" xr3:uid="{A6CBCBF4-C0F3-452F-99A2-4373CE9E096B}" name="Total social leasehold units owned (Period end)2" dataDxfId="137"/>
    <tableColumn id="26" xr3:uid="{F4132950-27B4-4C64-82F9-F427BA61A41C}" name="Total non-social rental housing units owned (Period end)" dataDxfId="136"/>
    <tableColumn id="27" xr3:uid="{E35AC5CD-79A9-43DF-AE41-84089D53567B}" name="Total non-social leasehold units owned (Period end)" dataDxfId="135"/>
    <tableColumn id="28" xr3:uid="{57FE2C98-6214-480D-994F-DAB68F027B9B}" name="Gearing" dataDxfId="134">
      <calculatedColumnFormula>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calculatedColumnFormula>
    </tableColumn>
    <tableColumn id="29" xr3:uid="{0CE96190-4A07-464E-9856-66CF130411E4}" name="Short-term loans" dataDxfId="133"/>
    <tableColumn id="30" xr3:uid="{E1C2E095-28D4-400A-BFB3-DA2CEE306F64}" name="Long-term loans" dataDxfId="132"/>
    <tableColumn id="31" xr3:uid="{CCC41398-C339-4B4B-A3A2-76598663927E}" name="Cash and cash equivalents " dataDxfId="131"/>
    <tableColumn id="32" xr3:uid="{2E44BD76-A0EF-45B4-98F7-F6D5720BD741}" name="Amounts owed to group undertakings" dataDxfId="130"/>
    <tableColumn id="33" xr3:uid="{00768D89-967E-4B8A-BF58-9505D8307551}" name="Finance lease obligations" dataDxfId="129"/>
    <tableColumn id="34" xr3:uid="{989018B8-D98F-47C9-8C19-6127889C9F1A}" name="Tangible fixed assets: Housing properties at cost (Current period)2" dataDxfId="128"/>
    <tableColumn id="35" xr3:uid="{457851F9-ED31-4335-BCD7-9B7FC5EB2097}" name="Tangible fixed assets Housing properties at valuation (Current period)2" dataDxfId="127"/>
    <tableColumn id="36" xr3:uid="{C2D0C667-D6F3-4589-8199-79B28D7E54E5}" name="EBITDA MRI Interest Rate Cover" dataDxfId="126">
      <calculatedColumnFormula>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calculatedColumnFormula>
    </tableColumn>
    <tableColumn id="37" xr3:uid="{188BE470-8247-45D2-93AC-0CB01906DDD7}" name="Operating surplus/(deficit) (overall)" dataDxfId="125"/>
    <tableColumn id="38" xr3:uid="{88092D27-29AC-4E74-85D7-BB8B6C3AD32E}" name="Gain/(loss) on disposal of fixed assets (housing properties)" dataDxfId="124"/>
    <tableColumn id="4" xr3:uid="{3F222BFE-47E3-4371-B6A9-53E37D5D0F5C}" name="Gain/(loss) on disposal of fixed assets (other)" dataDxfId="123" dataCellStyle="Normal 18 3"/>
    <tableColumn id="39" xr3:uid="{1B203F05-5972-41EC-B600-2D8905B5C179}" name="Amortised government grant" dataDxfId="122"/>
    <tableColumn id="40" xr3:uid="{218B3F4E-00BF-4B0A-81D1-F317574BFFBF}" name="Government grants taken to income" dataDxfId="121"/>
    <tableColumn id="41" xr3:uid="{FE3E9712-4CBA-4416-99E8-4B4E8FD14D51}" name="Interest receivable" dataDxfId="120"/>
    <tableColumn id="42" xr3:uid="{5F5DD08B-EA2B-4E0F-988D-5F85C1D97470}" name="Capitalised major repairs expenditure for period" dataDxfId="119"/>
    <tableColumn id="43" xr3:uid="{7BAE5AE6-7690-4A80-9F91-D5C34CDD915D}" name="Total depreciation charge for period" dataDxfId="118"/>
    <tableColumn id="44" xr3:uid="{9475FA8B-0A06-4917-9E97-DC1FB6273316}" name="Interest capitalised" dataDxfId="117"/>
    <tableColumn id="45" xr3:uid="{BF2CD445-CA6C-4415-A026-D6715D6371B3}" name="Interest payable and financing costs" dataDxfId="116"/>
    <tableColumn id="46" xr3:uid="{740B53A2-E0F1-4880-B4DB-5C43A48E4152}" name="Headline Social Housing Cost per unit" dataDxfId="115">
      <calculatedColumnFormula>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calculatedColumnFormula>
    </tableColumn>
    <tableColumn id="47" xr3:uid="{EF245C6B-B409-4D29-8634-FCA46E6097E7}" name="Management costs" dataDxfId="114"/>
    <tableColumn id="48" xr3:uid="{217F2CE2-5F7A-4C4B-ACCF-8FD2A57BDD2D}" name="Service charge costs" dataDxfId="113"/>
    <tableColumn id="49" xr3:uid="{58CA536F-0B4E-4E13-938B-26F411AAF9BA}" name="Routine maintenance costs" dataDxfId="112"/>
    <tableColumn id="50" xr3:uid="{08F402F6-B8D6-4EB6-8615-DD3D50169D5A}" name="Planned maintenance costs" dataDxfId="111"/>
    <tableColumn id="51" xr3:uid="{5704C30C-65F8-45A9-8D5F-83537ABB44CD}" name="Major repairs expenditure" dataDxfId="110"/>
    <tableColumn id="2" xr3:uid="{485A8BFB-84C4-4EAF-AE5B-9D420E880D99}" name="Lease costs" dataDxfId="109" dataCellStyle="Normal 18"/>
    <tableColumn id="52" xr3:uid="{B99A3D01-EB5C-4819-A25E-4394F03455B6}" name="Capitalised major repairs expenditure for period2" dataDxfId="108"/>
    <tableColumn id="53" xr3:uid="{51E42397-197A-442B-BE97-48EAC4BBCD6D}" name="Other (social housing letting) costs" dataDxfId="107"/>
    <tableColumn id="54" xr3:uid="{83561083-20A4-4657-B7F1-B5F4351360A7}" name="Development services" dataDxfId="106"/>
    <tableColumn id="55" xr3:uid="{F2F01A07-837A-41F8-B37B-8D433A007B53}" name="Community/neighbourhood services" dataDxfId="105"/>
    <tableColumn id="56" xr3:uid="{27E05090-DDE4-48BC-810C-B44F7C708942}" name="Other social housing activities: Other" dataDxfId="104"/>
    <tableColumn id="57" xr3:uid="{AF2349F2-5259-4A6A-8761-48EA34772814}" name="Other social housing activities: charges for support services]" dataDxfId="103"/>
    <tableColumn id="58" xr3:uid="{A0933DFD-C636-4B9B-8396-FB3991AE1AC3}" name="Total social housing units owned and/or managed at period end" dataDxfId="102"/>
    <tableColumn id="59" xr3:uid="{0173A267-7C4C-4816-856C-B2E5BAF754B7}" name="Operating Margin (SHL)" dataDxfId="101">
      <calculatedColumnFormula>IFERROR(SUM(Entity_Metrics[[#This Row],[Operating surplus/(deficit) (social housing lettings)]])/SUM(Entity_Metrics[[#This Row],[Turnover from social housing lettings]]),"")</calculatedColumnFormula>
    </tableColumn>
    <tableColumn id="60" xr3:uid="{3B44FD81-BA7D-4263-BD38-27FB9787F42B}" name="Operating surplus/(deficit) (social housing lettings)" dataDxfId="100"/>
    <tableColumn id="61" xr3:uid="{7821F0A5-CF3C-4828-BA33-A03E174483CC}" name="Turnover from social housing lettings" dataDxfId="99"/>
    <tableColumn id="62" xr3:uid="{A0F85E22-18D2-4D9E-BAFF-A8E02C75B12A}" name="Operating Margin (Overall)" dataDxfId="98">
      <calculatedColumnFormula>IFERROR(SUM(Entity_Metrics[[#This Row],[Operating surplus/(deficit) (overall)2]],-Entity_Metrics[[#This Row],[Gain/(loss) on disposal of fixed assets (housing properties)2]],-Entity_Metrics[[#This Row],[Gain/(loss) on disposal of fixed assets (other)2]])/SUM(Entity_Metrics[[#This Row],[Turnover (overall)]]),"")</calculatedColumnFormula>
    </tableColumn>
    <tableColumn id="63" xr3:uid="{06E4E1F9-5B00-4F44-BAC2-EE3C7DBED990}" name="Operating surplus/(deficit) (overall)2" dataDxfId="97"/>
    <tableColumn id="64" xr3:uid="{3A48B85A-1286-4EF0-B694-437BFFAAA738}" name="Gain/(loss) on disposal of fixed assets (housing properties)2" dataDxfId="96"/>
    <tableColumn id="79" xr3:uid="{EB3D63FC-91A6-43F9-BD2F-6A5448199B91}" name="Gain/(loss) on disposal of fixed assets (other)2" dataDxfId="95" dataCellStyle="Normal 18 3"/>
    <tableColumn id="65" xr3:uid="{4DD1F3F5-FCA8-4AE1-809F-6CE83B36F563}" name="Turnover (overall)" dataDxfId="94"/>
    <tableColumn id="66" xr3:uid="{4AEFAD89-B0A8-4B48-AC08-DA5AEC0A97E4}" name="ROCE" dataDxfId="93">
      <calculatedColumnFormula>IFERROR(SUM(Entity_Metrics[[#This Row],[Operating surplus/(deficit) (overall)3]],Entity_Metrics[[#This Row],[Share of operating surplus/(deficit) in joint ventures or associates]])/SUM(Entity_Metrics[[#This Row],[Total assets less current liabilities]]),"")</calculatedColumnFormula>
    </tableColumn>
    <tableColumn id="67" xr3:uid="{57B86643-24F0-40C9-8471-12B89CCEB999}" name="Operating surplus/(deficit) (overall)3" dataDxfId="92"/>
    <tableColumn id="68" xr3:uid="{4B4F76FD-1416-4E21-86B4-6A6EA92AA859}" name="Share of operating surplus/(deficit) in joint ventures or associates" dataDxfId="91"/>
    <tableColumn id="69" xr3:uid="{4BBD9359-E11D-4C92-A0D1-01E59549B779}" name="Total assets less current liabilities" dataDxfId="90"/>
    <tableColumn id="83" xr3:uid="{24A23D4C-33DD-474B-9FCB-F58B7F46E55F}" name="Total social stock owned" dataDxfId="89" dataCellStyle="Normal 18 3">
      <calculatedColumnFormula>Entity_Metrics[[#This Row],[Total social housing units owned (Period end)]]</calculatedColumnFormula>
    </tableColumn>
    <tableColumn id="70" xr3:uid="{EA87B79C-4922-4B3E-9C89-95A735659C16}" name="% Supported housing (excl. HOP)" dataDxfId="88" dataCellStyle="Normal 18 3"/>
    <tableColumn id="71" xr3:uid="{7427934C-7EA4-4CB2-9059-FBE79DEEA051}" name="% Housing for older people" dataDxfId="87"/>
    <tableColumn id="72" xr3:uid="{F7A115E9-9C7F-421B-A18C-CB713519A0F0}" name="Type " dataDxfId="86"/>
    <tableColumn id="73" xr3:uid="{06FF846B-DC08-479A-804B-D016B7562B10}" name="Date of largest transfer" dataDxfId="85"/>
    <tableColumn id="74" xr3:uid="{45A52E3B-F2EA-4FA3-B13F-E82B66080AB6}" name="LSVT age" dataDxfId="84"/>
    <tableColumn id="75" xr3:uid="{A03D4E42-10A1-4278-BB20-230C1F96C6B7}" name="Region with 50%+ of social stock owned" dataDxfId="83"/>
    <tableColumn id="76" xr3:uid="{CA32245E-E465-43C7-A168-9A0DECB2EFAF}" name="ASHE regional wage index (England = 1)" dataDxfId="82"/>
    <tableColumn id="77" xr3:uid="{046BD013-C2BE-46E7-BB2A-77B02B8036D8}" name="Group code" dataDxfId="81"/>
    <tableColumn id="78" xr3:uid="{BBADB1BA-E611-4C42-8C99-4DEC5F7ABC8A}" name="Group name" dataDxfId="80"/>
  </tableColumns>
  <tableStyleInfo name="TableStyleMedium5 2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A47131A-A52C-48C6-B49E-7A77452175E7}" name="Cons_Metrics" displayName="Cons_Metrics" ref="A3:BY213" totalsRowShown="0" headerRowDxfId="78" dataDxfId="77">
  <autoFilter ref="A3:BY213" xr:uid="{00000000-0009-0000-0100-00000A000000}"/>
  <tableColumns count="77">
    <tableColumn id="1" xr3:uid="{0C1309B7-A9D6-40B0-A5CE-5DF58F88B7BF}" name="RP_Code" dataDxfId="76"/>
    <tableColumn id="3" xr3:uid="{8199D545-937E-48F7-BF8E-4B4D6F976CE2}" name="RP_Name" dataDxfId="75"/>
    <tableColumn id="5" xr3:uid="{FE9BAC72-D5D6-4459-8CB3-767DBA8CF57B}" name="FYE" dataDxfId="74"/>
    <tableColumn id="7" xr3:uid="{DC51049A-12D6-400A-A2DF-4DFED4EAF9B7}" name="Reinvestment" dataDxfId="73">
      <calculatedColumnFormula>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calculatedColumnFormula>
    </tableColumn>
    <tableColumn id="8" xr3:uid="{9B663C86-E2E6-4130-B89C-EF5876A65497}" name="Development of new properties (Total housing properties)" dataDxfId="72"/>
    <tableColumn id="9" xr3:uid="{8863813F-C40A-4CA1-B73A-BC078363E413}" name="Newly built properties acquired (Total housing properties)" dataDxfId="71"/>
    <tableColumn id="10" xr3:uid="{C67FD94D-F520-4284-8698-D0B723981F4D}" name=" Works to Existing (Total housing properties)" dataDxfId="70"/>
    <tableColumn id="11" xr3:uid="{E0AF34CB-03AF-498E-B250-A587A5230E86}" name="Capitalised Interest (Total housing properties)" dataDxfId="69"/>
    <tableColumn id="12" xr3:uid="{7B352A59-0BB9-41C7-8E96-4DD6358DF2D6}" name="Schemes completed (Total housing properties)" dataDxfId="68"/>
    <tableColumn id="13" xr3:uid="{F407F8D2-BFF0-4E5F-A6CA-B6388F3BB89E}" name="Tangible fixed assets: Housing properties at cost (Current period)" dataDxfId="67"/>
    <tableColumn id="14" xr3:uid="{94D1C7FB-5FFD-43A8-8C40-00E49FB213D9}" name="Tangible fixed assets Housing properties at valuation (Current period)" dataDxfId="66"/>
    <tableColumn id="15" xr3:uid="{4B041538-ABD9-471C-B049-2AB986F8F0E6}" name="New Supply (Social)" dataDxfId="65">
      <calculatedColumnFormula>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calculatedColumnFormula>
    </tableColumn>
    <tableColumn id="16" xr3:uid="{B2E40145-6D18-4560-BF32-9787C95BBD88}" name="Total social units developed or newly built units acquired in-year (owned)" dataDxfId="64"/>
    <tableColumn id="17" xr3:uid="{59BA8B79-6579-4D00-95A9-52AF302E09DD}" name="Total social leasehold units developed or newly built units acquired in-year (owned)" dataDxfId="63"/>
    <tableColumn id="18" xr3:uid="{5060D202-FB9A-42C1-9003-98DB8691FB58}" name="Total social housing units owned (Period end)" dataDxfId="62"/>
    <tableColumn id="19" xr3:uid="{CF321C41-FFB4-4B90-A0A5-9E27154133D2}" name="Total social leasehold units owned (Period end)" dataDxfId="61"/>
    <tableColumn id="20" xr3:uid="{9DABB4A3-EA58-4233-BF21-855F70A48CA5}" name="New Supply (Non-Social)" dataDxfId="60">
      <calculatedColumnFormula>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calculatedColumnFormula>
    </tableColumn>
    <tableColumn id="21" xr3:uid="{3F857297-3720-4F67-A72E-CC1054B57525}" name="Total non-social units developed or newly built units acquired in-year (owned)" dataDxfId="59"/>
    <tableColumn id="22" xr3:uid="{60653D30-4012-4638-B480-6296538E9CF6}" name="Total non-social leasehold units developed or newly built units acquired in-year (owned)" dataDxfId="58"/>
    <tableColumn id="23" xr3:uid="{3498E0DB-5A97-4B15-895F-F681803F89FD}" name="New outright sale units developed or acquired (owned)" dataDxfId="57"/>
    <tableColumn id="24" xr3:uid="{1475A5DB-F222-4210-83C4-064FAF5FB5AA}" name="Total social housing units owned (Period end)2" dataDxfId="56"/>
    <tableColumn id="25" xr3:uid="{C3470D6F-59AD-4EA2-8983-B856EE296645}" name="Total social leasehold units owned (Period end)2" dataDxfId="55"/>
    <tableColumn id="26" xr3:uid="{5DD19529-F235-4C80-8043-C3C71D484665}" name="Total non-social rental housing units owned (Period end)" dataDxfId="54"/>
    <tableColumn id="27" xr3:uid="{1658A25E-55AA-4F89-B784-B38FBF7AA206}" name="Total non-social leasehold units owned (Period end)" dataDxfId="53"/>
    <tableColumn id="28" xr3:uid="{4D759A3A-383D-4C3F-967F-2955F919F4E8}" name="Gearing" dataDxfId="52">
      <calculatedColumnFormula>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calculatedColumnFormula>
    </tableColumn>
    <tableColumn id="29" xr3:uid="{74814B59-D290-4180-992E-2B60940A6418}" name="Short-term loans" dataDxfId="51"/>
    <tableColumn id="30" xr3:uid="{9AA04812-A0B7-4A98-8C42-1DE61EC6C928}" name="Long-term loans" dataDxfId="50"/>
    <tableColumn id="31" xr3:uid="{CFD6FFF7-8CBC-477A-BF2B-F1E8F8A1F434}" name="Cash and cash equivalents " dataDxfId="49"/>
    <tableColumn id="32" xr3:uid="{CD859A87-EFF3-4FD3-9CDE-91938CA08B09}" name="Amounts owed to group undertakings" dataDxfId="48"/>
    <tableColumn id="33" xr3:uid="{2819F8CB-5BEC-45E2-83E4-D4E06A1785AA}" name="Finance lease obligations" dataDxfId="47"/>
    <tableColumn id="34" xr3:uid="{380810A5-00CE-4A15-8AB0-B0DC8323AB49}" name="Tangible fixed assets: Housing properties at cost (Current period)2" dataDxfId="46"/>
    <tableColumn id="35" xr3:uid="{CF01B858-2548-4545-93CD-F72918AC750D}" name="Tangible fixed assets Housing properties at valuation (Current period)2" dataDxfId="45"/>
    <tableColumn id="36" xr3:uid="{58F68A0F-3C59-41EB-A8F1-1293B69DA14C}" name="EBITDA MRI Interest Rate Cover" dataDxfId="44">
      <calculatedColumnFormula>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calculatedColumnFormula>
    </tableColumn>
    <tableColumn id="37" xr3:uid="{C1A28C9F-0BCC-412E-B2F0-52A2F02B546F}" name="Operating surplus/(deficit) (overall)" dataDxfId="43"/>
    <tableColumn id="38" xr3:uid="{E9D5D156-1F57-4023-A6C5-3617078E9C20}" name="Gain/(loss) on disposal of fixed assets (housing properties)" dataDxfId="42"/>
    <tableColumn id="4" xr3:uid="{3AAEB5C8-ADA4-41EF-B81C-20A4AAC0AAD4}" name="Gain/(loss) on disposal of fixed assets (other)" dataDxfId="41" dataCellStyle="Normal 18 3"/>
    <tableColumn id="39" xr3:uid="{941EE20F-F1D6-4277-BE15-E5DBE5455542}" name="Amortised government grant" dataDxfId="40"/>
    <tableColumn id="40" xr3:uid="{EA854B9A-7080-4F36-8C18-C1441A27D788}" name="Government grants taken to income" dataDxfId="39"/>
    <tableColumn id="41" xr3:uid="{F9CF7923-A071-460A-B0C8-58286A40124D}" name="Interest receivable" dataDxfId="38"/>
    <tableColumn id="42" xr3:uid="{D41BB31F-6091-4213-8629-A454D01FC867}" name="Capitalised major repairs expenditure for period" dataDxfId="37"/>
    <tableColumn id="43" xr3:uid="{E2D7EFA5-3012-4DDE-AF8C-3A3EFFC36BDC}" name="Total depreciation charge for period" dataDxfId="36"/>
    <tableColumn id="44" xr3:uid="{D6FB52E7-87EC-4C68-B068-0A513644B868}" name="Interest capitalised" dataDxfId="35"/>
    <tableColumn id="45" xr3:uid="{F9C26432-8BCE-4567-AE9A-39B9736AD850}" name="Interest payable and financing costs" dataDxfId="34"/>
    <tableColumn id="46" xr3:uid="{7CA3093C-4104-41C2-A234-BB34751B12BB}" name="Headline Social Housing Cost per unit" dataDxfId="33">
      <calculatedColumnFormula>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calculatedColumnFormula>
    </tableColumn>
    <tableColumn id="47" xr3:uid="{78FFBA1F-2CB6-4B72-B6B5-672908B839A6}" name="Management costs" dataDxfId="32"/>
    <tableColumn id="48" xr3:uid="{E9071066-E8E4-4BE9-A037-6100D8B99FFA}" name="Service charge costs" dataDxfId="31"/>
    <tableColumn id="49" xr3:uid="{76BFFF94-4E56-4CA6-AB09-ADC455525AE8}" name="Routine maintenance costs" dataDxfId="30"/>
    <tableColumn id="50" xr3:uid="{D1C91620-E2A2-4BF9-ABBE-EA4BF4804C6F}" name="Planned maintenance costs" dataDxfId="29"/>
    <tableColumn id="51" xr3:uid="{983DB472-C0C1-410E-A1F7-41CCD9242442}" name="Major repairs expenditure" dataDxfId="28"/>
    <tableColumn id="2" xr3:uid="{AF799BF7-D598-4694-869C-29A85742FBA9}" name="Lease costs" dataDxfId="27" dataCellStyle="Normal 18"/>
    <tableColumn id="52" xr3:uid="{93F10F16-E120-4D64-A247-64EF62B91BE6}" name="Capitalised major repairs expenditure for period2" dataDxfId="26"/>
    <tableColumn id="53" xr3:uid="{11776794-5097-43C1-BA9D-05DB9DB496C5}" name="Other (social housing letting) costs" dataDxfId="25"/>
    <tableColumn id="54" xr3:uid="{46A762B7-B33D-440A-9EF0-DB8AA6F061B0}" name="Development services" dataDxfId="24"/>
    <tableColumn id="55" xr3:uid="{A69D310C-8622-430E-A0F7-074A7A697C3B}" name="Community/neighbourhood services" dataDxfId="23"/>
    <tableColumn id="56" xr3:uid="{565F9B0A-6965-4DE9-9115-36BCECB54657}" name="Other social housing activities: Other" dataDxfId="22"/>
    <tableColumn id="57" xr3:uid="{A9465742-8ECB-4E27-9C3B-86F9675F5D99}" name="Other social housing activities: charges for support services" dataDxfId="21"/>
    <tableColumn id="58" xr3:uid="{D5A029BB-EBF9-4CFF-9E33-DE5C11A52387}" name="Total social housing units owned and/or managed at period end" dataDxfId="20"/>
    <tableColumn id="59" xr3:uid="{0DC7CD6C-6157-4AF7-8C98-79CF95F716F4}" name="Operating Margin (SHL)" dataDxfId="19">
      <calculatedColumnFormula>IFERROR(SUM(Cons_Metrics[[#This Row],[Operating surplus/(deficit) (social housing lettings)]])/SUM(Cons_Metrics[[#This Row],[Turnover from social housing lettings]]),"")</calculatedColumnFormula>
    </tableColumn>
    <tableColumn id="60" xr3:uid="{22A9FC8A-D8B0-4477-A9D0-32A3621B698B}" name="Operating surplus/(deficit) (social housing lettings)" dataDxfId="18"/>
    <tableColumn id="61" xr3:uid="{BA065112-6CE8-4856-A2DF-C90B1432B1A4}" name="Turnover from social housing lettings" dataDxfId="17"/>
    <tableColumn id="62" xr3:uid="{09A87BD4-A12B-488E-8257-2748696B287F}" name="Operating Margin (Overall)" dataDxfId="16">
      <calculatedColumnFormula>IFERROR(SUM(Cons_Metrics[[#This Row],[Operating surplus/(deficit) (overall)2]],-Cons_Metrics[[#This Row],[Gain/(loss) on disposal of fixed assets (housing properties)2]],-Cons_Metrics[[#This Row],[Gain/(loss) on disposal of fixed assets (other)2]])/SUM(Cons_Metrics[[#This Row],[Turnover (overall)]]),"")</calculatedColumnFormula>
    </tableColumn>
    <tableColumn id="63" xr3:uid="{E1410228-3FED-465A-83EF-7EEB532AE3E5}" name="Operating surplus/(deficit) (overall)2" dataDxfId="15"/>
    <tableColumn id="64" xr3:uid="{52A1BEE5-20AF-4FF1-A0A4-69F216C94901}" name="Gain/(loss) on disposal of fixed assets (housing properties)2" dataDxfId="14"/>
    <tableColumn id="6" xr3:uid="{7C8E3213-894F-4341-AD4A-9F51F59A8E78}" name="Gain/(loss) on disposal of fixed assets (other)2" dataDxfId="13" dataCellStyle="Normal 18 3"/>
    <tableColumn id="65" xr3:uid="{FBCE8D5C-7B8D-4E75-B935-9B2C190E315F}" name="Turnover (overall)" dataDxfId="12"/>
    <tableColumn id="66" xr3:uid="{6EE1FCE9-7B21-40A3-B2BF-F39A5B68A468}" name="ROCE" dataDxfId="11">
      <calculatedColumnFormula>IFERROR(SUM(Cons_Metrics[[#This Row],[Operating surplus/(deficit) (overall)3]],Cons_Metrics[[#This Row],[Share of operating surplus/(deficit) in joint ventures or associates]])/SUM(Cons_Metrics[[#This Row],[Total assets less current liabilities]]),"")</calculatedColumnFormula>
    </tableColumn>
    <tableColumn id="67" xr3:uid="{4D8E05CF-4882-4F27-A7AE-B8ABABAA9381}" name="Operating surplus/(deficit) (overall)3" dataDxfId="10"/>
    <tableColumn id="68" xr3:uid="{7DD17CEC-E2A8-4D75-9A4E-A33E9527AE83}" name="Share of operating surplus/(deficit) in joint ventures or associates" dataDxfId="9"/>
    <tableColumn id="69" xr3:uid="{A9A0249C-B9E4-4128-B17F-4AF1EB250B4E}" name="Total assets less current liabilities" dataDxfId="8"/>
    <tableColumn id="82" xr3:uid="{36A74BDD-BE38-4826-B91A-34E58F0546E6}" name="Total social stock owned" dataDxfId="7" dataCellStyle="Normal 18 3">
      <calculatedColumnFormula>Cons_Metrics[[#This Row],[Total social housing units owned (Period end)]]</calculatedColumnFormula>
    </tableColumn>
    <tableColumn id="70" xr3:uid="{75600B37-8314-4A64-99A1-08AA0D7D1F00}" name="% Supported housing (excl. HOP)" dataDxfId="6" dataCellStyle="Normal 18 3"/>
    <tableColumn id="71" xr3:uid="{9E074C8D-DC86-4D9D-A780-AB66451FC85D}" name="% Housing for older people" dataDxfId="5"/>
    <tableColumn id="72" xr3:uid="{20771300-E49D-4179-A043-B8EB025188C0}" name="Type " dataDxfId="4"/>
    <tableColumn id="73" xr3:uid="{F981ED33-67EB-4E70-B357-7CF3C8C12CD9}" name="Date of largest transfer" dataDxfId="3"/>
    <tableColumn id="74" xr3:uid="{87B37925-5150-47BF-9CC3-1450DEC3269B}" name="LSVT age" dataDxfId="2"/>
    <tableColumn id="75" xr3:uid="{035D112A-A2B5-48C6-95C2-7E30DD3151C8}" name="Region with 50%+ of social stock owned" dataDxfId="1"/>
    <tableColumn id="76" xr3:uid="{418318C3-6684-4EB6-8941-3721DB9FAFE4}" name="ASHE regional wage index (England = 1)" dataDxfId="0"/>
  </tableColumns>
  <tableStyleInfo name="TableStyleMedium5 2" showFirstColumn="0" showLastColumn="0" showRowStripes="1" showColumnStripes="0"/>
</table>
</file>

<file path=xl/theme/theme1.xml><?xml version="1.0" encoding="utf-8"?>
<a:theme xmlns:a="http://schemas.openxmlformats.org/drawingml/2006/main" name="Office Theme">
  <a:themeElements>
    <a:clrScheme name="RSH 1">
      <a:dk1>
        <a:sysClr val="windowText" lastClr="000000"/>
      </a:dk1>
      <a:lt1>
        <a:sysClr val="window" lastClr="FFFFFF"/>
      </a:lt1>
      <a:dk2>
        <a:srgbClr val="1F497D"/>
      </a:dk2>
      <a:lt2>
        <a:srgbClr val="EEECE1"/>
      </a:lt2>
      <a:accent1>
        <a:srgbClr val="59468D"/>
      </a:accent1>
      <a:accent2>
        <a:srgbClr val="3C8A8A"/>
      </a:accent2>
      <a:accent3>
        <a:srgbClr val="4097DB"/>
      </a:accent3>
      <a:accent4>
        <a:srgbClr val="97D88A"/>
      </a:accent4>
      <a:accent5>
        <a:srgbClr val="C33A32"/>
      </a:accent5>
      <a:accent6>
        <a:srgbClr val="FCBE37"/>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ssets.publishing.service.gov.uk/government/uploads/system/uploads/attachment_data/file/928757/Value_for_Money_metrics_Technical_note_guidance_2020_FINAL.pdf"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1E591-475D-40DB-B40F-C517C68162D1}">
  <sheetPr>
    <pageSetUpPr fitToPage="1"/>
  </sheetPr>
  <dimension ref="A1:C39"/>
  <sheetViews>
    <sheetView showGridLines="0" zoomScaleNormal="100" workbookViewId="0">
      <selection activeCell="CB6" sqref="CB6"/>
    </sheetView>
  </sheetViews>
  <sheetFormatPr defaultColWidth="0" defaultRowHeight="15" customHeight="1" zeroHeight="1" x14ac:dyDescent="0.25"/>
  <cols>
    <col min="1" max="1" width="4.7109375" style="1" customWidth="1"/>
    <col min="2" max="2" width="136.85546875" style="13" customWidth="1"/>
    <col min="3" max="3" width="4" style="1" customWidth="1"/>
    <col min="4" max="16384" width="10.28515625" style="1" hidden="1"/>
  </cols>
  <sheetData>
    <row r="1" spans="2:2" x14ac:dyDescent="0.25">
      <c r="B1" s="1"/>
    </row>
    <row r="2" spans="2:2" ht="15.75" thickBot="1" x14ac:dyDescent="0.3">
      <c r="B2" s="1"/>
    </row>
    <row r="3" spans="2:2" ht="24" thickBot="1" x14ac:dyDescent="0.3">
      <c r="B3" s="2" t="s">
        <v>741</v>
      </c>
    </row>
    <row r="4" spans="2:2" ht="18" x14ac:dyDescent="0.25">
      <c r="B4" s="3" t="s">
        <v>742</v>
      </c>
    </row>
    <row r="5" spans="2:2" ht="5.25" customHeight="1" x14ac:dyDescent="0.25">
      <c r="B5" s="4"/>
    </row>
    <row r="6" spans="2:2" x14ac:dyDescent="0.25">
      <c r="B6" s="5" t="s">
        <v>743</v>
      </c>
    </row>
    <row r="7" spans="2:2" ht="6.75" customHeight="1" thickBot="1" x14ac:dyDescent="0.3">
      <c r="B7" s="6"/>
    </row>
    <row r="8" spans="2:2" ht="18" x14ac:dyDescent="0.25">
      <c r="B8" s="7" t="s">
        <v>744</v>
      </c>
    </row>
    <row r="9" spans="2:2" ht="7.5" customHeight="1" x14ac:dyDescent="0.25">
      <c r="B9" s="4"/>
    </row>
    <row r="10" spans="2:2" x14ac:dyDescent="0.25">
      <c r="B10" s="6" t="s">
        <v>745</v>
      </c>
    </row>
    <row r="11" spans="2:2" ht="9" customHeight="1" x14ac:dyDescent="0.25">
      <c r="B11" s="6"/>
    </row>
    <row r="12" spans="2:2" ht="15.75" x14ac:dyDescent="0.25">
      <c r="B12" s="8" t="s">
        <v>746</v>
      </c>
    </row>
    <row r="13" spans="2:2" ht="25.5" x14ac:dyDescent="0.25">
      <c r="B13" s="62" t="s">
        <v>836</v>
      </c>
    </row>
    <row r="14" spans="2:2" ht="6.75" customHeight="1" x14ac:dyDescent="0.25">
      <c r="B14" s="9"/>
    </row>
    <row r="15" spans="2:2" ht="38.450000000000003" customHeight="1" x14ac:dyDescent="0.25">
      <c r="B15" s="63" t="s">
        <v>837</v>
      </c>
    </row>
    <row r="16" spans="2:2" ht="16.5" customHeight="1" x14ac:dyDescent="0.25">
      <c r="B16" s="8" t="s">
        <v>747</v>
      </c>
    </row>
    <row r="17" spans="2:2" ht="34.5" customHeight="1" x14ac:dyDescent="0.25">
      <c r="B17" s="10" t="s">
        <v>748</v>
      </c>
    </row>
    <row r="18" spans="2:2" ht="33.75" customHeight="1" x14ac:dyDescent="0.25">
      <c r="B18" s="9" t="s">
        <v>749</v>
      </c>
    </row>
    <row r="19" spans="2:2" ht="36" customHeight="1" x14ac:dyDescent="0.25">
      <c r="B19" s="9" t="s">
        <v>750</v>
      </c>
    </row>
    <row r="20" spans="2:2" ht="6.75" customHeight="1" x14ac:dyDescent="0.25">
      <c r="B20" s="9"/>
    </row>
    <row r="21" spans="2:2" ht="15.75" x14ac:dyDescent="0.25">
      <c r="B21" s="11" t="s">
        <v>751</v>
      </c>
    </row>
    <row r="22" spans="2:2" ht="33" customHeight="1" x14ac:dyDescent="0.25">
      <c r="B22" s="62" t="s">
        <v>838</v>
      </c>
    </row>
    <row r="23" spans="2:2" ht="28.5" customHeight="1" x14ac:dyDescent="0.25">
      <c r="B23" s="62" t="s">
        <v>839</v>
      </c>
    </row>
    <row r="24" spans="2:2" ht="9.75" customHeight="1" thickBot="1" x14ac:dyDescent="0.3">
      <c r="B24" s="12"/>
    </row>
    <row r="25" spans="2:2" x14ac:dyDescent="0.25"/>
    <row r="26" spans="2:2" hidden="1" x14ac:dyDescent="0.25"/>
    <row r="27" spans="2:2" hidden="1" x14ac:dyDescent="0.25"/>
    <row r="28" spans="2:2" hidden="1" x14ac:dyDescent="0.25"/>
    <row r="29" spans="2:2" hidden="1" x14ac:dyDescent="0.25"/>
    <row r="30" spans="2:2" hidden="1" x14ac:dyDescent="0.25"/>
    <row r="31" spans="2:2" hidden="1" x14ac:dyDescent="0.25"/>
    <row r="32" spans="2:2" hidden="1" x14ac:dyDescent="0.25"/>
    <row r="33" hidden="1" x14ac:dyDescent="0.25"/>
    <row r="34" hidden="1" x14ac:dyDescent="0.25"/>
    <row r="35" hidden="1" x14ac:dyDescent="0.25"/>
    <row r="36" hidden="1" x14ac:dyDescent="0.25"/>
    <row r="37" hidden="1" x14ac:dyDescent="0.25"/>
    <row r="38" hidden="1" x14ac:dyDescent="0.25"/>
    <row r="39" ht="15" customHeight="1" x14ac:dyDescent="0.25"/>
  </sheetData>
  <hyperlinks>
    <hyperlink ref="B6" r:id="rId1" xr:uid="{9BBD1F93-DBBE-47EE-A7D1-DEACA38CC8A1}"/>
  </hyperlinks>
  <pageMargins left="0.70866141732283472" right="0.70866141732283472" top="0.74803149606299213" bottom="0.74803149606299213" header="0.31496062992125984" footer="0.31496062992125984"/>
  <pageSetup paperSize="9" scale="94" orientation="portrait" r:id="rId2"/>
  <headerFooter>
    <oddFooter>&amp;C&amp;"Calibri"&amp;11&amp;K000000&amp;P / &amp;N_x000D_&amp;1#&amp;"Calibri"&amp;12&amp;K0078D7OFFICIAL</oddFooter>
    <evenFooter>&amp;C&amp;P / &amp;N</evenFooter>
    <firstFooter>&amp;C&amp;P /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8B4FA-8963-421F-BF63-116B6AD332CF}">
  <sheetPr>
    <outlinePr summaryRight="0"/>
    <pageSetUpPr fitToPage="1"/>
  </sheetPr>
  <dimension ref="A1:CD265"/>
  <sheetViews>
    <sheetView showGridLines="0" tabSelected="1" zoomScale="80" zoomScaleNormal="80" workbookViewId="0">
      <pane xSplit="2" ySplit="3" topLeftCell="C34" activePane="bottomRight" state="frozen"/>
      <selection activeCell="CB6" sqref="CB6"/>
      <selection pane="topRight" activeCell="CB6" sqref="CB6"/>
      <selection pane="bottomLeft" activeCell="CB6" sqref="CB6"/>
      <selection pane="bottomRight"/>
    </sheetView>
  </sheetViews>
  <sheetFormatPr defaultColWidth="0" defaultRowHeight="15" outlineLevelCol="1" x14ac:dyDescent="0.25"/>
  <cols>
    <col min="1" max="1" width="10.85546875" style="1" customWidth="1"/>
    <col min="2" max="2" width="42.5703125" style="1" customWidth="1"/>
    <col min="3" max="3" width="11.5703125" style="1" bestFit="1" customWidth="1"/>
    <col min="4" max="4" width="15.5703125" style="1" customWidth="1" collapsed="1"/>
    <col min="5" max="5" width="19.28515625" style="1" hidden="1" customWidth="1" outlineLevel="1"/>
    <col min="6" max="6" width="20" style="1" hidden="1" customWidth="1" outlineLevel="1"/>
    <col min="7" max="7" width="14.140625" style="1" hidden="1" customWidth="1" outlineLevel="1"/>
    <col min="8" max="8" width="15.140625" style="1" hidden="1" customWidth="1" outlineLevel="1"/>
    <col min="9" max="9" width="13.5703125" style="1" hidden="1" customWidth="1" outlineLevel="1"/>
    <col min="10" max="10" width="14.42578125" style="1" hidden="1" customWidth="1" outlineLevel="1"/>
    <col min="11" max="11" width="16.28515625" style="1" hidden="1" customWidth="1" outlineLevel="1"/>
    <col min="12" max="12" width="12.5703125" style="1" customWidth="1" collapsed="1"/>
    <col min="13" max="13" width="23.140625" style="1" hidden="1" customWidth="1" outlineLevel="1"/>
    <col min="14" max="14" width="19.5703125" style="1" hidden="1" customWidth="1" outlineLevel="1"/>
    <col min="15" max="15" width="14.7109375" style="1" hidden="1" customWidth="1" outlineLevel="1"/>
    <col min="16" max="16" width="17" style="1" hidden="1" customWidth="1" outlineLevel="1"/>
    <col min="17" max="17" width="15.42578125" style="46" customWidth="1" collapsed="1"/>
    <col min="18" max="18" width="19.85546875" style="1" hidden="1" customWidth="1" outlineLevel="1"/>
    <col min="19" max="19" width="23.140625" style="1" hidden="1" customWidth="1" outlineLevel="1"/>
    <col min="20" max="20" width="17.7109375" style="1" hidden="1" customWidth="1" outlineLevel="1"/>
    <col min="21" max="21" width="16.7109375" style="1" hidden="1" customWidth="1" outlineLevel="1"/>
    <col min="22" max="22" width="15.5703125" style="1" hidden="1" customWidth="1" outlineLevel="1"/>
    <col min="23" max="23" width="13.7109375" style="1" hidden="1" customWidth="1" outlineLevel="1"/>
    <col min="24" max="24" width="17.42578125" style="1" hidden="1" customWidth="1" outlineLevel="1"/>
    <col min="25" max="25" width="11.5703125" style="1" customWidth="1" collapsed="1"/>
    <col min="26" max="30" width="14.85546875" style="1" hidden="1" customWidth="1" outlineLevel="1"/>
    <col min="31" max="32" width="20.28515625" style="1" hidden="1" customWidth="1" outlineLevel="1"/>
    <col min="33" max="33" width="14.140625" style="1" customWidth="1" collapsed="1"/>
    <col min="34" max="43" width="17.28515625" style="1" hidden="1" customWidth="1" outlineLevel="1"/>
    <col min="44" max="44" width="14" style="1" customWidth="1" collapsed="1"/>
    <col min="45" max="45" width="14" style="1" hidden="1" customWidth="1" outlineLevel="1"/>
    <col min="46" max="50" width="12.5703125" style="1" hidden="1" customWidth="1" outlineLevel="1"/>
    <col min="51" max="51" width="14.7109375" style="1" hidden="1" customWidth="1" outlineLevel="1"/>
    <col min="52" max="53" width="12.5703125" style="1" hidden="1" customWidth="1" outlineLevel="1"/>
    <col min="54" max="55" width="16" style="1" hidden="1" customWidth="1" outlineLevel="1"/>
    <col min="56" max="57" width="18.140625" style="1" hidden="1" customWidth="1" outlineLevel="1"/>
    <col min="58" max="58" width="15.42578125" style="1" customWidth="1" collapsed="1"/>
    <col min="59" max="60" width="17.42578125" style="1" hidden="1" customWidth="1" outlineLevel="1"/>
    <col min="61" max="61" width="14.42578125" style="1" customWidth="1" collapsed="1"/>
    <col min="62" max="62" width="15" style="1" hidden="1" customWidth="1" outlineLevel="1"/>
    <col min="63" max="64" width="18" style="1" hidden="1" customWidth="1" outlineLevel="1"/>
    <col min="65" max="65" width="12.42578125" style="1" hidden="1" customWidth="1" outlineLevel="1"/>
    <col min="66" max="66" width="14.5703125" style="1" customWidth="1" collapsed="1"/>
    <col min="67" max="67" width="16" style="1" hidden="1" customWidth="1" outlineLevel="1"/>
    <col min="68" max="68" width="18.42578125" style="1" hidden="1" customWidth="1" outlineLevel="1"/>
    <col min="69" max="69" width="16" style="1" hidden="1" customWidth="1" outlineLevel="1"/>
    <col min="70" max="70" width="16" style="1" customWidth="1"/>
    <col min="71" max="71" width="15.5703125" style="1" customWidth="1"/>
    <col min="72" max="72" width="16.42578125" style="1" customWidth="1"/>
    <col min="73" max="73" width="16.28515625" style="1" customWidth="1"/>
    <col min="74" max="74" width="13.28515625" style="1" customWidth="1"/>
    <col min="75" max="75" width="11.85546875" style="1" customWidth="1"/>
    <col min="76" max="76" width="25.28515625" style="1" customWidth="1"/>
    <col min="77" max="77" width="15.85546875" style="1" customWidth="1"/>
    <col min="78" max="78" width="11.42578125" style="1" customWidth="1"/>
    <col min="79" max="79" width="65.7109375" style="1" bestFit="1" customWidth="1"/>
    <col min="80" max="80" width="8.5703125" style="1" customWidth="1"/>
    <col min="81" max="16384" width="9.140625" style="1" hidden="1"/>
  </cols>
  <sheetData>
    <row r="1" spans="1:82" ht="51.75" customHeight="1" x14ac:dyDescent="0.25">
      <c r="A1" s="14" t="s">
        <v>840</v>
      </c>
      <c r="B1" s="14"/>
      <c r="C1" s="15"/>
      <c r="D1" s="76" t="s">
        <v>752</v>
      </c>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4"/>
      <c r="BS1" s="73"/>
      <c r="BT1" s="15"/>
      <c r="BU1" s="15"/>
      <c r="BV1" s="15"/>
      <c r="BW1" s="15"/>
      <c r="BX1" s="15"/>
      <c r="BY1" s="15"/>
      <c r="BZ1" s="15"/>
      <c r="CA1" s="15"/>
    </row>
    <row r="2" spans="1:82" ht="38.25" customHeight="1" x14ac:dyDescent="0.25">
      <c r="A2" s="16" t="s">
        <v>753</v>
      </c>
      <c r="B2" s="16"/>
      <c r="C2" s="15"/>
      <c r="D2" s="17" t="s">
        <v>754</v>
      </c>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9"/>
      <c r="BP2" s="19"/>
      <c r="BQ2" s="20"/>
      <c r="BR2" s="75" t="s">
        <v>844</v>
      </c>
      <c r="BS2" s="17" t="s">
        <v>755</v>
      </c>
      <c r="BT2" s="21"/>
      <c r="BU2" s="17" t="s">
        <v>756</v>
      </c>
      <c r="BV2" s="18"/>
      <c r="BW2" s="21"/>
      <c r="BX2" s="17" t="s">
        <v>757</v>
      </c>
      <c r="BY2" s="21"/>
      <c r="BZ2" s="17" t="s">
        <v>758</v>
      </c>
      <c r="CA2" s="21"/>
      <c r="CB2" s="22"/>
      <c r="CC2" s="22"/>
      <c r="CD2" s="22"/>
    </row>
    <row r="3" spans="1:82" ht="83.25" customHeight="1" x14ac:dyDescent="0.25">
      <c r="A3" s="56" t="s">
        <v>319</v>
      </c>
      <c r="B3" s="56" t="s">
        <v>585</v>
      </c>
      <c r="C3" s="56" t="s">
        <v>759</v>
      </c>
      <c r="D3" s="58" t="s">
        <v>738</v>
      </c>
      <c r="E3" s="61" t="s">
        <v>760</v>
      </c>
      <c r="F3" s="61" t="s">
        <v>761</v>
      </c>
      <c r="G3" s="61" t="s">
        <v>762</v>
      </c>
      <c r="H3" s="61" t="s">
        <v>763</v>
      </c>
      <c r="I3" s="61" t="s">
        <v>764</v>
      </c>
      <c r="J3" s="61" t="s">
        <v>765</v>
      </c>
      <c r="K3" s="61" t="s">
        <v>766</v>
      </c>
      <c r="L3" s="58" t="s">
        <v>767</v>
      </c>
      <c r="M3" s="61" t="s">
        <v>768</v>
      </c>
      <c r="N3" s="61" t="s">
        <v>769</v>
      </c>
      <c r="O3" s="61" t="s">
        <v>770</v>
      </c>
      <c r="P3" s="61" t="s">
        <v>771</v>
      </c>
      <c r="Q3" s="58" t="s">
        <v>772</v>
      </c>
      <c r="R3" s="61" t="s">
        <v>773</v>
      </c>
      <c r="S3" s="61" t="s">
        <v>774</v>
      </c>
      <c r="T3" s="61" t="s">
        <v>775</v>
      </c>
      <c r="U3" s="61" t="s">
        <v>776</v>
      </c>
      <c r="V3" s="61" t="s">
        <v>777</v>
      </c>
      <c r="W3" s="61" t="s">
        <v>778</v>
      </c>
      <c r="X3" s="61" t="s">
        <v>779</v>
      </c>
      <c r="Y3" s="60" t="s">
        <v>739</v>
      </c>
      <c r="Z3" s="61" t="s">
        <v>780</v>
      </c>
      <c r="AA3" s="61" t="s">
        <v>781</v>
      </c>
      <c r="AB3" s="61" t="s">
        <v>782</v>
      </c>
      <c r="AC3" s="61" t="s">
        <v>783</v>
      </c>
      <c r="AD3" s="61" t="s">
        <v>784</v>
      </c>
      <c r="AE3" s="61" t="s">
        <v>785</v>
      </c>
      <c r="AF3" s="61" t="s">
        <v>786</v>
      </c>
      <c r="AG3" s="58" t="s">
        <v>787</v>
      </c>
      <c r="AH3" s="61" t="s">
        <v>788</v>
      </c>
      <c r="AI3" s="61" t="s">
        <v>789</v>
      </c>
      <c r="AJ3" s="61" t="s">
        <v>841</v>
      </c>
      <c r="AK3" s="61" t="s">
        <v>790</v>
      </c>
      <c r="AL3" s="61" t="s">
        <v>791</v>
      </c>
      <c r="AM3" s="61" t="s">
        <v>792</v>
      </c>
      <c r="AN3" s="61" t="s">
        <v>793</v>
      </c>
      <c r="AO3" s="61" t="s">
        <v>794</v>
      </c>
      <c r="AP3" s="61" t="s">
        <v>795</v>
      </c>
      <c r="AQ3" s="61" t="s">
        <v>796</v>
      </c>
      <c r="AR3" s="58" t="s">
        <v>797</v>
      </c>
      <c r="AS3" s="61" t="s">
        <v>798</v>
      </c>
      <c r="AT3" s="61" t="s">
        <v>799</v>
      </c>
      <c r="AU3" s="61" t="s">
        <v>800</v>
      </c>
      <c r="AV3" s="61" t="s">
        <v>801</v>
      </c>
      <c r="AW3" s="61" t="s">
        <v>802</v>
      </c>
      <c r="AX3" s="61" t="s">
        <v>803</v>
      </c>
      <c r="AY3" s="61" t="s">
        <v>804</v>
      </c>
      <c r="AZ3" s="61" t="s">
        <v>805</v>
      </c>
      <c r="BA3" s="61" t="s">
        <v>806</v>
      </c>
      <c r="BB3" s="61" t="s">
        <v>807</v>
      </c>
      <c r="BC3" s="61" t="s">
        <v>808</v>
      </c>
      <c r="BD3" s="61" t="s">
        <v>809</v>
      </c>
      <c r="BE3" s="61" t="s">
        <v>810</v>
      </c>
      <c r="BF3" s="58" t="s">
        <v>811</v>
      </c>
      <c r="BG3" s="61" t="s">
        <v>812</v>
      </c>
      <c r="BH3" s="61" t="s">
        <v>813</v>
      </c>
      <c r="BI3" s="58" t="s">
        <v>814</v>
      </c>
      <c r="BJ3" s="61" t="s">
        <v>815</v>
      </c>
      <c r="BK3" s="61" t="s">
        <v>816</v>
      </c>
      <c r="BL3" s="61" t="s">
        <v>842</v>
      </c>
      <c r="BM3" s="61" t="s">
        <v>817</v>
      </c>
      <c r="BN3" s="58" t="s">
        <v>740</v>
      </c>
      <c r="BO3" s="61" t="s">
        <v>818</v>
      </c>
      <c r="BP3" s="61" t="s">
        <v>819</v>
      </c>
      <c r="BQ3" s="61" t="s">
        <v>820</v>
      </c>
      <c r="BR3" s="58" t="s">
        <v>844</v>
      </c>
      <c r="BS3" s="58" t="s">
        <v>821</v>
      </c>
      <c r="BT3" s="60" t="s">
        <v>822</v>
      </c>
      <c r="BU3" s="58" t="s">
        <v>823</v>
      </c>
      <c r="BV3" s="58" t="s">
        <v>824</v>
      </c>
      <c r="BW3" s="58" t="s">
        <v>825</v>
      </c>
      <c r="BX3" s="58" t="s">
        <v>826</v>
      </c>
      <c r="BY3" s="58" t="s">
        <v>827</v>
      </c>
      <c r="BZ3" s="58" t="s">
        <v>828</v>
      </c>
      <c r="CA3" s="58" t="s">
        <v>829</v>
      </c>
      <c r="CB3" s="22"/>
      <c r="CC3" s="22"/>
      <c r="CD3" s="22"/>
    </row>
    <row r="4" spans="1:82" x14ac:dyDescent="0.25">
      <c r="A4" s="23" t="s">
        <v>88</v>
      </c>
      <c r="B4" s="24" t="s">
        <v>167</v>
      </c>
      <c r="C4" s="25" t="s">
        <v>686</v>
      </c>
      <c r="D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4.4946808715676606E-2</v>
      </c>
      <c r="E4" s="27">
        <v>48679</v>
      </c>
      <c r="F4" s="27">
        <v>0</v>
      </c>
      <c r="G4" s="27">
        <v>9622</v>
      </c>
      <c r="H4" s="27">
        <v>0</v>
      </c>
      <c r="I4" s="27">
        <v>0</v>
      </c>
      <c r="J4" s="27">
        <v>1297111</v>
      </c>
      <c r="K4" s="27">
        <v>0</v>
      </c>
      <c r="L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3.1444391277599291E-3</v>
      </c>
      <c r="M4" s="27">
        <v>46</v>
      </c>
      <c r="N4" s="27">
        <v>0</v>
      </c>
      <c r="O4" s="27">
        <v>13240</v>
      </c>
      <c r="P4" s="27">
        <v>1389</v>
      </c>
      <c r="Q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4" s="27">
        <v>0</v>
      </c>
      <c r="S4" s="27">
        <v>0</v>
      </c>
      <c r="T4" s="27">
        <v>0</v>
      </c>
      <c r="U4" s="27">
        <v>13240</v>
      </c>
      <c r="V4" s="27">
        <v>1389</v>
      </c>
      <c r="W4" s="27">
        <v>1015</v>
      </c>
      <c r="X4" s="27">
        <v>859</v>
      </c>
      <c r="Y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0.48434636665636172</v>
      </c>
      <c r="Z4" s="27">
        <v>9496</v>
      </c>
      <c r="AA4" s="27">
        <v>418710</v>
      </c>
      <c r="AB4" s="27">
        <v>22086</v>
      </c>
      <c r="AC4" s="27">
        <v>222131</v>
      </c>
      <c r="AD4" s="27">
        <v>0</v>
      </c>
      <c r="AE4" s="27">
        <v>1297111</v>
      </c>
      <c r="AF4" s="27">
        <v>0</v>
      </c>
      <c r="AG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1.5850514447904758</v>
      </c>
      <c r="AH4" s="27">
        <v>38571</v>
      </c>
      <c r="AI4" s="27">
        <v>7849</v>
      </c>
      <c r="AJ4" s="27">
        <v>0</v>
      </c>
      <c r="AK4" s="27">
        <v>10426</v>
      </c>
      <c r="AL4" s="27">
        <v>0</v>
      </c>
      <c r="AM4" s="27">
        <v>10880</v>
      </c>
      <c r="AN4" s="27">
        <v>9622</v>
      </c>
      <c r="AO4" s="27">
        <v>18654</v>
      </c>
      <c r="AP4" s="27">
        <v>-4360</v>
      </c>
      <c r="AQ4" s="27">
        <v>-21007</v>
      </c>
      <c r="AR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6.1360818582418402</v>
      </c>
      <c r="AS4" s="27">
        <v>22753</v>
      </c>
      <c r="AT4" s="27">
        <v>13154</v>
      </c>
      <c r="AU4" s="27">
        <v>10831</v>
      </c>
      <c r="AV4" s="27">
        <v>9815</v>
      </c>
      <c r="AW4" s="27">
        <v>0</v>
      </c>
      <c r="AX4" s="27">
        <v>1732</v>
      </c>
      <c r="AY4" s="27">
        <v>9622</v>
      </c>
      <c r="AZ4" s="27">
        <v>0</v>
      </c>
      <c r="BA4" s="27">
        <v>1450</v>
      </c>
      <c r="BB4" s="27">
        <v>3483</v>
      </c>
      <c r="BC4" s="27">
        <v>8152</v>
      </c>
      <c r="BD4" s="27">
        <v>1164</v>
      </c>
      <c r="BE4" s="27">
        <v>13389</v>
      </c>
      <c r="BF4" s="26">
        <f>IFERROR(SUM(Entity_Metrics[[#This Row],[Operating surplus/(deficit) (social housing lettings)]])/SUM(Entity_Metrics[[#This Row],[Turnover from social housing lettings]]),"")</f>
        <v>0.26151086686892971</v>
      </c>
      <c r="BG4" s="27">
        <v>27410</v>
      </c>
      <c r="BH4" s="27">
        <v>104814</v>
      </c>
      <c r="BI4" s="26">
        <f>IFERROR(SUM(Entity_Metrics[[#This Row],[Operating surplus/(deficit) (overall)2]],-Entity_Metrics[[#This Row],[Gain/(loss) on disposal of fixed assets (housing properties)2]],-Entity_Metrics[[#This Row],[Gain/(loss) on disposal of fixed assets (other)2]])/SUM(Entity_Metrics[[#This Row],[Turnover (overall)]]),"")</f>
        <v>0.23968231677823026</v>
      </c>
      <c r="BJ4" s="27">
        <v>38571</v>
      </c>
      <c r="BK4" s="27">
        <v>7849</v>
      </c>
      <c r="BL4" s="27">
        <v>0</v>
      </c>
      <c r="BM4" s="27">
        <v>128178</v>
      </c>
      <c r="BN4" s="26">
        <f>IFERROR(SUM(Entity_Metrics[[#This Row],[Operating surplus/(deficit) (overall)3]],Entity_Metrics[[#This Row],[Share of operating surplus/(deficit) in joint ventures or associates]])/SUM(Entity_Metrics[[#This Row],[Total assets less current liabilities]]),"")</f>
        <v>2.1385680781108789E-2</v>
      </c>
      <c r="BO4" s="27">
        <v>38571</v>
      </c>
      <c r="BP4" s="27">
        <v>0</v>
      </c>
      <c r="BQ4" s="27">
        <v>1803590</v>
      </c>
      <c r="BR4" s="65">
        <f>Entity_Metrics[[#This Row],[Total social housing units owned (Period end)]]</f>
        <v>13240</v>
      </c>
      <c r="BS4" s="26">
        <v>6.5016475126577197E-2</v>
      </c>
      <c r="BT4" s="26">
        <v>2.475287310134212E-2</v>
      </c>
      <c r="BU4" s="30" t="s">
        <v>845</v>
      </c>
      <c r="BV4" s="64" t="s">
        <v>118</v>
      </c>
      <c r="BW4" s="30" t="s">
        <v>118</v>
      </c>
      <c r="BX4" s="30" t="s">
        <v>846</v>
      </c>
      <c r="BY4" s="29">
        <v>1.2212239811510279</v>
      </c>
      <c r="BZ4" s="23" t="s">
        <v>716</v>
      </c>
      <c r="CA4" s="32" t="s">
        <v>286</v>
      </c>
    </row>
    <row r="5" spans="1:82" x14ac:dyDescent="0.25">
      <c r="A5" s="23" t="s">
        <v>38</v>
      </c>
      <c r="B5" s="24" t="s">
        <v>288</v>
      </c>
      <c r="C5" s="25" t="s">
        <v>686</v>
      </c>
      <c r="D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4.2876898928207209E-2</v>
      </c>
      <c r="E5" s="27">
        <v>35093</v>
      </c>
      <c r="F5" s="27">
        <v>0</v>
      </c>
      <c r="G5" s="27">
        <v>6236</v>
      </c>
      <c r="H5" s="27">
        <v>0</v>
      </c>
      <c r="I5" s="27">
        <v>0</v>
      </c>
      <c r="J5" s="27">
        <v>963899</v>
      </c>
      <c r="K5" s="27">
        <v>0</v>
      </c>
      <c r="L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2.7269704023944129E-3</v>
      </c>
      <c r="M5" s="27">
        <v>41</v>
      </c>
      <c r="N5" s="27">
        <v>0</v>
      </c>
      <c r="O5" s="27">
        <v>13683</v>
      </c>
      <c r="P5" s="27">
        <v>1352</v>
      </c>
      <c r="Q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5" s="27">
        <v>0</v>
      </c>
      <c r="S5" s="27">
        <v>0</v>
      </c>
      <c r="T5" s="27">
        <v>0</v>
      </c>
      <c r="U5" s="27">
        <v>13683</v>
      </c>
      <c r="V5" s="27">
        <v>1352</v>
      </c>
      <c r="W5" s="27">
        <v>864</v>
      </c>
      <c r="X5" s="27">
        <v>362</v>
      </c>
      <c r="Y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0.6947356517643446</v>
      </c>
      <c r="Z5" s="27">
        <v>16379</v>
      </c>
      <c r="AA5" s="27">
        <v>310388</v>
      </c>
      <c r="AB5" s="27">
        <v>23181</v>
      </c>
      <c r="AC5" s="27">
        <v>366069</v>
      </c>
      <c r="AD5" s="27">
        <v>0</v>
      </c>
      <c r="AE5" s="27">
        <v>963899</v>
      </c>
      <c r="AF5" s="27">
        <v>0</v>
      </c>
      <c r="AG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1.6642823231523975</v>
      </c>
      <c r="AH5" s="27">
        <v>41617</v>
      </c>
      <c r="AI5" s="27">
        <v>2170</v>
      </c>
      <c r="AJ5" s="27">
        <v>0</v>
      </c>
      <c r="AK5" s="27">
        <v>5603</v>
      </c>
      <c r="AL5" s="27">
        <v>0</v>
      </c>
      <c r="AM5" s="27">
        <v>10575</v>
      </c>
      <c r="AN5" s="27">
        <v>6236</v>
      </c>
      <c r="AO5" s="27">
        <v>14400</v>
      </c>
      <c r="AP5" s="27">
        <v>-1043</v>
      </c>
      <c r="AQ5" s="27">
        <v>-30552</v>
      </c>
      <c r="AR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4.474990872581234</v>
      </c>
      <c r="AS5" s="27">
        <v>20950</v>
      </c>
      <c r="AT5" s="27">
        <v>8981</v>
      </c>
      <c r="AU5" s="27">
        <v>11860</v>
      </c>
      <c r="AV5" s="27">
        <v>5858</v>
      </c>
      <c r="AW5" s="27">
        <v>0</v>
      </c>
      <c r="AX5" s="27">
        <v>99</v>
      </c>
      <c r="AY5" s="27">
        <v>6236</v>
      </c>
      <c r="AZ5" s="27">
        <v>0</v>
      </c>
      <c r="BA5" s="27">
        <v>1105</v>
      </c>
      <c r="BB5" s="27">
        <v>352</v>
      </c>
      <c r="BC5" s="27">
        <v>4842</v>
      </c>
      <c r="BD5" s="27">
        <v>1002</v>
      </c>
      <c r="BE5" s="27">
        <v>13695</v>
      </c>
      <c r="BF5" s="26">
        <f>IFERROR(SUM(Entity_Metrics[[#This Row],[Operating surplus/(deficit) (social housing lettings)]])/SUM(Entity_Metrics[[#This Row],[Turnover from social housing lettings]]),"")</f>
        <v>0.37745447347585115</v>
      </c>
      <c r="BG5" s="27">
        <v>38138</v>
      </c>
      <c r="BH5" s="27">
        <v>101040</v>
      </c>
      <c r="BI5" s="26">
        <f>IFERROR(SUM(Entity_Metrics[[#This Row],[Operating surplus/(deficit) (overall)2]],-Entity_Metrics[[#This Row],[Gain/(loss) on disposal of fixed assets (housing properties)2]],-Entity_Metrics[[#This Row],[Gain/(loss) on disposal of fixed assets (other)2]])/SUM(Entity_Metrics[[#This Row],[Turnover (overall)]]),"")</f>
        <v>0.34336075205640421</v>
      </c>
      <c r="BJ5" s="27">
        <v>41617</v>
      </c>
      <c r="BK5" s="27">
        <v>2170</v>
      </c>
      <c r="BL5" s="27">
        <v>0</v>
      </c>
      <c r="BM5" s="27">
        <v>114885</v>
      </c>
      <c r="BN5" s="26">
        <f>IFERROR(SUM(Entity_Metrics[[#This Row],[Operating surplus/(deficit) (overall)3]],Entity_Metrics[[#This Row],[Share of operating surplus/(deficit) in joint ventures or associates]])/SUM(Entity_Metrics[[#This Row],[Total assets less current liabilities]]),"")</f>
        <v>3.0473753850682486E-2</v>
      </c>
      <c r="BO5" s="27">
        <v>41617</v>
      </c>
      <c r="BP5" s="27">
        <v>0</v>
      </c>
      <c r="BQ5" s="27">
        <v>1365667</v>
      </c>
      <c r="BR5" s="65">
        <f>Entity_Metrics[[#This Row],[Total social housing units owned (Period end)]]</f>
        <v>13683</v>
      </c>
      <c r="BS5" s="26">
        <v>2.2071881606765327E-2</v>
      </c>
      <c r="BT5" s="26">
        <v>5.2431289640591967E-2</v>
      </c>
      <c r="BU5" s="30" t="s">
        <v>845</v>
      </c>
      <c r="BV5" s="64" t="s">
        <v>118</v>
      </c>
      <c r="BW5" s="30" t="s">
        <v>118</v>
      </c>
      <c r="BX5" s="30" t="s">
        <v>847</v>
      </c>
      <c r="BY5" s="29">
        <v>1.0666804272701422</v>
      </c>
      <c r="BZ5" s="23" t="s">
        <v>716</v>
      </c>
      <c r="CA5" s="32" t="s">
        <v>286</v>
      </c>
    </row>
    <row r="6" spans="1:82" x14ac:dyDescent="0.25">
      <c r="A6" s="23" t="s">
        <v>117</v>
      </c>
      <c r="B6" s="24" t="s">
        <v>387</v>
      </c>
      <c r="C6" s="25" t="s">
        <v>686</v>
      </c>
      <c r="D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5.9515629143226993E-2</v>
      </c>
      <c r="E6" s="27">
        <v>9484</v>
      </c>
      <c r="F6" s="27">
        <v>18266</v>
      </c>
      <c r="G6" s="27">
        <v>13450</v>
      </c>
      <c r="H6" s="27">
        <v>547</v>
      </c>
      <c r="I6" s="27">
        <v>0</v>
      </c>
      <c r="J6" s="27">
        <v>0</v>
      </c>
      <c r="K6" s="27">
        <v>701446</v>
      </c>
      <c r="L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6.2855131492935085E-3</v>
      </c>
      <c r="M6" s="27">
        <v>125</v>
      </c>
      <c r="N6" s="27">
        <v>0</v>
      </c>
      <c r="O6" s="27">
        <v>18806</v>
      </c>
      <c r="P6" s="27">
        <v>1081</v>
      </c>
      <c r="Q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6" s="27">
        <v>0</v>
      </c>
      <c r="S6" s="27">
        <v>0</v>
      </c>
      <c r="T6" s="27">
        <v>0</v>
      </c>
      <c r="U6" s="27">
        <v>18806</v>
      </c>
      <c r="V6" s="27">
        <v>1081</v>
      </c>
      <c r="W6" s="27">
        <v>71</v>
      </c>
      <c r="X6" s="27">
        <v>95</v>
      </c>
      <c r="Y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0.53877133806451249</v>
      </c>
      <c r="Z6" s="27">
        <v>20798</v>
      </c>
      <c r="AA6" s="27">
        <v>164453</v>
      </c>
      <c r="AB6" s="27">
        <v>27937</v>
      </c>
      <c r="AC6" s="27">
        <v>220518</v>
      </c>
      <c r="AD6" s="27">
        <v>87</v>
      </c>
      <c r="AE6" s="27">
        <v>0</v>
      </c>
      <c r="AF6" s="27">
        <v>701446</v>
      </c>
      <c r="AG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0.75366178428761654</v>
      </c>
      <c r="AH6" s="27">
        <v>23910</v>
      </c>
      <c r="AI6" s="27">
        <v>684</v>
      </c>
      <c r="AJ6" s="27">
        <v>0</v>
      </c>
      <c r="AK6" s="27">
        <v>0</v>
      </c>
      <c r="AL6" s="27">
        <v>4786</v>
      </c>
      <c r="AM6" s="27">
        <v>805</v>
      </c>
      <c r="AN6" s="27">
        <v>13450</v>
      </c>
      <c r="AO6" s="27">
        <v>15147</v>
      </c>
      <c r="AP6" s="27">
        <v>-547</v>
      </c>
      <c r="AQ6" s="27">
        <v>-27240</v>
      </c>
      <c r="AR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3.832412327311371</v>
      </c>
      <c r="AS6" s="27">
        <v>17725</v>
      </c>
      <c r="AT6" s="27">
        <v>8535</v>
      </c>
      <c r="AU6" s="27">
        <v>15395</v>
      </c>
      <c r="AV6" s="27">
        <v>13064</v>
      </c>
      <c r="AW6" s="27">
        <v>0</v>
      </c>
      <c r="AX6" s="27">
        <v>0</v>
      </c>
      <c r="AY6" s="27">
        <v>13450</v>
      </c>
      <c r="AZ6" s="27">
        <v>4322</v>
      </c>
      <c r="BA6" s="27">
        <v>0</v>
      </c>
      <c r="BB6" s="27">
        <v>0</v>
      </c>
      <c r="BC6" s="27">
        <v>-536</v>
      </c>
      <c r="BD6" s="27">
        <v>171</v>
      </c>
      <c r="BE6" s="27">
        <v>18820</v>
      </c>
      <c r="BF6" s="26">
        <f>IFERROR(SUM(Entity_Metrics[[#This Row],[Operating surplus/(deficit) (social housing lettings)]])/SUM(Entity_Metrics[[#This Row],[Turnover from social housing lettings]]),"")</f>
        <v>0.22008741863463413</v>
      </c>
      <c r="BG6" s="27">
        <v>20997</v>
      </c>
      <c r="BH6" s="27">
        <v>95403</v>
      </c>
      <c r="BI6" s="26">
        <f>IFERROR(SUM(Entity_Metrics[[#This Row],[Operating surplus/(deficit) (overall)2]],-Entity_Metrics[[#This Row],[Gain/(loss) on disposal of fixed assets (housing properties)2]],-Entity_Metrics[[#This Row],[Gain/(loss) on disposal of fixed assets (other)2]])/SUM(Entity_Metrics[[#This Row],[Turnover (overall)]]),"")</f>
        <v>0.23168773130367992</v>
      </c>
      <c r="BJ6" s="27">
        <v>23910</v>
      </c>
      <c r="BK6" s="27">
        <v>684</v>
      </c>
      <c r="BL6" s="27">
        <v>0</v>
      </c>
      <c r="BM6" s="27">
        <v>100247</v>
      </c>
      <c r="BN6" s="26">
        <f>IFERROR(SUM(Entity_Metrics[[#This Row],[Operating surplus/(deficit) (overall)3]],Entity_Metrics[[#This Row],[Share of operating surplus/(deficit) in joint ventures or associates]])/SUM(Entity_Metrics[[#This Row],[Total assets less current liabilities]]),"")</f>
        <v>3.0385402806741974E-2</v>
      </c>
      <c r="BO6" s="27">
        <v>23910</v>
      </c>
      <c r="BP6" s="27">
        <v>0</v>
      </c>
      <c r="BQ6" s="27">
        <v>786891</v>
      </c>
      <c r="BR6" s="65">
        <f>Entity_Metrics[[#This Row],[Total social housing units owned (Period end)]]</f>
        <v>18806</v>
      </c>
      <c r="BS6" s="26">
        <v>1.9106251990234583E-2</v>
      </c>
      <c r="BT6" s="26">
        <v>9.6645791317269927E-2</v>
      </c>
      <c r="BU6" s="30" t="s">
        <v>845</v>
      </c>
      <c r="BV6" s="64" t="s">
        <v>118</v>
      </c>
      <c r="BW6" s="30" t="s">
        <v>118</v>
      </c>
      <c r="BX6" s="30" t="s">
        <v>848</v>
      </c>
      <c r="BY6" s="29">
        <v>0.94894214972973345</v>
      </c>
      <c r="BZ6" s="23" t="s">
        <v>723</v>
      </c>
      <c r="CA6" s="32" t="s">
        <v>385</v>
      </c>
    </row>
    <row r="7" spans="1:82" x14ac:dyDescent="0.25">
      <c r="A7" s="23" t="s">
        <v>18</v>
      </c>
      <c r="B7" s="24" t="s">
        <v>19</v>
      </c>
      <c r="C7" s="25" t="s">
        <v>686</v>
      </c>
      <c r="D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5.4183172566054379E-2</v>
      </c>
      <c r="E7" s="27">
        <v>43000</v>
      </c>
      <c r="F7" s="27">
        <v>0</v>
      </c>
      <c r="G7" s="27">
        <v>4889</v>
      </c>
      <c r="H7" s="27">
        <v>1980</v>
      </c>
      <c r="I7" s="27">
        <v>0</v>
      </c>
      <c r="J7" s="27">
        <v>920378</v>
      </c>
      <c r="K7" s="27">
        <v>0</v>
      </c>
      <c r="L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1.2656225280809999E-2</v>
      </c>
      <c r="M7" s="27">
        <v>160</v>
      </c>
      <c r="N7" s="27">
        <v>0</v>
      </c>
      <c r="O7" s="27">
        <v>12398</v>
      </c>
      <c r="P7" s="27">
        <v>244</v>
      </c>
      <c r="Q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7" s="27">
        <v>0</v>
      </c>
      <c r="S7" s="27">
        <v>0</v>
      </c>
      <c r="T7" s="27">
        <v>0</v>
      </c>
      <c r="U7" s="27">
        <v>12398</v>
      </c>
      <c r="V7" s="27">
        <v>244</v>
      </c>
      <c r="W7" s="27">
        <v>16</v>
      </c>
      <c r="X7" s="27">
        <v>0</v>
      </c>
      <c r="Y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0.49416652723120286</v>
      </c>
      <c r="Z7" s="27">
        <v>33550</v>
      </c>
      <c r="AA7" s="27">
        <v>465977</v>
      </c>
      <c r="AB7" s="27">
        <v>44707</v>
      </c>
      <c r="AC7" s="27">
        <v>0</v>
      </c>
      <c r="AD7" s="27">
        <v>0</v>
      </c>
      <c r="AE7" s="27">
        <v>920378</v>
      </c>
      <c r="AF7" s="27">
        <v>0</v>
      </c>
      <c r="AG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1.5577189827896225</v>
      </c>
      <c r="AH7" s="27">
        <v>31311</v>
      </c>
      <c r="AI7" s="27">
        <v>4624</v>
      </c>
      <c r="AJ7" s="27">
        <v>516</v>
      </c>
      <c r="AK7" s="27">
        <v>2628</v>
      </c>
      <c r="AL7" s="27">
        <v>0</v>
      </c>
      <c r="AM7" s="27">
        <v>119</v>
      </c>
      <c r="AN7" s="27">
        <v>4889</v>
      </c>
      <c r="AO7" s="27">
        <v>11548</v>
      </c>
      <c r="AP7" s="27">
        <v>-1980</v>
      </c>
      <c r="AQ7" s="27">
        <v>-17485</v>
      </c>
      <c r="AR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3.8509054634745241</v>
      </c>
      <c r="AS7" s="27">
        <v>5373</v>
      </c>
      <c r="AT7" s="27">
        <v>23071</v>
      </c>
      <c r="AU7" s="27">
        <v>9433</v>
      </c>
      <c r="AV7" s="27">
        <v>4751</v>
      </c>
      <c r="AW7" s="27">
        <v>0</v>
      </c>
      <c r="AX7" s="27">
        <v>0</v>
      </c>
      <c r="AY7" s="27">
        <v>4889</v>
      </c>
      <c r="AZ7" s="27">
        <v>0</v>
      </c>
      <c r="BA7" s="27">
        <v>0</v>
      </c>
      <c r="BB7" s="27">
        <v>0</v>
      </c>
      <c r="BC7" s="27">
        <v>1258</v>
      </c>
      <c r="BD7" s="27">
        <v>1410</v>
      </c>
      <c r="BE7" s="27">
        <v>13032</v>
      </c>
      <c r="BF7" s="26">
        <f>IFERROR(SUM(Entity_Metrics[[#This Row],[Operating surplus/(deficit) (social housing lettings)]])/SUM(Entity_Metrics[[#This Row],[Turnover from social housing lettings]]),"")</f>
        <v>0.34177409650122259</v>
      </c>
      <c r="BG7" s="27">
        <v>26697</v>
      </c>
      <c r="BH7" s="27">
        <v>78113</v>
      </c>
      <c r="BI7" s="26">
        <f>IFERROR(SUM(Entity_Metrics[[#This Row],[Operating surplus/(deficit) (overall)2]],-Entity_Metrics[[#This Row],[Gain/(loss) on disposal of fixed assets (housing properties)2]],-Entity_Metrics[[#This Row],[Gain/(loss) on disposal of fixed assets (other)2]])/SUM(Entity_Metrics[[#This Row],[Turnover (overall)]]),"")</f>
        <v>0.20943837129275436</v>
      </c>
      <c r="BJ7" s="27">
        <v>31311</v>
      </c>
      <c r="BK7" s="27">
        <v>4624</v>
      </c>
      <c r="BL7" s="27">
        <v>516</v>
      </c>
      <c r="BM7" s="27">
        <v>124958</v>
      </c>
      <c r="BN7" s="26">
        <f>IFERROR(SUM(Entity_Metrics[[#This Row],[Operating surplus/(deficit) (overall)3]],Entity_Metrics[[#This Row],[Share of operating surplus/(deficit) in joint ventures or associates]])/SUM(Entity_Metrics[[#This Row],[Total assets less current liabilities]]),"")</f>
        <v>3.2819206641196169E-2</v>
      </c>
      <c r="BO7" s="27">
        <v>31311</v>
      </c>
      <c r="BP7" s="27">
        <v>0</v>
      </c>
      <c r="BQ7" s="27">
        <v>954045</v>
      </c>
      <c r="BR7" s="65">
        <f>Entity_Metrics[[#This Row],[Total social housing units owned (Period end)]]</f>
        <v>12398</v>
      </c>
      <c r="BS7" s="26">
        <v>4.0974350701726087E-2</v>
      </c>
      <c r="BT7" s="26">
        <v>0.10509759638651395</v>
      </c>
      <c r="BU7" s="30" t="s">
        <v>845</v>
      </c>
      <c r="BV7" s="64" t="s">
        <v>118</v>
      </c>
      <c r="BW7" s="30" t="s">
        <v>118</v>
      </c>
      <c r="BX7" s="30" t="s">
        <v>849</v>
      </c>
      <c r="BY7" s="29">
        <v>0.94608799706559155</v>
      </c>
      <c r="BZ7" s="23" t="s">
        <v>18</v>
      </c>
      <c r="CA7" s="32" t="s">
        <v>19</v>
      </c>
    </row>
    <row r="8" spans="1:82" x14ac:dyDescent="0.25">
      <c r="A8" s="23" t="s">
        <v>252</v>
      </c>
      <c r="B8" s="24" t="s">
        <v>253</v>
      </c>
      <c r="C8" s="25" t="s">
        <v>686</v>
      </c>
      <c r="D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7.7431425326342326E-2</v>
      </c>
      <c r="E8" s="27">
        <v>0</v>
      </c>
      <c r="F8" s="27">
        <v>13923</v>
      </c>
      <c r="G8" s="27">
        <v>5619</v>
      </c>
      <c r="H8" s="27">
        <v>365</v>
      </c>
      <c r="I8" s="27">
        <v>0</v>
      </c>
      <c r="J8" s="27">
        <v>257092</v>
      </c>
      <c r="K8" s="27">
        <v>0</v>
      </c>
      <c r="L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2.291993720565149E-2</v>
      </c>
      <c r="M8" s="27">
        <v>146</v>
      </c>
      <c r="N8" s="27">
        <v>0</v>
      </c>
      <c r="O8" s="27">
        <v>6370</v>
      </c>
      <c r="P8" s="27">
        <v>0</v>
      </c>
      <c r="Q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8" s="27">
        <v>0</v>
      </c>
      <c r="S8" s="27">
        <v>0</v>
      </c>
      <c r="T8" s="27">
        <v>0</v>
      </c>
      <c r="U8" s="27">
        <v>6370</v>
      </c>
      <c r="V8" s="27">
        <v>0</v>
      </c>
      <c r="W8" s="27">
        <v>1150</v>
      </c>
      <c r="X8" s="27">
        <v>44</v>
      </c>
      <c r="Y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0.68291117576587368</v>
      </c>
      <c r="Z8" s="27">
        <v>5129</v>
      </c>
      <c r="AA8" s="27">
        <v>174375</v>
      </c>
      <c r="AB8" s="27">
        <v>3933</v>
      </c>
      <c r="AC8" s="27">
        <v>0</v>
      </c>
      <c r="AD8" s="27">
        <v>0</v>
      </c>
      <c r="AE8" s="27">
        <v>257092</v>
      </c>
      <c r="AF8" s="27">
        <v>0</v>
      </c>
      <c r="AG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1.7483462350457424</v>
      </c>
      <c r="AH8" s="27">
        <v>12562</v>
      </c>
      <c r="AI8" s="27">
        <v>412</v>
      </c>
      <c r="AJ8" s="27">
        <v>5</v>
      </c>
      <c r="AK8" s="27">
        <v>738</v>
      </c>
      <c r="AL8" s="27">
        <v>0</v>
      </c>
      <c r="AM8" s="27">
        <v>224</v>
      </c>
      <c r="AN8" s="27">
        <v>5619</v>
      </c>
      <c r="AO8" s="27">
        <v>6410</v>
      </c>
      <c r="AP8" s="27">
        <v>-365</v>
      </c>
      <c r="AQ8" s="27">
        <v>-6740</v>
      </c>
      <c r="AR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3.0054945054945055</v>
      </c>
      <c r="AS8" s="27">
        <v>3779</v>
      </c>
      <c r="AT8" s="27">
        <v>862</v>
      </c>
      <c r="AU8" s="27">
        <v>4473</v>
      </c>
      <c r="AV8" s="27">
        <v>1605</v>
      </c>
      <c r="AW8" s="27">
        <v>2082</v>
      </c>
      <c r="AX8" s="27">
        <v>0</v>
      </c>
      <c r="AY8" s="27">
        <v>5619</v>
      </c>
      <c r="AZ8" s="27">
        <v>725</v>
      </c>
      <c r="BA8" s="27">
        <v>0</v>
      </c>
      <c r="BB8" s="27">
        <v>0</v>
      </c>
      <c r="BC8" s="27">
        <v>0</v>
      </c>
      <c r="BD8" s="27">
        <v>0</v>
      </c>
      <c r="BE8" s="27">
        <v>6370</v>
      </c>
      <c r="BF8" s="26">
        <f>IFERROR(SUM(Entity_Metrics[[#This Row],[Operating surplus/(deficit) (social housing lettings)]])/SUM(Entity_Metrics[[#This Row],[Turnover from social housing lettings]]),"")</f>
        <v>0.25957098167734249</v>
      </c>
      <c r="BG8" s="27">
        <v>6970</v>
      </c>
      <c r="BH8" s="27">
        <v>26852</v>
      </c>
      <c r="BI8" s="26">
        <f>IFERROR(SUM(Entity_Metrics[[#This Row],[Operating surplus/(deficit) (overall)2]],-Entity_Metrics[[#This Row],[Gain/(loss) on disposal of fixed assets (housing properties)2]],-Entity_Metrics[[#This Row],[Gain/(loss) on disposal of fixed assets (other)2]])/SUM(Entity_Metrics[[#This Row],[Turnover (overall)]]),"")</f>
        <v>0.32102452949883697</v>
      </c>
      <c r="BJ8" s="27">
        <v>12562</v>
      </c>
      <c r="BK8" s="27">
        <v>412</v>
      </c>
      <c r="BL8" s="27">
        <v>5</v>
      </c>
      <c r="BM8" s="27">
        <v>37832</v>
      </c>
      <c r="BN8" s="26">
        <f>IFERROR(SUM(Entity_Metrics[[#This Row],[Operating surplus/(deficit) (overall)3]],Entity_Metrics[[#This Row],[Share of operating surplus/(deficit) in joint ventures or associates]])/SUM(Entity_Metrics[[#This Row],[Total assets less current liabilities]]),"")</f>
        <v>4.8343833101786818E-2</v>
      </c>
      <c r="BO8" s="27">
        <v>12562</v>
      </c>
      <c r="BP8" s="27">
        <v>0</v>
      </c>
      <c r="BQ8" s="27">
        <v>259847</v>
      </c>
      <c r="BR8" s="65">
        <f>Entity_Metrics[[#This Row],[Total social housing units owned (Period end)]]</f>
        <v>6370</v>
      </c>
      <c r="BS8" s="26">
        <v>2.511773940345369E-3</v>
      </c>
      <c r="BT8" s="26">
        <v>3.9403453689167978E-2</v>
      </c>
      <c r="BU8" s="30" t="s">
        <v>850</v>
      </c>
      <c r="BV8" s="64">
        <v>1999</v>
      </c>
      <c r="BW8" s="30" t="s">
        <v>851</v>
      </c>
      <c r="BX8" s="30" t="s">
        <v>852</v>
      </c>
      <c r="BY8" s="29">
        <v>0.9406057895622788</v>
      </c>
      <c r="BZ8" s="23" t="s">
        <v>252</v>
      </c>
      <c r="CA8" s="32" t="s">
        <v>253</v>
      </c>
    </row>
    <row r="9" spans="1:82" x14ac:dyDescent="0.25">
      <c r="A9" s="23" t="s">
        <v>313</v>
      </c>
      <c r="B9" s="24" t="s">
        <v>315</v>
      </c>
      <c r="C9" s="25" t="s">
        <v>686</v>
      </c>
      <c r="D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0.12212957725920925</v>
      </c>
      <c r="E9" s="27">
        <v>0</v>
      </c>
      <c r="F9" s="27">
        <v>65493</v>
      </c>
      <c r="G9" s="27">
        <v>946</v>
      </c>
      <c r="H9" s="27">
        <v>499</v>
      </c>
      <c r="I9" s="27">
        <v>0</v>
      </c>
      <c r="J9" s="27">
        <v>548090</v>
      </c>
      <c r="K9" s="27">
        <v>0</v>
      </c>
      <c r="L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4.1193181818181816E-2</v>
      </c>
      <c r="M9" s="27">
        <v>348</v>
      </c>
      <c r="N9" s="27">
        <v>0</v>
      </c>
      <c r="O9" s="27">
        <v>8394</v>
      </c>
      <c r="P9" s="27">
        <v>54</v>
      </c>
      <c r="Q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9" s="27">
        <v>0</v>
      </c>
      <c r="S9" s="27">
        <v>0</v>
      </c>
      <c r="T9" s="27">
        <v>0</v>
      </c>
      <c r="U9" s="27">
        <v>8394</v>
      </c>
      <c r="V9" s="27">
        <v>54</v>
      </c>
      <c r="W9" s="27">
        <v>0</v>
      </c>
      <c r="X9" s="27">
        <v>0</v>
      </c>
      <c r="Y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0.40270758452079036</v>
      </c>
      <c r="Z9" s="27">
        <v>16347</v>
      </c>
      <c r="AA9" s="27">
        <v>224536</v>
      </c>
      <c r="AB9" s="27">
        <v>20163</v>
      </c>
      <c r="AC9" s="27">
        <v>0</v>
      </c>
      <c r="AD9" s="27">
        <v>0</v>
      </c>
      <c r="AE9" s="27">
        <v>548090</v>
      </c>
      <c r="AF9" s="27">
        <v>0</v>
      </c>
      <c r="AG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2.162454273362155</v>
      </c>
      <c r="AH9" s="27">
        <v>23095</v>
      </c>
      <c r="AI9" s="27">
        <v>834</v>
      </c>
      <c r="AJ9" s="27">
        <v>0</v>
      </c>
      <c r="AK9" s="27">
        <v>2394</v>
      </c>
      <c r="AL9" s="27">
        <v>0</v>
      </c>
      <c r="AM9" s="27">
        <v>337</v>
      </c>
      <c r="AN9" s="27">
        <v>1608</v>
      </c>
      <c r="AO9" s="27">
        <v>7414</v>
      </c>
      <c r="AP9" s="27">
        <v>-499</v>
      </c>
      <c r="AQ9" s="27">
        <v>-11529</v>
      </c>
      <c r="AR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2.4450388614111236</v>
      </c>
      <c r="AS9" s="27">
        <v>3155</v>
      </c>
      <c r="AT9" s="27">
        <v>4865</v>
      </c>
      <c r="AU9" s="27">
        <v>5823</v>
      </c>
      <c r="AV9" s="27">
        <v>2934</v>
      </c>
      <c r="AW9" s="27">
        <v>541</v>
      </c>
      <c r="AX9" s="27">
        <v>55</v>
      </c>
      <c r="AY9" s="27">
        <v>1608</v>
      </c>
      <c r="AZ9" s="27">
        <v>234</v>
      </c>
      <c r="BA9" s="27">
        <v>0</v>
      </c>
      <c r="BB9" s="27">
        <v>0</v>
      </c>
      <c r="BC9" s="27">
        <v>5008</v>
      </c>
      <c r="BD9" s="27">
        <v>0</v>
      </c>
      <c r="BE9" s="27">
        <v>9907</v>
      </c>
      <c r="BF9" s="26">
        <f>IFERROR(SUM(Entity_Metrics[[#This Row],[Operating surplus/(deficit) (social housing lettings)]])/SUM(Entity_Metrics[[#This Row],[Turnover from social housing lettings]]),"")</f>
        <v>0.44213020421979016</v>
      </c>
      <c r="BG9" s="27">
        <v>19593</v>
      </c>
      <c r="BH9" s="27">
        <v>44315</v>
      </c>
      <c r="BI9" s="26">
        <f>IFERROR(SUM(Entity_Metrics[[#This Row],[Operating surplus/(deficit) (overall)2]],-Entity_Metrics[[#This Row],[Gain/(loss) on disposal of fixed assets (housing properties)2]],-Entity_Metrics[[#This Row],[Gain/(loss) on disposal of fixed assets (other)2]])/SUM(Entity_Metrics[[#This Row],[Turnover (overall)]]),"")</f>
        <v>0.41978125589289084</v>
      </c>
      <c r="BJ9" s="27">
        <v>23095</v>
      </c>
      <c r="BK9" s="27">
        <v>834</v>
      </c>
      <c r="BL9" s="27">
        <v>0</v>
      </c>
      <c r="BM9" s="27">
        <v>53030</v>
      </c>
      <c r="BN9" s="26">
        <f>IFERROR(SUM(Entity_Metrics[[#This Row],[Operating surplus/(deficit) (overall)3]],Entity_Metrics[[#This Row],[Share of operating surplus/(deficit) in joint ventures or associates]])/SUM(Entity_Metrics[[#This Row],[Total assets less current liabilities]]),"")</f>
        <v>4.0671453200972804E-2</v>
      </c>
      <c r="BO9" s="27">
        <v>23095</v>
      </c>
      <c r="BP9" s="27">
        <v>0</v>
      </c>
      <c r="BQ9" s="27">
        <v>567843</v>
      </c>
      <c r="BR9" s="65">
        <f>Entity_Metrics[[#This Row],[Total social housing units owned (Period end)]]</f>
        <v>8394</v>
      </c>
      <c r="BS9" s="26">
        <v>4.945775235371231E-2</v>
      </c>
      <c r="BT9" s="26">
        <v>0.12680252651650578</v>
      </c>
      <c r="BU9" s="30" t="s">
        <v>845</v>
      </c>
      <c r="BV9" s="64" t="s">
        <v>118</v>
      </c>
      <c r="BW9" s="30" t="s">
        <v>118</v>
      </c>
      <c r="BX9" s="30" t="s">
        <v>853</v>
      </c>
      <c r="BY9" s="29">
        <v>0.92068908449252351</v>
      </c>
      <c r="BZ9" s="23" t="s">
        <v>730</v>
      </c>
      <c r="CA9" s="32" t="s">
        <v>602</v>
      </c>
    </row>
    <row r="10" spans="1:82" x14ac:dyDescent="0.25">
      <c r="A10" s="23" t="s">
        <v>1</v>
      </c>
      <c r="B10" s="24" t="s">
        <v>348</v>
      </c>
      <c r="C10" s="25" t="s">
        <v>686</v>
      </c>
      <c r="D1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4.1675643775818949E-2</v>
      </c>
      <c r="E10" s="27">
        <v>194</v>
      </c>
      <c r="F10" s="27">
        <v>3531</v>
      </c>
      <c r="G10" s="27">
        <v>724</v>
      </c>
      <c r="H10" s="27">
        <v>0</v>
      </c>
      <c r="I10" s="27">
        <v>0</v>
      </c>
      <c r="J10" s="27">
        <v>106753</v>
      </c>
      <c r="K10" s="27">
        <v>0</v>
      </c>
      <c r="L1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2.0674157303370785E-2</v>
      </c>
      <c r="M10" s="27">
        <v>46</v>
      </c>
      <c r="N10" s="27">
        <v>0</v>
      </c>
      <c r="O10" s="27">
        <v>2225</v>
      </c>
      <c r="P10" s="27">
        <v>0</v>
      </c>
      <c r="Q1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0" s="27">
        <v>0</v>
      </c>
      <c r="S10" s="27">
        <v>0</v>
      </c>
      <c r="T10" s="27">
        <v>0</v>
      </c>
      <c r="U10" s="27">
        <v>2225</v>
      </c>
      <c r="V10" s="27">
        <v>0</v>
      </c>
      <c r="W10" s="27">
        <v>0</v>
      </c>
      <c r="X10" s="27">
        <v>0</v>
      </c>
      <c r="Y1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1.370453289368917E-2</v>
      </c>
      <c r="Z10" s="27">
        <v>717</v>
      </c>
      <c r="AA10" s="27">
        <v>8683</v>
      </c>
      <c r="AB10" s="27">
        <v>7937</v>
      </c>
      <c r="AC10" s="27">
        <v>0</v>
      </c>
      <c r="AD10" s="27">
        <v>0</v>
      </c>
      <c r="AE10" s="27">
        <v>106753</v>
      </c>
      <c r="AF10" s="27">
        <v>0</v>
      </c>
      <c r="AG1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4.7836257309941521</v>
      </c>
      <c r="AH10" s="27">
        <v>1977</v>
      </c>
      <c r="AI10" s="27">
        <v>446</v>
      </c>
      <c r="AJ10" s="27">
        <v>0</v>
      </c>
      <c r="AK10" s="27">
        <v>1804</v>
      </c>
      <c r="AL10" s="27">
        <v>0</v>
      </c>
      <c r="AM10" s="27">
        <v>30</v>
      </c>
      <c r="AN10" s="27">
        <v>724</v>
      </c>
      <c r="AO10" s="27">
        <v>3421</v>
      </c>
      <c r="AP10" s="27">
        <v>0</v>
      </c>
      <c r="AQ10" s="27">
        <v>-513</v>
      </c>
      <c r="AR1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12.485664639443963</v>
      </c>
      <c r="AS10" s="27">
        <v>2701</v>
      </c>
      <c r="AT10" s="27">
        <v>5770</v>
      </c>
      <c r="AU10" s="27">
        <v>2282</v>
      </c>
      <c r="AV10" s="27">
        <v>2650</v>
      </c>
      <c r="AW10" s="27">
        <v>558</v>
      </c>
      <c r="AX10" s="27">
        <v>0</v>
      </c>
      <c r="AY10" s="27">
        <v>724</v>
      </c>
      <c r="AZ10" s="27">
        <v>1736</v>
      </c>
      <c r="BA10" s="27">
        <v>327</v>
      </c>
      <c r="BB10" s="27">
        <v>0</v>
      </c>
      <c r="BC10" s="27">
        <v>0</v>
      </c>
      <c r="BD10" s="27">
        <v>11994</v>
      </c>
      <c r="BE10" s="27">
        <v>2302</v>
      </c>
      <c r="BF10" s="26">
        <f>IFERROR(SUM(Entity_Metrics[[#This Row],[Operating surplus/(deficit) (social housing lettings)]])/SUM(Entity_Metrics[[#This Row],[Turnover from social housing lettings]]),"")</f>
        <v>0.10065580286168521</v>
      </c>
      <c r="BG10" s="27">
        <v>2026</v>
      </c>
      <c r="BH10" s="27">
        <v>20128</v>
      </c>
      <c r="BI10" s="26">
        <f>IFERROR(SUM(Entity_Metrics[[#This Row],[Operating surplus/(deficit) (overall)2]],-Entity_Metrics[[#This Row],[Gain/(loss) on disposal of fixed assets (housing properties)2]],-Entity_Metrics[[#This Row],[Gain/(loss) on disposal of fixed assets (other)2]])/SUM(Entity_Metrics[[#This Row],[Turnover (overall)]]),"")</f>
        <v>4.1492763835438234E-2</v>
      </c>
      <c r="BJ10" s="27">
        <v>1977</v>
      </c>
      <c r="BK10" s="27">
        <v>446</v>
      </c>
      <c r="BL10" s="27">
        <v>0</v>
      </c>
      <c r="BM10" s="27">
        <v>36898</v>
      </c>
      <c r="BN10" s="26">
        <f>IFERROR(SUM(Entity_Metrics[[#This Row],[Operating surplus/(deficit) (overall)3]],Entity_Metrics[[#This Row],[Share of operating surplus/(deficit) in joint ventures or associates]])/SUM(Entity_Metrics[[#This Row],[Total assets less current liabilities]]),"")</f>
        <v>1.756693116286509E-2</v>
      </c>
      <c r="BO10" s="27">
        <v>1977</v>
      </c>
      <c r="BP10" s="27">
        <v>0</v>
      </c>
      <c r="BQ10" s="27">
        <v>112541</v>
      </c>
      <c r="BR10" s="65">
        <f>Entity_Metrics[[#This Row],[Total social housing units owned (Period end)]]</f>
        <v>2225</v>
      </c>
      <c r="BS10" s="26">
        <v>0.63953488372093026</v>
      </c>
      <c r="BT10" s="26">
        <v>0</v>
      </c>
      <c r="BU10" s="30" t="s">
        <v>845</v>
      </c>
      <c r="BV10" s="64" t="s">
        <v>118</v>
      </c>
      <c r="BW10" s="30" t="s">
        <v>118</v>
      </c>
      <c r="BX10" s="30" t="s">
        <v>848</v>
      </c>
      <c r="BY10" s="29">
        <v>0.98144292808399336</v>
      </c>
      <c r="BZ10" s="23" t="s">
        <v>1</v>
      </c>
      <c r="CA10" s="32" t="s">
        <v>348</v>
      </c>
    </row>
    <row r="11" spans="1:82" x14ac:dyDescent="0.25">
      <c r="A11" s="23" t="s">
        <v>34</v>
      </c>
      <c r="B11" s="24" t="s">
        <v>654</v>
      </c>
      <c r="C11" s="25" t="s">
        <v>686</v>
      </c>
      <c r="D1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0.13319792980702352</v>
      </c>
      <c r="E11" s="27">
        <v>5100</v>
      </c>
      <c r="F11" s="27">
        <v>83649</v>
      </c>
      <c r="G11" s="27">
        <v>62349</v>
      </c>
      <c r="H11" s="27">
        <v>0</v>
      </c>
      <c r="I11" s="27">
        <v>0</v>
      </c>
      <c r="J11" s="27">
        <v>1134387</v>
      </c>
      <c r="K11" s="27">
        <v>0</v>
      </c>
      <c r="L1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9.6546064541044151E-3</v>
      </c>
      <c r="M11" s="27">
        <v>400</v>
      </c>
      <c r="N11" s="27">
        <v>0</v>
      </c>
      <c r="O11" s="27">
        <v>41431</v>
      </c>
      <c r="P11" s="27">
        <v>0</v>
      </c>
      <c r="Q1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1.9585100112186494E-3</v>
      </c>
      <c r="R11" s="27">
        <v>0</v>
      </c>
      <c r="S11" s="27">
        <v>103</v>
      </c>
      <c r="T11" s="27">
        <v>0</v>
      </c>
      <c r="U11" s="27">
        <v>41431</v>
      </c>
      <c r="V11" s="27">
        <v>0</v>
      </c>
      <c r="W11" s="27">
        <v>17</v>
      </c>
      <c r="X11" s="27">
        <v>11143</v>
      </c>
      <c r="Y1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0.44033032818605994</v>
      </c>
      <c r="Z11" s="27">
        <v>13505</v>
      </c>
      <c r="AA11" s="27">
        <v>467882</v>
      </c>
      <c r="AB11" s="27">
        <v>84841</v>
      </c>
      <c r="AC11" s="27">
        <v>682</v>
      </c>
      <c r="AD11" s="27">
        <v>102277</v>
      </c>
      <c r="AE11" s="27">
        <v>1134387</v>
      </c>
      <c r="AF11" s="27">
        <v>0</v>
      </c>
      <c r="AG1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1.6389348520414053</v>
      </c>
      <c r="AH11" s="27">
        <v>59453</v>
      </c>
      <c r="AI11" s="27">
        <v>-2464</v>
      </c>
      <c r="AJ11" s="27">
        <v>0</v>
      </c>
      <c r="AK11" s="27">
        <v>14809</v>
      </c>
      <c r="AL11" s="27">
        <v>0</v>
      </c>
      <c r="AM11" s="27">
        <v>5242</v>
      </c>
      <c r="AN11" s="27">
        <v>62349</v>
      </c>
      <c r="AO11" s="27">
        <v>52590</v>
      </c>
      <c r="AP11" s="27">
        <v>0</v>
      </c>
      <c r="AQ11" s="27">
        <v>-25987</v>
      </c>
      <c r="AR1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8.9619849870869643</v>
      </c>
      <c r="AS11" s="27">
        <v>65612</v>
      </c>
      <c r="AT11" s="27">
        <v>185811</v>
      </c>
      <c r="AU11" s="27">
        <v>24651</v>
      </c>
      <c r="AV11" s="27">
        <v>22322</v>
      </c>
      <c r="AW11" s="27">
        <v>0</v>
      </c>
      <c r="AX11" s="27">
        <v>0</v>
      </c>
      <c r="AY11" s="27">
        <v>62349</v>
      </c>
      <c r="AZ11" s="27">
        <v>1861</v>
      </c>
      <c r="BA11" s="27">
        <v>0</v>
      </c>
      <c r="BB11" s="27">
        <v>0</v>
      </c>
      <c r="BC11" s="27">
        <v>6154</v>
      </c>
      <c r="BD11" s="27">
        <v>2544</v>
      </c>
      <c r="BE11" s="27">
        <v>41431</v>
      </c>
      <c r="BF11" s="26">
        <f>IFERROR(SUM(Entity_Metrics[[#This Row],[Operating surplus/(deficit) (social housing lettings)]])/SUM(Entity_Metrics[[#This Row],[Turnover from social housing lettings]]),"")</f>
        <v>0.16351093673088044</v>
      </c>
      <c r="BG11" s="27">
        <v>68429</v>
      </c>
      <c r="BH11" s="27">
        <v>418498</v>
      </c>
      <c r="BI11" s="26">
        <f>IFERROR(SUM(Entity_Metrics[[#This Row],[Operating surplus/(deficit) (overall)2]],-Entity_Metrics[[#This Row],[Gain/(loss) on disposal of fixed assets (housing properties)2]],-Entity_Metrics[[#This Row],[Gain/(loss) on disposal of fixed assets (other)2]])/SUM(Entity_Metrics[[#This Row],[Turnover (overall)]]),"")</f>
        <v>0.13849478047111086</v>
      </c>
      <c r="BJ11" s="27">
        <v>59453</v>
      </c>
      <c r="BK11" s="27">
        <v>-2464</v>
      </c>
      <c r="BL11" s="27">
        <v>0</v>
      </c>
      <c r="BM11" s="27">
        <v>447071</v>
      </c>
      <c r="BN11" s="26">
        <f>IFERROR(SUM(Entity_Metrics[[#This Row],[Operating surplus/(deficit) (overall)3]],Entity_Metrics[[#This Row],[Share of operating surplus/(deficit) in joint ventures or associates]])/SUM(Entity_Metrics[[#This Row],[Total assets less current liabilities]]),"")</f>
        <v>4.1722896749287169E-2</v>
      </c>
      <c r="BO11" s="27">
        <v>59453</v>
      </c>
      <c r="BP11" s="27">
        <v>0</v>
      </c>
      <c r="BQ11" s="27">
        <v>1424949</v>
      </c>
      <c r="BR11" s="65">
        <f>Entity_Metrics[[#This Row],[Total social housing units owned (Period end)]]</f>
        <v>41431</v>
      </c>
      <c r="BS11" s="26">
        <v>7.4729106987171505E-5</v>
      </c>
      <c r="BT11" s="26">
        <v>0.87634823763856018</v>
      </c>
      <c r="BU11" s="30" t="s">
        <v>845</v>
      </c>
      <c r="BV11" s="64" t="s">
        <v>118</v>
      </c>
      <c r="BW11" s="30" t="s">
        <v>118</v>
      </c>
      <c r="BX11" s="30" t="s">
        <v>848</v>
      </c>
      <c r="BY11" s="29">
        <v>0.98341326649403116</v>
      </c>
      <c r="BZ11" s="23" t="s">
        <v>34</v>
      </c>
      <c r="CA11" s="32" t="s">
        <v>654</v>
      </c>
    </row>
    <row r="12" spans="1:82" x14ac:dyDescent="0.25">
      <c r="A12" s="23" t="s">
        <v>393</v>
      </c>
      <c r="B12" s="24" t="s">
        <v>392</v>
      </c>
      <c r="C12" s="25" t="s">
        <v>686</v>
      </c>
      <c r="D1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1.6058516899276946E-2</v>
      </c>
      <c r="E12" s="27">
        <v>0</v>
      </c>
      <c r="F12" s="27">
        <v>0</v>
      </c>
      <c r="G12" s="27">
        <v>573</v>
      </c>
      <c r="H12" s="27">
        <v>0</v>
      </c>
      <c r="I12" s="27">
        <v>0</v>
      </c>
      <c r="J12" s="27">
        <v>35682</v>
      </c>
      <c r="K12" s="27">
        <v>0</v>
      </c>
      <c r="L1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2" s="27">
        <v>0</v>
      </c>
      <c r="N12" s="27">
        <v>0</v>
      </c>
      <c r="O12" s="27">
        <v>1086</v>
      </c>
      <c r="P12" s="27">
        <v>11</v>
      </c>
      <c r="Q1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2" s="27">
        <v>0</v>
      </c>
      <c r="S12" s="27">
        <v>0</v>
      </c>
      <c r="T12" s="27">
        <v>0</v>
      </c>
      <c r="U12" s="27">
        <v>1086</v>
      </c>
      <c r="V12" s="27">
        <v>11</v>
      </c>
      <c r="W12" s="27">
        <v>1</v>
      </c>
      <c r="X12" s="27">
        <v>0</v>
      </c>
      <c r="Y1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0.45597219886777646</v>
      </c>
      <c r="Z12" s="27">
        <v>607</v>
      </c>
      <c r="AA12" s="27">
        <v>16681</v>
      </c>
      <c r="AB12" s="27">
        <v>1018</v>
      </c>
      <c r="AC12" s="27">
        <v>0</v>
      </c>
      <c r="AD12" s="27">
        <v>0</v>
      </c>
      <c r="AE12" s="27">
        <v>35682</v>
      </c>
      <c r="AF12" s="27">
        <v>0</v>
      </c>
      <c r="AG1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2.3471074380165291</v>
      </c>
      <c r="AH12" s="27">
        <v>1254</v>
      </c>
      <c r="AI12" s="27">
        <v>0</v>
      </c>
      <c r="AJ12" s="27">
        <v>0</v>
      </c>
      <c r="AK12" s="27">
        <v>103</v>
      </c>
      <c r="AL12" s="27">
        <v>0</v>
      </c>
      <c r="AM12" s="27">
        <v>3</v>
      </c>
      <c r="AN12" s="27">
        <v>573</v>
      </c>
      <c r="AO12" s="27">
        <v>839</v>
      </c>
      <c r="AP12" s="27">
        <v>0</v>
      </c>
      <c r="AQ12" s="27">
        <v>-605</v>
      </c>
      <c r="AR1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3.4447488584474888</v>
      </c>
      <c r="AS12" s="27">
        <v>1082</v>
      </c>
      <c r="AT12" s="27">
        <v>491</v>
      </c>
      <c r="AU12" s="27">
        <v>874</v>
      </c>
      <c r="AV12" s="27">
        <v>336</v>
      </c>
      <c r="AW12" s="27">
        <v>343</v>
      </c>
      <c r="AX12" s="27">
        <v>0</v>
      </c>
      <c r="AY12" s="27">
        <v>573</v>
      </c>
      <c r="AZ12" s="27">
        <v>0</v>
      </c>
      <c r="BA12" s="27">
        <v>0</v>
      </c>
      <c r="BB12" s="27">
        <v>0</v>
      </c>
      <c r="BC12" s="27">
        <v>39</v>
      </c>
      <c r="BD12" s="27">
        <v>34</v>
      </c>
      <c r="BE12" s="27">
        <v>1095</v>
      </c>
      <c r="BF12" s="26">
        <f>IFERROR(SUM(Entity_Metrics[[#This Row],[Operating surplus/(deficit) (social housing lettings)]])/SUM(Entity_Metrics[[#This Row],[Turnover from social housing lettings]]),"")</f>
        <v>0.23921037352428876</v>
      </c>
      <c r="BG12" s="27">
        <v>1236</v>
      </c>
      <c r="BH12" s="27">
        <v>5167</v>
      </c>
      <c r="BI12" s="26">
        <f>IFERROR(SUM(Entity_Metrics[[#This Row],[Operating surplus/(deficit) (overall)2]],-Entity_Metrics[[#This Row],[Gain/(loss) on disposal of fixed assets (housing properties)2]],-Entity_Metrics[[#This Row],[Gain/(loss) on disposal of fixed assets (other)2]])/SUM(Entity_Metrics[[#This Row],[Turnover (overall)]]),"")</f>
        <v>0.23799582463465555</v>
      </c>
      <c r="BJ12" s="27">
        <v>1254</v>
      </c>
      <c r="BK12" s="27">
        <v>0</v>
      </c>
      <c r="BL12" s="27">
        <v>0</v>
      </c>
      <c r="BM12" s="27">
        <v>5269</v>
      </c>
      <c r="BN12" s="26">
        <f>IFERROR(SUM(Entity_Metrics[[#This Row],[Operating surplus/(deficit) (overall)3]],Entity_Metrics[[#This Row],[Share of operating surplus/(deficit) in joint ventures or associates]])/SUM(Entity_Metrics[[#This Row],[Total assets less current liabilities]]),"")</f>
        <v>3.4845916580987582E-2</v>
      </c>
      <c r="BO12" s="27">
        <v>1254</v>
      </c>
      <c r="BP12" s="27">
        <v>0</v>
      </c>
      <c r="BQ12" s="27">
        <v>35987</v>
      </c>
      <c r="BR12" s="65">
        <f>Entity_Metrics[[#This Row],[Total social housing units owned (Period end)]]</f>
        <v>1086</v>
      </c>
      <c r="BS12" s="26">
        <v>0</v>
      </c>
      <c r="BT12" s="26">
        <v>0.13535911602209943</v>
      </c>
      <c r="BU12" s="30" t="s">
        <v>845</v>
      </c>
      <c r="BV12" s="64" t="s">
        <v>118</v>
      </c>
      <c r="BW12" s="30" t="s">
        <v>118</v>
      </c>
      <c r="BX12" s="30" t="s">
        <v>853</v>
      </c>
      <c r="BY12" s="29">
        <v>0.92070169320167683</v>
      </c>
      <c r="BZ12" s="23" t="s">
        <v>393</v>
      </c>
      <c r="CA12" s="32" t="s">
        <v>392</v>
      </c>
    </row>
    <row r="13" spans="1:82" x14ac:dyDescent="0.25">
      <c r="A13" s="23" t="s">
        <v>354</v>
      </c>
      <c r="B13" s="24" t="s">
        <v>353</v>
      </c>
      <c r="C13" s="25" t="s">
        <v>686</v>
      </c>
      <c r="D1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9.1539234880152393E-2</v>
      </c>
      <c r="E13" s="27">
        <v>1995</v>
      </c>
      <c r="F13" s="27">
        <v>2141</v>
      </c>
      <c r="G13" s="27">
        <v>963</v>
      </c>
      <c r="H13" s="27">
        <v>91</v>
      </c>
      <c r="I13" s="27">
        <v>0</v>
      </c>
      <c r="J13" s="27">
        <v>56697</v>
      </c>
      <c r="K13" s="27">
        <v>0</v>
      </c>
      <c r="L1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2.5223759153783564E-2</v>
      </c>
      <c r="M13" s="27">
        <v>31</v>
      </c>
      <c r="N13" s="27">
        <v>0</v>
      </c>
      <c r="O13" s="27">
        <v>1229</v>
      </c>
      <c r="P13" s="27">
        <v>0</v>
      </c>
      <c r="Q1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3" s="27">
        <v>0</v>
      </c>
      <c r="S13" s="27">
        <v>0</v>
      </c>
      <c r="T13" s="27">
        <v>0</v>
      </c>
      <c r="U13" s="27">
        <v>1229</v>
      </c>
      <c r="V13" s="27">
        <v>0</v>
      </c>
      <c r="W13" s="27">
        <v>0</v>
      </c>
      <c r="X13" s="27">
        <v>0</v>
      </c>
      <c r="Y1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0.37150113762632941</v>
      </c>
      <c r="Z13" s="27">
        <v>539</v>
      </c>
      <c r="AA13" s="27">
        <v>21135</v>
      </c>
      <c r="AB13" s="27">
        <v>611</v>
      </c>
      <c r="AC13" s="27">
        <v>0</v>
      </c>
      <c r="AD13" s="27">
        <v>0</v>
      </c>
      <c r="AE13" s="27">
        <v>56697</v>
      </c>
      <c r="AF13" s="27">
        <v>0</v>
      </c>
      <c r="AG1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2.0872727272727274</v>
      </c>
      <c r="AH13" s="27">
        <v>1775</v>
      </c>
      <c r="AI13" s="27">
        <v>8</v>
      </c>
      <c r="AJ13" s="27">
        <v>0</v>
      </c>
      <c r="AK13" s="27">
        <v>405</v>
      </c>
      <c r="AL13" s="27">
        <v>0</v>
      </c>
      <c r="AM13" s="27">
        <v>17</v>
      </c>
      <c r="AN13" s="27">
        <v>963</v>
      </c>
      <c r="AO13" s="27">
        <v>1306</v>
      </c>
      <c r="AP13" s="27">
        <v>-91</v>
      </c>
      <c r="AQ13" s="27">
        <v>-734</v>
      </c>
      <c r="AR1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3.0854353132628152</v>
      </c>
      <c r="AS13" s="27">
        <v>1000</v>
      </c>
      <c r="AT13" s="27">
        <v>115</v>
      </c>
      <c r="AU13" s="27">
        <v>1366</v>
      </c>
      <c r="AV13" s="27">
        <v>302</v>
      </c>
      <c r="AW13" s="27">
        <v>0</v>
      </c>
      <c r="AX13" s="27">
        <v>0</v>
      </c>
      <c r="AY13" s="27">
        <v>963</v>
      </c>
      <c r="AZ13" s="27">
        <v>0</v>
      </c>
      <c r="BA13" s="27">
        <v>21</v>
      </c>
      <c r="BB13" s="27">
        <v>0</v>
      </c>
      <c r="BC13" s="27">
        <v>0</v>
      </c>
      <c r="BD13" s="27">
        <v>25</v>
      </c>
      <c r="BE13" s="27">
        <v>1229</v>
      </c>
      <c r="BF13" s="26">
        <f>IFERROR(SUM(Entity_Metrics[[#This Row],[Operating surplus/(deficit) (social housing lettings)]])/SUM(Entity_Metrics[[#This Row],[Turnover from social housing lettings]]),"")</f>
        <v>0.25753768844221103</v>
      </c>
      <c r="BG13" s="27">
        <v>1435</v>
      </c>
      <c r="BH13" s="27">
        <v>5572</v>
      </c>
      <c r="BI13" s="26">
        <f>IFERROR(SUM(Entity_Metrics[[#This Row],[Operating surplus/(deficit) (overall)2]],-Entity_Metrics[[#This Row],[Gain/(loss) on disposal of fixed assets (housing properties)2]],-Entity_Metrics[[#This Row],[Gain/(loss) on disposal of fixed assets (other)2]])/SUM(Entity_Metrics[[#This Row],[Turnover (overall)]]),"")</f>
        <v>0.28458688999838944</v>
      </c>
      <c r="BJ13" s="27">
        <v>1775</v>
      </c>
      <c r="BK13" s="27">
        <v>8</v>
      </c>
      <c r="BL13" s="27">
        <v>0</v>
      </c>
      <c r="BM13" s="27">
        <v>6209</v>
      </c>
      <c r="BN13" s="26">
        <f>IFERROR(SUM(Entity_Metrics[[#This Row],[Operating surplus/(deficit) (overall)3]],Entity_Metrics[[#This Row],[Share of operating surplus/(deficit) in joint ventures or associates]])/SUM(Entity_Metrics[[#This Row],[Total assets less current liabilities]]),"")</f>
        <v>3.0101582240914408E-2</v>
      </c>
      <c r="BO13" s="27">
        <v>1775</v>
      </c>
      <c r="BP13" s="27">
        <v>0</v>
      </c>
      <c r="BQ13" s="27">
        <v>58967</v>
      </c>
      <c r="BR13" s="65">
        <f>Entity_Metrics[[#This Row],[Total social housing units owned (Period end)]]</f>
        <v>1229</v>
      </c>
      <c r="BS13" s="26">
        <v>3.9056143205858422E-2</v>
      </c>
      <c r="BT13" s="26">
        <v>0</v>
      </c>
      <c r="BU13" s="30" t="s">
        <v>845</v>
      </c>
      <c r="BV13" s="64" t="s">
        <v>118</v>
      </c>
      <c r="BW13" s="30" t="s">
        <v>118</v>
      </c>
      <c r="BX13" s="30" t="s">
        <v>854</v>
      </c>
      <c r="BY13" s="29">
        <v>0.91136510766261714</v>
      </c>
      <c r="BZ13" s="23" t="s">
        <v>354</v>
      </c>
      <c r="CA13" s="32" t="s">
        <v>353</v>
      </c>
    </row>
    <row r="14" spans="1:82" x14ac:dyDescent="0.25">
      <c r="A14" s="23" t="s">
        <v>197</v>
      </c>
      <c r="B14" s="24" t="s">
        <v>198</v>
      </c>
      <c r="C14" s="25" t="s">
        <v>686</v>
      </c>
      <c r="D1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8.1743082861368638E-2</v>
      </c>
      <c r="E14" s="27">
        <v>3972</v>
      </c>
      <c r="F14" s="27">
        <v>0</v>
      </c>
      <c r="G14" s="27">
        <v>560</v>
      </c>
      <c r="H14" s="27">
        <v>0</v>
      </c>
      <c r="I14" s="27">
        <v>0</v>
      </c>
      <c r="J14" s="27">
        <v>55442</v>
      </c>
      <c r="K14" s="27">
        <v>0</v>
      </c>
      <c r="L1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1.5785319652722968E-2</v>
      </c>
      <c r="M14" s="27">
        <v>20</v>
      </c>
      <c r="N14" s="27">
        <v>0</v>
      </c>
      <c r="O14" s="27">
        <v>1205</v>
      </c>
      <c r="P14" s="27">
        <v>62</v>
      </c>
      <c r="Q1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7.7399380804953565E-4</v>
      </c>
      <c r="R14" s="27">
        <v>1</v>
      </c>
      <c r="S14" s="27">
        <v>0</v>
      </c>
      <c r="T14" s="27">
        <v>0</v>
      </c>
      <c r="U14" s="27">
        <v>1205</v>
      </c>
      <c r="V14" s="27">
        <v>62</v>
      </c>
      <c r="W14" s="27">
        <v>25</v>
      </c>
      <c r="X14" s="27">
        <v>0</v>
      </c>
      <c r="Y1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0.37487825114534107</v>
      </c>
      <c r="Z14" s="27">
        <v>173</v>
      </c>
      <c r="AA14" s="27">
        <v>23413</v>
      </c>
      <c r="AB14" s="27">
        <v>2802</v>
      </c>
      <c r="AC14" s="27">
        <v>0</v>
      </c>
      <c r="AD14" s="27">
        <v>0</v>
      </c>
      <c r="AE14" s="27">
        <v>55442</v>
      </c>
      <c r="AF14" s="27">
        <v>0</v>
      </c>
      <c r="AG1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1.8408376963350785</v>
      </c>
      <c r="AH14" s="27">
        <v>1553</v>
      </c>
      <c r="AI14" s="27">
        <v>45</v>
      </c>
      <c r="AJ14" s="27">
        <v>0</v>
      </c>
      <c r="AK14" s="27">
        <v>429</v>
      </c>
      <c r="AL14" s="27">
        <v>0</v>
      </c>
      <c r="AM14" s="27">
        <v>15</v>
      </c>
      <c r="AN14" s="27">
        <v>560</v>
      </c>
      <c r="AO14" s="27">
        <v>1224</v>
      </c>
      <c r="AP14" s="27">
        <v>0</v>
      </c>
      <c r="AQ14" s="27">
        <v>-955</v>
      </c>
      <c r="AR1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3.280871670702179</v>
      </c>
      <c r="AS14" s="27">
        <v>1359</v>
      </c>
      <c r="AT14" s="27">
        <v>303</v>
      </c>
      <c r="AU14" s="27">
        <v>703</v>
      </c>
      <c r="AV14" s="27">
        <v>446</v>
      </c>
      <c r="AW14" s="27">
        <v>393</v>
      </c>
      <c r="AX14" s="27">
        <v>0</v>
      </c>
      <c r="AY14" s="27">
        <v>560</v>
      </c>
      <c r="AZ14" s="27">
        <v>39</v>
      </c>
      <c r="BA14" s="27">
        <v>262</v>
      </c>
      <c r="BB14" s="27">
        <v>0</v>
      </c>
      <c r="BC14" s="27">
        <v>0</v>
      </c>
      <c r="BD14" s="27">
        <v>0</v>
      </c>
      <c r="BE14" s="27">
        <v>1239</v>
      </c>
      <c r="BF14" s="26">
        <f>IFERROR(SUM(Entity_Metrics[[#This Row],[Operating surplus/(deficit) (social housing lettings)]])/SUM(Entity_Metrics[[#This Row],[Turnover from social housing lettings]]),"")</f>
        <v>0.2391523713420787</v>
      </c>
      <c r="BG14" s="27">
        <v>1422</v>
      </c>
      <c r="BH14" s="27">
        <v>5946</v>
      </c>
      <c r="BI14" s="26">
        <f>IFERROR(SUM(Entity_Metrics[[#This Row],[Operating surplus/(deficit) (overall)2]],-Entity_Metrics[[#This Row],[Gain/(loss) on disposal of fixed assets (housing properties)2]],-Entity_Metrics[[#This Row],[Gain/(loss) on disposal of fixed assets (other)2]])/SUM(Entity_Metrics[[#This Row],[Turnover (overall)]]),"")</f>
        <v>0.22541106128550076</v>
      </c>
      <c r="BJ14" s="27">
        <v>1553</v>
      </c>
      <c r="BK14" s="27">
        <v>45</v>
      </c>
      <c r="BL14" s="27">
        <v>0</v>
      </c>
      <c r="BM14" s="27">
        <v>6690</v>
      </c>
      <c r="BN14" s="26">
        <f>IFERROR(SUM(Entity_Metrics[[#This Row],[Operating surplus/(deficit) (overall)3]],Entity_Metrics[[#This Row],[Share of operating surplus/(deficit) in joint ventures or associates]])/SUM(Entity_Metrics[[#This Row],[Total assets less current liabilities]]),"")</f>
        <v>2.5491612225468634E-2</v>
      </c>
      <c r="BO14" s="27">
        <v>1553</v>
      </c>
      <c r="BP14" s="27">
        <v>0</v>
      </c>
      <c r="BQ14" s="27">
        <v>60922</v>
      </c>
      <c r="BR14" s="65">
        <f>Entity_Metrics[[#This Row],[Total social housing units owned (Period end)]]</f>
        <v>1205</v>
      </c>
      <c r="BS14" s="26">
        <v>0</v>
      </c>
      <c r="BT14" s="26">
        <v>0</v>
      </c>
      <c r="BU14" s="30" t="s">
        <v>845</v>
      </c>
      <c r="BV14" s="64" t="s">
        <v>118</v>
      </c>
      <c r="BW14" s="30" t="s">
        <v>118</v>
      </c>
      <c r="BX14" s="30" t="s">
        <v>853</v>
      </c>
      <c r="BY14" s="29">
        <v>0.92129666605106453</v>
      </c>
      <c r="BZ14" s="23">
        <v>4568</v>
      </c>
      <c r="CA14" s="32" t="s">
        <v>590</v>
      </c>
    </row>
    <row r="15" spans="1:82" x14ac:dyDescent="0.25">
      <c r="A15" s="23" t="s">
        <v>255</v>
      </c>
      <c r="B15" s="24" t="s">
        <v>256</v>
      </c>
      <c r="C15" s="25" t="s">
        <v>686</v>
      </c>
      <c r="D1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0.1099259208035475</v>
      </c>
      <c r="E15" s="27">
        <v>22155</v>
      </c>
      <c r="F15" s="27">
        <v>0</v>
      </c>
      <c r="G15" s="27">
        <v>3279</v>
      </c>
      <c r="H15" s="27">
        <v>0</v>
      </c>
      <c r="I15" s="27">
        <v>0</v>
      </c>
      <c r="J15" s="27">
        <v>231374</v>
      </c>
      <c r="K15" s="27">
        <v>0</v>
      </c>
      <c r="L1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1.9860973187686197E-2</v>
      </c>
      <c r="M15" s="27">
        <v>180</v>
      </c>
      <c r="N15" s="27">
        <v>0</v>
      </c>
      <c r="O15" s="27">
        <v>9063</v>
      </c>
      <c r="P15" s="27">
        <v>0</v>
      </c>
      <c r="Q1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5" s="27">
        <v>0</v>
      </c>
      <c r="S15" s="27">
        <v>0</v>
      </c>
      <c r="T15" s="27">
        <v>0</v>
      </c>
      <c r="U15" s="27">
        <v>9063</v>
      </c>
      <c r="V15" s="27">
        <v>0</v>
      </c>
      <c r="W15" s="27">
        <v>0</v>
      </c>
      <c r="X15" s="27">
        <v>272</v>
      </c>
      <c r="Y1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0.59650176770077878</v>
      </c>
      <c r="Z15" s="27">
        <v>0</v>
      </c>
      <c r="AA15" s="27">
        <v>154254</v>
      </c>
      <c r="AB15" s="27">
        <v>16239</v>
      </c>
      <c r="AC15" s="27">
        <v>0</v>
      </c>
      <c r="AD15" s="27">
        <v>0</v>
      </c>
      <c r="AE15" s="27">
        <v>231374</v>
      </c>
      <c r="AF15" s="27">
        <v>0</v>
      </c>
      <c r="AG1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1.4118372379778052</v>
      </c>
      <c r="AH15" s="27">
        <v>12543</v>
      </c>
      <c r="AI15" s="27">
        <v>2901</v>
      </c>
      <c r="AJ15" s="27">
        <v>0</v>
      </c>
      <c r="AK15" s="27">
        <v>644</v>
      </c>
      <c r="AL15" s="27">
        <v>0</v>
      </c>
      <c r="AM15" s="27">
        <v>1816</v>
      </c>
      <c r="AN15" s="27">
        <v>3279</v>
      </c>
      <c r="AO15" s="27">
        <v>7350</v>
      </c>
      <c r="AP15" s="27">
        <v>0</v>
      </c>
      <c r="AQ15" s="27">
        <v>-10543</v>
      </c>
      <c r="AR1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2.803622392974753</v>
      </c>
      <c r="AS15" s="27">
        <v>7705</v>
      </c>
      <c r="AT15" s="27">
        <v>3142</v>
      </c>
      <c r="AU15" s="27">
        <v>5834</v>
      </c>
      <c r="AV15" s="27">
        <v>4751</v>
      </c>
      <c r="AW15" s="27">
        <v>0</v>
      </c>
      <c r="AX15" s="27">
        <v>0</v>
      </c>
      <c r="AY15" s="27">
        <v>3279</v>
      </c>
      <c r="AZ15" s="27">
        <v>0</v>
      </c>
      <c r="BA15" s="27">
        <v>0</v>
      </c>
      <c r="BB15" s="27">
        <v>0</v>
      </c>
      <c r="BC15" s="27">
        <v>830</v>
      </c>
      <c r="BD15" s="27">
        <v>0</v>
      </c>
      <c r="BE15" s="27">
        <v>9110</v>
      </c>
      <c r="BF15" s="26">
        <f>IFERROR(SUM(Entity_Metrics[[#This Row],[Operating surplus/(deficit) (social housing lettings)]])/SUM(Entity_Metrics[[#This Row],[Turnover from social housing lettings]]),"")</f>
        <v>0.26851350305656579</v>
      </c>
      <c r="BG15" s="27">
        <v>10410</v>
      </c>
      <c r="BH15" s="27">
        <v>38769</v>
      </c>
      <c r="BI15" s="26">
        <f>IFERROR(SUM(Entity_Metrics[[#This Row],[Operating surplus/(deficit) (overall)2]],-Entity_Metrics[[#This Row],[Gain/(loss) on disposal of fixed assets (housing properties)2]],-Entity_Metrics[[#This Row],[Gain/(loss) on disposal of fixed assets (other)2]])/SUM(Entity_Metrics[[#This Row],[Turnover (overall)]]),"")</f>
        <v>0.21996623625496189</v>
      </c>
      <c r="BJ15" s="27">
        <v>12543</v>
      </c>
      <c r="BK15" s="27">
        <v>2901</v>
      </c>
      <c r="BL15" s="27">
        <v>0</v>
      </c>
      <c r="BM15" s="27">
        <v>43834</v>
      </c>
      <c r="BN15" s="26">
        <f>IFERROR(SUM(Entity_Metrics[[#This Row],[Operating surplus/(deficit) (overall)3]],Entity_Metrics[[#This Row],[Share of operating surplus/(deficit) in joint ventures or associates]])/SUM(Entity_Metrics[[#This Row],[Total assets less current liabilities]]),"")</f>
        <v>4.94161308623298E-2</v>
      </c>
      <c r="BO15" s="27">
        <v>12543</v>
      </c>
      <c r="BP15" s="27">
        <v>0</v>
      </c>
      <c r="BQ15" s="27">
        <v>253824</v>
      </c>
      <c r="BR15" s="65">
        <f>Entity_Metrics[[#This Row],[Total social housing units owned (Period end)]]</f>
        <v>9063</v>
      </c>
      <c r="BS15" s="26">
        <v>0</v>
      </c>
      <c r="BT15" s="26">
        <v>6.6534260178748764E-2</v>
      </c>
      <c r="BU15" s="30" t="s">
        <v>850</v>
      </c>
      <c r="BV15" s="64">
        <v>2000</v>
      </c>
      <c r="BW15" s="30" t="s">
        <v>851</v>
      </c>
      <c r="BX15" s="30" t="s">
        <v>849</v>
      </c>
      <c r="BY15" s="29">
        <v>0.94438523640751637</v>
      </c>
      <c r="BZ15" s="23" t="s">
        <v>255</v>
      </c>
      <c r="CA15" s="32" t="s">
        <v>256</v>
      </c>
    </row>
    <row r="16" spans="1:82" x14ac:dyDescent="0.25">
      <c r="A16" s="23" t="s">
        <v>321</v>
      </c>
      <c r="B16" s="24" t="s">
        <v>320</v>
      </c>
      <c r="C16" s="25" t="s">
        <v>686</v>
      </c>
      <c r="D1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9.5940005652827162E-2</v>
      </c>
      <c r="E16" s="27">
        <v>0</v>
      </c>
      <c r="F16" s="27">
        <v>92622</v>
      </c>
      <c r="G16" s="27">
        <v>10568</v>
      </c>
      <c r="H16" s="27">
        <v>0</v>
      </c>
      <c r="I16" s="27">
        <v>0</v>
      </c>
      <c r="J16" s="27">
        <v>1075568</v>
      </c>
      <c r="K16" s="27">
        <v>0</v>
      </c>
      <c r="L1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2.9467396714783475E-2</v>
      </c>
      <c r="M16" s="27">
        <v>592</v>
      </c>
      <c r="N16" s="27">
        <v>0</v>
      </c>
      <c r="O16" s="27">
        <v>19116</v>
      </c>
      <c r="P16" s="27">
        <v>974</v>
      </c>
      <c r="Q1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6" s="27">
        <v>0</v>
      </c>
      <c r="S16" s="27">
        <v>0</v>
      </c>
      <c r="T16" s="27">
        <v>0</v>
      </c>
      <c r="U16" s="27">
        <v>19116</v>
      </c>
      <c r="V16" s="27">
        <v>974</v>
      </c>
      <c r="W16" s="27">
        <v>7</v>
      </c>
      <c r="X16" s="27">
        <v>0</v>
      </c>
      <c r="Y1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0.56961345075346237</v>
      </c>
      <c r="Z16" s="27">
        <v>14000</v>
      </c>
      <c r="AA16" s="27">
        <v>434970</v>
      </c>
      <c r="AB16" s="27">
        <v>81249</v>
      </c>
      <c r="AC16" s="27">
        <v>244937</v>
      </c>
      <c r="AD16" s="27">
        <v>0</v>
      </c>
      <c r="AE16" s="27">
        <v>1075568</v>
      </c>
      <c r="AF16" s="27">
        <v>0</v>
      </c>
      <c r="AG1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1.5990996896988767</v>
      </c>
      <c r="AH16" s="27">
        <v>43039</v>
      </c>
      <c r="AI16" s="27">
        <v>14859</v>
      </c>
      <c r="AJ16" s="27">
        <v>245</v>
      </c>
      <c r="AK16" s="27">
        <v>140</v>
      </c>
      <c r="AL16" s="27">
        <v>0</v>
      </c>
      <c r="AM16" s="27">
        <v>2243</v>
      </c>
      <c r="AN16" s="27">
        <v>10568</v>
      </c>
      <c r="AO16" s="27">
        <v>17119</v>
      </c>
      <c r="AP16" s="27">
        <v>-3065</v>
      </c>
      <c r="AQ16" s="27">
        <v>-19816</v>
      </c>
      <c r="AR1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3.5412111017661903</v>
      </c>
      <c r="AS16" s="27">
        <v>23129</v>
      </c>
      <c r="AT16" s="27">
        <v>8023</v>
      </c>
      <c r="AU16" s="27">
        <v>9881</v>
      </c>
      <c r="AV16" s="27">
        <v>6303</v>
      </c>
      <c r="AW16" s="27">
        <v>14623</v>
      </c>
      <c r="AX16" s="27">
        <v>0</v>
      </c>
      <c r="AY16" s="27">
        <v>10568</v>
      </c>
      <c r="AZ16" s="27">
        <v>0</v>
      </c>
      <c r="BA16" s="27">
        <v>0</v>
      </c>
      <c r="BB16" s="27">
        <v>611</v>
      </c>
      <c r="BC16" s="27">
        <v>1904</v>
      </c>
      <c r="BD16" s="27">
        <v>747</v>
      </c>
      <c r="BE16" s="27">
        <v>21402</v>
      </c>
      <c r="BF16" s="26">
        <f>IFERROR(SUM(Entity_Metrics[[#This Row],[Operating surplus/(deficit) (social housing lettings)]])/SUM(Entity_Metrics[[#This Row],[Turnover from social housing lettings]]),"")</f>
        <v>0.23515556847920907</v>
      </c>
      <c r="BG16" s="27">
        <v>24261</v>
      </c>
      <c r="BH16" s="27">
        <v>103170</v>
      </c>
      <c r="BI16" s="26">
        <f>IFERROR(SUM(Entity_Metrics[[#This Row],[Operating surplus/(deficit) (overall)2]],-Entity_Metrics[[#This Row],[Gain/(loss) on disposal of fixed assets (housing properties)2]],-Entity_Metrics[[#This Row],[Gain/(loss) on disposal of fixed assets (other)2]])/SUM(Entity_Metrics[[#This Row],[Turnover (overall)]]),"")</f>
        <v>0.20550414171583267</v>
      </c>
      <c r="BJ16" s="27">
        <v>43039</v>
      </c>
      <c r="BK16" s="27">
        <v>14859</v>
      </c>
      <c r="BL16" s="27">
        <v>245</v>
      </c>
      <c r="BM16" s="27">
        <v>135934</v>
      </c>
      <c r="BN16" s="26">
        <f>IFERROR(SUM(Entity_Metrics[[#This Row],[Operating surplus/(deficit) (overall)3]],Entity_Metrics[[#This Row],[Share of operating surplus/(deficit) in joint ventures or associates]])/SUM(Entity_Metrics[[#This Row],[Total assets less current liabilities]]),"")</f>
        <v>3.628859547056542E-2</v>
      </c>
      <c r="BO16" s="27">
        <v>43039</v>
      </c>
      <c r="BP16" s="27">
        <v>0</v>
      </c>
      <c r="BQ16" s="27">
        <v>1186020</v>
      </c>
      <c r="BR16" s="65">
        <f>Entity_Metrics[[#This Row],[Total social housing units owned (Period end)]]</f>
        <v>19116</v>
      </c>
      <c r="BS16" s="26">
        <v>2.4840497855872817E-2</v>
      </c>
      <c r="BT16" s="26">
        <v>7.0233239200920408E-2</v>
      </c>
      <c r="BU16" s="30" t="s">
        <v>850</v>
      </c>
      <c r="BV16" s="64">
        <v>2000</v>
      </c>
      <c r="BW16" s="30" t="s">
        <v>851</v>
      </c>
      <c r="BX16" s="30" t="s">
        <v>855</v>
      </c>
      <c r="BY16" s="29">
        <v>0.97372075091940047</v>
      </c>
      <c r="BZ16" s="23" t="s">
        <v>724</v>
      </c>
      <c r="CA16" s="32" t="s">
        <v>394</v>
      </c>
    </row>
    <row r="17" spans="1:79" x14ac:dyDescent="0.25">
      <c r="A17" s="23" t="s">
        <v>125</v>
      </c>
      <c r="B17" s="24" t="s">
        <v>322</v>
      </c>
      <c r="C17" s="25" t="s">
        <v>686</v>
      </c>
      <c r="D1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7.9359975009072992E-2</v>
      </c>
      <c r="E17" s="27">
        <v>13431</v>
      </c>
      <c r="F17" s="27">
        <v>0</v>
      </c>
      <c r="G17" s="27">
        <v>2985</v>
      </c>
      <c r="H17" s="27">
        <v>859</v>
      </c>
      <c r="I17" s="27">
        <v>0</v>
      </c>
      <c r="J17" s="27">
        <v>217679</v>
      </c>
      <c r="K17" s="27">
        <v>0</v>
      </c>
      <c r="L1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1.4146959459459459E-2</v>
      </c>
      <c r="M17" s="27">
        <v>67</v>
      </c>
      <c r="N17" s="27">
        <v>0</v>
      </c>
      <c r="O17" s="27">
        <v>4106</v>
      </c>
      <c r="P17" s="27">
        <v>630</v>
      </c>
      <c r="Q1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7" s="27">
        <v>0</v>
      </c>
      <c r="S17" s="27">
        <v>0</v>
      </c>
      <c r="T17" s="27">
        <v>0</v>
      </c>
      <c r="U17" s="27">
        <v>4106</v>
      </c>
      <c r="V17" s="27">
        <v>630</v>
      </c>
      <c r="W17" s="27">
        <v>4</v>
      </c>
      <c r="X17" s="27">
        <v>103</v>
      </c>
      <c r="Y1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0.66661000831499595</v>
      </c>
      <c r="Z17" s="27">
        <v>0</v>
      </c>
      <c r="AA17" s="27">
        <v>158295</v>
      </c>
      <c r="AB17" s="27">
        <v>13188</v>
      </c>
      <c r="AC17" s="27">
        <v>0</v>
      </c>
      <c r="AD17" s="27">
        <v>0</v>
      </c>
      <c r="AE17" s="27">
        <v>217679</v>
      </c>
      <c r="AF17" s="27">
        <v>0</v>
      </c>
      <c r="AG1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2.2985932536681291</v>
      </c>
      <c r="AH17" s="27">
        <v>14281</v>
      </c>
      <c r="AI17" s="27">
        <v>502</v>
      </c>
      <c r="AJ17" s="27">
        <v>0</v>
      </c>
      <c r="AK17" s="27">
        <v>175</v>
      </c>
      <c r="AL17" s="27">
        <v>0</v>
      </c>
      <c r="AM17" s="27">
        <v>447</v>
      </c>
      <c r="AN17" s="27">
        <v>2985</v>
      </c>
      <c r="AO17" s="27">
        <v>4130</v>
      </c>
      <c r="AP17" s="27">
        <v>-860</v>
      </c>
      <c r="AQ17" s="27">
        <v>-5751</v>
      </c>
      <c r="AR1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3.5664880662445202</v>
      </c>
      <c r="AS17" s="27">
        <v>3613</v>
      </c>
      <c r="AT17" s="27">
        <v>1415</v>
      </c>
      <c r="AU17" s="27">
        <v>4509</v>
      </c>
      <c r="AV17" s="27">
        <v>1382</v>
      </c>
      <c r="AW17" s="27">
        <v>0</v>
      </c>
      <c r="AX17" s="27">
        <v>0</v>
      </c>
      <c r="AY17" s="27">
        <v>2985</v>
      </c>
      <c r="AZ17" s="27">
        <v>135</v>
      </c>
      <c r="BA17" s="27">
        <v>119</v>
      </c>
      <c r="BB17" s="27">
        <v>131</v>
      </c>
      <c r="BC17" s="27">
        <v>256</v>
      </c>
      <c r="BD17" s="27">
        <v>99</v>
      </c>
      <c r="BE17" s="27">
        <v>4106</v>
      </c>
      <c r="BF17" s="26">
        <f>IFERROR(SUM(Entity_Metrics[[#This Row],[Operating surplus/(deficit) (social housing lettings)]])/SUM(Entity_Metrics[[#This Row],[Turnover from social housing lettings]]),"")</f>
        <v>0.42497021149836162</v>
      </c>
      <c r="BG17" s="27">
        <v>11413</v>
      </c>
      <c r="BH17" s="27">
        <v>26856</v>
      </c>
      <c r="BI17" s="26">
        <f>IFERROR(SUM(Entity_Metrics[[#This Row],[Operating surplus/(deficit) (overall)2]],-Entity_Metrics[[#This Row],[Gain/(loss) on disposal of fixed assets (housing properties)2]],-Entity_Metrics[[#This Row],[Gain/(loss) on disposal of fixed assets (other)2]])/SUM(Entity_Metrics[[#This Row],[Turnover (overall)]]),"")</f>
        <v>0.39868638060241313</v>
      </c>
      <c r="BJ17" s="27">
        <v>14281</v>
      </c>
      <c r="BK17" s="27">
        <v>502</v>
      </c>
      <c r="BL17" s="27">
        <v>0</v>
      </c>
      <c r="BM17" s="27">
        <v>34561</v>
      </c>
      <c r="BN17" s="26">
        <f>IFERROR(SUM(Entity_Metrics[[#This Row],[Operating surplus/(deficit) (overall)3]],Entity_Metrics[[#This Row],[Share of operating surplus/(deficit) in joint ventures or associates]])/SUM(Entity_Metrics[[#This Row],[Total assets less current liabilities]]),"")</f>
        <v>5.8503033505798684E-2</v>
      </c>
      <c r="BO17" s="27">
        <v>14281</v>
      </c>
      <c r="BP17" s="27">
        <v>0</v>
      </c>
      <c r="BQ17" s="27">
        <v>244107</v>
      </c>
      <c r="BR17" s="65">
        <f>Entity_Metrics[[#This Row],[Total social housing units owned (Period end)]]</f>
        <v>4106</v>
      </c>
      <c r="BS17" s="26">
        <v>0</v>
      </c>
      <c r="BT17" s="26">
        <v>7.0248952427902397E-2</v>
      </c>
      <c r="BU17" s="30" t="s">
        <v>850</v>
      </c>
      <c r="BV17" s="64">
        <v>2006</v>
      </c>
      <c r="BW17" s="30" t="s">
        <v>851</v>
      </c>
      <c r="BX17" s="30" t="s">
        <v>856</v>
      </c>
      <c r="BY17" s="29">
        <v>0.99314921667750744</v>
      </c>
      <c r="BZ17" s="23" t="s">
        <v>125</v>
      </c>
      <c r="CA17" s="32" t="s">
        <v>322</v>
      </c>
    </row>
    <row r="18" spans="1:79" x14ac:dyDescent="0.25">
      <c r="A18" s="23" t="s">
        <v>86</v>
      </c>
      <c r="B18" s="24" t="s">
        <v>87</v>
      </c>
      <c r="C18" s="25" t="s">
        <v>686</v>
      </c>
      <c r="D1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2.0715525446503556E-3</v>
      </c>
      <c r="E18" s="27">
        <v>0</v>
      </c>
      <c r="F18" s="27">
        <v>0</v>
      </c>
      <c r="G18" s="27">
        <v>74</v>
      </c>
      <c r="H18" s="27">
        <v>0</v>
      </c>
      <c r="I18" s="27">
        <v>0</v>
      </c>
      <c r="J18" s="27">
        <v>35722</v>
      </c>
      <c r="K18" s="27">
        <v>0</v>
      </c>
      <c r="L1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8" s="27">
        <v>0</v>
      </c>
      <c r="N18" s="27">
        <v>0</v>
      </c>
      <c r="O18" s="27">
        <v>831</v>
      </c>
      <c r="P18" s="27">
        <v>266</v>
      </c>
      <c r="Q1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8" s="27">
        <v>0</v>
      </c>
      <c r="S18" s="27">
        <v>0</v>
      </c>
      <c r="T18" s="27">
        <v>0</v>
      </c>
      <c r="U18" s="27">
        <v>831</v>
      </c>
      <c r="V18" s="27">
        <v>266</v>
      </c>
      <c r="W18" s="27">
        <v>0</v>
      </c>
      <c r="X18" s="27">
        <v>0</v>
      </c>
      <c r="Y1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0.29679189295112257</v>
      </c>
      <c r="Z18" s="27">
        <v>798</v>
      </c>
      <c r="AA18" s="27">
        <v>15391</v>
      </c>
      <c r="AB18" s="27">
        <v>5587</v>
      </c>
      <c r="AC18" s="27">
        <v>0</v>
      </c>
      <c r="AD18" s="27">
        <v>0</v>
      </c>
      <c r="AE18" s="27">
        <v>35722</v>
      </c>
      <c r="AF18" s="27">
        <v>0</v>
      </c>
      <c r="AG1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2.1090909090909089</v>
      </c>
      <c r="AH18" s="27">
        <v>1920</v>
      </c>
      <c r="AI18" s="27">
        <v>262</v>
      </c>
      <c r="AJ18" s="27">
        <v>0</v>
      </c>
      <c r="AK18" s="27">
        <v>189</v>
      </c>
      <c r="AL18" s="27">
        <v>0</v>
      </c>
      <c r="AM18" s="27">
        <v>25</v>
      </c>
      <c r="AN18" s="27">
        <v>126</v>
      </c>
      <c r="AO18" s="27">
        <v>488</v>
      </c>
      <c r="AP18" s="27">
        <v>0</v>
      </c>
      <c r="AQ18" s="27">
        <v>-880</v>
      </c>
      <c r="AR1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1.6315323294951285</v>
      </c>
      <c r="AS18" s="27">
        <v>435</v>
      </c>
      <c r="AT18" s="27">
        <v>745</v>
      </c>
      <c r="AU18" s="27">
        <v>287</v>
      </c>
      <c r="AV18" s="27">
        <v>200</v>
      </c>
      <c r="AW18" s="27">
        <v>2</v>
      </c>
      <c r="AX18" s="27">
        <v>47</v>
      </c>
      <c r="AY18" s="27">
        <v>126</v>
      </c>
      <c r="AZ18" s="27">
        <v>0</v>
      </c>
      <c r="BA18" s="27">
        <v>0</v>
      </c>
      <c r="BB18" s="27">
        <v>0</v>
      </c>
      <c r="BC18" s="27">
        <v>0</v>
      </c>
      <c r="BD18" s="27">
        <v>0</v>
      </c>
      <c r="BE18" s="27">
        <v>1129</v>
      </c>
      <c r="BF18" s="26">
        <f>IFERROR(SUM(Entity_Metrics[[#This Row],[Operating surplus/(deficit) (social housing lettings)]])/SUM(Entity_Metrics[[#This Row],[Turnover from social housing lettings]]),"")</f>
        <v>0.43481803367734928</v>
      </c>
      <c r="BG18" s="27">
        <v>1601</v>
      </c>
      <c r="BH18" s="27">
        <v>3682</v>
      </c>
      <c r="BI18" s="26">
        <f>IFERROR(SUM(Entity_Metrics[[#This Row],[Operating surplus/(deficit) (overall)2]],-Entity_Metrics[[#This Row],[Gain/(loss) on disposal of fixed assets (housing properties)2]],-Entity_Metrics[[#This Row],[Gain/(loss) on disposal of fixed assets (other)2]])/SUM(Entity_Metrics[[#This Row],[Turnover (overall)]]),"")</f>
        <v>0.44355270197966828</v>
      </c>
      <c r="BJ18" s="27">
        <v>1920</v>
      </c>
      <c r="BK18" s="27">
        <v>262</v>
      </c>
      <c r="BL18" s="27">
        <v>0</v>
      </c>
      <c r="BM18" s="27">
        <v>3738</v>
      </c>
      <c r="BN18" s="26">
        <f>IFERROR(SUM(Entity_Metrics[[#This Row],[Operating surplus/(deficit) (overall)3]],Entity_Metrics[[#This Row],[Share of operating surplus/(deficit) in joint ventures or associates]])/SUM(Entity_Metrics[[#This Row],[Total assets less current liabilities]]),"")</f>
        <v>5.0080859721425217E-2</v>
      </c>
      <c r="BO18" s="27">
        <v>1920</v>
      </c>
      <c r="BP18" s="27">
        <v>0</v>
      </c>
      <c r="BQ18" s="27">
        <v>38338</v>
      </c>
      <c r="BR18" s="65">
        <f>Entity_Metrics[[#This Row],[Total social housing units owned (Period end)]]</f>
        <v>831</v>
      </c>
      <c r="BS18" s="26">
        <v>0</v>
      </c>
      <c r="BT18" s="26">
        <v>0.25030084235860411</v>
      </c>
      <c r="BU18" s="30" t="s">
        <v>845</v>
      </c>
      <c r="BV18" s="64" t="s">
        <v>118</v>
      </c>
      <c r="BW18" s="30" t="s">
        <v>118</v>
      </c>
      <c r="BX18" s="30" t="s">
        <v>853</v>
      </c>
      <c r="BY18" s="29">
        <v>0.92070169320167683</v>
      </c>
      <c r="BZ18" s="23" t="s">
        <v>730</v>
      </c>
      <c r="CA18" s="32" t="s">
        <v>602</v>
      </c>
    </row>
    <row r="19" spans="1:79" x14ac:dyDescent="0.25">
      <c r="A19" s="23" t="s">
        <v>689</v>
      </c>
      <c r="B19" s="24" t="s">
        <v>688</v>
      </c>
      <c r="C19" s="25" t="s">
        <v>686</v>
      </c>
      <c r="D1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0.23265322168494712</v>
      </c>
      <c r="E19" s="27">
        <v>18683</v>
      </c>
      <c r="F19" s="27">
        <v>18164</v>
      </c>
      <c r="G19" s="27">
        <v>16415</v>
      </c>
      <c r="H19" s="27">
        <v>0</v>
      </c>
      <c r="I19" s="27">
        <v>0</v>
      </c>
      <c r="J19" s="27">
        <v>228933</v>
      </c>
      <c r="K19" s="27">
        <v>0</v>
      </c>
      <c r="L1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1.1652716231741342E-2</v>
      </c>
      <c r="M19" s="27">
        <v>213</v>
      </c>
      <c r="N19" s="27">
        <v>0</v>
      </c>
      <c r="O19" s="27">
        <v>18076</v>
      </c>
      <c r="P19" s="27">
        <v>203</v>
      </c>
      <c r="Q1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9" s="27">
        <v>0</v>
      </c>
      <c r="S19" s="27">
        <v>0</v>
      </c>
      <c r="T19" s="27">
        <v>0</v>
      </c>
      <c r="U19" s="27">
        <v>18076</v>
      </c>
      <c r="V19" s="27">
        <v>203</v>
      </c>
      <c r="W19" s="27">
        <v>0</v>
      </c>
      <c r="X19" s="27">
        <v>0</v>
      </c>
      <c r="Y1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0.47776423669807322</v>
      </c>
      <c r="Z19" s="27">
        <v>0</v>
      </c>
      <c r="AA19" s="27">
        <v>114091</v>
      </c>
      <c r="AB19" s="27">
        <v>4715</v>
      </c>
      <c r="AC19" s="27">
        <v>0</v>
      </c>
      <c r="AD19" s="27">
        <v>0</v>
      </c>
      <c r="AE19" s="27">
        <v>228933</v>
      </c>
      <c r="AF19" s="27">
        <v>0</v>
      </c>
      <c r="AG1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0.99763713080168781</v>
      </c>
      <c r="AH19" s="27">
        <v>19570</v>
      </c>
      <c r="AI19" s="27">
        <v>3257</v>
      </c>
      <c r="AJ19" s="27">
        <v>0</v>
      </c>
      <c r="AK19" s="27">
        <v>100</v>
      </c>
      <c r="AL19" s="27">
        <v>60</v>
      </c>
      <c r="AM19" s="27">
        <v>169</v>
      </c>
      <c r="AN19" s="27">
        <v>16415</v>
      </c>
      <c r="AO19" s="27">
        <v>6004</v>
      </c>
      <c r="AP19" s="27">
        <v>0</v>
      </c>
      <c r="AQ19" s="27">
        <v>-5925</v>
      </c>
      <c r="AR1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3.3077561407391016</v>
      </c>
      <c r="AS19" s="27">
        <v>20073</v>
      </c>
      <c r="AT19" s="27">
        <v>863</v>
      </c>
      <c r="AU19" s="27">
        <v>15716</v>
      </c>
      <c r="AV19" s="27">
        <v>3598</v>
      </c>
      <c r="AW19" s="27">
        <v>2207</v>
      </c>
      <c r="AX19" s="27">
        <v>0</v>
      </c>
      <c r="AY19" s="27">
        <v>16415</v>
      </c>
      <c r="AZ19" s="27">
        <v>0</v>
      </c>
      <c r="BA19" s="27">
        <v>448</v>
      </c>
      <c r="BB19" s="27">
        <v>471</v>
      </c>
      <c r="BC19" s="27">
        <v>0</v>
      </c>
      <c r="BD19" s="27">
        <v>0</v>
      </c>
      <c r="BE19" s="27">
        <v>18076</v>
      </c>
      <c r="BF19" s="26">
        <f>IFERROR(SUM(Entity_Metrics[[#This Row],[Operating surplus/(deficit) (social housing lettings)]])/SUM(Entity_Metrics[[#This Row],[Turnover from social housing lettings]]),"")</f>
        <v>0.25233513917429479</v>
      </c>
      <c r="BG19" s="27">
        <v>16209</v>
      </c>
      <c r="BH19" s="27">
        <v>64236</v>
      </c>
      <c r="BI19" s="26">
        <f>IFERROR(SUM(Entity_Metrics[[#This Row],[Operating surplus/(deficit) (overall)2]],-Entity_Metrics[[#This Row],[Gain/(loss) on disposal of fixed assets (housing properties)2]],-Entity_Metrics[[#This Row],[Gain/(loss) on disposal of fixed assets (other)2]])/SUM(Entity_Metrics[[#This Row],[Turnover (overall)]]),"")</f>
        <v>0.24675167521289951</v>
      </c>
      <c r="BJ19" s="27">
        <v>19570</v>
      </c>
      <c r="BK19" s="27">
        <v>3257</v>
      </c>
      <c r="BL19" s="27">
        <v>0</v>
      </c>
      <c r="BM19" s="27">
        <v>66111</v>
      </c>
      <c r="BN19" s="26">
        <f>IFERROR(SUM(Entity_Metrics[[#This Row],[Operating surplus/(deficit) (overall)3]],Entity_Metrics[[#This Row],[Share of operating surplus/(deficit) in joint ventures or associates]])/SUM(Entity_Metrics[[#This Row],[Total assets less current liabilities]]),"")</f>
        <v>8.4476521829216708E-2</v>
      </c>
      <c r="BO19" s="27">
        <v>19570</v>
      </c>
      <c r="BP19" s="27">
        <v>0</v>
      </c>
      <c r="BQ19" s="27">
        <v>231662</v>
      </c>
      <c r="BR19" s="65">
        <f>Entity_Metrics[[#This Row],[Total social housing units owned (Period end)]]</f>
        <v>18076</v>
      </c>
      <c r="BS19" s="26">
        <v>0</v>
      </c>
      <c r="BT19" s="26">
        <v>0</v>
      </c>
      <c r="BU19" s="30" t="s">
        <v>850</v>
      </c>
      <c r="BV19" s="64">
        <v>2015</v>
      </c>
      <c r="BW19" s="30" t="s">
        <v>857</v>
      </c>
      <c r="BX19" s="30" t="s">
        <v>858</v>
      </c>
      <c r="BY19" s="29">
        <v>0.87859632736113924</v>
      </c>
      <c r="BZ19" s="23">
        <v>5071</v>
      </c>
      <c r="CA19" s="32" t="s">
        <v>688</v>
      </c>
    </row>
    <row r="20" spans="1:79" x14ac:dyDescent="0.25">
      <c r="A20" s="23" t="s">
        <v>587</v>
      </c>
      <c r="B20" s="24" t="s">
        <v>588</v>
      </c>
      <c r="C20" s="25" t="s">
        <v>686</v>
      </c>
      <c r="D2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4.6187005127114905E-2</v>
      </c>
      <c r="E20" s="27">
        <v>4031</v>
      </c>
      <c r="F20" s="27">
        <v>6996</v>
      </c>
      <c r="G20" s="27">
        <v>9261</v>
      </c>
      <c r="H20" s="27">
        <v>134</v>
      </c>
      <c r="I20" s="27">
        <v>0</v>
      </c>
      <c r="J20" s="27">
        <v>442159</v>
      </c>
      <c r="K20" s="27">
        <v>0</v>
      </c>
      <c r="L2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5.1611103361696191E-3</v>
      </c>
      <c r="M20" s="27">
        <v>74</v>
      </c>
      <c r="N20" s="27">
        <v>0</v>
      </c>
      <c r="O20" s="27">
        <v>13583</v>
      </c>
      <c r="P20" s="27">
        <v>755</v>
      </c>
      <c r="Q2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0" s="27">
        <v>0</v>
      </c>
      <c r="S20" s="27">
        <v>0</v>
      </c>
      <c r="T20" s="27">
        <v>0</v>
      </c>
      <c r="U20" s="27">
        <v>13583</v>
      </c>
      <c r="V20" s="27">
        <v>755</v>
      </c>
      <c r="W20" s="27">
        <v>11</v>
      </c>
      <c r="X20" s="27">
        <v>0</v>
      </c>
      <c r="Y2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0.2508283219384882</v>
      </c>
      <c r="Z20" s="27">
        <v>16243</v>
      </c>
      <c r="AA20" s="27">
        <v>125480</v>
      </c>
      <c r="AB20" s="27">
        <v>30817</v>
      </c>
      <c r="AC20" s="27">
        <v>0</v>
      </c>
      <c r="AD20" s="27">
        <v>0</v>
      </c>
      <c r="AE20" s="27">
        <v>442159</v>
      </c>
      <c r="AF20" s="27">
        <v>0</v>
      </c>
      <c r="AG2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2.2846520763187428</v>
      </c>
      <c r="AH20" s="27">
        <v>18971</v>
      </c>
      <c r="AI20" s="27">
        <v>727</v>
      </c>
      <c r="AJ20" s="27">
        <v>1</v>
      </c>
      <c r="AK20" s="27">
        <v>4365</v>
      </c>
      <c r="AL20" s="27">
        <v>0</v>
      </c>
      <c r="AM20" s="27">
        <v>111</v>
      </c>
      <c r="AN20" s="27">
        <v>9261</v>
      </c>
      <c r="AO20" s="27">
        <v>11557</v>
      </c>
      <c r="AP20" s="27">
        <v>-134</v>
      </c>
      <c r="AQ20" s="27">
        <v>-6994</v>
      </c>
      <c r="AR2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3.5795960037920223</v>
      </c>
      <c r="AS20" s="27">
        <v>9295</v>
      </c>
      <c r="AT20" s="27">
        <v>5019</v>
      </c>
      <c r="AU20" s="27">
        <v>10537</v>
      </c>
      <c r="AV20" s="27">
        <v>4650</v>
      </c>
      <c r="AW20" s="27">
        <v>4332</v>
      </c>
      <c r="AX20" s="27">
        <v>187</v>
      </c>
      <c r="AY20" s="27">
        <v>9261</v>
      </c>
      <c r="AZ20" s="27">
        <v>3586</v>
      </c>
      <c r="BA20" s="27">
        <v>1255</v>
      </c>
      <c r="BB20" s="27">
        <v>41</v>
      </c>
      <c r="BC20" s="27">
        <v>924</v>
      </c>
      <c r="BD20" s="27">
        <v>0</v>
      </c>
      <c r="BE20" s="27">
        <v>13713</v>
      </c>
      <c r="BF20" s="26">
        <f>IFERROR(SUM(Entity_Metrics[[#This Row],[Operating surplus/(deficit) (social housing lettings)]])/SUM(Entity_Metrics[[#This Row],[Turnover from social housing lettings]]),"")</f>
        <v>0.2741916345298131</v>
      </c>
      <c r="BG20" s="27">
        <v>18486</v>
      </c>
      <c r="BH20" s="27">
        <v>67420</v>
      </c>
      <c r="BI20" s="26">
        <f>IFERROR(SUM(Entity_Metrics[[#This Row],[Operating surplus/(deficit) (overall)2]],-Entity_Metrics[[#This Row],[Gain/(loss) on disposal of fixed assets (housing properties)2]],-Entity_Metrics[[#This Row],[Gain/(loss) on disposal of fixed assets (other)2]])/SUM(Entity_Metrics[[#This Row],[Turnover (overall)]]),"")</f>
        <v>0.25448838669177654</v>
      </c>
      <c r="BJ20" s="27">
        <v>18971</v>
      </c>
      <c r="BK20" s="27">
        <v>727</v>
      </c>
      <c r="BL20" s="27">
        <v>1</v>
      </c>
      <c r="BM20" s="27">
        <v>71685</v>
      </c>
      <c r="BN20" s="26">
        <f>IFERROR(SUM(Entity_Metrics[[#This Row],[Operating surplus/(deficit) (overall)3]],Entity_Metrics[[#This Row],[Share of operating surplus/(deficit) in joint ventures or associates]])/SUM(Entity_Metrics[[#This Row],[Total assets less current liabilities]]),"")</f>
        <v>3.8800817289894526E-2</v>
      </c>
      <c r="BO20" s="27">
        <v>18971</v>
      </c>
      <c r="BP20" s="27">
        <v>0</v>
      </c>
      <c r="BQ20" s="27">
        <v>488933</v>
      </c>
      <c r="BR20" s="65">
        <f>Entity_Metrics[[#This Row],[Total social housing units owned (Period end)]]</f>
        <v>13583</v>
      </c>
      <c r="BS20" s="26">
        <v>4.0197305455348595E-2</v>
      </c>
      <c r="BT20" s="26">
        <v>0.18751380401973056</v>
      </c>
      <c r="BU20" s="30" t="s">
        <v>850</v>
      </c>
      <c r="BV20" s="64">
        <v>2008</v>
      </c>
      <c r="BW20" s="30" t="s">
        <v>851</v>
      </c>
      <c r="BX20" s="30" t="s">
        <v>858</v>
      </c>
      <c r="BY20" s="29">
        <v>0.87859632736113924</v>
      </c>
      <c r="BZ20" s="23">
        <v>4868</v>
      </c>
      <c r="CA20" s="32" t="s">
        <v>588</v>
      </c>
    </row>
    <row r="21" spans="1:79" x14ac:dyDescent="0.25">
      <c r="A21" s="23" t="s">
        <v>78</v>
      </c>
      <c r="B21" s="24" t="s">
        <v>650</v>
      </c>
      <c r="C21" s="25" t="s">
        <v>686</v>
      </c>
      <c r="D2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6.8710379882734138E-2</v>
      </c>
      <c r="E21" s="27">
        <v>0</v>
      </c>
      <c r="F21" s="27">
        <v>17512</v>
      </c>
      <c r="G21" s="27">
        <v>7121</v>
      </c>
      <c r="H21" s="27">
        <v>199</v>
      </c>
      <c r="I21" s="27">
        <v>0</v>
      </c>
      <c r="J21" s="27">
        <v>361401</v>
      </c>
      <c r="K21" s="27">
        <v>0</v>
      </c>
      <c r="L2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7.4312771274496906E-3</v>
      </c>
      <c r="M21" s="27">
        <v>113</v>
      </c>
      <c r="N21" s="27">
        <v>0</v>
      </c>
      <c r="O21" s="27">
        <v>14928</v>
      </c>
      <c r="P21" s="27">
        <v>278</v>
      </c>
      <c r="Q2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1" s="27">
        <v>0</v>
      </c>
      <c r="S21" s="27">
        <v>0</v>
      </c>
      <c r="T21" s="27">
        <v>0</v>
      </c>
      <c r="U21" s="27">
        <v>14928</v>
      </c>
      <c r="V21" s="27">
        <v>278</v>
      </c>
      <c r="W21" s="27">
        <v>3</v>
      </c>
      <c r="X21" s="27">
        <v>13</v>
      </c>
      <c r="Y2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0.51128801525175638</v>
      </c>
      <c r="Z21" s="27">
        <v>0</v>
      </c>
      <c r="AA21" s="27">
        <v>210055</v>
      </c>
      <c r="AB21" s="27">
        <v>25275</v>
      </c>
      <c r="AC21" s="27">
        <v>0</v>
      </c>
      <c r="AD21" s="27">
        <v>0</v>
      </c>
      <c r="AE21" s="27">
        <v>361401</v>
      </c>
      <c r="AF21" s="27">
        <v>0</v>
      </c>
      <c r="AG2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1.7893508697496818</v>
      </c>
      <c r="AH21" s="27">
        <v>16322</v>
      </c>
      <c r="AI21" s="27">
        <v>945</v>
      </c>
      <c r="AJ21" s="27">
        <v>0</v>
      </c>
      <c r="AK21" s="27">
        <v>387</v>
      </c>
      <c r="AL21" s="27">
        <v>81</v>
      </c>
      <c r="AM21" s="27">
        <v>64</v>
      </c>
      <c r="AN21" s="27">
        <v>7121</v>
      </c>
      <c r="AO21" s="27">
        <v>9018</v>
      </c>
      <c r="AP21" s="27">
        <v>-199</v>
      </c>
      <c r="AQ21" s="27">
        <v>-9229</v>
      </c>
      <c r="AR2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3.3964728502287342</v>
      </c>
      <c r="AS21" s="27">
        <v>19961</v>
      </c>
      <c r="AT21" s="27">
        <v>1485</v>
      </c>
      <c r="AU21" s="27">
        <v>9699</v>
      </c>
      <c r="AV21" s="27">
        <v>4936</v>
      </c>
      <c r="AW21" s="27">
        <v>6135</v>
      </c>
      <c r="AX21" s="27">
        <v>0</v>
      </c>
      <c r="AY21" s="27">
        <v>7121</v>
      </c>
      <c r="AZ21" s="27">
        <v>0</v>
      </c>
      <c r="BA21" s="27">
        <v>0</v>
      </c>
      <c r="BB21" s="27">
        <v>0</v>
      </c>
      <c r="BC21" s="27">
        <v>1892</v>
      </c>
      <c r="BD21" s="27">
        <v>0</v>
      </c>
      <c r="BE21" s="27">
        <v>15083</v>
      </c>
      <c r="BF21" s="26">
        <f>IFERROR(SUM(Entity_Metrics[[#This Row],[Operating surplus/(deficit) (social housing lettings)]])/SUM(Entity_Metrics[[#This Row],[Turnover from social housing lettings]]),"")</f>
        <v>0.22776623797528028</v>
      </c>
      <c r="BG21" s="27">
        <v>15461</v>
      </c>
      <c r="BH21" s="27">
        <v>67881</v>
      </c>
      <c r="BI21" s="26">
        <f>IFERROR(SUM(Entity_Metrics[[#This Row],[Operating surplus/(deficit) (overall)2]],-Entity_Metrics[[#This Row],[Gain/(loss) on disposal of fixed assets (housing properties)2]],-Entity_Metrics[[#This Row],[Gain/(loss) on disposal of fixed assets (other)2]])/SUM(Entity_Metrics[[#This Row],[Turnover (overall)]]),"")</f>
        <v>0.20877345425910337</v>
      </c>
      <c r="BJ21" s="27">
        <v>16322</v>
      </c>
      <c r="BK21" s="27">
        <v>945</v>
      </c>
      <c r="BL21" s="27">
        <v>0</v>
      </c>
      <c r="BM21" s="27">
        <v>73654</v>
      </c>
      <c r="BN21" s="26">
        <f>IFERROR(SUM(Entity_Metrics[[#This Row],[Operating surplus/(deficit) (overall)3]],Entity_Metrics[[#This Row],[Share of operating surplus/(deficit) in joint ventures or associates]])/SUM(Entity_Metrics[[#This Row],[Total assets less current liabilities]]),"")</f>
        <v>4.2061481609376089E-2</v>
      </c>
      <c r="BO21" s="27">
        <v>16322</v>
      </c>
      <c r="BP21" s="27">
        <v>0</v>
      </c>
      <c r="BQ21" s="27">
        <v>388051</v>
      </c>
      <c r="BR21" s="65">
        <f>Entity_Metrics[[#This Row],[Total social housing units owned (Period end)]]</f>
        <v>14928</v>
      </c>
      <c r="BS21" s="26">
        <v>8.0385852090032153E-4</v>
      </c>
      <c r="BT21" s="26">
        <v>1.3732583065380492E-2</v>
      </c>
      <c r="BU21" s="30" t="s">
        <v>850</v>
      </c>
      <c r="BV21" s="64">
        <v>2002</v>
      </c>
      <c r="BW21" s="30" t="s">
        <v>851</v>
      </c>
      <c r="BX21" s="30" t="s">
        <v>858</v>
      </c>
      <c r="BY21" s="29">
        <v>0.88870070377566168</v>
      </c>
      <c r="BZ21" s="23" t="s">
        <v>78</v>
      </c>
      <c r="CA21" s="32" t="s">
        <v>650</v>
      </c>
    </row>
    <row r="22" spans="1:79" x14ac:dyDescent="0.25">
      <c r="A22" s="23" t="s">
        <v>224</v>
      </c>
      <c r="B22" s="24" t="s">
        <v>43</v>
      </c>
      <c r="C22" s="25" t="s">
        <v>686</v>
      </c>
      <c r="D2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2.7959258886990319E-2</v>
      </c>
      <c r="E22" s="27">
        <v>2477</v>
      </c>
      <c r="F22" s="27">
        <v>0</v>
      </c>
      <c r="G22" s="27">
        <v>834</v>
      </c>
      <c r="H22" s="27">
        <v>27</v>
      </c>
      <c r="I22" s="27">
        <v>0</v>
      </c>
      <c r="J22" s="27">
        <v>119388</v>
      </c>
      <c r="K22" s="27">
        <v>0</v>
      </c>
      <c r="L2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8.727606798346348E-3</v>
      </c>
      <c r="M22" s="27">
        <v>19</v>
      </c>
      <c r="N22" s="27">
        <v>0</v>
      </c>
      <c r="O22" s="27">
        <v>2156</v>
      </c>
      <c r="P22" s="27">
        <v>21</v>
      </c>
      <c r="Q2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2" s="27">
        <v>0</v>
      </c>
      <c r="S22" s="27">
        <v>0</v>
      </c>
      <c r="T22" s="27">
        <v>0</v>
      </c>
      <c r="U22" s="27">
        <v>2156</v>
      </c>
      <c r="V22" s="27">
        <v>21</v>
      </c>
      <c r="W22" s="27">
        <v>0</v>
      </c>
      <c r="X22" s="27">
        <v>0</v>
      </c>
      <c r="Y2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0.33721144503635209</v>
      </c>
      <c r="Z22" s="27">
        <v>1566</v>
      </c>
      <c r="AA22" s="27">
        <v>41943</v>
      </c>
      <c r="AB22" s="27">
        <v>3250</v>
      </c>
      <c r="AC22" s="27">
        <v>0</v>
      </c>
      <c r="AD22" s="27">
        <v>0</v>
      </c>
      <c r="AE22" s="27">
        <v>119388</v>
      </c>
      <c r="AF22" s="27">
        <v>0</v>
      </c>
      <c r="AG2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2.8363384188626908</v>
      </c>
      <c r="AH22" s="27">
        <v>4383</v>
      </c>
      <c r="AI22" s="27">
        <v>897</v>
      </c>
      <c r="AJ22" s="27">
        <v>0</v>
      </c>
      <c r="AK22" s="27">
        <v>496</v>
      </c>
      <c r="AL22" s="27">
        <v>0</v>
      </c>
      <c r="AM22" s="27">
        <v>11</v>
      </c>
      <c r="AN22" s="27">
        <v>834</v>
      </c>
      <c r="AO22" s="27">
        <v>1923</v>
      </c>
      <c r="AP22" s="27">
        <v>-27</v>
      </c>
      <c r="AQ22" s="27">
        <v>-1415</v>
      </c>
      <c r="AR2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5.9721706864564004</v>
      </c>
      <c r="AS22" s="27">
        <v>2340</v>
      </c>
      <c r="AT22" s="27">
        <v>1386</v>
      </c>
      <c r="AU22" s="27">
        <v>1585</v>
      </c>
      <c r="AV22" s="27">
        <v>285</v>
      </c>
      <c r="AW22" s="27">
        <v>0</v>
      </c>
      <c r="AX22" s="27">
        <v>0</v>
      </c>
      <c r="AY22" s="27">
        <v>834</v>
      </c>
      <c r="AZ22" s="27">
        <v>0</v>
      </c>
      <c r="BA22" s="27">
        <v>0</v>
      </c>
      <c r="BB22" s="27">
        <v>0</v>
      </c>
      <c r="BC22" s="27">
        <v>5228</v>
      </c>
      <c r="BD22" s="27">
        <v>1218</v>
      </c>
      <c r="BE22" s="27">
        <v>2156</v>
      </c>
      <c r="BF22" s="26">
        <f>IFERROR(SUM(Entity_Metrics[[#This Row],[Operating surplus/(deficit) (social housing lettings)]])/SUM(Entity_Metrics[[#This Row],[Turnover from social housing lettings]]),"")</f>
        <v>0.32185984596367784</v>
      </c>
      <c r="BG22" s="27">
        <v>3385</v>
      </c>
      <c r="BH22" s="27">
        <v>10517</v>
      </c>
      <c r="BI22" s="26">
        <f>IFERROR(SUM(Entity_Metrics[[#This Row],[Operating surplus/(deficit) (overall)2]],-Entity_Metrics[[#This Row],[Gain/(loss) on disposal of fixed assets (housing properties)2]],-Entity_Metrics[[#This Row],[Gain/(loss) on disposal of fixed assets (other)2]])/SUM(Entity_Metrics[[#This Row],[Turnover (overall)]]),"")</f>
        <v>0.18678669024272626</v>
      </c>
      <c r="BJ22" s="27">
        <v>4383</v>
      </c>
      <c r="BK22" s="27">
        <v>897</v>
      </c>
      <c r="BL22" s="27">
        <v>0</v>
      </c>
      <c r="BM22" s="27">
        <v>18663</v>
      </c>
      <c r="BN22" s="26">
        <f>IFERROR(SUM(Entity_Metrics[[#This Row],[Operating surplus/(deficit) (overall)3]],Entity_Metrics[[#This Row],[Share of operating surplus/(deficit) in joint ventures or associates]])/SUM(Entity_Metrics[[#This Row],[Total assets less current liabilities]]),"")</f>
        <v>3.6131170244336729E-2</v>
      </c>
      <c r="BO22" s="27">
        <v>4383</v>
      </c>
      <c r="BP22" s="27">
        <v>0</v>
      </c>
      <c r="BQ22" s="27">
        <v>121308</v>
      </c>
      <c r="BR22" s="65">
        <f>Entity_Metrics[[#This Row],[Total social housing units owned (Period end)]]</f>
        <v>2156</v>
      </c>
      <c r="BS22" s="26">
        <v>3.3395176252319109E-2</v>
      </c>
      <c r="BT22" s="26">
        <v>0.10621521335807051</v>
      </c>
      <c r="BU22" s="30" t="s">
        <v>845</v>
      </c>
      <c r="BV22" s="64" t="s">
        <v>118</v>
      </c>
      <c r="BW22" s="30" t="s">
        <v>118</v>
      </c>
      <c r="BX22" s="30" t="s">
        <v>849</v>
      </c>
      <c r="BY22" s="29">
        <v>0.94607331874240064</v>
      </c>
      <c r="BZ22" s="23" t="s">
        <v>224</v>
      </c>
      <c r="CA22" s="32" t="s">
        <v>43</v>
      </c>
    </row>
    <row r="23" spans="1:79" x14ac:dyDescent="0.25">
      <c r="A23" s="23" t="s">
        <v>323</v>
      </c>
      <c r="B23" s="24" t="s">
        <v>590</v>
      </c>
      <c r="C23" s="25" t="s">
        <v>686</v>
      </c>
      <c r="D2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0.19353744734524858</v>
      </c>
      <c r="E23" s="27">
        <v>18590</v>
      </c>
      <c r="F23" s="27">
        <v>0</v>
      </c>
      <c r="G23" s="27">
        <v>13939</v>
      </c>
      <c r="H23" s="27">
        <v>0</v>
      </c>
      <c r="I23" s="27">
        <v>0</v>
      </c>
      <c r="J23" s="27">
        <v>168076</v>
      </c>
      <c r="K23" s="27">
        <v>0</v>
      </c>
      <c r="L2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4.9640534063676821E-3</v>
      </c>
      <c r="M23" s="27">
        <v>87</v>
      </c>
      <c r="N23" s="27">
        <v>0</v>
      </c>
      <c r="O23" s="27">
        <v>17526</v>
      </c>
      <c r="P23" s="27">
        <v>0</v>
      </c>
      <c r="Q2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3" s="27">
        <v>0</v>
      </c>
      <c r="S23" s="27">
        <v>0</v>
      </c>
      <c r="T23" s="27">
        <v>0</v>
      </c>
      <c r="U23" s="27">
        <v>17526</v>
      </c>
      <c r="V23" s="27">
        <v>0</v>
      </c>
      <c r="W23" s="27">
        <v>0</v>
      </c>
      <c r="X23" s="27">
        <v>346</v>
      </c>
      <c r="Y2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0.12525881149004023</v>
      </c>
      <c r="Z23" s="27">
        <v>0</v>
      </c>
      <c r="AA23" s="27">
        <v>30000</v>
      </c>
      <c r="AB23" s="27">
        <v>8947</v>
      </c>
      <c r="AC23" s="27">
        <v>0</v>
      </c>
      <c r="AD23" s="27">
        <v>0</v>
      </c>
      <c r="AE23" s="27">
        <v>168076</v>
      </c>
      <c r="AF23" s="27">
        <v>0</v>
      </c>
      <c r="AG2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-0.21529221529221529</v>
      </c>
      <c r="AH23" s="27">
        <v>9851</v>
      </c>
      <c r="AI23" s="27">
        <v>3781</v>
      </c>
      <c r="AJ23" s="27">
        <v>0</v>
      </c>
      <c r="AK23" s="27">
        <v>147</v>
      </c>
      <c r="AL23" s="27">
        <v>0</v>
      </c>
      <c r="AM23" s="27">
        <v>587</v>
      </c>
      <c r="AN23" s="27">
        <v>13939</v>
      </c>
      <c r="AO23" s="27">
        <v>6497</v>
      </c>
      <c r="AP23" s="27">
        <v>0</v>
      </c>
      <c r="AQ23" s="27">
        <v>-4329</v>
      </c>
      <c r="AR2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4.4101335159192061</v>
      </c>
      <c r="AS23" s="27">
        <v>29544</v>
      </c>
      <c r="AT23" s="27">
        <v>4004</v>
      </c>
      <c r="AU23" s="27">
        <v>17074</v>
      </c>
      <c r="AV23" s="27">
        <v>5339</v>
      </c>
      <c r="AW23" s="27">
        <v>0</v>
      </c>
      <c r="AX23" s="27">
        <v>0</v>
      </c>
      <c r="AY23" s="27">
        <v>13939</v>
      </c>
      <c r="AZ23" s="27">
        <v>0</v>
      </c>
      <c r="BA23" s="27">
        <v>0</v>
      </c>
      <c r="BB23" s="27">
        <v>0</v>
      </c>
      <c r="BC23" s="27">
        <v>4102</v>
      </c>
      <c r="BD23" s="27">
        <v>3290</v>
      </c>
      <c r="BE23" s="27">
        <v>17526</v>
      </c>
      <c r="BF23" s="26">
        <f>IFERROR(SUM(Entity_Metrics[[#This Row],[Operating surplus/(deficit) (social housing lettings)]])/SUM(Entity_Metrics[[#This Row],[Turnover from social housing lettings]]),"")</f>
        <v>0.13176648976497346</v>
      </c>
      <c r="BG23" s="27">
        <v>9559</v>
      </c>
      <c r="BH23" s="27">
        <v>72545</v>
      </c>
      <c r="BI23" s="26">
        <f>IFERROR(SUM(Entity_Metrics[[#This Row],[Operating surplus/(deficit) (overall)2]],-Entity_Metrics[[#This Row],[Gain/(loss) on disposal of fixed assets (housing properties)2]],-Entity_Metrics[[#This Row],[Gain/(loss) on disposal of fixed assets (other)2]])/SUM(Entity_Metrics[[#This Row],[Turnover (overall)]]),"")</f>
        <v>7.2787883875145398E-2</v>
      </c>
      <c r="BJ23" s="27">
        <v>9851</v>
      </c>
      <c r="BK23" s="27">
        <v>3781</v>
      </c>
      <c r="BL23" s="27">
        <v>0</v>
      </c>
      <c r="BM23" s="27">
        <v>83393</v>
      </c>
      <c r="BN23" s="26">
        <f>IFERROR(SUM(Entity_Metrics[[#This Row],[Operating surplus/(deficit) (overall)3]],Entity_Metrics[[#This Row],[Share of operating surplus/(deficit) in joint ventures or associates]])/SUM(Entity_Metrics[[#This Row],[Total assets less current liabilities]]),"")</f>
        <v>3.7043582897755049E-2</v>
      </c>
      <c r="BO23" s="27">
        <v>9851</v>
      </c>
      <c r="BP23" s="27">
        <v>0</v>
      </c>
      <c r="BQ23" s="27">
        <v>265930</v>
      </c>
      <c r="BR23" s="65">
        <f>Entity_Metrics[[#This Row],[Total social housing units owned (Period end)]]</f>
        <v>17526</v>
      </c>
      <c r="BS23" s="26">
        <v>5.6487504279356384E-3</v>
      </c>
      <c r="BT23" s="26">
        <v>0.14458518772110007</v>
      </c>
      <c r="BU23" s="30" t="s">
        <v>850</v>
      </c>
      <c r="BV23" s="64">
        <v>2011</v>
      </c>
      <c r="BW23" s="30" t="s">
        <v>859</v>
      </c>
      <c r="BX23" s="30" t="s">
        <v>853</v>
      </c>
      <c r="BY23" s="29">
        <v>0.92070169320167683</v>
      </c>
      <c r="BZ23" s="23">
        <v>4568</v>
      </c>
      <c r="CA23" s="32" t="s">
        <v>590</v>
      </c>
    </row>
    <row r="24" spans="1:79" x14ac:dyDescent="0.25">
      <c r="A24" s="23" t="s">
        <v>316</v>
      </c>
      <c r="B24" s="24" t="s">
        <v>317</v>
      </c>
      <c r="C24" s="25" t="s">
        <v>686</v>
      </c>
      <c r="D2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6.1849319287870387E-2</v>
      </c>
      <c r="E24" s="27">
        <v>3669</v>
      </c>
      <c r="F24" s="27">
        <v>164</v>
      </c>
      <c r="G24" s="27">
        <v>183</v>
      </c>
      <c r="H24" s="27">
        <v>0</v>
      </c>
      <c r="I24" s="27">
        <v>0</v>
      </c>
      <c r="J24" s="27">
        <v>64932</v>
      </c>
      <c r="K24" s="27">
        <v>0</v>
      </c>
      <c r="L2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2.6402640264026403E-2</v>
      </c>
      <c r="M24" s="27">
        <v>32</v>
      </c>
      <c r="N24" s="27">
        <v>0</v>
      </c>
      <c r="O24" s="27">
        <v>1212</v>
      </c>
      <c r="P24" s="27">
        <v>0</v>
      </c>
      <c r="Q2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4" s="27">
        <v>0</v>
      </c>
      <c r="S24" s="27">
        <v>0</v>
      </c>
      <c r="T24" s="27">
        <v>0</v>
      </c>
      <c r="U24" s="27">
        <v>1212</v>
      </c>
      <c r="V24" s="27">
        <v>0</v>
      </c>
      <c r="W24" s="27">
        <v>52</v>
      </c>
      <c r="X24" s="27">
        <v>0</v>
      </c>
      <c r="Y2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0.36187088030555042</v>
      </c>
      <c r="Z24" s="27">
        <v>732</v>
      </c>
      <c r="AA24" s="27">
        <v>26264</v>
      </c>
      <c r="AB24" s="27">
        <v>3499</v>
      </c>
      <c r="AC24" s="27">
        <v>0</v>
      </c>
      <c r="AD24" s="27">
        <v>0</v>
      </c>
      <c r="AE24" s="27">
        <v>64932</v>
      </c>
      <c r="AF24" s="27">
        <v>0</v>
      </c>
      <c r="AG2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1.0202702702702702</v>
      </c>
      <c r="AH24" s="27">
        <v>1321</v>
      </c>
      <c r="AI24" s="27">
        <v>0</v>
      </c>
      <c r="AJ24" s="27">
        <v>0</v>
      </c>
      <c r="AK24" s="27">
        <v>463</v>
      </c>
      <c r="AL24" s="27">
        <v>974</v>
      </c>
      <c r="AM24" s="27">
        <v>12</v>
      </c>
      <c r="AN24" s="27">
        <v>183</v>
      </c>
      <c r="AO24" s="27">
        <v>1344</v>
      </c>
      <c r="AP24" s="27">
        <v>0</v>
      </c>
      <c r="AQ24" s="27">
        <v>-1036</v>
      </c>
      <c r="AR2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10.460490463215258</v>
      </c>
      <c r="AS24" s="27">
        <v>1903</v>
      </c>
      <c r="AT24" s="27">
        <v>1905</v>
      </c>
      <c r="AU24" s="27">
        <v>1208</v>
      </c>
      <c r="AV24" s="27">
        <v>945</v>
      </c>
      <c r="AW24" s="27">
        <v>751</v>
      </c>
      <c r="AX24" s="27">
        <v>2618</v>
      </c>
      <c r="AY24" s="27">
        <v>183</v>
      </c>
      <c r="AZ24" s="27">
        <v>475</v>
      </c>
      <c r="BA24" s="27">
        <v>0</v>
      </c>
      <c r="BB24" s="27">
        <v>0</v>
      </c>
      <c r="BC24" s="27">
        <v>0</v>
      </c>
      <c r="BD24" s="27">
        <v>5368</v>
      </c>
      <c r="BE24" s="27">
        <v>1468</v>
      </c>
      <c r="BF24" s="26">
        <f>IFERROR(SUM(Entity_Metrics[[#This Row],[Operating surplus/(deficit) (social housing lettings)]])/SUM(Entity_Metrics[[#This Row],[Turnover from social housing lettings]]),"")</f>
        <v>0.22756432365316961</v>
      </c>
      <c r="BG24" s="27">
        <v>3299</v>
      </c>
      <c r="BH24" s="27">
        <v>14497</v>
      </c>
      <c r="BI24" s="26">
        <f>IFERROR(SUM(Entity_Metrics[[#This Row],[Operating surplus/(deficit) (overall)2]],-Entity_Metrics[[#This Row],[Gain/(loss) on disposal of fixed assets (housing properties)2]],-Entity_Metrics[[#This Row],[Gain/(loss) on disposal of fixed assets (other)2]])/SUM(Entity_Metrics[[#This Row],[Turnover (overall)]]),"")</f>
        <v>6.6821791694066462E-2</v>
      </c>
      <c r="BJ24" s="27">
        <v>1321</v>
      </c>
      <c r="BK24" s="27">
        <v>0</v>
      </c>
      <c r="BL24" s="27">
        <v>0</v>
      </c>
      <c r="BM24" s="27">
        <v>19769</v>
      </c>
      <c r="BN24" s="26">
        <f>IFERROR(SUM(Entity_Metrics[[#This Row],[Operating surplus/(deficit) (overall)3]],Entity_Metrics[[#This Row],[Share of operating surplus/(deficit) in joint ventures or associates]])/SUM(Entity_Metrics[[#This Row],[Total assets less current liabilities]]),"")</f>
        <v>1.8837252413478403E-2</v>
      </c>
      <c r="BO24" s="27">
        <v>1321</v>
      </c>
      <c r="BP24" s="27">
        <v>0</v>
      </c>
      <c r="BQ24" s="27">
        <v>70127</v>
      </c>
      <c r="BR24" s="65">
        <f>Entity_Metrics[[#This Row],[Total social housing units owned (Period end)]]</f>
        <v>1212</v>
      </c>
      <c r="BS24" s="26">
        <v>0.5104602510460251</v>
      </c>
      <c r="BT24" s="26">
        <v>6.3598326359832633E-2</v>
      </c>
      <c r="BU24" s="30" t="s">
        <v>845</v>
      </c>
      <c r="BV24" s="64" t="s">
        <v>118</v>
      </c>
      <c r="BW24" s="30" t="s">
        <v>118</v>
      </c>
      <c r="BX24" s="30" t="s">
        <v>855</v>
      </c>
      <c r="BY24" s="29">
        <v>0.94745886292842518</v>
      </c>
      <c r="BZ24" s="23" t="s">
        <v>316</v>
      </c>
      <c r="CA24" s="32" t="s">
        <v>317</v>
      </c>
    </row>
    <row r="25" spans="1:79" x14ac:dyDescent="0.25">
      <c r="A25" s="23" t="s">
        <v>95</v>
      </c>
      <c r="B25" s="24" t="s">
        <v>96</v>
      </c>
      <c r="C25" s="25" t="s">
        <v>674</v>
      </c>
      <c r="D2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1.9017892054417732E-2</v>
      </c>
      <c r="E25" s="27">
        <v>255</v>
      </c>
      <c r="F25" s="27">
        <v>1393</v>
      </c>
      <c r="G25" s="27">
        <v>1173</v>
      </c>
      <c r="H25" s="27">
        <v>0</v>
      </c>
      <c r="I25" s="27">
        <v>0</v>
      </c>
      <c r="J25" s="27">
        <v>148334</v>
      </c>
      <c r="K25" s="27">
        <v>0</v>
      </c>
      <c r="L2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8.0192461908580592E-3</v>
      </c>
      <c r="M25" s="27">
        <v>30</v>
      </c>
      <c r="N25" s="27">
        <v>0</v>
      </c>
      <c r="O25" s="27">
        <v>3741</v>
      </c>
      <c r="P25" s="27">
        <v>0</v>
      </c>
      <c r="Q2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5" s="27">
        <v>0</v>
      </c>
      <c r="S25" s="27">
        <v>0</v>
      </c>
      <c r="T25" s="27">
        <v>0</v>
      </c>
      <c r="U25" s="27">
        <v>3741</v>
      </c>
      <c r="V25" s="27">
        <v>0</v>
      </c>
      <c r="W25" s="27">
        <v>59</v>
      </c>
      <c r="X25" s="27">
        <v>0</v>
      </c>
      <c r="Y2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0.59466474307980643</v>
      </c>
      <c r="Z25" s="27">
        <v>3586</v>
      </c>
      <c r="AA25" s="27">
        <v>88143</v>
      </c>
      <c r="AB25" s="27">
        <v>3520</v>
      </c>
      <c r="AC25" s="27">
        <v>0</v>
      </c>
      <c r="AD25" s="27">
        <v>0</v>
      </c>
      <c r="AE25" s="27">
        <v>148334</v>
      </c>
      <c r="AF25" s="27">
        <v>0</v>
      </c>
      <c r="AG2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1.8059834784550122</v>
      </c>
      <c r="AH25" s="27">
        <v>6470</v>
      </c>
      <c r="AI25" s="27">
        <v>165</v>
      </c>
      <c r="AJ25" s="27">
        <v>380</v>
      </c>
      <c r="AK25" s="27">
        <v>311</v>
      </c>
      <c r="AL25" s="27">
        <v>0</v>
      </c>
      <c r="AM25" s="27">
        <v>225</v>
      </c>
      <c r="AN25" s="27">
        <v>1173</v>
      </c>
      <c r="AO25" s="27">
        <v>3423</v>
      </c>
      <c r="AP25" s="27">
        <v>0</v>
      </c>
      <c r="AQ25" s="27">
        <v>-4479</v>
      </c>
      <c r="AR2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3.8782117163412129</v>
      </c>
      <c r="AS25" s="27">
        <v>3380</v>
      </c>
      <c r="AT25" s="27">
        <v>3171</v>
      </c>
      <c r="AU25" s="27">
        <v>3359</v>
      </c>
      <c r="AV25" s="27">
        <v>1607</v>
      </c>
      <c r="AW25" s="27">
        <v>1001</v>
      </c>
      <c r="AX25" s="27">
        <v>0</v>
      </c>
      <c r="AY25" s="27">
        <v>1173</v>
      </c>
      <c r="AZ25" s="27">
        <v>259</v>
      </c>
      <c r="BA25" s="27">
        <v>0</v>
      </c>
      <c r="BB25" s="27">
        <v>553</v>
      </c>
      <c r="BC25" s="27">
        <v>591</v>
      </c>
      <c r="BD25" s="27">
        <v>0</v>
      </c>
      <c r="BE25" s="27">
        <v>3892</v>
      </c>
      <c r="BF25" s="26">
        <f>IFERROR(SUM(Entity_Metrics[[#This Row],[Operating surplus/(deficit) (social housing lettings)]])/SUM(Entity_Metrics[[#This Row],[Turnover from social housing lettings]]),"")</f>
        <v>0.26725231361864049</v>
      </c>
      <c r="BG25" s="27">
        <v>5689</v>
      </c>
      <c r="BH25" s="27">
        <v>21287</v>
      </c>
      <c r="BI25" s="26">
        <f>IFERROR(SUM(Entity_Metrics[[#This Row],[Operating surplus/(deficit) (overall)2]],-Entity_Metrics[[#This Row],[Gain/(loss) on disposal of fixed assets (housing properties)2]],-Entity_Metrics[[#This Row],[Gain/(loss) on disposal of fixed assets (other)2]])/SUM(Entity_Metrics[[#This Row],[Turnover (overall)]]),"")</f>
        <v>0.21127513906718015</v>
      </c>
      <c r="BJ25" s="27">
        <v>6470</v>
      </c>
      <c r="BK25" s="27">
        <v>165</v>
      </c>
      <c r="BL25" s="27">
        <v>380</v>
      </c>
      <c r="BM25" s="27">
        <v>28044</v>
      </c>
      <c r="BN25" s="26">
        <f>IFERROR(SUM(Entity_Metrics[[#This Row],[Operating surplus/(deficit) (overall)3]],Entity_Metrics[[#This Row],[Share of operating surplus/(deficit) in joint ventures or associates]])/SUM(Entity_Metrics[[#This Row],[Total assets less current liabilities]]),"")</f>
        <v>3.737443172956393E-2</v>
      </c>
      <c r="BO25" s="27">
        <v>6470</v>
      </c>
      <c r="BP25" s="27">
        <v>0</v>
      </c>
      <c r="BQ25" s="27">
        <v>173113</v>
      </c>
      <c r="BR25" s="65">
        <f>Entity_Metrics[[#This Row],[Total social housing units owned (Period end)]]</f>
        <v>3741</v>
      </c>
      <c r="BS25" s="26">
        <v>2.6064291920069507E-3</v>
      </c>
      <c r="BT25" s="26">
        <v>7.5876049811757898E-2</v>
      </c>
      <c r="BU25" s="30" t="s">
        <v>845</v>
      </c>
      <c r="BV25" s="64" t="s">
        <v>118</v>
      </c>
      <c r="BW25" s="30" t="s">
        <v>118</v>
      </c>
      <c r="BX25" s="30" t="s">
        <v>849</v>
      </c>
      <c r="BY25" s="29">
        <v>0.94607331874240064</v>
      </c>
      <c r="BZ25" s="23" t="s">
        <v>95</v>
      </c>
      <c r="CA25" s="32" t="s">
        <v>96</v>
      </c>
    </row>
    <row r="26" spans="1:79" x14ac:dyDescent="0.25">
      <c r="A26" s="23" t="s">
        <v>17</v>
      </c>
      <c r="B26" s="24" t="s">
        <v>368</v>
      </c>
      <c r="C26" s="25" t="s">
        <v>686</v>
      </c>
      <c r="D2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8.0384961629641496E-2</v>
      </c>
      <c r="E26" s="27">
        <v>78696</v>
      </c>
      <c r="F26" s="27">
        <v>0</v>
      </c>
      <c r="G26" s="27">
        <v>14474</v>
      </c>
      <c r="H26" s="27">
        <v>5231</v>
      </c>
      <c r="I26" s="27">
        <v>0</v>
      </c>
      <c r="J26" s="27">
        <v>1224122</v>
      </c>
      <c r="K26" s="27">
        <v>0</v>
      </c>
      <c r="L2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3.8784007300519022E-2</v>
      </c>
      <c r="M26" s="27">
        <v>661</v>
      </c>
      <c r="N26" s="27">
        <v>19</v>
      </c>
      <c r="O26" s="27">
        <v>16790</v>
      </c>
      <c r="P26" s="27">
        <v>743</v>
      </c>
      <c r="Q2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6" s="27">
        <v>0</v>
      </c>
      <c r="S26" s="27">
        <v>0</v>
      </c>
      <c r="T26" s="27">
        <v>0</v>
      </c>
      <c r="U26" s="27">
        <v>16790</v>
      </c>
      <c r="V26" s="27">
        <v>743</v>
      </c>
      <c r="W26" s="27">
        <v>808</v>
      </c>
      <c r="X26" s="27">
        <v>0</v>
      </c>
      <c r="Y2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0.66396159859883241</v>
      </c>
      <c r="Z26" s="27">
        <v>7500</v>
      </c>
      <c r="AA26" s="27">
        <v>842644</v>
      </c>
      <c r="AB26" s="27">
        <v>37374</v>
      </c>
      <c r="AC26" s="27">
        <v>0</v>
      </c>
      <c r="AD26" s="27">
        <v>0</v>
      </c>
      <c r="AE26" s="27">
        <v>1224122</v>
      </c>
      <c r="AF26" s="27">
        <v>0</v>
      </c>
      <c r="AG2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1.4344198580090168</v>
      </c>
      <c r="AH26" s="27">
        <v>59120</v>
      </c>
      <c r="AI26" s="27">
        <v>8874</v>
      </c>
      <c r="AJ26" s="27">
        <v>0</v>
      </c>
      <c r="AK26" s="27">
        <v>0</v>
      </c>
      <c r="AL26" s="27">
        <v>0</v>
      </c>
      <c r="AM26" s="27">
        <v>648</v>
      </c>
      <c r="AN26" s="27">
        <v>14474</v>
      </c>
      <c r="AO26" s="27">
        <v>18940</v>
      </c>
      <c r="AP26" s="27">
        <v>-5231</v>
      </c>
      <c r="AQ26" s="27">
        <v>-33363</v>
      </c>
      <c r="AR2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3.3386520600142893</v>
      </c>
      <c r="AS26" s="27">
        <v>20621</v>
      </c>
      <c r="AT26" s="27">
        <v>7082</v>
      </c>
      <c r="AU26" s="27">
        <v>7962</v>
      </c>
      <c r="AV26" s="27">
        <v>4120</v>
      </c>
      <c r="AW26" s="27">
        <v>0</v>
      </c>
      <c r="AX26" s="27">
        <v>0</v>
      </c>
      <c r="AY26" s="27">
        <v>14474</v>
      </c>
      <c r="AZ26" s="27">
        <v>0</v>
      </c>
      <c r="BA26" s="27">
        <v>0</v>
      </c>
      <c r="BB26" s="27">
        <v>0</v>
      </c>
      <c r="BC26" s="27">
        <v>1817</v>
      </c>
      <c r="BD26" s="27">
        <v>0</v>
      </c>
      <c r="BE26" s="27">
        <v>16796</v>
      </c>
      <c r="BF26" s="26">
        <f>IFERROR(SUM(Entity_Metrics[[#This Row],[Operating surplus/(deficit) (social housing lettings)]])/SUM(Entity_Metrics[[#This Row],[Turnover from social housing lettings]]),"")</f>
        <v>0.38883566455898322</v>
      </c>
      <c r="BG26" s="27">
        <v>36528</v>
      </c>
      <c r="BH26" s="27">
        <v>93942</v>
      </c>
      <c r="BI26" s="26">
        <f>IFERROR(SUM(Entity_Metrics[[#This Row],[Operating surplus/(deficit) (overall)2]],-Entity_Metrics[[#This Row],[Gain/(loss) on disposal of fixed assets (housing properties)2]],-Entity_Metrics[[#This Row],[Gain/(loss) on disposal of fixed assets (other)2]])/SUM(Entity_Metrics[[#This Row],[Turnover (overall)]]),"")</f>
        <v>0.39939271576872326</v>
      </c>
      <c r="BJ26" s="27">
        <v>59120</v>
      </c>
      <c r="BK26" s="27">
        <v>8874</v>
      </c>
      <c r="BL26" s="27">
        <v>0</v>
      </c>
      <c r="BM26" s="27">
        <v>125806</v>
      </c>
      <c r="BN26" s="26">
        <f>IFERROR(SUM(Entity_Metrics[[#This Row],[Operating surplus/(deficit) (overall)3]],Entity_Metrics[[#This Row],[Share of operating surplus/(deficit) in joint ventures or associates]])/SUM(Entity_Metrics[[#This Row],[Total assets less current liabilities]]),"")</f>
        <v>4.4050303181129305E-2</v>
      </c>
      <c r="BO26" s="27">
        <v>59120</v>
      </c>
      <c r="BP26" s="27">
        <v>0</v>
      </c>
      <c r="BQ26" s="27">
        <v>1342102</v>
      </c>
      <c r="BR26" s="65">
        <f>Entity_Metrics[[#This Row],[Total social housing units owned (Period end)]]</f>
        <v>16790</v>
      </c>
      <c r="BS26" s="26">
        <v>1.1673615247170935E-2</v>
      </c>
      <c r="BT26" s="26">
        <v>6.039309112567004E-2</v>
      </c>
      <c r="BU26" s="30" t="s">
        <v>845</v>
      </c>
      <c r="BV26" s="64" t="s">
        <v>118</v>
      </c>
      <c r="BW26" s="30" t="s">
        <v>118</v>
      </c>
      <c r="BX26" s="30" t="s">
        <v>856</v>
      </c>
      <c r="BY26" s="29">
        <v>0.99413472352500254</v>
      </c>
      <c r="BZ26" s="23" t="s">
        <v>17</v>
      </c>
      <c r="CA26" s="32" t="s">
        <v>368</v>
      </c>
    </row>
    <row r="27" spans="1:79" x14ac:dyDescent="0.25">
      <c r="A27" s="23" t="s">
        <v>24</v>
      </c>
      <c r="B27" s="24" t="s">
        <v>25</v>
      </c>
      <c r="C27" s="25" t="s">
        <v>686</v>
      </c>
      <c r="D2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9.5245606744061184E-2</v>
      </c>
      <c r="E27" s="27">
        <v>26324</v>
      </c>
      <c r="F27" s="27">
        <v>0</v>
      </c>
      <c r="G27" s="27">
        <v>4834</v>
      </c>
      <c r="H27" s="27">
        <v>240</v>
      </c>
      <c r="I27" s="27">
        <v>0</v>
      </c>
      <c r="J27" s="27">
        <v>329653</v>
      </c>
      <c r="K27" s="27">
        <v>0</v>
      </c>
      <c r="L2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1.9641465315666407E-2</v>
      </c>
      <c r="M27" s="27">
        <v>126</v>
      </c>
      <c r="N27" s="27">
        <v>0</v>
      </c>
      <c r="O27" s="27">
        <v>6415</v>
      </c>
      <c r="P27" s="27">
        <v>0</v>
      </c>
      <c r="Q2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7" s="27">
        <v>0</v>
      </c>
      <c r="S27" s="27">
        <v>0</v>
      </c>
      <c r="T27" s="27">
        <v>0</v>
      </c>
      <c r="U27" s="27">
        <v>6415</v>
      </c>
      <c r="V27" s="27">
        <v>0</v>
      </c>
      <c r="W27" s="27">
        <v>0</v>
      </c>
      <c r="X27" s="27">
        <v>0</v>
      </c>
      <c r="Y2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0.43669252213691367</v>
      </c>
      <c r="Z27" s="27">
        <v>2250</v>
      </c>
      <c r="AA27" s="27">
        <v>140815</v>
      </c>
      <c r="AB27" s="27">
        <v>181</v>
      </c>
      <c r="AC27" s="27">
        <v>0</v>
      </c>
      <c r="AD27" s="27">
        <v>1073</v>
      </c>
      <c r="AE27" s="27">
        <v>329653</v>
      </c>
      <c r="AF27" s="27">
        <v>0</v>
      </c>
      <c r="AG2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1.1853374929098128</v>
      </c>
      <c r="AH27" s="27">
        <v>6976</v>
      </c>
      <c r="AI27" s="27">
        <v>816</v>
      </c>
      <c r="AJ27" s="27">
        <v>0</v>
      </c>
      <c r="AK27" s="27">
        <v>79</v>
      </c>
      <c r="AL27" s="27">
        <v>0</v>
      </c>
      <c r="AM27" s="27">
        <v>336</v>
      </c>
      <c r="AN27" s="27">
        <v>4834</v>
      </c>
      <c r="AO27" s="27">
        <v>6776</v>
      </c>
      <c r="AP27" s="27">
        <v>-240</v>
      </c>
      <c r="AQ27" s="27">
        <v>-6812</v>
      </c>
      <c r="AR2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4.2815276695245519</v>
      </c>
      <c r="AS27" s="27">
        <v>2811</v>
      </c>
      <c r="AT27" s="27">
        <v>2842</v>
      </c>
      <c r="AU27" s="27">
        <v>7424</v>
      </c>
      <c r="AV27" s="27">
        <v>1558</v>
      </c>
      <c r="AW27" s="27">
        <v>3921</v>
      </c>
      <c r="AX27" s="27">
        <v>0</v>
      </c>
      <c r="AY27" s="27">
        <v>4834</v>
      </c>
      <c r="AZ27" s="27">
        <v>0</v>
      </c>
      <c r="BA27" s="27">
        <v>1040</v>
      </c>
      <c r="BB27" s="27">
        <v>407</v>
      </c>
      <c r="BC27" s="27">
        <v>794</v>
      </c>
      <c r="BD27" s="27">
        <v>1835</v>
      </c>
      <c r="BE27" s="27">
        <v>6415</v>
      </c>
      <c r="BF27" s="26">
        <f>IFERROR(SUM(Entity_Metrics[[#This Row],[Operating surplus/(deficit) (social housing lettings)]])/SUM(Entity_Metrics[[#This Row],[Turnover from social housing lettings]]),"")</f>
        <v>0.19848818117042039</v>
      </c>
      <c r="BG27" s="27">
        <v>6407</v>
      </c>
      <c r="BH27" s="27">
        <v>32279</v>
      </c>
      <c r="BI27" s="26">
        <f>IFERROR(SUM(Entity_Metrics[[#This Row],[Operating surplus/(deficit) (overall)2]],-Entity_Metrics[[#This Row],[Gain/(loss) on disposal of fixed assets (housing properties)2]],-Entity_Metrics[[#This Row],[Gain/(loss) on disposal of fixed assets (other)2]])/SUM(Entity_Metrics[[#This Row],[Turnover (overall)]]),"")</f>
        <v>0.16622143069159989</v>
      </c>
      <c r="BJ27" s="27">
        <v>6976</v>
      </c>
      <c r="BK27" s="27">
        <v>816</v>
      </c>
      <c r="BL27" s="27">
        <v>0</v>
      </c>
      <c r="BM27" s="27">
        <v>37059</v>
      </c>
      <c r="BN27" s="26">
        <f>IFERROR(SUM(Entity_Metrics[[#This Row],[Operating surplus/(deficit) (overall)3]],Entity_Metrics[[#This Row],[Share of operating surplus/(deficit) in joint ventures or associates]])/SUM(Entity_Metrics[[#This Row],[Total assets less current liabilities]]),"")</f>
        <v>2.0466360766549705E-2</v>
      </c>
      <c r="BO27" s="27">
        <v>6976</v>
      </c>
      <c r="BP27" s="27">
        <v>0</v>
      </c>
      <c r="BQ27" s="27">
        <v>340852</v>
      </c>
      <c r="BR27" s="65">
        <f>Entity_Metrics[[#This Row],[Total social housing units owned (Period end)]]</f>
        <v>6415</v>
      </c>
      <c r="BS27" s="26">
        <v>4.5008565643980689E-2</v>
      </c>
      <c r="BT27" s="26">
        <v>0</v>
      </c>
      <c r="BU27" s="30" t="s">
        <v>850</v>
      </c>
      <c r="BV27" s="64">
        <v>1993</v>
      </c>
      <c r="BW27" s="30" t="s">
        <v>851</v>
      </c>
      <c r="BX27" s="30" t="s">
        <v>854</v>
      </c>
      <c r="BY27" s="29">
        <v>0.91084574291172948</v>
      </c>
      <c r="BZ27" s="23" t="s">
        <v>24</v>
      </c>
      <c r="CA27" s="32" t="s">
        <v>25</v>
      </c>
    </row>
    <row r="28" spans="1:79" x14ac:dyDescent="0.25">
      <c r="A28" s="23" t="s">
        <v>152</v>
      </c>
      <c r="B28" s="24" t="s">
        <v>153</v>
      </c>
      <c r="C28" s="25" t="s">
        <v>686</v>
      </c>
      <c r="D2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8.3804006917093513E-2</v>
      </c>
      <c r="E28" s="27">
        <v>21223</v>
      </c>
      <c r="F28" s="27">
        <v>0</v>
      </c>
      <c r="G28" s="27">
        <v>3429</v>
      </c>
      <c r="H28" s="27">
        <v>839</v>
      </c>
      <c r="I28" s="27">
        <v>0</v>
      </c>
      <c r="J28" s="27">
        <v>304174</v>
      </c>
      <c r="K28" s="27">
        <v>0</v>
      </c>
      <c r="L2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3.7172573189522343E-2</v>
      </c>
      <c r="M28" s="27">
        <v>193</v>
      </c>
      <c r="N28" s="27">
        <v>0</v>
      </c>
      <c r="O28" s="27">
        <v>5192</v>
      </c>
      <c r="P28" s="27">
        <v>0</v>
      </c>
      <c r="Q2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8" s="27">
        <v>0</v>
      </c>
      <c r="S28" s="27">
        <v>0</v>
      </c>
      <c r="T28" s="27">
        <v>0</v>
      </c>
      <c r="U28" s="27">
        <v>5192</v>
      </c>
      <c r="V28" s="27">
        <v>0</v>
      </c>
      <c r="W28" s="27">
        <v>25</v>
      </c>
      <c r="X28" s="27">
        <v>10</v>
      </c>
      <c r="Y2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0.54777857410561059</v>
      </c>
      <c r="Z28" s="27">
        <v>5149</v>
      </c>
      <c r="AA28" s="27">
        <v>173693</v>
      </c>
      <c r="AB28" s="27">
        <v>12222</v>
      </c>
      <c r="AC28" s="27">
        <v>0</v>
      </c>
      <c r="AD28" s="27">
        <v>0</v>
      </c>
      <c r="AE28" s="27">
        <v>304174</v>
      </c>
      <c r="AF28" s="27">
        <v>0</v>
      </c>
      <c r="AG2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1.2007890658024518</v>
      </c>
      <c r="AH28" s="27">
        <v>8041</v>
      </c>
      <c r="AI28" s="27">
        <v>426</v>
      </c>
      <c r="AJ28" s="27">
        <v>0</v>
      </c>
      <c r="AK28" s="27">
        <v>931</v>
      </c>
      <c r="AL28" s="27">
        <v>0</v>
      </c>
      <c r="AM28" s="27">
        <v>577</v>
      </c>
      <c r="AN28" s="27">
        <v>3429</v>
      </c>
      <c r="AO28" s="27">
        <v>4690</v>
      </c>
      <c r="AP28" s="27">
        <v>-839</v>
      </c>
      <c r="AQ28" s="27">
        <v>-6258</v>
      </c>
      <c r="AR2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3.5506890692845006</v>
      </c>
      <c r="AS28" s="27">
        <v>5155</v>
      </c>
      <c r="AT28" s="27">
        <v>2668</v>
      </c>
      <c r="AU28" s="27">
        <v>4042</v>
      </c>
      <c r="AV28" s="27">
        <v>1666</v>
      </c>
      <c r="AW28" s="27">
        <v>1356</v>
      </c>
      <c r="AX28" s="27">
        <v>0</v>
      </c>
      <c r="AY28" s="27">
        <v>3429</v>
      </c>
      <c r="AZ28" s="27">
        <v>0</v>
      </c>
      <c r="BA28" s="27">
        <v>440</v>
      </c>
      <c r="BB28" s="27">
        <v>0</v>
      </c>
      <c r="BC28" s="27">
        <v>25</v>
      </c>
      <c r="BD28" s="27">
        <v>27</v>
      </c>
      <c r="BE28" s="27">
        <v>5297</v>
      </c>
      <c r="BF28" s="26">
        <f>IFERROR(SUM(Entity_Metrics[[#This Row],[Operating surplus/(deficit) (social housing lettings)]])/SUM(Entity_Metrics[[#This Row],[Turnover from social housing lettings]]),"")</f>
        <v>0.25704412546517807</v>
      </c>
      <c r="BG28" s="27">
        <v>6769</v>
      </c>
      <c r="BH28" s="27">
        <v>26334</v>
      </c>
      <c r="BI28" s="26">
        <f>IFERROR(SUM(Entity_Metrics[[#This Row],[Operating surplus/(deficit) (overall)2]],-Entity_Metrics[[#This Row],[Gain/(loss) on disposal of fixed assets (housing properties)2]],-Entity_Metrics[[#This Row],[Gain/(loss) on disposal of fixed assets (other)2]])/SUM(Entity_Metrics[[#This Row],[Turnover (overall)]]),"")</f>
        <v>0.25241141569160397</v>
      </c>
      <c r="BJ28" s="27">
        <v>8041</v>
      </c>
      <c r="BK28" s="27">
        <v>426</v>
      </c>
      <c r="BL28" s="27">
        <v>0</v>
      </c>
      <c r="BM28" s="27">
        <v>30169</v>
      </c>
      <c r="BN28" s="26">
        <f>IFERROR(SUM(Entity_Metrics[[#This Row],[Operating surplus/(deficit) (overall)3]],Entity_Metrics[[#This Row],[Share of operating surplus/(deficit) in joint ventures or associates]])/SUM(Entity_Metrics[[#This Row],[Total assets less current liabilities]]),"")</f>
        <v>2.4769280055200286E-2</v>
      </c>
      <c r="BO28" s="27">
        <v>8041</v>
      </c>
      <c r="BP28" s="27">
        <v>0</v>
      </c>
      <c r="BQ28" s="27">
        <v>324636</v>
      </c>
      <c r="BR28" s="65">
        <f>Entity_Metrics[[#This Row],[Total social housing units owned (Period end)]]</f>
        <v>5192</v>
      </c>
      <c r="BS28" s="26">
        <v>3.0477285796434734E-2</v>
      </c>
      <c r="BT28" s="26">
        <v>0.11481694460417864</v>
      </c>
      <c r="BU28" s="30" t="s">
        <v>845</v>
      </c>
      <c r="BV28" s="64" t="s">
        <v>118</v>
      </c>
      <c r="BW28" s="30" t="s">
        <v>118</v>
      </c>
      <c r="BX28" s="30" t="s">
        <v>856</v>
      </c>
      <c r="BY28" s="29">
        <v>0.99314921667750744</v>
      </c>
      <c r="BZ28" s="23" t="s">
        <v>152</v>
      </c>
      <c r="CA28" s="32" t="s">
        <v>153</v>
      </c>
    </row>
    <row r="29" spans="1:79" x14ac:dyDescent="0.25">
      <c r="A29" s="23" t="s">
        <v>51</v>
      </c>
      <c r="B29" s="24" t="s">
        <v>52</v>
      </c>
      <c r="C29" s="25" t="s">
        <v>686</v>
      </c>
      <c r="D2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0.22917997400938306</v>
      </c>
      <c r="E29" s="27">
        <v>10184</v>
      </c>
      <c r="F29" s="27">
        <v>0</v>
      </c>
      <c r="G29" s="27">
        <v>50</v>
      </c>
      <c r="H29" s="27">
        <v>171</v>
      </c>
      <c r="I29" s="27">
        <v>0</v>
      </c>
      <c r="J29" s="27">
        <v>45401</v>
      </c>
      <c r="K29" s="27">
        <v>0</v>
      </c>
      <c r="L2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2.6093630084420567E-2</v>
      </c>
      <c r="M29" s="27">
        <v>26</v>
      </c>
      <c r="N29" s="27">
        <v>8</v>
      </c>
      <c r="O29" s="27">
        <v>1053</v>
      </c>
      <c r="P29" s="27">
        <v>250</v>
      </c>
      <c r="Q2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4.3577981651376149E-2</v>
      </c>
      <c r="R29" s="27">
        <v>0</v>
      </c>
      <c r="S29" s="27">
        <v>0</v>
      </c>
      <c r="T29" s="27">
        <v>57</v>
      </c>
      <c r="U29" s="27">
        <v>1053</v>
      </c>
      <c r="V29" s="27">
        <v>250</v>
      </c>
      <c r="W29" s="27">
        <v>5</v>
      </c>
      <c r="X29" s="27">
        <v>0</v>
      </c>
      <c r="Y2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1.0106165062443559</v>
      </c>
      <c r="Z29" s="27">
        <v>1888</v>
      </c>
      <c r="AA29" s="27">
        <v>37884</v>
      </c>
      <c r="AB29" s="27">
        <v>3095</v>
      </c>
      <c r="AC29" s="27">
        <v>9206</v>
      </c>
      <c r="AD29" s="27">
        <v>0</v>
      </c>
      <c r="AE29" s="27">
        <v>45401</v>
      </c>
      <c r="AF29" s="27">
        <v>0</v>
      </c>
      <c r="AG2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5.3824200913242013</v>
      </c>
      <c r="AH29" s="27">
        <v>6929</v>
      </c>
      <c r="AI29" s="27">
        <v>2265</v>
      </c>
      <c r="AJ29" s="27">
        <v>0</v>
      </c>
      <c r="AK29" s="27">
        <v>124</v>
      </c>
      <c r="AL29" s="27">
        <v>0</v>
      </c>
      <c r="AM29" s="27">
        <v>17</v>
      </c>
      <c r="AN29" s="27">
        <v>50</v>
      </c>
      <c r="AO29" s="27">
        <v>208</v>
      </c>
      <c r="AP29" s="27">
        <v>-121</v>
      </c>
      <c r="AQ29" s="27">
        <v>-755</v>
      </c>
      <c r="AR2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0.79557522123893809</v>
      </c>
      <c r="AS29" s="27">
        <v>434</v>
      </c>
      <c r="AT29" s="27">
        <v>173</v>
      </c>
      <c r="AU29" s="27">
        <v>0</v>
      </c>
      <c r="AV29" s="27">
        <v>3</v>
      </c>
      <c r="AW29" s="27">
        <v>3</v>
      </c>
      <c r="AX29" s="27">
        <v>0</v>
      </c>
      <c r="AY29" s="27">
        <v>50</v>
      </c>
      <c r="AZ29" s="27">
        <v>0</v>
      </c>
      <c r="BA29" s="27">
        <v>236</v>
      </c>
      <c r="BB29" s="27">
        <v>0</v>
      </c>
      <c r="BC29" s="27">
        <v>0</v>
      </c>
      <c r="BD29" s="27">
        <v>0</v>
      </c>
      <c r="BE29" s="27">
        <v>1130</v>
      </c>
      <c r="BF29" s="26">
        <f>IFERROR(SUM(Entity_Metrics[[#This Row],[Operating surplus/(deficit) (social housing lettings)]])/SUM(Entity_Metrics[[#This Row],[Turnover from social housing lettings]]),"")</f>
        <v>0.80160794514069522</v>
      </c>
      <c r="BG29" s="27">
        <v>3390</v>
      </c>
      <c r="BH29" s="27">
        <v>4229</v>
      </c>
      <c r="BI29" s="26">
        <f>IFERROR(SUM(Entity_Metrics[[#This Row],[Operating surplus/(deficit) (overall)2]],-Entity_Metrics[[#This Row],[Gain/(loss) on disposal of fixed assets (housing properties)2]],-Entity_Metrics[[#This Row],[Gain/(loss) on disposal of fixed assets (other)2]])/SUM(Entity_Metrics[[#This Row],[Turnover (overall)]]),"")</f>
        <v>0.35149596804582106</v>
      </c>
      <c r="BJ29" s="27">
        <v>6929</v>
      </c>
      <c r="BK29" s="27">
        <v>2265</v>
      </c>
      <c r="BL29" s="27">
        <v>0</v>
      </c>
      <c r="BM29" s="27">
        <v>13269</v>
      </c>
      <c r="BN29" s="26">
        <f>IFERROR(SUM(Entity_Metrics[[#This Row],[Operating surplus/(deficit) (overall)3]],Entity_Metrics[[#This Row],[Share of operating surplus/(deficit) in joint ventures or associates]])/SUM(Entity_Metrics[[#This Row],[Total assets less current liabilities]]),"")</f>
        <v>0.100786920537026</v>
      </c>
      <c r="BO29" s="27">
        <v>6929</v>
      </c>
      <c r="BP29" s="27">
        <v>0</v>
      </c>
      <c r="BQ29" s="27">
        <v>68749</v>
      </c>
      <c r="BR29" s="65">
        <f>Entity_Metrics[[#This Row],[Total social housing units owned (Period end)]]</f>
        <v>1053</v>
      </c>
      <c r="BS29" s="26">
        <v>0</v>
      </c>
      <c r="BT29" s="26">
        <v>0</v>
      </c>
      <c r="BU29" s="30" t="s">
        <v>845</v>
      </c>
      <c r="BV29" s="64" t="s">
        <v>118</v>
      </c>
      <c r="BW29" s="30" t="s">
        <v>118</v>
      </c>
      <c r="BX29" s="30" t="s">
        <v>849</v>
      </c>
      <c r="BY29" s="29">
        <v>0.94909136851443487</v>
      </c>
      <c r="BZ29" s="23" t="s">
        <v>725</v>
      </c>
      <c r="CA29" s="32" t="s">
        <v>404</v>
      </c>
    </row>
    <row r="30" spans="1:79" x14ac:dyDescent="0.25">
      <c r="A30" s="23" t="s">
        <v>403</v>
      </c>
      <c r="B30" s="24" t="s">
        <v>324</v>
      </c>
      <c r="C30" s="25" t="s">
        <v>686</v>
      </c>
      <c r="D3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7.7693239590481925E-2</v>
      </c>
      <c r="E30" s="27">
        <v>111915</v>
      </c>
      <c r="F30" s="27">
        <v>0</v>
      </c>
      <c r="G30" s="27">
        <v>19959</v>
      </c>
      <c r="H30" s="27">
        <v>1263</v>
      </c>
      <c r="I30" s="27">
        <v>0</v>
      </c>
      <c r="J30" s="27">
        <v>1713624</v>
      </c>
      <c r="K30" s="27">
        <v>0</v>
      </c>
      <c r="L3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2.1192654144263669E-2</v>
      </c>
      <c r="M30" s="27">
        <v>607</v>
      </c>
      <c r="N30" s="27">
        <v>0</v>
      </c>
      <c r="O30" s="27">
        <v>27770</v>
      </c>
      <c r="P30" s="27">
        <v>872</v>
      </c>
      <c r="Q3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3.4723427896801975E-5</v>
      </c>
      <c r="R30" s="27">
        <v>0</v>
      </c>
      <c r="S30" s="27">
        <v>0</v>
      </c>
      <c r="T30" s="27">
        <v>1</v>
      </c>
      <c r="U30" s="27">
        <v>27770</v>
      </c>
      <c r="V30" s="27">
        <v>872</v>
      </c>
      <c r="W30" s="27">
        <v>157</v>
      </c>
      <c r="X30" s="27">
        <v>0</v>
      </c>
      <c r="Y3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0.45045062394084118</v>
      </c>
      <c r="Z30" s="27">
        <v>12470</v>
      </c>
      <c r="AA30" s="27">
        <v>524553</v>
      </c>
      <c r="AB30" s="27">
        <v>35740</v>
      </c>
      <c r="AC30" s="27">
        <v>270620</v>
      </c>
      <c r="AD30" s="27">
        <v>0</v>
      </c>
      <c r="AE30" s="27">
        <v>1713624</v>
      </c>
      <c r="AF30" s="27">
        <v>0</v>
      </c>
      <c r="AG3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1.5653406081152665</v>
      </c>
      <c r="AH30" s="27">
        <v>67497</v>
      </c>
      <c r="AI30" s="27">
        <v>10730</v>
      </c>
      <c r="AJ30" s="27">
        <v>0</v>
      </c>
      <c r="AK30" s="27">
        <v>4599</v>
      </c>
      <c r="AL30" s="27">
        <v>0</v>
      </c>
      <c r="AM30" s="27">
        <v>555</v>
      </c>
      <c r="AN30" s="27">
        <v>19953</v>
      </c>
      <c r="AO30" s="27">
        <v>26331</v>
      </c>
      <c r="AP30" s="27">
        <v>-1370</v>
      </c>
      <c r="AQ30" s="27">
        <v>-36386</v>
      </c>
      <c r="AR3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3.6750581915846015</v>
      </c>
      <c r="AS30" s="27">
        <v>32302</v>
      </c>
      <c r="AT30" s="27">
        <v>10802</v>
      </c>
      <c r="AU30" s="27">
        <v>21797</v>
      </c>
      <c r="AV30" s="27">
        <v>6881</v>
      </c>
      <c r="AW30" s="27">
        <v>6276</v>
      </c>
      <c r="AX30" s="27">
        <v>0</v>
      </c>
      <c r="AY30" s="27">
        <v>19953</v>
      </c>
      <c r="AZ30" s="27">
        <v>0</v>
      </c>
      <c r="BA30" s="27">
        <v>1457</v>
      </c>
      <c r="BB30" s="27">
        <v>0</v>
      </c>
      <c r="BC30" s="27">
        <v>899</v>
      </c>
      <c r="BD30" s="27">
        <v>2259</v>
      </c>
      <c r="BE30" s="27">
        <v>27925</v>
      </c>
      <c r="BF30" s="26">
        <f>IFERROR(SUM(Entity_Metrics[[#This Row],[Operating surplus/(deficit) (social housing lettings)]])/SUM(Entity_Metrics[[#This Row],[Turnover from social housing lettings]]),"")</f>
        <v>0.29007137778263958</v>
      </c>
      <c r="BG30" s="27">
        <v>42427</v>
      </c>
      <c r="BH30" s="27">
        <v>146264</v>
      </c>
      <c r="BI30" s="26">
        <f>IFERROR(SUM(Entity_Metrics[[#This Row],[Operating surplus/(deficit) (overall)2]],-Entity_Metrics[[#This Row],[Gain/(loss) on disposal of fixed assets (housing properties)2]],-Entity_Metrics[[#This Row],[Gain/(loss) on disposal of fixed assets (other)2]])/SUM(Entity_Metrics[[#This Row],[Turnover (overall)]]),"")</f>
        <v>0.30051986278163645</v>
      </c>
      <c r="BJ30" s="27">
        <v>67497</v>
      </c>
      <c r="BK30" s="27">
        <v>10730</v>
      </c>
      <c r="BL30" s="27">
        <v>0</v>
      </c>
      <c r="BM30" s="27">
        <v>188896</v>
      </c>
      <c r="BN30" s="26">
        <f>IFERROR(SUM(Entity_Metrics[[#This Row],[Operating surplus/(deficit) (overall)3]],Entity_Metrics[[#This Row],[Share of operating surplus/(deficit) in joint ventures or associates]])/SUM(Entity_Metrics[[#This Row],[Total assets less current liabilities]]),"")</f>
        <v>3.771660772369876E-2</v>
      </c>
      <c r="BO30" s="27">
        <v>67497</v>
      </c>
      <c r="BP30" s="27">
        <v>0</v>
      </c>
      <c r="BQ30" s="27">
        <v>1789583</v>
      </c>
      <c r="BR30" s="65">
        <f>Entity_Metrics[[#This Row],[Total social housing units owned (Period end)]]</f>
        <v>27770</v>
      </c>
      <c r="BS30" s="26">
        <v>3.1720313962698928E-2</v>
      </c>
      <c r="BT30" s="26">
        <v>3.0424137682724849E-2</v>
      </c>
      <c r="BU30" s="30" t="s">
        <v>845</v>
      </c>
      <c r="BV30" s="64" t="s">
        <v>118</v>
      </c>
      <c r="BW30" s="30" t="s">
        <v>118</v>
      </c>
      <c r="BX30" s="30" t="s">
        <v>849</v>
      </c>
      <c r="BY30" s="29">
        <v>0.9505734358793767</v>
      </c>
      <c r="BZ30" s="23" t="s">
        <v>725</v>
      </c>
      <c r="CA30" s="32" t="s">
        <v>404</v>
      </c>
    </row>
    <row r="31" spans="1:79" x14ac:dyDescent="0.25">
      <c r="A31" s="23" t="s">
        <v>83</v>
      </c>
      <c r="B31" s="24" t="s">
        <v>325</v>
      </c>
      <c r="C31" s="25" t="s">
        <v>686</v>
      </c>
      <c r="D3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0.10663116428362999</v>
      </c>
      <c r="E31" s="27">
        <v>1795</v>
      </c>
      <c r="F31" s="27">
        <v>9366</v>
      </c>
      <c r="G31" s="27">
        <v>3456</v>
      </c>
      <c r="H31" s="27">
        <v>0</v>
      </c>
      <c r="I31" s="27">
        <v>0</v>
      </c>
      <c r="J31" s="27">
        <v>137080</v>
      </c>
      <c r="K31" s="27">
        <v>0</v>
      </c>
      <c r="L3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2.703373015873016E-2</v>
      </c>
      <c r="M31" s="27">
        <v>109</v>
      </c>
      <c r="N31" s="27">
        <v>0</v>
      </c>
      <c r="O31" s="27">
        <v>3859</v>
      </c>
      <c r="P31" s="27">
        <v>173</v>
      </c>
      <c r="Q3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31" s="27">
        <v>0</v>
      </c>
      <c r="S31" s="27">
        <v>0</v>
      </c>
      <c r="T31" s="27">
        <v>0</v>
      </c>
      <c r="U31" s="27">
        <v>3859</v>
      </c>
      <c r="V31" s="27">
        <v>173</v>
      </c>
      <c r="W31" s="27">
        <v>87</v>
      </c>
      <c r="X31" s="27">
        <v>0</v>
      </c>
      <c r="Y3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0.48154362416107382</v>
      </c>
      <c r="Z31" s="27">
        <v>0</v>
      </c>
      <c r="AA31" s="27">
        <v>77130</v>
      </c>
      <c r="AB31" s="27">
        <v>11120</v>
      </c>
      <c r="AC31" s="27">
        <v>0</v>
      </c>
      <c r="AD31" s="27">
        <v>0</v>
      </c>
      <c r="AE31" s="27">
        <v>137080</v>
      </c>
      <c r="AF31" s="27">
        <v>0</v>
      </c>
      <c r="AG3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2.4679507420271549</v>
      </c>
      <c r="AH31" s="27">
        <v>8651</v>
      </c>
      <c r="AI31" s="27">
        <v>1269</v>
      </c>
      <c r="AJ31" s="27">
        <v>0</v>
      </c>
      <c r="AK31" s="27">
        <v>199</v>
      </c>
      <c r="AL31" s="27">
        <v>0</v>
      </c>
      <c r="AM31" s="27">
        <v>53</v>
      </c>
      <c r="AN31" s="27">
        <v>3456</v>
      </c>
      <c r="AO31" s="27">
        <v>4036</v>
      </c>
      <c r="AP31" s="27">
        <v>0</v>
      </c>
      <c r="AQ31" s="27">
        <v>-3167</v>
      </c>
      <c r="AR3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3.491383679675621</v>
      </c>
      <c r="AS31" s="27">
        <v>1365</v>
      </c>
      <c r="AT31" s="27">
        <v>5102</v>
      </c>
      <c r="AU31" s="27">
        <v>2657</v>
      </c>
      <c r="AV31" s="27">
        <v>862</v>
      </c>
      <c r="AW31" s="27">
        <v>0</v>
      </c>
      <c r="AX31" s="27">
        <v>0</v>
      </c>
      <c r="AY31" s="27">
        <v>3456</v>
      </c>
      <c r="AZ31" s="27">
        <v>16</v>
      </c>
      <c r="BA31" s="27">
        <v>0</v>
      </c>
      <c r="BB31" s="27">
        <v>0</v>
      </c>
      <c r="BC31" s="27">
        <v>319</v>
      </c>
      <c r="BD31" s="27">
        <v>0</v>
      </c>
      <c r="BE31" s="27">
        <v>3946</v>
      </c>
      <c r="BF31" s="26">
        <f>IFERROR(SUM(Entity_Metrics[[#This Row],[Operating surplus/(deficit) (social housing lettings)]])/SUM(Entity_Metrics[[#This Row],[Turnover from social housing lettings]]),"")</f>
        <v>0.26094365747150922</v>
      </c>
      <c r="BG31" s="27">
        <v>4900</v>
      </c>
      <c r="BH31" s="27">
        <v>18778</v>
      </c>
      <c r="BI31" s="26">
        <f>IFERROR(SUM(Entity_Metrics[[#This Row],[Operating surplus/(deficit) (overall)2]],-Entity_Metrics[[#This Row],[Gain/(loss) on disposal of fixed assets (housing properties)2]],-Entity_Metrics[[#This Row],[Gain/(loss) on disposal of fixed assets (other)2]])/SUM(Entity_Metrics[[#This Row],[Turnover (overall)]]),"")</f>
        <v>0.3062181109221388</v>
      </c>
      <c r="BJ31" s="27">
        <v>8651</v>
      </c>
      <c r="BK31" s="27">
        <v>1269</v>
      </c>
      <c r="BL31" s="27">
        <v>0</v>
      </c>
      <c r="BM31" s="27">
        <v>24107</v>
      </c>
      <c r="BN31" s="26">
        <f>IFERROR(SUM(Entity_Metrics[[#This Row],[Operating surplus/(deficit) (overall)3]],Entity_Metrics[[#This Row],[Share of operating surplus/(deficit) in joint ventures or associates]])/SUM(Entity_Metrics[[#This Row],[Total assets less current liabilities]]),"")</f>
        <v>5.4048481819317755E-2</v>
      </c>
      <c r="BO31" s="27">
        <v>8651</v>
      </c>
      <c r="BP31" s="27">
        <v>0</v>
      </c>
      <c r="BQ31" s="27">
        <v>160060</v>
      </c>
      <c r="BR31" s="65">
        <f>Entity_Metrics[[#This Row],[Total social housing units owned (Period end)]]</f>
        <v>3859</v>
      </c>
      <c r="BS31" s="26">
        <v>7.774034724021767E-4</v>
      </c>
      <c r="BT31" s="26">
        <v>0.23529411764705882</v>
      </c>
      <c r="BU31" s="30" t="s">
        <v>850</v>
      </c>
      <c r="BV31" s="64">
        <v>2004</v>
      </c>
      <c r="BW31" s="30" t="s">
        <v>851</v>
      </c>
      <c r="BX31" s="30" t="s">
        <v>849</v>
      </c>
      <c r="BY31" s="29">
        <v>0.94607331874240064</v>
      </c>
      <c r="BZ31" s="23" t="s">
        <v>83</v>
      </c>
      <c r="CA31" s="32" t="s">
        <v>325</v>
      </c>
    </row>
    <row r="32" spans="1:79" x14ac:dyDescent="0.25">
      <c r="A32" s="23" t="s">
        <v>99</v>
      </c>
      <c r="B32" s="24" t="s">
        <v>100</v>
      </c>
      <c r="C32" s="25" t="s">
        <v>686</v>
      </c>
      <c r="D3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0.11223196366325129</v>
      </c>
      <c r="E32" s="27">
        <v>5198</v>
      </c>
      <c r="F32" s="27">
        <v>0</v>
      </c>
      <c r="G32" s="27">
        <v>1162</v>
      </c>
      <c r="H32" s="27">
        <v>15</v>
      </c>
      <c r="I32" s="27">
        <v>0</v>
      </c>
      <c r="J32" s="27">
        <v>56802</v>
      </c>
      <c r="K32" s="27">
        <v>0</v>
      </c>
      <c r="L3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32" s="27">
        <v>0</v>
      </c>
      <c r="N32" s="27">
        <v>0</v>
      </c>
      <c r="O32" s="27">
        <v>1071</v>
      </c>
      <c r="P32" s="27">
        <v>20</v>
      </c>
      <c r="Q3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32" s="27">
        <v>0</v>
      </c>
      <c r="S32" s="27">
        <v>0</v>
      </c>
      <c r="T32" s="27">
        <v>0</v>
      </c>
      <c r="U32" s="27">
        <v>1071</v>
      </c>
      <c r="V32" s="27">
        <v>20</v>
      </c>
      <c r="W32" s="27">
        <v>301</v>
      </c>
      <c r="X32" s="27">
        <v>56</v>
      </c>
      <c r="Y3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0.19569733460089433</v>
      </c>
      <c r="Z32" s="27">
        <v>2558</v>
      </c>
      <c r="AA32" s="27">
        <v>13204</v>
      </c>
      <c r="AB32" s="27">
        <v>4646</v>
      </c>
      <c r="AC32" s="27">
        <v>0</v>
      </c>
      <c r="AD32" s="27">
        <v>0</v>
      </c>
      <c r="AE32" s="27">
        <v>56802</v>
      </c>
      <c r="AF32" s="27">
        <v>0</v>
      </c>
      <c r="AG3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3.2997198879551819</v>
      </c>
      <c r="AH32" s="27">
        <v>1982</v>
      </c>
      <c r="AI32" s="27">
        <v>0</v>
      </c>
      <c r="AJ32" s="27">
        <v>-38</v>
      </c>
      <c r="AK32" s="27">
        <v>203</v>
      </c>
      <c r="AL32" s="27">
        <v>1</v>
      </c>
      <c r="AM32" s="27">
        <v>20</v>
      </c>
      <c r="AN32" s="27">
        <v>1214</v>
      </c>
      <c r="AO32" s="27">
        <v>1734</v>
      </c>
      <c r="AP32" s="27">
        <v>-15</v>
      </c>
      <c r="AQ32" s="27">
        <v>-699</v>
      </c>
      <c r="AR3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6.3986928104575167</v>
      </c>
      <c r="AS32" s="27">
        <v>1083</v>
      </c>
      <c r="AT32" s="27">
        <v>2127</v>
      </c>
      <c r="AU32" s="27">
        <v>971</v>
      </c>
      <c r="AV32" s="27">
        <v>124</v>
      </c>
      <c r="AW32" s="27">
        <v>159</v>
      </c>
      <c r="AX32" s="27">
        <v>0</v>
      </c>
      <c r="AY32" s="27">
        <v>1214</v>
      </c>
      <c r="AZ32" s="27">
        <v>1175</v>
      </c>
      <c r="BA32" s="27">
        <v>0</v>
      </c>
      <c r="BB32" s="27">
        <v>0</v>
      </c>
      <c r="BC32" s="27">
        <v>0</v>
      </c>
      <c r="BD32" s="27">
        <v>0</v>
      </c>
      <c r="BE32" s="27">
        <v>1071</v>
      </c>
      <c r="BF32" s="26">
        <f>IFERROR(SUM(Entity_Metrics[[#This Row],[Operating surplus/(deficit) (social housing lettings)]])/SUM(Entity_Metrics[[#This Row],[Turnover from social housing lettings]]),"")</f>
        <v>0.14330056906363167</v>
      </c>
      <c r="BG32" s="27">
        <v>1108</v>
      </c>
      <c r="BH32" s="27">
        <v>7732</v>
      </c>
      <c r="BI32" s="26">
        <f>IFERROR(SUM(Entity_Metrics[[#This Row],[Operating surplus/(deficit) (overall)2]],-Entity_Metrics[[#This Row],[Gain/(loss) on disposal of fixed assets (housing properties)2]],-Entity_Metrics[[#This Row],[Gain/(loss) on disposal of fixed assets (other)2]])/SUM(Entity_Metrics[[#This Row],[Turnover (overall)]]),"")</f>
        <v>6.2953844235983422E-2</v>
      </c>
      <c r="BJ32" s="27">
        <v>1982</v>
      </c>
      <c r="BK32" s="27">
        <v>0</v>
      </c>
      <c r="BL32" s="27">
        <v>-38</v>
      </c>
      <c r="BM32" s="27">
        <v>32087</v>
      </c>
      <c r="BN32" s="26">
        <f>IFERROR(SUM(Entity_Metrics[[#This Row],[Operating surplus/(deficit) (overall)3]],Entity_Metrics[[#This Row],[Share of operating surplus/(deficit) in joint ventures or associates]])/SUM(Entity_Metrics[[#This Row],[Total assets less current liabilities]]),"")</f>
        <v>3.3060332604960718E-2</v>
      </c>
      <c r="BO32" s="27">
        <v>1982</v>
      </c>
      <c r="BP32" s="27">
        <v>0</v>
      </c>
      <c r="BQ32" s="27">
        <v>59951</v>
      </c>
      <c r="BR32" s="65">
        <f>Entity_Metrics[[#This Row],[Total social housing units owned (Period end)]]</f>
        <v>1071</v>
      </c>
      <c r="BS32" s="26">
        <v>0.74432234432234434</v>
      </c>
      <c r="BT32" s="26">
        <v>3.0769230769230771E-2</v>
      </c>
      <c r="BU32" s="30" t="s">
        <v>845</v>
      </c>
      <c r="BV32" s="64" t="s">
        <v>118</v>
      </c>
      <c r="BW32" s="30" t="s">
        <v>118</v>
      </c>
      <c r="BX32" s="30" t="s">
        <v>855</v>
      </c>
      <c r="BY32" s="29">
        <v>0.94425117472629427</v>
      </c>
      <c r="BZ32" s="23" t="s">
        <v>99</v>
      </c>
      <c r="CA32" s="32" t="s">
        <v>100</v>
      </c>
    </row>
    <row r="33" spans="1:79" x14ac:dyDescent="0.25">
      <c r="A33" s="23" t="s">
        <v>364</v>
      </c>
      <c r="B33" s="24" t="s">
        <v>355</v>
      </c>
      <c r="C33" s="25" t="s">
        <v>686</v>
      </c>
      <c r="D3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0.25688114387846289</v>
      </c>
      <c r="E33" s="27">
        <v>2</v>
      </c>
      <c r="F33" s="27">
        <v>51</v>
      </c>
      <c r="G33" s="27">
        <v>5696</v>
      </c>
      <c r="H33" s="27">
        <v>0</v>
      </c>
      <c r="I33" s="27">
        <v>0</v>
      </c>
      <c r="J33" s="27">
        <v>22380</v>
      </c>
      <c r="K33" s="27">
        <v>0</v>
      </c>
      <c r="L3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5.5279159756771695E-4</v>
      </c>
      <c r="M33" s="27">
        <v>1</v>
      </c>
      <c r="N33" s="27">
        <v>0</v>
      </c>
      <c r="O33" s="27">
        <v>1779</v>
      </c>
      <c r="P33" s="27">
        <v>30</v>
      </c>
      <c r="Q3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33" s="27">
        <v>0</v>
      </c>
      <c r="S33" s="27">
        <v>0</v>
      </c>
      <c r="T33" s="27">
        <v>0</v>
      </c>
      <c r="U33" s="27">
        <v>1779</v>
      </c>
      <c r="V33" s="27">
        <v>30</v>
      </c>
      <c r="W33" s="27">
        <v>0</v>
      </c>
      <c r="X33" s="27">
        <v>0</v>
      </c>
      <c r="Y3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0.31452189454870422</v>
      </c>
      <c r="Z33" s="27">
        <v>0</v>
      </c>
      <c r="AA33" s="27">
        <v>10000</v>
      </c>
      <c r="AB33" s="27">
        <v>2961</v>
      </c>
      <c r="AC33" s="27">
        <v>0</v>
      </c>
      <c r="AD33" s="27">
        <v>0</v>
      </c>
      <c r="AE33" s="27">
        <v>22380</v>
      </c>
      <c r="AF33" s="27">
        <v>0</v>
      </c>
      <c r="AG3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-6.4376528117359415</v>
      </c>
      <c r="AH33" s="27">
        <v>2585</v>
      </c>
      <c r="AI33" s="27">
        <v>166</v>
      </c>
      <c r="AJ33" s="27">
        <v>0</v>
      </c>
      <c r="AK33" s="27">
        <v>102</v>
      </c>
      <c r="AL33" s="27">
        <v>0</v>
      </c>
      <c r="AM33" s="27">
        <v>43</v>
      </c>
      <c r="AN33" s="27">
        <v>5696</v>
      </c>
      <c r="AO33" s="27">
        <v>703</v>
      </c>
      <c r="AP33" s="27">
        <v>0</v>
      </c>
      <c r="AQ33" s="27">
        <v>-409</v>
      </c>
      <c r="AR3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6.6076447442383364</v>
      </c>
      <c r="AS33" s="27">
        <v>1283</v>
      </c>
      <c r="AT33" s="27">
        <v>2305</v>
      </c>
      <c r="AU33" s="27">
        <v>1985</v>
      </c>
      <c r="AV33" s="27">
        <v>280</v>
      </c>
      <c r="AW33" s="27">
        <v>3</v>
      </c>
      <c r="AX33" s="27">
        <v>7</v>
      </c>
      <c r="AY33" s="27">
        <v>5696</v>
      </c>
      <c r="AZ33" s="27">
        <v>0</v>
      </c>
      <c r="BA33" s="27">
        <v>0</v>
      </c>
      <c r="BB33" s="27">
        <v>196</v>
      </c>
      <c r="BC33" s="27">
        <v>0</v>
      </c>
      <c r="BD33" s="27">
        <v>0</v>
      </c>
      <c r="BE33" s="27">
        <v>1779</v>
      </c>
      <c r="BF33" s="26">
        <f>IFERROR(SUM(Entity_Metrics[[#This Row],[Operating surplus/(deficit) (social housing lettings)]])/SUM(Entity_Metrics[[#This Row],[Turnover from social housing lettings]]),"")</f>
        <v>0.2820623449466077</v>
      </c>
      <c r="BG33" s="27">
        <v>2615</v>
      </c>
      <c r="BH33" s="27">
        <v>9271</v>
      </c>
      <c r="BI33" s="26">
        <f>IFERROR(SUM(Entity_Metrics[[#This Row],[Operating surplus/(deficit) (overall)2]],-Entity_Metrics[[#This Row],[Gain/(loss) on disposal of fixed assets (housing properties)2]],-Entity_Metrics[[#This Row],[Gain/(loss) on disposal of fixed assets (other)2]])/SUM(Entity_Metrics[[#This Row],[Turnover (overall)]]),"")</f>
        <v>0.26092115197929028</v>
      </c>
      <c r="BJ33" s="27">
        <v>2585</v>
      </c>
      <c r="BK33" s="27">
        <v>166</v>
      </c>
      <c r="BL33" s="27">
        <v>0</v>
      </c>
      <c r="BM33" s="27">
        <v>9271</v>
      </c>
      <c r="BN33" s="26">
        <f>IFERROR(SUM(Entity_Metrics[[#This Row],[Operating surplus/(deficit) (overall)3]],Entity_Metrics[[#This Row],[Share of operating surplus/(deficit) in joint ventures or associates]])/SUM(Entity_Metrics[[#This Row],[Total assets less current liabilities]]),"")</f>
        <v>9.5078711196115939E-2</v>
      </c>
      <c r="BO33" s="27">
        <v>2585</v>
      </c>
      <c r="BP33" s="27">
        <v>0</v>
      </c>
      <c r="BQ33" s="27">
        <v>27188</v>
      </c>
      <c r="BR33" s="65">
        <f>Entity_Metrics[[#This Row],[Total social housing units owned (Period end)]]</f>
        <v>1779</v>
      </c>
      <c r="BS33" s="26">
        <v>4.4969083754918494E-3</v>
      </c>
      <c r="BT33" s="26">
        <v>3.5413153456998317E-2</v>
      </c>
      <c r="BU33" s="30" t="s">
        <v>850</v>
      </c>
      <c r="BV33" s="64">
        <v>2012</v>
      </c>
      <c r="BW33" s="30" t="s">
        <v>859</v>
      </c>
      <c r="BX33" s="30" t="s">
        <v>858</v>
      </c>
      <c r="BY33" s="29">
        <v>0.87859632736113924</v>
      </c>
      <c r="BZ33" s="23">
        <v>4714</v>
      </c>
      <c r="CA33" s="32" t="s">
        <v>355</v>
      </c>
    </row>
    <row r="34" spans="1:79" x14ac:dyDescent="0.25">
      <c r="A34" s="23" t="s">
        <v>258</v>
      </c>
      <c r="B34" s="24" t="s">
        <v>162</v>
      </c>
      <c r="C34" s="25" t="s">
        <v>686</v>
      </c>
      <c r="D3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0.14965791004764956</v>
      </c>
      <c r="E34" s="27">
        <v>12285</v>
      </c>
      <c r="F34" s="27">
        <v>5883</v>
      </c>
      <c r="G34" s="27">
        <v>1710</v>
      </c>
      <c r="H34" s="27">
        <v>443</v>
      </c>
      <c r="I34" s="27">
        <v>0</v>
      </c>
      <c r="J34" s="27">
        <v>135783</v>
      </c>
      <c r="K34" s="27">
        <v>0</v>
      </c>
      <c r="L3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3.6515181583647548E-2</v>
      </c>
      <c r="M34" s="27">
        <v>184</v>
      </c>
      <c r="N34" s="27">
        <v>0</v>
      </c>
      <c r="O34" s="27">
        <v>4957</v>
      </c>
      <c r="P34" s="27">
        <v>82</v>
      </c>
      <c r="Q3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1.1815675462780622E-3</v>
      </c>
      <c r="R34" s="27">
        <v>6</v>
      </c>
      <c r="S34" s="27">
        <v>0</v>
      </c>
      <c r="T34" s="27">
        <v>0</v>
      </c>
      <c r="U34" s="27">
        <v>4957</v>
      </c>
      <c r="V34" s="27">
        <v>82</v>
      </c>
      <c r="W34" s="27">
        <v>39</v>
      </c>
      <c r="X34" s="27">
        <v>0</v>
      </c>
      <c r="Y3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0.87779029775450534</v>
      </c>
      <c r="Z34" s="27">
        <v>500</v>
      </c>
      <c r="AA34" s="27">
        <v>121181</v>
      </c>
      <c r="AB34" s="27">
        <v>2492</v>
      </c>
      <c r="AC34" s="27">
        <v>0</v>
      </c>
      <c r="AD34" s="27">
        <v>0</v>
      </c>
      <c r="AE34" s="27">
        <v>135783</v>
      </c>
      <c r="AF34" s="27">
        <v>0</v>
      </c>
      <c r="AG3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1.2540550070521861</v>
      </c>
      <c r="AH34" s="27">
        <v>6642</v>
      </c>
      <c r="AI34" s="27">
        <v>790</v>
      </c>
      <c r="AJ34" s="27">
        <v>0</v>
      </c>
      <c r="AK34" s="27">
        <v>288</v>
      </c>
      <c r="AL34" s="27">
        <v>0</v>
      </c>
      <c r="AM34" s="27">
        <v>75</v>
      </c>
      <c r="AN34" s="27">
        <v>1710</v>
      </c>
      <c r="AO34" s="27">
        <v>3184</v>
      </c>
      <c r="AP34" s="27">
        <v>-443</v>
      </c>
      <c r="AQ34" s="27">
        <v>-5229</v>
      </c>
      <c r="AR3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2.7079471504634194</v>
      </c>
      <c r="AS34" s="27">
        <v>5931</v>
      </c>
      <c r="AT34" s="27">
        <v>943</v>
      </c>
      <c r="AU34" s="27">
        <v>3266</v>
      </c>
      <c r="AV34" s="27">
        <v>781</v>
      </c>
      <c r="AW34" s="27">
        <v>670</v>
      </c>
      <c r="AX34" s="27">
        <v>0</v>
      </c>
      <c r="AY34" s="27">
        <v>1710</v>
      </c>
      <c r="AZ34" s="27">
        <v>248</v>
      </c>
      <c r="BA34" s="27">
        <v>0</v>
      </c>
      <c r="BB34" s="27">
        <v>0</v>
      </c>
      <c r="BC34" s="27">
        <v>0</v>
      </c>
      <c r="BD34" s="27">
        <v>183</v>
      </c>
      <c r="BE34" s="27">
        <v>5071</v>
      </c>
      <c r="BF34" s="26">
        <f>IFERROR(SUM(Entity_Metrics[[#This Row],[Operating surplus/(deficit) (social housing lettings)]])/SUM(Entity_Metrics[[#This Row],[Turnover from social housing lettings]]),"")</f>
        <v>0.30406065398390625</v>
      </c>
      <c r="BG34" s="27">
        <v>6537</v>
      </c>
      <c r="BH34" s="27">
        <v>21499</v>
      </c>
      <c r="BI34" s="26">
        <f>IFERROR(SUM(Entity_Metrics[[#This Row],[Operating surplus/(deficit) (overall)2]],-Entity_Metrics[[#This Row],[Gain/(loss) on disposal of fixed assets (housing properties)2]],-Entity_Metrics[[#This Row],[Gain/(loss) on disposal of fixed assets (other)2]])/SUM(Entity_Metrics[[#This Row],[Turnover (overall)]]),"")</f>
        <v>0.25190478240282382</v>
      </c>
      <c r="BJ34" s="27">
        <v>6642</v>
      </c>
      <c r="BK34" s="27">
        <v>790</v>
      </c>
      <c r="BL34" s="27">
        <v>0</v>
      </c>
      <c r="BM34" s="27">
        <v>23231</v>
      </c>
      <c r="BN34" s="26">
        <f>IFERROR(SUM(Entity_Metrics[[#This Row],[Operating surplus/(deficit) (overall)3]],Entity_Metrics[[#This Row],[Share of operating surplus/(deficit) in joint ventures or associates]])/SUM(Entity_Metrics[[#This Row],[Total assets less current liabilities]]),"")</f>
        <v>4.5781953280626418E-2</v>
      </c>
      <c r="BO34" s="27">
        <v>6642</v>
      </c>
      <c r="BP34" s="27">
        <v>0</v>
      </c>
      <c r="BQ34" s="27">
        <v>145079</v>
      </c>
      <c r="BR34" s="65">
        <f>Entity_Metrics[[#This Row],[Total social housing units owned (Period end)]]</f>
        <v>4957</v>
      </c>
      <c r="BS34" s="26">
        <v>2.8242888844058907E-2</v>
      </c>
      <c r="BT34" s="26">
        <v>0.21928585838208595</v>
      </c>
      <c r="BU34" s="30" t="s">
        <v>850</v>
      </c>
      <c r="BV34" s="64">
        <v>2000</v>
      </c>
      <c r="BW34" s="30" t="s">
        <v>851</v>
      </c>
      <c r="BX34" s="30" t="s">
        <v>853</v>
      </c>
      <c r="BY34" s="29">
        <v>0.92070169320167683</v>
      </c>
      <c r="BZ34" s="23" t="s">
        <v>258</v>
      </c>
      <c r="CA34" s="32" t="s">
        <v>162</v>
      </c>
    </row>
    <row r="35" spans="1:79" x14ac:dyDescent="0.25">
      <c r="A35" s="23" t="s">
        <v>593</v>
      </c>
      <c r="B35" s="24" t="s">
        <v>592</v>
      </c>
      <c r="C35" s="25" t="s">
        <v>686</v>
      </c>
      <c r="D3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2.819932964503493E-2</v>
      </c>
      <c r="E35" s="27">
        <v>1054</v>
      </c>
      <c r="F35" s="27">
        <v>1345</v>
      </c>
      <c r="G35" s="27">
        <v>4584</v>
      </c>
      <c r="H35" s="27">
        <v>52</v>
      </c>
      <c r="I35" s="27">
        <v>-52</v>
      </c>
      <c r="J35" s="27">
        <v>247630</v>
      </c>
      <c r="K35" s="27">
        <v>0</v>
      </c>
      <c r="L3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4.0868094701240138E-3</v>
      </c>
      <c r="M35" s="27">
        <v>29</v>
      </c>
      <c r="N35" s="27">
        <v>0</v>
      </c>
      <c r="O35" s="27">
        <v>6711</v>
      </c>
      <c r="P35" s="27">
        <v>385</v>
      </c>
      <c r="Q3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4.2235675066873153E-4</v>
      </c>
      <c r="R35" s="27">
        <v>0</v>
      </c>
      <c r="S35" s="27">
        <v>0</v>
      </c>
      <c r="T35" s="27">
        <v>3</v>
      </c>
      <c r="U35" s="27">
        <v>6711</v>
      </c>
      <c r="V35" s="27">
        <v>385</v>
      </c>
      <c r="W35" s="27">
        <v>7</v>
      </c>
      <c r="X35" s="27">
        <v>0</v>
      </c>
      <c r="Y3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0.27539474215563542</v>
      </c>
      <c r="Z35" s="27">
        <v>4821</v>
      </c>
      <c r="AA35" s="27">
        <v>69524</v>
      </c>
      <c r="AB35" s="27">
        <v>6324</v>
      </c>
      <c r="AC35" s="27">
        <v>0</v>
      </c>
      <c r="AD35" s="27">
        <v>175</v>
      </c>
      <c r="AE35" s="27">
        <v>247630</v>
      </c>
      <c r="AF35" s="27">
        <v>0</v>
      </c>
      <c r="AG3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2.8255345522156801</v>
      </c>
      <c r="AH35" s="27">
        <v>10541</v>
      </c>
      <c r="AI35" s="27">
        <v>577</v>
      </c>
      <c r="AJ35" s="27">
        <v>438</v>
      </c>
      <c r="AK35" s="27">
        <v>1188</v>
      </c>
      <c r="AL35" s="27">
        <v>0</v>
      </c>
      <c r="AM35" s="27">
        <v>24</v>
      </c>
      <c r="AN35" s="27">
        <v>4234</v>
      </c>
      <c r="AO35" s="27">
        <v>4990</v>
      </c>
      <c r="AP35" s="27">
        <v>-53</v>
      </c>
      <c r="AQ35" s="27">
        <v>-3174</v>
      </c>
      <c r="AR3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3.4267620324839814</v>
      </c>
      <c r="AS35" s="27">
        <v>5754</v>
      </c>
      <c r="AT35" s="27">
        <v>3809</v>
      </c>
      <c r="AU35" s="27">
        <v>4459</v>
      </c>
      <c r="AV35" s="27">
        <v>3119</v>
      </c>
      <c r="AW35" s="27">
        <v>1622</v>
      </c>
      <c r="AX35" s="27">
        <v>0</v>
      </c>
      <c r="AY35" s="27">
        <v>4234</v>
      </c>
      <c r="AZ35" s="27">
        <v>0</v>
      </c>
      <c r="BA35" s="27">
        <v>0</v>
      </c>
      <c r="BB35" s="27">
        <v>0</v>
      </c>
      <c r="BC35" s="27">
        <v>0</v>
      </c>
      <c r="BD35" s="27">
        <v>0</v>
      </c>
      <c r="BE35" s="27">
        <v>6711</v>
      </c>
      <c r="BF35" s="26">
        <f>IFERROR(SUM(Entity_Metrics[[#This Row],[Operating surplus/(deficit) (social housing lettings)]])/SUM(Entity_Metrics[[#This Row],[Turnover from social housing lettings]]),"")</f>
        <v>0.26824283962649731</v>
      </c>
      <c r="BG35" s="27">
        <v>8532</v>
      </c>
      <c r="BH35" s="27">
        <v>31807</v>
      </c>
      <c r="BI35" s="26">
        <f>IFERROR(SUM(Entity_Metrics[[#This Row],[Operating surplus/(deficit) (overall)2]],-Entity_Metrics[[#This Row],[Gain/(loss) on disposal of fixed assets (housing properties)2]],-Entity_Metrics[[#This Row],[Gain/(loss) on disposal of fixed assets (other)2]])/SUM(Entity_Metrics[[#This Row],[Turnover (overall)]]),"")</f>
        <v>0.28578285782857826</v>
      </c>
      <c r="BJ35" s="27">
        <v>10541</v>
      </c>
      <c r="BK35" s="27">
        <v>577</v>
      </c>
      <c r="BL35" s="27">
        <v>438</v>
      </c>
      <c r="BM35" s="27">
        <v>33333</v>
      </c>
      <c r="BN35" s="26">
        <f>IFERROR(SUM(Entity_Metrics[[#This Row],[Operating surplus/(deficit) (overall)3]],Entity_Metrics[[#This Row],[Share of operating surplus/(deficit) in joint ventures or associates]])/SUM(Entity_Metrics[[#This Row],[Total assets less current liabilities]]),"")</f>
        <v>4.1971602175626926E-2</v>
      </c>
      <c r="BO35" s="27">
        <v>10541</v>
      </c>
      <c r="BP35" s="27">
        <v>0</v>
      </c>
      <c r="BQ35" s="27">
        <v>251146</v>
      </c>
      <c r="BR35" s="65">
        <f>Entity_Metrics[[#This Row],[Total social housing units owned (Period end)]]</f>
        <v>6711</v>
      </c>
      <c r="BS35" s="26">
        <v>3.589263420724095E-3</v>
      </c>
      <c r="BT35" s="26">
        <v>0.10049937578027465</v>
      </c>
      <c r="BU35" s="30" t="s">
        <v>850</v>
      </c>
      <c r="BV35" s="64">
        <v>1999</v>
      </c>
      <c r="BW35" s="30" t="s">
        <v>851</v>
      </c>
      <c r="BX35" s="30" t="s">
        <v>853</v>
      </c>
      <c r="BY35" s="29">
        <v>0.91206172389380669</v>
      </c>
      <c r="BZ35" s="23">
        <v>4858</v>
      </c>
      <c r="CA35" s="32" t="s">
        <v>592</v>
      </c>
    </row>
    <row r="36" spans="1:79" x14ac:dyDescent="0.25">
      <c r="A36" s="23" t="s">
        <v>210</v>
      </c>
      <c r="B36" s="24" t="s">
        <v>326</v>
      </c>
      <c r="C36" s="25" t="s">
        <v>686</v>
      </c>
      <c r="D3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5.0116711965056016E-2</v>
      </c>
      <c r="E36" s="27">
        <v>112328</v>
      </c>
      <c r="F36" s="27">
        <v>0</v>
      </c>
      <c r="G36" s="27">
        <v>28285</v>
      </c>
      <c r="H36" s="27">
        <v>6995</v>
      </c>
      <c r="I36" s="27">
        <v>0</v>
      </c>
      <c r="J36" s="27">
        <v>2945285</v>
      </c>
      <c r="K36" s="27">
        <v>0</v>
      </c>
      <c r="L3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2.1825728919090816E-2</v>
      </c>
      <c r="M36" s="27">
        <v>571</v>
      </c>
      <c r="N36" s="27">
        <v>81</v>
      </c>
      <c r="O36" s="27">
        <v>27706</v>
      </c>
      <c r="P36" s="27">
        <v>2167</v>
      </c>
      <c r="Q3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1.0246885907329725E-3</v>
      </c>
      <c r="R36" s="27">
        <v>0</v>
      </c>
      <c r="S36" s="27">
        <v>32</v>
      </c>
      <c r="T36" s="27">
        <v>0</v>
      </c>
      <c r="U36" s="27">
        <v>27706</v>
      </c>
      <c r="V36" s="27">
        <v>2167</v>
      </c>
      <c r="W36" s="27">
        <v>172</v>
      </c>
      <c r="X36" s="27">
        <v>1184</v>
      </c>
      <c r="Y3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0.3816163800786681</v>
      </c>
      <c r="Z36" s="27">
        <v>20086</v>
      </c>
      <c r="AA36" s="27">
        <v>1162080</v>
      </c>
      <c r="AB36" s="27">
        <v>58197</v>
      </c>
      <c r="AC36" s="27">
        <v>0</v>
      </c>
      <c r="AD36" s="27">
        <v>0</v>
      </c>
      <c r="AE36" s="27">
        <v>2945285</v>
      </c>
      <c r="AF36" s="27">
        <v>0</v>
      </c>
      <c r="AG3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0.84084648401631468</v>
      </c>
      <c r="AH36" s="27">
        <v>49640</v>
      </c>
      <c r="AI36" s="27">
        <v>14075</v>
      </c>
      <c r="AJ36" s="27">
        <v>3368</v>
      </c>
      <c r="AK36" s="27">
        <v>1332</v>
      </c>
      <c r="AL36" s="27">
        <v>0</v>
      </c>
      <c r="AM36" s="27">
        <v>7179</v>
      </c>
      <c r="AN36" s="27">
        <v>28286</v>
      </c>
      <c r="AO36" s="27">
        <v>29618</v>
      </c>
      <c r="AP36" s="27">
        <v>-6995</v>
      </c>
      <c r="AQ36" s="27">
        <v>-39834</v>
      </c>
      <c r="AR3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4.4327711698917094</v>
      </c>
      <c r="AS36" s="27">
        <v>32024</v>
      </c>
      <c r="AT36" s="27">
        <v>23499</v>
      </c>
      <c r="AU36" s="27">
        <v>21649</v>
      </c>
      <c r="AV36" s="27">
        <v>2786</v>
      </c>
      <c r="AW36" s="27">
        <v>5706</v>
      </c>
      <c r="AX36" s="27">
        <v>686</v>
      </c>
      <c r="AY36" s="27">
        <v>28286</v>
      </c>
      <c r="AZ36" s="27">
        <v>4058</v>
      </c>
      <c r="BA36" s="27">
        <v>0</v>
      </c>
      <c r="BB36" s="27">
        <v>2261</v>
      </c>
      <c r="BC36" s="27">
        <v>3393</v>
      </c>
      <c r="BD36" s="27">
        <v>501</v>
      </c>
      <c r="BE36" s="27">
        <v>28165</v>
      </c>
      <c r="BF36" s="26">
        <f>IFERROR(SUM(Entity_Metrics[[#This Row],[Operating surplus/(deficit) (social housing lettings)]])/SUM(Entity_Metrics[[#This Row],[Turnover from social housing lettings]]),"")</f>
        <v>0.20180626325877724</v>
      </c>
      <c r="BG36" s="27">
        <v>29585</v>
      </c>
      <c r="BH36" s="27">
        <v>146601</v>
      </c>
      <c r="BI36" s="26">
        <f>IFERROR(SUM(Entity_Metrics[[#This Row],[Operating surplus/(deficit) (overall)2]],-Entity_Metrics[[#This Row],[Gain/(loss) on disposal of fixed assets (housing properties)2]],-Entity_Metrics[[#This Row],[Gain/(loss) on disposal of fixed assets (other)2]])/SUM(Entity_Metrics[[#This Row],[Turnover (overall)]]),"")</f>
        <v>0.16477735072698149</v>
      </c>
      <c r="BJ36" s="27">
        <v>49640</v>
      </c>
      <c r="BK36" s="27">
        <v>14075</v>
      </c>
      <c r="BL36" s="27">
        <v>3368</v>
      </c>
      <c r="BM36" s="27">
        <v>195397</v>
      </c>
      <c r="BN36" s="26">
        <f>IFERROR(SUM(Entity_Metrics[[#This Row],[Operating surplus/(deficit) (overall)3]],Entity_Metrics[[#This Row],[Share of operating surplus/(deficit) in joint ventures or associates]])/SUM(Entity_Metrics[[#This Row],[Total assets less current liabilities]]),"")</f>
        <v>1.5179471874248901E-2</v>
      </c>
      <c r="BO36" s="27">
        <v>49640</v>
      </c>
      <c r="BP36" s="27">
        <v>0</v>
      </c>
      <c r="BQ36" s="27">
        <v>3270206</v>
      </c>
      <c r="BR36" s="65">
        <f>Entity_Metrics[[#This Row],[Total social housing units owned (Period end)]]</f>
        <v>27706</v>
      </c>
      <c r="BS36" s="26">
        <v>2.1733636593378822E-2</v>
      </c>
      <c r="BT36" s="26">
        <v>3.4044550344777789E-2</v>
      </c>
      <c r="BU36" s="30" t="s">
        <v>845</v>
      </c>
      <c r="BV36" s="64" t="s">
        <v>118</v>
      </c>
      <c r="BW36" s="30" t="s">
        <v>118</v>
      </c>
      <c r="BX36" s="30" t="s">
        <v>848</v>
      </c>
      <c r="BY36" s="29">
        <v>1.1285900362482146</v>
      </c>
      <c r="BZ36" s="23" t="s">
        <v>210</v>
      </c>
      <c r="CA36" s="32" t="s">
        <v>326</v>
      </c>
    </row>
    <row r="37" spans="1:79" x14ac:dyDescent="0.25">
      <c r="A37" s="23" t="s">
        <v>145</v>
      </c>
      <c r="B37" s="24" t="s">
        <v>146</v>
      </c>
      <c r="C37" s="25" t="s">
        <v>686</v>
      </c>
      <c r="D3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0.15166899203901935</v>
      </c>
      <c r="E37" s="27">
        <v>11355</v>
      </c>
      <c r="F37" s="27">
        <v>0</v>
      </c>
      <c r="G37" s="27">
        <v>1581</v>
      </c>
      <c r="H37" s="27">
        <v>0</v>
      </c>
      <c r="I37" s="27">
        <v>0</v>
      </c>
      <c r="J37" s="27">
        <v>85291</v>
      </c>
      <c r="K37" s="27">
        <v>0</v>
      </c>
      <c r="L3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37" s="27">
        <v>0</v>
      </c>
      <c r="N37" s="27">
        <v>0</v>
      </c>
      <c r="O37" s="27">
        <v>1736</v>
      </c>
      <c r="P37" s="27">
        <v>0</v>
      </c>
      <c r="Q3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37" s="27">
        <v>0</v>
      </c>
      <c r="S37" s="27">
        <v>0</v>
      </c>
      <c r="T37" s="27">
        <v>0</v>
      </c>
      <c r="U37" s="27">
        <v>1736</v>
      </c>
      <c r="V37" s="27">
        <v>0</v>
      </c>
      <c r="W37" s="27">
        <v>22</v>
      </c>
      <c r="X37" s="27">
        <v>0</v>
      </c>
      <c r="Y3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0.15580776400792581</v>
      </c>
      <c r="Z37" s="27">
        <v>770</v>
      </c>
      <c r="AA37" s="27">
        <v>17911</v>
      </c>
      <c r="AB37" s="27">
        <v>5392</v>
      </c>
      <c r="AC37" s="27">
        <v>0</v>
      </c>
      <c r="AD37" s="27">
        <v>0</v>
      </c>
      <c r="AE37" s="27">
        <v>85291</v>
      </c>
      <c r="AF37" s="27">
        <v>0</v>
      </c>
      <c r="AG3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3.5992402659069325</v>
      </c>
      <c r="AH37" s="27">
        <v>41910</v>
      </c>
      <c r="AI37" s="27">
        <v>42024</v>
      </c>
      <c r="AJ37" s="27">
        <v>0</v>
      </c>
      <c r="AK37" s="27">
        <v>376</v>
      </c>
      <c r="AL37" s="27">
        <v>0</v>
      </c>
      <c r="AM37" s="27">
        <v>3064</v>
      </c>
      <c r="AN37" s="27">
        <v>1581</v>
      </c>
      <c r="AO37" s="27">
        <v>2797</v>
      </c>
      <c r="AP37" s="27">
        <v>-899</v>
      </c>
      <c r="AQ37" s="27">
        <v>-154</v>
      </c>
      <c r="AR3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11.027920227920228</v>
      </c>
      <c r="AS37" s="27">
        <v>6212</v>
      </c>
      <c r="AT37" s="27">
        <v>8590</v>
      </c>
      <c r="AU37" s="27">
        <v>1375</v>
      </c>
      <c r="AV37" s="27">
        <v>414</v>
      </c>
      <c r="AW37" s="27">
        <v>865</v>
      </c>
      <c r="AX37" s="27">
        <v>0</v>
      </c>
      <c r="AY37" s="27">
        <v>1581</v>
      </c>
      <c r="AZ37" s="27">
        <v>153</v>
      </c>
      <c r="BA37" s="27">
        <v>0</v>
      </c>
      <c r="BB37" s="27">
        <v>0</v>
      </c>
      <c r="BC37" s="27">
        <v>45</v>
      </c>
      <c r="BD37" s="27">
        <v>119</v>
      </c>
      <c r="BE37" s="27">
        <v>1755</v>
      </c>
      <c r="BF37" s="26">
        <f>IFERROR(SUM(Entity_Metrics[[#This Row],[Operating surplus/(deficit) (social housing lettings)]])/SUM(Entity_Metrics[[#This Row],[Turnover from social housing lettings]]),"")</f>
        <v>2.2870182555780934E-2</v>
      </c>
      <c r="BG37" s="27">
        <v>451</v>
      </c>
      <c r="BH37" s="27">
        <v>19720</v>
      </c>
      <c r="BI37" s="26">
        <f>IFERROR(SUM(Entity_Metrics[[#This Row],[Operating surplus/(deficit) (overall)2]],-Entity_Metrics[[#This Row],[Gain/(loss) on disposal of fixed assets (housing properties)2]],-Entity_Metrics[[#This Row],[Gain/(loss) on disposal of fixed assets (other)2]])/SUM(Entity_Metrics[[#This Row],[Turnover (overall)]]),"")</f>
        <v>-5.6739000597252637E-3</v>
      </c>
      <c r="BJ37" s="27">
        <v>41910</v>
      </c>
      <c r="BK37" s="27">
        <v>42024</v>
      </c>
      <c r="BL37" s="27">
        <v>0</v>
      </c>
      <c r="BM37" s="27">
        <v>20092</v>
      </c>
      <c r="BN37" s="26">
        <f>IFERROR(SUM(Entity_Metrics[[#This Row],[Operating surplus/(deficit) (overall)3]],Entity_Metrics[[#This Row],[Share of operating surplus/(deficit) in joint ventures or associates]])/SUM(Entity_Metrics[[#This Row],[Total assets less current liabilities]]),"")</f>
        <v>0.27227368995491341</v>
      </c>
      <c r="BO37" s="27">
        <v>41910</v>
      </c>
      <c r="BP37" s="27">
        <v>0</v>
      </c>
      <c r="BQ37" s="27">
        <v>153926</v>
      </c>
      <c r="BR37" s="65">
        <f>Entity_Metrics[[#This Row],[Total social housing units owned (Period end)]]</f>
        <v>1736</v>
      </c>
      <c r="BS37" s="26">
        <v>0.11578341013824885</v>
      </c>
      <c r="BT37" s="26">
        <v>0.61578341013824889</v>
      </c>
      <c r="BU37" s="30" t="s">
        <v>845</v>
      </c>
      <c r="BV37" s="64" t="s">
        <v>118</v>
      </c>
      <c r="BW37" s="30" t="s">
        <v>118</v>
      </c>
      <c r="BX37" s="30" t="s">
        <v>846</v>
      </c>
      <c r="BY37" s="29">
        <v>1.259672602036112</v>
      </c>
      <c r="BZ37" s="23" t="s">
        <v>145</v>
      </c>
      <c r="CA37" s="32" t="s">
        <v>146</v>
      </c>
    </row>
    <row r="38" spans="1:79" x14ac:dyDescent="0.25">
      <c r="A38" s="23" t="s">
        <v>293</v>
      </c>
      <c r="B38" s="24" t="s">
        <v>294</v>
      </c>
      <c r="C38" s="25" t="s">
        <v>686</v>
      </c>
      <c r="D3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8.8893304132967227E-2</v>
      </c>
      <c r="E38" s="27">
        <v>54403</v>
      </c>
      <c r="F38" s="27">
        <v>0</v>
      </c>
      <c r="G38" s="27">
        <v>3133</v>
      </c>
      <c r="H38" s="27">
        <v>1937</v>
      </c>
      <c r="I38" s="27">
        <v>32</v>
      </c>
      <c r="J38" s="27">
        <v>669398</v>
      </c>
      <c r="K38" s="27">
        <v>0</v>
      </c>
      <c r="L3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3.6613942589338019E-2</v>
      </c>
      <c r="M38" s="27">
        <v>375</v>
      </c>
      <c r="N38" s="27">
        <v>0</v>
      </c>
      <c r="O38" s="27">
        <v>9472</v>
      </c>
      <c r="P38" s="27">
        <v>770</v>
      </c>
      <c r="Q3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38" s="27">
        <v>0</v>
      </c>
      <c r="S38" s="27">
        <v>0</v>
      </c>
      <c r="T38" s="27">
        <v>0</v>
      </c>
      <c r="U38" s="27">
        <v>9472</v>
      </c>
      <c r="V38" s="27">
        <v>770</v>
      </c>
      <c r="W38" s="27">
        <v>42</v>
      </c>
      <c r="X38" s="27">
        <v>0</v>
      </c>
      <c r="Y3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0.65030370571767471</v>
      </c>
      <c r="Z38" s="27">
        <v>5085</v>
      </c>
      <c r="AA38" s="27">
        <v>454465</v>
      </c>
      <c r="AB38" s="27">
        <v>24238</v>
      </c>
      <c r="AC38" s="27">
        <v>0</v>
      </c>
      <c r="AD38" s="27">
        <v>0</v>
      </c>
      <c r="AE38" s="27">
        <v>669398</v>
      </c>
      <c r="AF38" s="27">
        <v>0</v>
      </c>
      <c r="AG3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1.2162627052384676</v>
      </c>
      <c r="AH38" s="27">
        <v>17649</v>
      </c>
      <c r="AI38" s="27">
        <v>925</v>
      </c>
      <c r="AJ38" s="27">
        <v>0</v>
      </c>
      <c r="AK38" s="27">
        <v>34</v>
      </c>
      <c r="AL38" s="27">
        <v>0</v>
      </c>
      <c r="AM38" s="27">
        <v>138</v>
      </c>
      <c r="AN38" s="27">
        <v>3133</v>
      </c>
      <c r="AO38" s="27">
        <v>9639</v>
      </c>
      <c r="AP38" s="27">
        <v>-1937</v>
      </c>
      <c r="AQ38" s="27">
        <v>-17248</v>
      </c>
      <c r="AR3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3.7887850467289721</v>
      </c>
      <c r="AS38" s="27">
        <v>15253</v>
      </c>
      <c r="AT38" s="27">
        <v>3069</v>
      </c>
      <c r="AU38" s="27">
        <v>8202</v>
      </c>
      <c r="AV38" s="27">
        <v>4498</v>
      </c>
      <c r="AW38" s="27">
        <v>1031</v>
      </c>
      <c r="AX38" s="27">
        <v>0</v>
      </c>
      <c r="AY38" s="27">
        <v>3133</v>
      </c>
      <c r="AZ38" s="27">
        <v>277</v>
      </c>
      <c r="BA38" s="27">
        <v>517</v>
      </c>
      <c r="BB38" s="27">
        <v>0</v>
      </c>
      <c r="BC38" s="27">
        <v>371</v>
      </c>
      <c r="BD38" s="27">
        <v>135</v>
      </c>
      <c r="BE38" s="27">
        <v>9630</v>
      </c>
      <c r="BF38" s="26">
        <f>IFERROR(SUM(Entity_Metrics[[#This Row],[Operating surplus/(deficit) (social housing lettings)]])/SUM(Entity_Metrics[[#This Row],[Turnover from social housing lettings]]),"")</f>
        <v>0.23818261890780976</v>
      </c>
      <c r="BG38" s="27">
        <v>12980</v>
      </c>
      <c r="BH38" s="27">
        <v>54496</v>
      </c>
      <c r="BI38" s="26">
        <f>IFERROR(SUM(Entity_Metrics[[#This Row],[Operating surplus/(deficit) (overall)2]],-Entity_Metrics[[#This Row],[Gain/(loss) on disposal of fixed assets (housing properties)2]],-Entity_Metrics[[#This Row],[Gain/(loss) on disposal of fixed assets (other)2]])/SUM(Entity_Metrics[[#This Row],[Turnover (overall)]]),"")</f>
        <v>0.25173856760092722</v>
      </c>
      <c r="BJ38" s="27">
        <v>17649</v>
      </c>
      <c r="BK38" s="27">
        <v>925</v>
      </c>
      <c r="BL38" s="27">
        <v>0</v>
      </c>
      <c r="BM38" s="27">
        <v>66434</v>
      </c>
      <c r="BN38" s="26">
        <f>IFERROR(SUM(Entity_Metrics[[#This Row],[Operating surplus/(deficit) (overall)3]],Entity_Metrics[[#This Row],[Share of operating surplus/(deficit) in joint ventures or associates]])/SUM(Entity_Metrics[[#This Row],[Total assets less current liabilities]]),"")</f>
        <v>2.4949391567900117E-2</v>
      </c>
      <c r="BO38" s="27">
        <v>17649</v>
      </c>
      <c r="BP38" s="27">
        <v>0</v>
      </c>
      <c r="BQ38" s="27">
        <v>707392</v>
      </c>
      <c r="BR38" s="65">
        <f>Entity_Metrics[[#This Row],[Total social housing units owned (Period end)]]</f>
        <v>9472</v>
      </c>
      <c r="BS38" s="26">
        <v>3.0623020063357972E-3</v>
      </c>
      <c r="BT38" s="26">
        <v>0</v>
      </c>
      <c r="BU38" s="30" t="s">
        <v>850</v>
      </c>
      <c r="BV38" s="64">
        <v>2002</v>
      </c>
      <c r="BW38" s="30" t="s">
        <v>851</v>
      </c>
      <c r="BX38" s="30" t="s">
        <v>856</v>
      </c>
      <c r="BY38" s="29">
        <v>0.99314921667750744</v>
      </c>
      <c r="BZ38" s="23" t="s">
        <v>293</v>
      </c>
      <c r="CA38" s="32" t="s">
        <v>294</v>
      </c>
    </row>
    <row r="39" spans="1:79" x14ac:dyDescent="0.25">
      <c r="A39" s="23" t="s">
        <v>134</v>
      </c>
      <c r="B39" s="24" t="s">
        <v>691</v>
      </c>
      <c r="C39" s="25" t="s">
        <v>686</v>
      </c>
      <c r="D3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9.014430098732254E-2</v>
      </c>
      <c r="E39" s="27">
        <v>7272</v>
      </c>
      <c r="F39" s="27">
        <v>0</v>
      </c>
      <c r="G39" s="27">
        <v>4637</v>
      </c>
      <c r="H39" s="27">
        <v>435</v>
      </c>
      <c r="I39" s="27">
        <v>0</v>
      </c>
      <c r="J39" s="27">
        <v>136936</v>
      </c>
      <c r="K39" s="27">
        <v>0</v>
      </c>
      <c r="L3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1.1314350367716388E-2</v>
      </c>
      <c r="M39" s="27">
        <v>60</v>
      </c>
      <c r="N39" s="27">
        <v>0</v>
      </c>
      <c r="O39" s="27">
        <v>5303</v>
      </c>
      <c r="P39" s="27">
        <v>0</v>
      </c>
      <c r="Q3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39" s="27">
        <v>0</v>
      </c>
      <c r="S39" s="27">
        <v>0</v>
      </c>
      <c r="T39" s="27">
        <v>0</v>
      </c>
      <c r="U39" s="27">
        <v>5303</v>
      </c>
      <c r="V39" s="27">
        <v>0</v>
      </c>
      <c r="W39" s="27">
        <v>0</v>
      </c>
      <c r="X39" s="27">
        <v>401</v>
      </c>
      <c r="Y3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0.50171613016299588</v>
      </c>
      <c r="Z39" s="27">
        <v>0</v>
      </c>
      <c r="AA39" s="27">
        <v>77373</v>
      </c>
      <c r="AB39" s="27">
        <v>8670</v>
      </c>
      <c r="AC39" s="27">
        <v>0</v>
      </c>
      <c r="AD39" s="27">
        <v>0</v>
      </c>
      <c r="AE39" s="27">
        <v>136936</v>
      </c>
      <c r="AF39" s="27">
        <v>0</v>
      </c>
      <c r="AG3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1.5649237472766884</v>
      </c>
      <c r="AH39" s="27">
        <v>5380</v>
      </c>
      <c r="AI39" s="27">
        <v>423</v>
      </c>
      <c r="AJ39" s="27">
        <v>0</v>
      </c>
      <c r="AK39" s="27">
        <v>120</v>
      </c>
      <c r="AL39" s="27">
        <v>0</v>
      </c>
      <c r="AM39" s="27">
        <v>51</v>
      </c>
      <c r="AN39" s="27">
        <v>4637</v>
      </c>
      <c r="AO39" s="27">
        <v>6932</v>
      </c>
      <c r="AP39" s="27">
        <v>-435</v>
      </c>
      <c r="AQ39" s="27">
        <v>-4155</v>
      </c>
      <c r="AR3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4.0513640639698965</v>
      </c>
      <c r="AS39" s="27">
        <v>5622</v>
      </c>
      <c r="AT39" s="27">
        <v>1188</v>
      </c>
      <c r="AU39" s="27">
        <v>4500</v>
      </c>
      <c r="AV39" s="27">
        <v>4138</v>
      </c>
      <c r="AW39" s="27">
        <v>0</v>
      </c>
      <c r="AX39" s="27">
        <v>0</v>
      </c>
      <c r="AY39" s="27">
        <v>4637</v>
      </c>
      <c r="AZ39" s="27">
        <v>1255</v>
      </c>
      <c r="BA39" s="27">
        <v>0</v>
      </c>
      <c r="BB39" s="27">
        <v>0</v>
      </c>
      <c r="BC39" s="27">
        <v>149</v>
      </c>
      <c r="BD39" s="27">
        <v>44</v>
      </c>
      <c r="BE39" s="27">
        <v>5315</v>
      </c>
      <c r="BF39" s="26">
        <f>IFERROR(SUM(Entity_Metrics[[#This Row],[Operating surplus/(deficit) (social housing lettings)]])/SUM(Entity_Metrics[[#This Row],[Turnover from social housing lettings]]),"")</f>
        <v>0.14915086436676567</v>
      </c>
      <c r="BG39" s="27">
        <v>3917</v>
      </c>
      <c r="BH39" s="27">
        <v>26262</v>
      </c>
      <c r="BI39" s="26">
        <f>IFERROR(SUM(Entity_Metrics[[#This Row],[Operating surplus/(deficit) (overall)2]],-Entity_Metrics[[#This Row],[Gain/(loss) on disposal of fixed assets (housing properties)2]],-Entity_Metrics[[#This Row],[Gain/(loss) on disposal of fixed assets (other)2]])/SUM(Entity_Metrics[[#This Row],[Turnover (overall)]]),"")</f>
        <v>0.16205171793782078</v>
      </c>
      <c r="BJ39" s="27">
        <v>5380</v>
      </c>
      <c r="BK39" s="27">
        <v>423</v>
      </c>
      <c r="BL39" s="27">
        <v>0</v>
      </c>
      <c r="BM39" s="27">
        <v>30589</v>
      </c>
      <c r="BN39" s="26">
        <f>IFERROR(SUM(Entity_Metrics[[#This Row],[Operating surplus/(deficit) (overall)3]],Entity_Metrics[[#This Row],[Share of operating surplus/(deficit) in joint ventures or associates]])/SUM(Entity_Metrics[[#This Row],[Total assets less current liabilities]]),"")</f>
        <v>3.6298620247613267E-2</v>
      </c>
      <c r="BO39" s="27">
        <v>5380</v>
      </c>
      <c r="BP39" s="27">
        <v>0</v>
      </c>
      <c r="BQ39" s="27">
        <v>148215</v>
      </c>
      <c r="BR39" s="65">
        <f>Entity_Metrics[[#This Row],[Total social housing units owned (Period end)]]</f>
        <v>5303</v>
      </c>
      <c r="BS39" s="26">
        <v>1.1314350367716388E-3</v>
      </c>
      <c r="BT39" s="26">
        <v>0.21987554214595512</v>
      </c>
      <c r="BU39" s="30" t="s">
        <v>850</v>
      </c>
      <c r="BV39" s="64">
        <v>2006</v>
      </c>
      <c r="BW39" s="30" t="s">
        <v>851</v>
      </c>
      <c r="BX39" s="30" t="s">
        <v>853</v>
      </c>
      <c r="BY39" s="29">
        <v>0.92154439843688074</v>
      </c>
      <c r="BZ39" s="23" t="s">
        <v>134</v>
      </c>
      <c r="CA39" s="32" t="s">
        <v>135</v>
      </c>
    </row>
    <row r="40" spans="1:79" x14ac:dyDescent="0.25">
      <c r="A40" s="23" t="s">
        <v>56</v>
      </c>
      <c r="B40" s="24" t="s">
        <v>170</v>
      </c>
      <c r="C40" s="25" t="s">
        <v>686</v>
      </c>
      <c r="D4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0.12670148654077942</v>
      </c>
      <c r="E40" s="27">
        <v>15103</v>
      </c>
      <c r="F40" s="27">
        <v>0</v>
      </c>
      <c r="G40" s="27">
        <v>409</v>
      </c>
      <c r="H40" s="27">
        <v>256</v>
      </c>
      <c r="I40" s="27">
        <v>0</v>
      </c>
      <c r="J40" s="27">
        <v>124450</v>
      </c>
      <c r="K40" s="27">
        <v>0</v>
      </c>
      <c r="L4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3.8885969521807673E-2</v>
      </c>
      <c r="M40" s="27">
        <v>148</v>
      </c>
      <c r="N40" s="27">
        <v>0</v>
      </c>
      <c r="O40" s="27">
        <v>3681</v>
      </c>
      <c r="P40" s="27">
        <v>125</v>
      </c>
      <c r="Q4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40" s="27">
        <v>0</v>
      </c>
      <c r="S40" s="27">
        <v>0</v>
      </c>
      <c r="T40" s="27">
        <v>0</v>
      </c>
      <c r="U40" s="27">
        <v>3681</v>
      </c>
      <c r="V40" s="27">
        <v>125</v>
      </c>
      <c r="W40" s="27">
        <v>0</v>
      </c>
      <c r="X40" s="27">
        <v>0</v>
      </c>
      <c r="Y4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0.58840498192044999</v>
      </c>
      <c r="Z40" s="27">
        <v>0</v>
      </c>
      <c r="AA40" s="27">
        <v>77300</v>
      </c>
      <c r="AB40" s="27">
        <v>4073</v>
      </c>
      <c r="AC40" s="27">
        <v>0</v>
      </c>
      <c r="AD40" s="27">
        <v>0</v>
      </c>
      <c r="AE40" s="27">
        <v>124450</v>
      </c>
      <c r="AF40" s="27">
        <v>0</v>
      </c>
      <c r="AG4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2.4995782963171211</v>
      </c>
      <c r="AH40" s="27">
        <v>7825</v>
      </c>
      <c r="AI40" s="27">
        <v>309</v>
      </c>
      <c r="AJ40" s="27">
        <v>0</v>
      </c>
      <c r="AK40" s="27">
        <v>119</v>
      </c>
      <c r="AL40" s="27">
        <v>0</v>
      </c>
      <c r="AM40" s="27">
        <v>12</v>
      </c>
      <c r="AN40" s="27">
        <v>481</v>
      </c>
      <c r="AO40" s="27">
        <v>1963</v>
      </c>
      <c r="AP40" s="27">
        <v>-256</v>
      </c>
      <c r="AQ40" s="27">
        <v>-3301</v>
      </c>
      <c r="AR4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2.0315131757674547</v>
      </c>
      <c r="AS40" s="27">
        <v>2321</v>
      </c>
      <c r="AT40" s="27">
        <v>620</v>
      </c>
      <c r="AU40" s="27">
        <v>2293</v>
      </c>
      <c r="AV40" s="27">
        <v>1611</v>
      </c>
      <c r="AW40" s="27">
        <v>114</v>
      </c>
      <c r="AX40" s="27">
        <v>0</v>
      </c>
      <c r="AY40" s="27">
        <v>481</v>
      </c>
      <c r="AZ40" s="27">
        <v>38</v>
      </c>
      <c r="BA40" s="27">
        <v>0</v>
      </c>
      <c r="BB40" s="27">
        <v>0</v>
      </c>
      <c r="BC40" s="27">
        <v>0</v>
      </c>
      <c r="BD40" s="27">
        <v>0</v>
      </c>
      <c r="BE40" s="27">
        <v>3681</v>
      </c>
      <c r="BF40" s="26">
        <f>IFERROR(SUM(Entity_Metrics[[#This Row],[Operating surplus/(deficit) (social housing lettings)]])/SUM(Entity_Metrics[[#This Row],[Turnover from social housing lettings]]),"")</f>
        <v>0.44441719296094179</v>
      </c>
      <c r="BG40" s="27">
        <v>7248</v>
      </c>
      <c r="BH40" s="27">
        <v>16309</v>
      </c>
      <c r="BI40" s="26">
        <f>IFERROR(SUM(Entity_Metrics[[#This Row],[Operating surplus/(deficit) (overall)2]],-Entity_Metrics[[#This Row],[Gain/(loss) on disposal of fixed assets (housing properties)2]],-Entity_Metrics[[#This Row],[Gain/(loss) on disposal of fixed assets (other)2]])/SUM(Entity_Metrics[[#This Row],[Turnover (overall)]]),"")</f>
        <v>0.4365199210128935</v>
      </c>
      <c r="BJ40" s="27">
        <v>7825</v>
      </c>
      <c r="BK40" s="27">
        <v>309</v>
      </c>
      <c r="BL40" s="27">
        <v>0</v>
      </c>
      <c r="BM40" s="27">
        <v>17218</v>
      </c>
      <c r="BN40" s="26">
        <f>IFERROR(SUM(Entity_Metrics[[#This Row],[Operating surplus/(deficit) (overall)3]],Entity_Metrics[[#This Row],[Share of operating surplus/(deficit) in joint ventures or associates]])/SUM(Entity_Metrics[[#This Row],[Total assets less current liabilities]]),"")</f>
        <v>6.1867978083318183E-2</v>
      </c>
      <c r="BO40" s="27">
        <v>7825</v>
      </c>
      <c r="BP40" s="27">
        <v>0</v>
      </c>
      <c r="BQ40" s="27">
        <v>126479</v>
      </c>
      <c r="BR40" s="65">
        <f>Entity_Metrics[[#This Row],[Total social housing units owned (Period end)]]</f>
        <v>3681</v>
      </c>
      <c r="BS40" s="26">
        <v>7.6066286335234991E-3</v>
      </c>
      <c r="BT40" s="26">
        <v>0.10160282531920674</v>
      </c>
      <c r="BU40" s="30" t="s">
        <v>850</v>
      </c>
      <c r="BV40" s="64">
        <v>2007</v>
      </c>
      <c r="BW40" s="30" t="s">
        <v>851</v>
      </c>
      <c r="BX40" s="30" t="s">
        <v>853</v>
      </c>
      <c r="BY40" s="29">
        <v>0.92070169320167683</v>
      </c>
      <c r="BZ40" s="23" t="s">
        <v>730</v>
      </c>
      <c r="CA40" s="32" t="s">
        <v>602</v>
      </c>
    </row>
    <row r="41" spans="1:79" x14ac:dyDescent="0.25">
      <c r="A41" s="23" t="s">
        <v>70</v>
      </c>
      <c r="B41" s="24" t="s">
        <v>655</v>
      </c>
      <c r="C41" s="25" t="s">
        <v>686</v>
      </c>
      <c r="D4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1.8965872102330333E-2</v>
      </c>
      <c r="E41" s="27">
        <v>4154</v>
      </c>
      <c r="F41" s="27">
        <v>0</v>
      </c>
      <c r="G41" s="27">
        <v>2830</v>
      </c>
      <c r="H41" s="27">
        <v>480</v>
      </c>
      <c r="I41" s="27">
        <v>0</v>
      </c>
      <c r="J41" s="27">
        <v>393549</v>
      </c>
      <c r="K41" s="27">
        <v>0</v>
      </c>
      <c r="L4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1.8826135105204873E-2</v>
      </c>
      <c r="M41" s="27">
        <v>136</v>
      </c>
      <c r="N41" s="27">
        <v>0</v>
      </c>
      <c r="O41" s="27">
        <v>6653</v>
      </c>
      <c r="P41" s="27">
        <v>571</v>
      </c>
      <c r="Q4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41" s="27">
        <v>0</v>
      </c>
      <c r="S41" s="27">
        <v>0</v>
      </c>
      <c r="T41" s="27">
        <v>0</v>
      </c>
      <c r="U41" s="27">
        <v>6653</v>
      </c>
      <c r="V41" s="27">
        <v>571</v>
      </c>
      <c r="W41" s="27">
        <v>163</v>
      </c>
      <c r="X41" s="27">
        <v>0</v>
      </c>
      <c r="Y4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0.6638538021948982</v>
      </c>
      <c r="Z41" s="27">
        <v>1113</v>
      </c>
      <c r="AA41" s="27">
        <v>205305</v>
      </c>
      <c r="AB41" s="27">
        <v>630</v>
      </c>
      <c r="AC41" s="27">
        <v>55471</v>
      </c>
      <c r="AD41" s="27">
        <v>0</v>
      </c>
      <c r="AE41" s="27">
        <v>393549</v>
      </c>
      <c r="AF41" s="27">
        <v>0</v>
      </c>
      <c r="AG4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v>
      </c>
      <c r="AH41" s="27">
        <v>17032</v>
      </c>
      <c r="AI41" s="27">
        <v>1620</v>
      </c>
      <c r="AJ41" s="27">
        <v>0</v>
      </c>
      <c r="AK41" s="27">
        <v>45</v>
      </c>
      <c r="AL41" s="27">
        <v>0</v>
      </c>
      <c r="AM41" s="27">
        <v>127</v>
      </c>
      <c r="AN41" s="27">
        <v>2881</v>
      </c>
      <c r="AO41" s="27">
        <v>1674</v>
      </c>
      <c r="AP41" s="27">
        <v>-480</v>
      </c>
      <c r="AQ41" s="27">
        <v>-13807</v>
      </c>
      <c r="AR4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2.6431684954156021</v>
      </c>
      <c r="AS41" s="27">
        <v>5821</v>
      </c>
      <c r="AT41" s="27">
        <v>2866</v>
      </c>
      <c r="AU41" s="27">
        <v>4211</v>
      </c>
      <c r="AV41" s="27">
        <v>1687</v>
      </c>
      <c r="AW41" s="27">
        <v>0</v>
      </c>
      <c r="AX41" s="27">
        <v>0</v>
      </c>
      <c r="AY41" s="27">
        <v>2881</v>
      </c>
      <c r="AZ41" s="27">
        <v>0</v>
      </c>
      <c r="BA41" s="27">
        <v>0</v>
      </c>
      <c r="BB41" s="27">
        <v>0</v>
      </c>
      <c r="BC41" s="27">
        <v>0</v>
      </c>
      <c r="BD41" s="27">
        <v>119</v>
      </c>
      <c r="BE41" s="27">
        <v>6653</v>
      </c>
      <c r="BF41" s="26">
        <f>IFERROR(SUM(Entity_Metrics[[#This Row],[Operating surplus/(deficit) (social housing lettings)]])/SUM(Entity_Metrics[[#This Row],[Turnover from social housing lettings]]),"")</f>
        <v>0.50603846271440367</v>
      </c>
      <c r="BG41" s="27">
        <v>16551</v>
      </c>
      <c r="BH41" s="27">
        <v>32707</v>
      </c>
      <c r="BI41" s="26">
        <f>IFERROR(SUM(Entity_Metrics[[#This Row],[Operating surplus/(deficit) (overall)2]],-Entity_Metrics[[#This Row],[Gain/(loss) on disposal of fixed assets (housing properties)2]],-Entity_Metrics[[#This Row],[Gain/(loss) on disposal of fixed assets (other)2]])/SUM(Entity_Metrics[[#This Row],[Turnover (overall)]]),"")</f>
        <v>0.41040662530290523</v>
      </c>
      <c r="BJ41" s="27">
        <v>17032</v>
      </c>
      <c r="BK41" s="27">
        <v>1620</v>
      </c>
      <c r="BL41" s="27">
        <v>0</v>
      </c>
      <c r="BM41" s="27">
        <v>37553</v>
      </c>
      <c r="BN41" s="26">
        <f>IFERROR(SUM(Entity_Metrics[[#This Row],[Operating surplus/(deficit) (overall)3]],Entity_Metrics[[#This Row],[Share of operating surplus/(deficit) in joint ventures or associates]])/SUM(Entity_Metrics[[#This Row],[Total assets less current liabilities]]),"")</f>
        <v>3.4817876665562762E-2</v>
      </c>
      <c r="BO41" s="27">
        <v>17032</v>
      </c>
      <c r="BP41" s="27">
        <v>0</v>
      </c>
      <c r="BQ41" s="27">
        <v>489174</v>
      </c>
      <c r="BR41" s="65">
        <f>Entity_Metrics[[#This Row],[Total social housing units owned (Period end)]]</f>
        <v>6653</v>
      </c>
      <c r="BS41" s="26">
        <v>9.9939430648092065E-3</v>
      </c>
      <c r="BT41" s="26">
        <v>7.3137492428831011E-2</v>
      </c>
      <c r="BU41" s="30" t="s">
        <v>850</v>
      </c>
      <c r="BV41" s="64">
        <v>2000</v>
      </c>
      <c r="BW41" s="30" t="s">
        <v>851</v>
      </c>
      <c r="BX41" s="30" t="s">
        <v>856</v>
      </c>
      <c r="BY41" s="29">
        <v>0.99355322464378626</v>
      </c>
      <c r="BZ41" s="23" t="s">
        <v>733</v>
      </c>
      <c r="CA41" s="32" t="s">
        <v>482</v>
      </c>
    </row>
    <row r="42" spans="1:79" x14ac:dyDescent="0.25">
      <c r="A42" s="23" t="s">
        <v>6</v>
      </c>
      <c r="B42" s="24" t="s">
        <v>594</v>
      </c>
      <c r="C42" s="25" t="s">
        <v>686</v>
      </c>
      <c r="D4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1.639294385386305E-2</v>
      </c>
      <c r="E42" s="27">
        <v>1075</v>
      </c>
      <c r="F42" s="27">
        <v>0</v>
      </c>
      <c r="G42" s="27">
        <v>1402</v>
      </c>
      <c r="H42" s="27">
        <v>217</v>
      </c>
      <c r="I42" s="27">
        <v>0</v>
      </c>
      <c r="J42" s="27">
        <v>164339</v>
      </c>
      <c r="K42" s="27">
        <v>0</v>
      </c>
      <c r="L4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42" s="27">
        <v>0</v>
      </c>
      <c r="N42" s="27">
        <v>0</v>
      </c>
      <c r="O42" s="27">
        <v>1464</v>
      </c>
      <c r="P42" s="27">
        <v>28</v>
      </c>
      <c r="Q4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42" s="27">
        <v>0</v>
      </c>
      <c r="S42" s="27">
        <v>0</v>
      </c>
      <c r="T42" s="27">
        <v>0</v>
      </c>
      <c r="U42" s="27">
        <v>1464</v>
      </c>
      <c r="V42" s="27">
        <v>28</v>
      </c>
      <c r="W42" s="27">
        <v>19</v>
      </c>
      <c r="X42" s="27">
        <v>0</v>
      </c>
      <c r="Y4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0.41425346387649919</v>
      </c>
      <c r="Z42" s="27">
        <v>255</v>
      </c>
      <c r="AA42" s="27">
        <v>68912</v>
      </c>
      <c r="AB42" s="27">
        <v>1089</v>
      </c>
      <c r="AC42" s="27">
        <v>0</v>
      </c>
      <c r="AD42" s="27">
        <v>0</v>
      </c>
      <c r="AE42" s="27">
        <v>164339</v>
      </c>
      <c r="AF42" s="27">
        <v>0</v>
      </c>
      <c r="AG4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1.0439952437574316</v>
      </c>
      <c r="AH42" s="27">
        <v>3062</v>
      </c>
      <c r="AI42" s="27">
        <v>368</v>
      </c>
      <c r="AJ42" s="27">
        <v>0</v>
      </c>
      <c r="AK42" s="27">
        <v>806</v>
      </c>
      <c r="AL42" s="27">
        <v>0</v>
      </c>
      <c r="AM42" s="27">
        <v>4</v>
      </c>
      <c r="AN42" s="27">
        <v>1402</v>
      </c>
      <c r="AO42" s="27">
        <v>2144</v>
      </c>
      <c r="AP42" s="27">
        <v>-217</v>
      </c>
      <c r="AQ42" s="27">
        <v>-2306</v>
      </c>
      <c r="AR4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6.7088528678304238</v>
      </c>
      <c r="AS42" s="27">
        <v>2975</v>
      </c>
      <c r="AT42" s="27">
        <v>2358</v>
      </c>
      <c r="AU42" s="27">
        <v>1873</v>
      </c>
      <c r="AV42" s="27">
        <v>70</v>
      </c>
      <c r="AW42" s="27">
        <v>0</v>
      </c>
      <c r="AX42" s="27">
        <v>1094</v>
      </c>
      <c r="AY42" s="27">
        <v>1402</v>
      </c>
      <c r="AZ42" s="27">
        <v>153</v>
      </c>
      <c r="BA42" s="27">
        <v>0</v>
      </c>
      <c r="BB42" s="27">
        <v>0</v>
      </c>
      <c r="BC42" s="27">
        <v>0</v>
      </c>
      <c r="BD42" s="27">
        <v>836</v>
      </c>
      <c r="BE42" s="27">
        <v>1604</v>
      </c>
      <c r="BF42" s="26">
        <f>IFERROR(SUM(Entity_Metrics[[#This Row],[Operating surplus/(deficit) (social housing lettings)]])/SUM(Entity_Metrics[[#This Row],[Turnover from social housing lettings]]),"")</f>
        <v>0.18512004893714634</v>
      </c>
      <c r="BG42" s="27">
        <v>2421</v>
      </c>
      <c r="BH42" s="27">
        <v>13078</v>
      </c>
      <c r="BI42" s="26">
        <f>IFERROR(SUM(Entity_Metrics[[#This Row],[Operating surplus/(deficit) (overall)2]],-Entity_Metrics[[#This Row],[Gain/(loss) on disposal of fixed assets (housing properties)2]],-Entity_Metrics[[#This Row],[Gain/(loss) on disposal of fixed assets (other)2]])/SUM(Entity_Metrics[[#This Row],[Turnover (overall)]]),"")</f>
        <v>0.18637149775164302</v>
      </c>
      <c r="BJ42" s="27">
        <v>3062</v>
      </c>
      <c r="BK42" s="27">
        <v>368</v>
      </c>
      <c r="BL42" s="27">
        <v>0</v>
      </c>
      <c r="BM42" s="27">
        <v>14455</v>
      </c>
      <c r="BN42" s="26">
        <f>IFERROR(SUM(Entity_Metrics[[#This Row],[Operating surplus/(deficit) (overall)3]],Entity_Metrics[[#This Row],[Share of operating surplus/(deficit) in joint ventures or associates]])/SUM(Entity_Metrics[[#This Row],[Total assets less current liabilities]]),"")</f>
        <v>1.862859020143456E-2</v>
      </c>
      <c r="BO42" s="27">
        <v>3062</v>
      </c>
      <c r="BP42" s="27">
        <v>0</v>
      </c>
      <c r="BQ42" s="27">
        <v>164371</v>
      </c>
      <c r="BR42" s="65">
        <f>Entity_Metrics[[#This Row],[Total social housing units owned (Period end)]]</f>
        <v>1464</v>
      </c>
      <c r="BS42" s="26">
        <v>0.17076502732240437</v>
      </c>
      <c r="BT42" s="26">
        <v>0.1598360655737705</v>
      </c>
      <c r="BU42" s="30" t="s">
        <v>845</v>
      </c>
      <c r="BV42" s="64" t="s">
        <v>118</v>
      </c>
      <c r="BW42" s="30" t="s">
        <v>118</v>
      </c>
      <c r="BX42" s="30" t="s">
        <v>846</v>
      </c>
      <c r="BY42" s="29">
        <v>1.2671743050743891</v>
      </c>
      <c r="BZ42" s="23" t="s">
        <v>6</v>
      </c>
      <c r="CA42" s="32" t="s">
        <v>594</v>
      </c>
    </row>
    <row r="43" spans="1:79" x14ac:dyDescent="0.25">
      <c r="A43" s="23" t="s">
        <v>694</v>
      </c>
      <c r="B43" s="24" t="s">
        <v>692</v>
      </c>
      <c r="C43" s="25" t="s">
        <v>686</v>
      </c>
      <c r="D4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5.3582890784968876E-2</v>
      </c>
      <c r="E43" s="27">
        <v>50757</v>
      </c>
      <c r="F43" s="27">
        <v>289</v>
      </c>
      <c r="G43" s="27">
        <v>13525</v>
      </c>
      <c r="H43" s="27">
        <v>458</v>
      </c>
      <c r="I43" s="27">
        <v>0</v>
      </c>
      <c r="J43" s="27">
        <v>1213615</v>
      </c>
      <c r="K43" s="27">
        <v>0</v>
      </c>
      <c r="L4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1.2867908431679226E-2</v>
      </c>
      <c r="M43" s="27">
        <v>362</v>
      </c>
      <c r="N43" s="27">
        <v>0</v>
      </c>
      <c r="O43" s="27">
        <v>28132</v>
      </c>
      <c r="P43" s="27">
        <v>0</v>
      </c>
      <c r="Q4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43" s="27">
        <v>0</v>
      </c>
      <c r="S43" s="27">
        <v>0</v>
      </c>
      <c r="T43" s="27">
        <v>0</v>
      </c>
      <c r="U43" s="27">
        <v>28132</v>
      </c>
      <c r="V43" s="27">
        <v>0</v>
      </c>
      <c r="W43" s="27">
        <v>123</v>
      </c>
      <c r="X43" s="27">
        <v>2292</v>
      </c>
      <c r="Y4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0.45587851171912014</v>
      </c>
      <c r="Z43" s="27">
        <v>924</v>
      </c>
      <c r="AA43" s="27">
        <v>596146</v>
      </c>
      <c r="AB43" s="27">
        <v>43809</v>
      </c>
      <c r="AC43" s="27">
        <v>0</v>
      </c>
      <c r="AD43" s="27">
        <v>0</v>
      </c>
      <c r="AE43" s="27">
        <v>1213615</v>
      </c>
      <c r="AF43" s="27">
        <v>0</v>
      </c>
      <c r="AG4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1.5725121702705762</v>
      </c>
      <c r="AH43" s="27">
        <v>42153</v>
      </c>
      <c r="AI43" s="27">
        <v>8948</v>
      </c>
      <c r="AJ43" s="27">
        <v>0</v>
      </c>
      <c r="AK43" s="27">
        <v>3979</v>
      </c>
      <c r="AL43" s="27">
        <v>0</v>
      </c>
      <c r="AM43" s="27">
        <v>809</v>
      </c>
      <c r="AN43" s="27">
        <v>13525</v>
      </c>
      <c r="AO43" s="27">
        <v>25160</v>
      </c>
      <c r="AP43" s="27">
        <v>-458</v>
      </c>
      <c r="AQ43" s="27">
        <v>-26041</v>
      </c>
      <c r="AR4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3.3805996597675079</v>
      </c>
      <c r="AS43" s="27">
        <v>19251</v>
      </c>
      <c r="AT43" s="27">
        <v>17704</v>
      </c>
      <c r="AU43" s="27">
        <v>24338</v>
      </c>
      <c r="AV43" s="27">
        <v>5430</v>
      </c>
      <c r="AW43" s="27">
        <v>13355</v>
      </c>
      <c r="AX43" s="27">
        <v>163</v>
      </c>
      <c r="AY43" s="27">
        <v>13525</v>
      </c>
      <c r="AZ43" s="27">
        <v>159</v>
      </c>
      <c r="BA43" s="27">
        <v>0</v>
      </c>
      <c r="BB43" s="27">
        <v>405</v>
      </c>
      <c r="BC43" s="27">
        <v>410</v>
      </c>
      <c r="BD43" s="27">
        <v>647</v>
      </c>
      <c r="BE43" s="27">
        <v>28216</v>
      </c>
      <c r="BF43" s="26">
        <f>IFERROR(SUM(Entity_Metrics[[#This Row],[Operating surplus/(deficit) (social housing lettings)]])/SUM(Entity_Metrics[[#This Row],[Turnover from social housing lettings]]),"")</f>
        <v>0.20842618284284831</v>
      </c>
      <c r="BG43" s="27">
        <v>28995</v>
      </c>
      <c r="BH43" s="27">
        <v>139114</v>
      </c>
      <c r="BI43" s="26">
        <f>IFERROR(SUM(Entity_Metrics[[#This Row],[Operating surplus/(deficit) (overall)2]],-Entity_Metrics[[#This Row],[Gain/(loss) on disposal of fixed assets (housing properties)2]],-Entity_Metrics[[#This Row],[Gain/(loss) on disposal of fixed assets (other)2]])/SUM(Entity_Metrics[[#This Row],[Turnover (overall)]]),"")</f>
        <v>0.22205949228258834</v>
      </c>
      <c r="BJ43" s="27">
        <v>42153</v>
      </c>
      <c r="BK43" s="27">
        <v>8948</v>
      </c>
      <c r="BL43" s="27">
        <v>0</v>
      </c>
      <c r="BM43" s="27">
        <v>149532</v>
      </c>
      <c r="BN43" s="26">
        <f>IFERROR(SUM(Entity_Metrics[[#This Row],[Operating surplus/(deficit) (overall)3]],Entity_Metrics[[#This Row],[Share of operating surplus/(deficit) in joint ventures or associates]])/SUM(Entity_Metrics[[#This Row],[Total assets less current liabilities]]),"")</f>
        <v>3.3632882719354169E-2</v>
      </c>
      <c r="BO43" s="27">
        <v>42153</v>
      </c>
      <c r="BP43" s="27">
        <v>0</v>
      </c>
      <c r="BQ43" s="27">
        <v>1253327</v>
      </c>
      <c r="BR43" s="65">
        <f>Entity_Metrics[[#This Row],[Total social housing units owned (Period end)]]</f>
        <v>28132</v>
      </c>
      <c r="BS43" s="26">
        <v>1.7814137979883835E-2</v>
      </c>
      <c r="BT43" s="26">
        <v>2.5888936109930587E-2</v>
      </c>
      <c r="BU43" s="30" t="s">
        <v>850</v>
      </c>
      <c r="BV43" s="64">
        <v>2000</v>
      </c>
      <c r="BW43" s="30" t="s">
        <v>851</v>
      </c>
      <c r="BX43" s="30" t="s">
        <v>849</v>
      </c>
      <c r="BY43" s="29">
        <v>0.94607156991940777</v>
      </c>
      <c r="BZ43" s="23">
        <v>5075</v>
      </c>
      <c r="CA43" s="32" t="s">
        <v>692</v>
      </c>
    </row>
    <row r="44" spans="1:79" x14ac:dyDescent="0.25">
      <c r="A44" s="23" t="s">
        <v>595</v>
      </c>
      <c r="B44" s="24" t="s">
        <v>596</v>
      </c>
      <c r="C44" s="25" t="s">
        <v>686</v>
      </c>
      <c r="D4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7.1058914450532015E-2</v>
      </c>
      <c r="E44" s="27">
        <v>396600</v>
      </c>
      <c r="F44" s="27">
        <v>400</v>
      </c>
      <c r="G44" s="27">
        <v>102100</v>
      </c>
      <c r="H44" s="27">
        <v>15800</v>
      </c>
      <c r="I44" s="27">
        <v>0</v>
      </c>
      <c r="J44" s="27">
        <v>7246100</v>
      </c>
      <c r="K44" s="27">
        <v>0</v>
      </c>
      <c r="L4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1.4506802434378003E-2</v>
      </c>
      <c r="M44" s="27">
        <v>1721</v>
      </c>
      <c r="N44" s="27">
        <v>0</v>
      </c>
      <c r="O44" s="27">
        <v>108647</v>
      </c>
      <c r="P44" s="27">
        <v>9987</v>
      </c>
      <c r="Q4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1.0815937700198847E-4</v>
      </c>
      <c r="R44" s="27">
        <v>0</v>
      </c>
      <c r="S44" s="27">
        <v>11</v>
      </c>
      <c r="T44" s="27">
        <v>2</v>
      </c>
      <c r="U44" s="27">
        <v>108647</v>
      </c>
      <c r="V44" s="27">
        <v>9987</v>
      </c>
      <c r="W44" s="27">
        <v>817</v>
      </c>
      <c r="X44" s="27">
        <v>742</v>
      </c>
      <c r="Y4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0.61312982155918361</v>
      </c>
      <c r="Z44" s="27">
        <v>161300</v>
      </c>
      <c r="AA44" s="27">
        <v>46700</v>
      </c>
      <c r="AB44" s="27">
        <v>11300</v>
      </c>
      <c r="AC44" s="27">
        <v>4239900</v>
      </c>
      <c r="AD44" s="27">
        <v>6200</v>
      </c>
      <c r="AE44" s="27">
        <v>7246100</v>
      </c>
      <c r="AF44" s="27">
        <v>0</v>
      </c>
      <c r="AG4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1.5316455696202531</v>
      </c>
      <c r="AH44" s="27">
        <v>295400</v>
      </c>
      <c r="AI44" s="27">
        <v>61000</v>
      </c>
      <c r="AJ44" s="27">
        <v>-3100</v>
      </c>
      <c r="AK44" s="27">
        <v>23600</v>
      </c>
      <c r="AL44" s="27">
        <v>0</v>
      </c>
      <c r="AM44" s="27">
        <v>26200</v>
      </c>
      <c r="AN44" s="27">
        <v>102100</v>
      </c>
      <c r="AO44" s="27">
        <v>104000</v>
      </c>
      <c r="AP44" s="27">
        <v>-21700</v>
      </c>
      <c r="AQ44" s="27">
        <v>-136300</v>
      </c>
      <c r="AR4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4.2546149886004265</v>
      </c>
      <c r="AS44" s="27">
        <v>97200</v>
      </c>
      <c r="AT44" s="27">
        <v>56700</v>
      </c>
      <c r="AU44" s="27">
        <v>121900</v>
      </c>
      <c r="AV44" s="27">
        <v>53200</v>
      </c>
      <c r="AW44" s="27">
        <v>13400</v>
      </c>
      <c r="AX44" s="27">
        <v>200</v>
      </c>
      <c r="AY44" s="27">
        <v>102100</v>
      </c>
      <c r="AZ44" s="27">
        <v>1200</v>
      </c>
      <c r="BA44" s="27">
        <v>5100</v>
      </c>
      <c r="BB44" s="27">
        <v>4200</v>
      </c>
      <c r="BC44" s="27">
        <v>1500</v>
      </c>
      <c r="BD44" s="27">
        <v>6100</v>
      </c>
      <c r="BE44" s="27">
        <v>108776</v>
      </c>
      <c r="BF44" s="26">
        <f>IFERROR(SUM(Entity_Metrics[[#This Row],[Operating surplus/(deficit) (social housing lettings)]])/SUM(Entity_Metrics[[#This Row],[Turnover from social housing lettings]]),"")</f>
        <v>0.32324437155210972</v>
      </c>
      <c r="BG44" s="27">
        <v>216800</v>
      </c>
      <c r="BH44" s="27">
        <v>670700</v>
      </c>
      <c r="BI44" s="26">
        <f>IFERROR(SUM(Entity_Metrics[[#This Row],[Operating surplus/(deficit) (overall)2]],-Entity_Metrics[[#This Row],[Gain/(loss) on disposal of fixed assets (housing properties)2]],-Entity_Metrics[[#This Row],[Gain/(loss) on disposal of fixed assets (other)2]])/SUM(Entity_Metrics[[#This Row],[Turnover (overall)]]),"")</f>
        <v>0.29915606499559139</v>
      </c>
      <c r="BJ44" s="27">
        <v>295400</v>
      </c>
      <c r="BK44" s="27">
        <v>61000</v>
      </c>
      <c r="BL44" s="27">
        <v>-3100</v>
      </c>
      <c r="BM44" s="27">
        <v>793900</v>
      </c>
      <c r="BN44" s="26">
        <f>IFERROR(SUM(Entity_Metrics[[#This Row],[Operating surplus/(deficit) (overall)3]],Entity_Metrics[[#This Row],[Share of operating surplus/(deficit) in joint ventures or associates]])/SUM(Entity_Metrics[[#This Row],[Total assets less current liabilities]]),"")</f>
        <v>3.5855171325573212E-2</v>
      </c>
      <c r="BO44" s="27">
        <v>295400</v>
      </c>
      <c r="BP44" s="27">
        <v>0</v>
      </c>
      <c r="BQ44" s="27">
        <v>8238700</v>
      </c>
      <c r="BR44" s="65">
        <f>Entity_Metrics[[#This Row],[Total social housing units owned (Period end)]]</f>
        <v>108647</v>
      </c>
      <c r="BS44" s="26">
        <v>1.6243243492113188E-2</v>
      </c>
      <c r="BT44" s="26">
        <v>6.3840366854206756E-2</v>
      </c>
      <c r="BU44" s="30" t="s">
        <v>845</v>
      </c>
      <c r="BV44" s="64" t="s">
        <v>118</v>
      </c>
      <c r="BW44" s="30" t="s">
        <v>118</v>
      </c>
      <c r="BX44" s="30" t="s">
        <v>848</v>
      </c>
      <c r="BY44" s="29">
        <v>1.0997212502708829</v>
      </c>
      <c r="BZ44" s="23" t="s">
        <v>726</v>
      </c>
      <c r="CA44" s="32" t="s">
        <v>577</v>
      </c>
    </row>
    <row r="45" spans="1:79" x14ac:dyDescent="0.25">
      <c r="A45" s="23" t="s">
        <v>39</v>
      </c>
      <c r="B45" s="24" t="s">
        <v>179</v>
      </c>
      <c r="C45" s="25" t="s">
        <v>686</v>
      </c>
      <c r="D4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0.1309198986552329</v>
      </c>
      <c r="E45" s="27">
        <v>29388</v>
      </c>
      <c r="F45" s="27">
        <v>0</v>
      </c>
      <c r="G45" s="27">
        <v>2856</v>
      </c>
      <c r="H45" s="27">
        <v>0</v>
      </c>
      <c r="I45" s="27">
        <v>0</v>
      </c>
      <c r="J45" s="27">
        <v>246288</v>
      </c>
      <c r="K45" s="27">
        <v>0</v>
      </c>
      <c r="L4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5.3424092409240925E-2</v>
      </c>
      <c r="M45" s="27">
        <v>259</v>
      </c>
      <c r="N45" s="27">
        <v>0</v>
      </c>
      <c r="O45" s="27">
        <v>4734</v>
      </c>
      <c r="P45" s="27">
        <v>114</v>
      </c>
      <c r="Q4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45" s="27">
        <v>0</v>
      </c>
      <c r="S45" s="27">
        <v>0</v>
      </c>
      <c r="T45" s="27">
        <v>0</v>
      </c>
      <c r="U45" s="27">
        <v>4734</v>
      </c>
      <c r="V45" s="27">
        <v>114</v>
      </c>
      <c r="W45" s="27">
        <v>9</v>
      </c>
      <c r="X45" s="27">
        <v>0</v>
      </c>
      <c r="Y4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0.55684402000909505</v>
      </c>
      <c r="Z45" s="27">
        <v>0</v>
      </c>
      <c r="AA45" s="27">
        <v>0</v>
      </c>
      <c r="AB45" s="27">
        <v>4507</v>
      </c>
      <c r="AC45" s="27">
        <v>141651</v>
      </c>
      <c r="AD45" s="27">
        <v>0</v>
      </c>
      <c r="AE45" s="27">
        <v>246288</v>
      </c>
      <c r="AF45" s="27">
        <v>0</v>
      </c>
      <c r="AG4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1.812691717791411</v>
      </c>
      <c r="AH45" s="27">
        <v>14772</v>
      </c>
      <c r="AI45" s="27">
        <v>5270</v>
      </c>
      <c r="AJ45" s="27">
        <v>0</v>
      </c>
      <c r="AK45" s="27">
        <v>820</v>
      </c>
      <c r="AL45" s="27">
        <v>0</v>
      </c>
      <c r="AM45" s="27">
        <v>89</v>
      </c>
      <c r="AN45" s="27">
        <v>2856</v>
      </c>
      <c r="AO45" s="27">
        <v>3540</v>
      </c>
      <c r="AP45" s="27">
        <v>-1069</v>
      </c>
      <c r="AQ45" s="27">
        <v>-4147</v>
      </c>
      <c r="AR4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3.3366750208855471</v>
      </c>
      <c r="AS45" s="27">
        <v>3853</v>
      </c>
      <c r="AT45" s="27">
        <v>1644</v>
      </c>
      <c r="AU45" s="27">
        <v>2368</v>
      </c>
      <c r="AV45" s="27">
        <v>3839</v>
      </c>
      <c r="AW45" s="27">
        <v>1291</v>
      </c>
      <c r="AX45" s="27">
        <v>0</v>
      </c>
      <c r="AY45" s="27">
        <v>2856</v>
      </c>
      <c r="AZ45" s="27">
        <v>125</v>
      </c>
      <c r="BA45" s="27">
        <v>0</v>
      </c>
      <c r="BB45" s="27">
        <v>0</v>
      </c>
      <c r="BC45" s="27">
        <v>0</v>
      </c>
      <c r="BD45" s="27">
        <v>0</v>
      </c>
      <c r="BE45" s="27">
        <v>4788</v>
      </c>
      <c r="BF45" s="26">
        <f>IFERROR(SUM(Entity_Metrics[[#This Row],[Operating surplus/(deficit) (social housing lettings)]])/SUM(Entity_Metrics[[#This Row],[Turnover from social housing lettings]]),"")</f>
        <v>0.31406039308625833</v>
      </c>
      <c r="BG45" s="27">
        <v>7686</v>
      </c>
      <c r="BH45" s="27">
        <v>24473</v>
      </c>
      <c r="BI45" s="26">
        <f>IFERROR(SUM(Entity_Metrics[[#This Row],[Operating surplus/(deficit) (overall)2]],-Entity_Metrics[[#This Row],[Gain/(loss) on disposal of fixed assets (housing properties)2]],-Entity_Metrics[[#This Row],[Gain/(loss) on disposal of fixed assets (other)2]])/SUM(Entity_Metrics[[#This Row],[Turnover (overall)]]),"")</f>
        <v>0.25864227775055798</v>
      </c>
      <c r="BJ45" s="27">
        <v>14772</v>
      </c>
      <c r="BK45" s="27">
        <v>5270</v>
      </c>
      <c r="BL45" s="27">
        <v>0</v>
      </c>
      <c r="BM45" s="27">
        <v>36738</v>
      </c>
      <c r="BN45" s="26">
        <f>IFERROR(SUM(Entity_Metrics[[#This Row],[Operating surplus/(deficit) (overall)3]],Entity_Metrics[[#This Row],[Share of operating surplus/(deficit) in joint ventures or associates]])/SUM(Entity_Metrics[[#This Row],[Total assets less current liabilities]]),"")</f>
        <v>5.6984145353547046E-2</v>
      </c>
      <c r="BO45" s="27">
        <v>14772</v>
      </c>
      <c r="BP45" s="27">
        <v>0</v>
      </c>
      <c r="BQ45" s="27">
        <v>259230</v>
      </c>
      <c r="BR45" s="65">
        <f>Entity_Metrics[[#This Row],[Total social housing units owned (Period end)]]</f>
        <v>4734</v>
      </c>
      <c r="BS45" s="26">
        <v>1.8788262613468439E-2</v>
      </c>
      <c r="BT45" s="26">
        <v>0.13616212792906904</v>
      </c>
      <c r="BU45" s="30" t="s">
        <v>850</v>
      </c>
      <c r="BV45" s="64">
        <v>1998</v>
      </c>
      <c r="BW45" s="30" t="s">
        <v>851</v>
      </c>
      <c r="BX45" s="30" t="s">
        <v>855</v>
      </c>
      <c r="BY45" s="29">
        <v>0.94425117472629427</v>
      </c>
      <c r="BZ45" s="23" t="s">
        <v>39</v>
      </c>
      <c r="CA45" s="32" t="s">
        <v>179</v>
      </c>
    </row>
    <row r="46" spans="1:79" x14ac:dyDescent="0.25">
      <c r="A46" s="23" t="s">
        <v>298</v>
      </c>
      <c r="B46" s="24" t="s">
        <v>299</v>
      </c>
      <c r="C46" s="25" t="s">
        <v>686</v>
      </c>
      <c r="D4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2.6866338222774282E-2</v>
      </c>
      <c r="E46" s="27">
        <v>231</v>
      </c>
      <c r="F46" s="27">
        <v>2146</v>
      </c>
      <c r="G46" s="27">
        <v>1473</v>
      </c>
      <c r="H46" s="27">
        <v>0</v>
      </c>
      <c r="I46" s="27">
        <v>0</v>
      </c>
      <c r="J46" s="27">
        <v>143302</v>
      </c>
      <c r="K46" s="27">
        <v>0</v>
      </c>
      <c r="L4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3.0513646380742497E-3</v>
      </c>
      <c r="M46" s="27">
        <v>18</v>
      </c>
      <c r="N46" s="27">
        <v>0</v>
      </c>
      <c r="O46" s="27">
        <v>5899</v>
      </c>
      <c r="P46" s="27">
        <v>0</v>
      </c>
      <c r="Q4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46" s="27">
        <v>0</v>
      </c>
      <c r="S46" s="27">
        <v>0</v>
      </c>
      <c r="T46" s="27">
        <v>0</v>
      </c>
      <c r="U46" s="27">
        <v>5899</v>
      </c>
      <c r="V46" s="27">
        <v>0</v>
      </c>
      <c r="W46" s="27">
        <v>9</v>
      </c>
      <c r="X46" s="27">
        <v>0</v>
      </c>
      <c r="Y4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1.9169306778691157E-2</v>
      </c>
      <c r="Z46" s="27">
        <v>0</v>
      </c>
      <c r="AA46" s="27">
        <v>24900</v>
      </c>
      <c r="AB46" s="27">
        <v>22153</v>
      </c>
      <c r="AC46" s="27">
        <v>0</v>
      </c>
      <c r="AD46" s="27">
        <v>0</v>
      </c>
      <c r="AE46" s="27">
        <v>143302</v>
      </c>
      <c r="AF46" s="27">
        <v>0</v>
      </c>
      <c r="AG4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5.3203367301727962</v>
      </c>
      <c r="AH46" s="27">
        <v>8449</v>
      </c>
      <c r="AI46" s="27">
        <v>1474</v>
      </c>
      <c r="AJ46" s="27">
        <v>0</v>
      </c>
      <c r="AK46" s="27">
        <v>469</v>
      </c>
      <c r="AL46" s="27">
        <v>0</v>
      </c>
      <c r="AM46" s="27">
        <v>154</v>
      </c>
      <c r="AN46" s="27">
        <v>1473</v>
      </c>
      <c r="AO46" s="27">
        <v>6821</v>
      </c>
      <c r="AP46" s="27">
        <v>0</v>
      </c>
      <c r="AQ46" s="27">
        <v>-2257</v>
      </c>
      <c r="AR4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2.5180539074419395</v>
      </c>
      <c r="AS46" s="27">
        <v>5475</v>
      </c>
      <c r="AT46" s="27">
        <v>150</v>
      </c>
      <c r="AU46" s="27">
        <v>3980</v>
      </c>
      <c r="AV46" s="27">
        <v>1173</v>
      </c>
      <c r="AW46" s="27">
        <v>908</v>
      </c>
      <c r="AX46" s="27">
        <v>0</v>
      </c>
      <c r="AY46" s="27">
        <v>1473</v>
      </c>
      <c r="AZ46" s="27">
        <v>980</v>
      </c>
      <c r="BA46" s="27">
        <v>105</v>
      </c>
      <c r="BB46" s="27">
        <v>412</v>
      </c>
      <c r="BC46" s="27">
        <v>198</v>
      </c>
      <c r="BD46" s="27">
        <v>0</v>
      </c>
      <c r="BE46" s="27">
        <v>5899</v>
      </c>
      <c r="BF46" s="26">
        <f>IFERROR(SUM(Entity_Metrics[[#This Row],[Operating surplus/(deficit) (social housing lettings)]])/SUM(Entity_Metrics[[#This Row],[Turnover from social housing lettings]]),"")</f>
        <v>0.27902338122853027</v>
      </c>
      <c r="BG46" s="27">
        <v>7554</v>
      </c>
      <c r="BH46" s="27">
        <v>27073</v>
      </c>
      <c r="BI46" s="26">
        <f>IFERROR(SUM(Entity_Metrics[[#This Row],[Operating surplus/(deficit) (overall)2]],-Entity_Metrics[[#This Row],[Gain/(loss) on disposal of fixed assets (housing properties)2]],-Entity_Metrics[[#This Row],[Gain/(loss) on disposal of fixed assets (other)2]])/SUM(Entity_Metrics[[#This Row],[Turnover (overall)]]),"")</f>
        <v>0.25603847000954411</v>
      </c>
      <c r="BJ46" s="27">
        <v>8449</v>
      </c>
      <c r="BK46" s="27">
        <v>1474</v>
      </c>
      <c r="BL46" s="27">
        <v>0</v>
      </c>
      <c r="BM46" s="27">
        <v>27242</v>
      </c>
      <c r="BN46" s="26">
        <f>IFERROR(SUM(Entity_Metrics[[#This Row],[Operating surplus/(deficit) (overall)3]],Entity_Metrics[[#This Row],[Share of operating surplus/(deficit) in joint ventures or associates]])/SUM(Entity_Metrics[[#This Row],[Total assets less current liabilities]]),"")</f>
        <v>4.9005562354633457E-2</v>
      </c>
      <c r="BO46" s="27">
        <v>8449</v>
      </c>
      <c r="BP46" s="27">
        <v>0</v>
      </c>
      <c r="BQ46" s="27">
        <v>172409</v>
      </c>
      <c r="BR46" s="65">
        <f>Entity_Metrics[[#This Row],[Total social housing units owned (Period end)]]</f>
        <v>5899</v>
      </c>
      <c r="BS46" s="26">
        <v>0</v>
      </c>
      <c r="BT46" s="26">
        <v>0</v>
      </c>
      <c r="BU46" s="30" t="s">
        <v>850</v>
      </c>
      <c r="BV46" s="64">
        <v>2003</v>
      </c>
      <c r="BW46" s="30" t="s">
        <v>851</v>
      </c>
      <c r="BX46" s="30" t="s">
        <v>853</v>
      </c>
      <c r="BY46" s="29">
        <v>0.92070169320167683</v>
      </c>
      <c r="BZ46" s="23" t="s">
        <v>298</v>
      </c>
      <c r="CA46" s="32" t="s">
        <v>299</v>
      </c>
    </row>
    <row r="47" spans="1:79" x14ac:dyDescent="0.25">
      <c r="A47" s="23" t="s">
        <v>9</v>
      </c>
      <c r="B47" s="24" t="s">
        <v>10</v>
      </c>
      <c r="C47" s="25" t="s">
        <v>686</v>
      </c>
      <c r="D4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7.6800990047292433E-2</v>
      </c>
      <c r="E47" s="27">
        <v>18160</v>
      </c>
      <c r="F47" s="27">
        <v>0</v>
      </c>
      <c r="G47" s="27">
        <v>954</v>
      </c>
      <c r="H47" s="27">
        <v>0</v>
      </c>
      <c r="I47" s="27">
        <v>0</v>
      </c>
      <c r="J47" s="27">
        <v>248877</v>
      </c>
      <c r="K47" s="27">
        <v>0</v>
      </c>
      <c r="L4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5.7750759878419454E-2</v>
      </c>
      <c r="M47" s="27">
        <v>190</v>
      </c>
      <c r="N47" s="27">
        <v>0</v>
      </c>
      <c r="O47" s="27">
        <v>3252</v>
      </c>
      <c r="P47" s="27">
        <v>38</v>
      </c>
      <c r="Q4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47" s="27">
        <v>0</v>
      </c>
      <c r="S47" s="27">
        <v>0</v>
      </c>
      <c r="T47" s="27">
        <v>0</v>
      </c>
      <c r="U47" s="27">
        <v>3252</v>
      </c>
      <c r="V47" s="27">
        <v>38</v>
      </c>
      <c r="W47" s="27">
        <v>0</v>
      </c>
      <c r="X47" s="27">
        <v>0</v>
      </c>
      <c r="Y4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0.55654399562836265</v>
      </c>
      <c r="Z47" s="27">
        <v>1710</v>
      </c>
      <c r="AA47" s="27">
        <v>139874</v>
      </c>
      <c r="AB47" s="27">
        <v>3073</v>
      </c>
      <c r="AC47" s="27">
        <v>0</v>
      </c>
      <c r="AD47" s="27">
        <v>0</v>
      </c>
      <c r="AE47" s="27">
        <v>248877</v>
      </c>
      <c r="AF47" s="27">
        <v>0</v>
      </c>
      <c r="AG4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1.9681084313334662</v>
      </c>
      <c r="AH47" s="27">
        <v>7924</v>
      </c>
      <c r="AI47" s="27">
        <v>165</v>
      </c>
      <c r="AJ47" s="27">
        <v>0</v>
      </c>
      <c r="AK47" s="27">
        <v>796</v>
      </c>
      <c r="AL47" s="27">
        <v>0</v>
      </c>
      <c r="AM47" s="27">
        <v>50</v>
      </c>
      <c r="AN47" s="27">
        <v>954</v>
      </c>
      <c r="AO47" s="27">
        <v>3815</v>
      </c>
      <c r="AP47" s="27">
        <v>-277</v>
      </c>
      <c r="AQ47" s="27">
        <v>-4740</v>
      </c>
      <c r="AR4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3.2154663518299884</v>
      </c>
      <c r="AS47" s="27">
        <v>5191</v>
      </c>
      <c r="AT47" s="27">
        <v>905</v>
      </c>
      <c r="AU47" s="27">
        <v>2348</v>
      </c>
      <c r="AV47" s="27">
        <v>283</v>
      </c>
      <c r="AW47" s="27">
        <v>947</v>
      </c>
      <c r="AX47" s="27">
        <v>0</v>
      </c>
      <c r="AY47" s="27">
        <v>954</v>
      </c>
      <c r="AZ47" s="27">
        <v>258</v>
      </c>
      <c r="BA47" s="27">
        <v>0</v>
      </c>
      <c r="BB47" s="27">
        <v>0</v>
      </c>
      <c r="BC47" s="27">
        <v>8</v>
      </c>
      <c r="BD47" s="27">
        <v>0</v>
      </c>
      <c r="BE47" s="27">
        <v>3388</v>
      </c>
      <c r="BF47" s="26">
        <f>IFERROR(SUM(Entity_Metrics[[#This Row],[Operating surplus/(deficit) (social housing lettings)]])/SUM(Entity_Metrics[[#This Row],[Turnover from social housing lettings]]),"")</f>
        <v>0.29490216271884656</v>
      </c>
      <c r="BG47" s="27">
        <v>5727</v>
      </c>
      <c r="BH47" s="27">
        <v>19420</v>
      </c>
      <c r="BI47" s="26">
        <f>IFERROR(SUM(Entity_Metrics[[#This Row],[Operating surplus/(deficit) (overall)2]],-Entity_Metrics[[#This Row],[Gain/(loss) on disposal of fixed assets (housing properties)2]],-Entity_Metrics[[#This Row],[Gain/(loss) on disposal of fixed assets (other)2]])/SUM(Entity_Metrics[[#This Row],[Turnover (overall)]]),"")</f>
        <v>0.32753598716703958</v>
      </c>
      <c r="BJ47" s="27">
        <v>7924</v>
      </c>
      <c r="BK47" s="27">
        <v>165</v>
      </c>
      <c r="BL47" s="27">
        <v>0</v>
      </c>
      <c r="BM47" s="27">
        <v>23689</v>
      </c>
      <c r="BN47" s="26">
        <f>IFERROR(SUM(Entity_Metrics[[#This Row],[Operating surplus/(deficit) (overall)3]],Entity_Metrics[[#This Row],[Share of operating surplus/(deficit) in joint ventures or associates]])/SUM(Entity_Metrics[[#This Row],[Total assets less current liabilities]]),"")</f>
        <v>3.1813710729699893E-2</v>
      </c>
      <c r="BO47" s="27">
        <v>7924</v>
      </c>
      <c r="BP47" s="27">
        <v>0</v>
      </c>
      <c r="BQ47" s="27">
        <v>249075</v>
      </c>
      <c r="BR47" s="65">
        <f>Entity_Metrics[[#This Row],[Total social housing units owned (Period end)]]</f>
        <v>3252</v>
      </c>
      <c r="BS47" s="26">
        <v>4.7619047619047616E-2</v>
      </c>
      <c r="BT47" s="26">
        <v>6.8817204301075269E-2</v>
      </c>
      <c r="BU47" s="30" t="s">
        <v>845</v>
      </c>
      <c r="BV47" s="64" t="s">
        <v>118</v>
      </c>
      <c r="BW47" s="30" t="s">
        <v>118</v>
      </c>
      <c r="BX47" s="30" t="s">
        <v>856</v>
      </c>
      <c r="BY47" s="29">
        <v>0.99314921667750744</v>
      </c>
      <c r="BZ47" s="23" t="s">
        <v>9</v>
      </c>
      <c r="CA47" s="32" t="s">
        <v>10</v>
      </c>
    </row>
    <row r="48" spans="1:79" x14ac:dyDescent="0.25">
      <c r="A48" s="23" t="s">
        <v>126</v>
      </c>
      <c r="B48" s="24" t="s">
        <v>127</v>
      </c>
      <c r="C48" s="25" t="s">
        <v>686</v>
      </c>
      <c r="D4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0.11016651096334561</v>
      </c>
      <c r="E48" s="27">
        <v>17445</v>
      </c>
      <c r="F48" s="27">
        <v>0</v>
      </c>
      <c r="G48" s="27">
        <v>2602</v>
      </c>
      <c r="H48" s="27">
        <v>0</v>
      </c>
      <c r="I48" s="27">
        <v>0</v>
      </c>
      <c r="J48" s="27">
        <v>181970</v>
      </c>
      <c r="K48" s="27">
        <v>0</v>
      </c>
      <c r="L4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1.0244049412473637E-2</v>
      </c>
      <c r="M48" s="27">
        <v>68</v>
      </c>
      <c r="N48" s="27">
        <v>0</v>
      </c>
      <c r="O48" s="27">
        <v>6638</v>
      </c>
      <c r="P48" s="27">
        <v>0</v>
      </c>
      <c r="Q4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48" s="27">
        <v>0</v>
      </c>
      <c r="S48" s="27">
        <v>0</v>
      </c>
      <c r="T48" s="27">
        <v>0</v>
      </c>
      <c r="U48" s="27">
        <v>6638</v>
      </c>
      <c r="V48" s="27">
        <v>0</v>
      </c>
      <c r="W48" s="27">
        <v>4</v>
      </c>
      <c r="X48" s="27">
        <v>0</v>
      </c>
      <c r="Y4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0.43432983458811891</v>
      </c>
      <c r="Z48" s="27">
        <v>0</v>
      </c>
      <c r="AA48" s="27">
        <v>83475</v>
      </c>
      <c r="AB48" s="27">
        <v>4440</v>
      </c>
      <c r="AC48" s="27">
        <v>0</v>
      </c>
      <c r="AD48" s="27">
        <v>0</v>
      </c>
      <c r="AE48" s="27">
        <v>181970</v>
      </c>
      <c r="AF48" s="27">
        <v>0</v>
      </c>
      <c r="AG4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2.1852398523985239</v>
      </c>
      <c r="AH48" s="27">
        <v>9384</v>
      </c>
      <c r="AI48" s="27">
        <v>1287</v>
      </c>
      <c r="AJ48" s="27">
        <v>0</v>
      </c>
      <c r="AK48" s="27">
        <v>2475</v>
      </c>
      <c r="AL48" s="27">
        <v>0</v>
      </c>
      <c r="AM48" s="27">
        <v>21</v>
      </c>
      <c r="AN48" s="27">
        <v>2602</v>
      </c>
      <c r="AO48" s="27">
        <v>5842</v>
      </c>
      <c r="AP48" s="27">
        <v>0</v>
      </c>
      <c r="AQ48" s="27">
        <v>-4065</v>
      </c>
      <c r="AR4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2.9255799939740887</v>
      </c>
      <c r="AS48" s="27">
        <v>5888</v>
      </c>
      <c r="AT48" s="27">
        <v>1951</v>
      </c>
      <c r="AU48" s="27">
        <v>4969</v>
      </c>
      <c r="AV48" s="27">
        <v>2096</v>
      </c>
      <c r="AW48" s="27">
        <v>1026</v>
      </c>
      <c r="AX48" s="27">
        <v>0</v>
      </c>
      <c r="AY48" s="27">
        <v>2602</v>
      </c>
      <c r="AZ48" s="27">
        <v>0</v>
      </c>
      <c r="BA48" s="27">
        <v>92</v>
      </c>
      <c r="BB48" s="27">
        <v>796</v>
      </c>
      <c r="BC48" s="27">
        <v>0</v>
      </c>
      <c r="BD48" s="27">
        <v>0</v>
      </c>
      <c r="BE48" s="27">
        <v>6638</v>
      </c>
      <c r="BF48" s="26">
        <f>IFERROR(SUM(Entity_Metrics[[#This Row],[Operating surplus/(deficit) (social housing lettings)]])/SUM(Entity_Metrics[[#This Row],[Turnover from social housing lettings]]),"")</f>
        <v>0.29078271181973908</v>
      </c>
      <c r="BG48" s="27">
        <v>8827</v>
      </c>
      <c r="BH48" s="27">
        <v>30356</v>
      </c>
      <c r="BI48" s="26">
        <f>IFERROR(SUM(Entity_Metrics[[#This Row],[Operating surplus/(deficit) (overall)2]],-Entity_Metrics[[#This Row],[Gain/(loss) on disposal of fixed assets (housing properties)2]],-Entity_Metrics[[#This Row],[Gain/(loss) on disposal of fixed assets (other)2]])/SUM(Entity_Metrics[[#This Row],[Turnover (overall)]]),"")</f>
        <v>0.25968569595894803</v>
      </c>
      <c r="BJ48" s="27">
        <v>9384</v>
      </c>
      <c r="BK48" s="27">
        <v>1287</v>
      </c>
      <c r="BL48" s="27">
        <v>0</v>
      </c>
      <c r="BM48" s="27">
        <v>31180</v>
      </c>
      <c r="BN48" s="26">
        <f>IFERROR(SUM(Entity_Metrics[[#This Row],[Operating surplus/(deficit) (overall)3]],Entity_Metrics[[#This Row],[Share of operating surplus/(deficit) in joint ventures or associates]])/SUM(Entity_Metrics[[#This Row],[Total assets less current liabilities]]),"")</f>
        <v>4.8921118345940706E-2</v>
      </c>
      <c r="BO48" s="27">
        <v>9384</v>
      </c>
      <c r="BP48" s="27">
        <v>0</v>
      </c>
      <c r="BQ48" s="27">
        <v>191819</v>
      </c>
      <c r="BR48" s="65">
        <f>Entity_Metrics[[#This Row],[Total social housing units owned (Period end)]]</f>
        <v>6638</v>
      </c>
      <c r="BS48" s="26">
        <v>1.5215426333232902E-2</v>
      </c>
      <c r="BT48" s="26">
        <v>6.9448629105152149E-2</v>
      </c>
      <c r="BU48" s="30" t="s">
        <v>850</v>
      </c>
      <c r="BV48" s="64">
        <v>2005</v>
      </c>
      <c r="BW48" s="30" t="s">
        <v>851</v>
      </c>
      <c r="BX48" s="30" t="s">
        <v>853</v>
      </c>
      <c r="BY48" s="29">
        <v>0.92070169320167683</v>
      </c>
      <c r="BZ48" s="23" t="s">
        <v>126</v>
      </c>
      <c r="CA48" s="32" t="s">
        <v>127</v>
      </c>
    </row>
    <row r="49" spans="1:79" x14ac:dyDescent="0.25">
      <c r="A49" s="23" t="s">
        <v>228</v>
      </c>
      <c r="B49" s="24" t="s">
        <v>182</v>
      </c>
      <c r="C49" s="25" t="s">
        <v>686</v>
      </c>
      <c r="D4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4.2888746164276029E-2</v>
      </c>
      <c r="E49" s="27">
        <v>3805</v>
      </c>
      <c r="F49" s="27">
        <v>0</v>
      </c>
      <c r="G49" s="27">
        <v>1604</v>
      </c>
      <c r="H49" s="27">
        <v>0</v>
      </c>
      <c r="I49" s="27">
        <v>0</v>
      </c>
      <c r="J49" s="27">
        <v>126117</v>
      </c>
      <c r="K49" s="27">
        <v>0</v>
      </c>
      <c r="L4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1.4054384356859151E-2</v>
      </c>
      <c r="M49" s="27">
        <v>46</v>
      </c>
      <c r="N49" s="27">
        <v>0</v>
      </c>
      <c r="O49" s="27">
        <v>3273</v>
      </c>
      <c r="P49" s="27">
        <v>0</v>
      </c>
      <c r="Q4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49" s="27">
        <v>0</v>
      </c>
      <c r="S49" s="27">
        <v>0</v>
      </c>
      <c r="T49" s="27">
        <v>0</v>
      </c>
      <c r="U49" s="27">
        <v>3273</v>
      </c>
      <c r="V49" s="27">
        <v>0</v>
      </c>
      <c r="W49" s="27">
        <v>240</v>
      </c>
      <c r="X49" s="27">
        <v>0</v>
      </c>
      <c r="Y4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0.36187032676007197</v>
      </c>
      <c r="Z49" s="27">
        <v>1277</v>
      </c>
      <c r="AA49" s="27">
        <v>46517</v>
      </c>
      <c r="AB49" s="27">
        <v>2156</v>
      </c>
      <c r="AC49" s="27">
        <v>0</v>
      </c>
      <c r="AD49" s="27">
        <v>0</v>
      </c>
      <c r="AE49" s="27">
        <v>126117</v>
      </c>
      <c r="AF49" s="27">
        <v>0</v>
      </c>
      <c r="AG4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2.0456450861667443</v>
      </c>
      <c r="AH49" s="27">
        <v>4248</v>
      </c>
      <c r="AI49" s="27">
        <v>510</v>
      </c>
      <c r="AJ49" s="27">
        <v>0</v>
      </c>
      <c r="AK49" s="27">
        <v>1356</v>
      </c>
      <c r="AL49" s="27">
        <v>0</v>
      </c>
      <c r="AM49" s="27">
        <v>74</v>
      </c>
      <c r="AN49" s="27">
        <v>1604</v>
      </c>
      <c r="AO49" s="27">
        <v>3540</v>
      </c>
      <c r="AP49" s="27">
        <v>0</v>
      </c>
      <c r="AQ49" s="27">
        <v>-2147</v>
      </c>
      <c r="AR4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3.9041806530363137</v>
      </c>
      <c r="AS49" s="27">
        <v>2951</v>
      </c>
      <c r="AT49" s="27">
        <v>841</v>
      </c>
      <c r="AU49" s="27">
        <v>2458</v>
      </c>
      <c r="AV49" s="27">
        <v>2172</v>
      </c>
      <c r="AW49" s="27">
        <v>274</v>
      </c>
      <c r="AX49" s="27">
        <v>0</v>
      </c>
      <c r="AY49" s="27">
        <v>1604</v>
      </c>
      <c r="AZ49" s="27">
        <v>139</v>
      </c>
      <c r="BA49" s="27">
        <v>235</v>
      </c>
      <c r="BB49" s="27">
        <v>0</v>
      </c>
      <c r="BC49" s="27">
        <v>2120</v>
      </c>
      <c r="BD49" s="27">
        <v>0</v>
      </c>
      <c r="BE49" s="27">
        <v>3277</v>
      </c>
      <c r="BF49" s="26">
        <f>IFERROR(SUM(Entity_Metrics[[#This Row],[Operating surplus/(deficit) (social housing lettings)]])/SUM(Entity_Metrics[[#This Row],[Turnover from social housing lettings]]),"")</f>
        <v>0.18915560206684545</v>
      </c>
      <c r="BG49" s="27">
        <v>2892</v>
      </c>
      <c r="BH49" s="27">
        <v>15289</v>
      </c>
      <c r="BI49" s="26">
        <f>IFERROR(SUM(Entity_Metrics[[#This Row],[Operating surplus/(deficit) (overall)2]],-Entity_Metrics[[#This Row],[Gain/(loss) on disposal of fixed assets (housing properties)2]],-Entity_Metrics[[#This Row],[Gain/(loss) on disposal of fixed assets (other)2]])/SUM(Entity_Metrics[[#This Row],[Turnover (overall)]]),"")</f>
        <v>0.19069482705846341</v>
      </c>
      <c r="BJ49" s="27">
        <v>4248</v>
      </c>
      <c r="BK49" s="27">
        <v>510</v>
      </c>
      <c r="BL49" s="27">
        <v>0</v>
      </c>
      <c r="BM49" s="27">
        <v>19602</v>
      </c>
      <c r="BN49" s="26">
        <f>IFERROR(SUM(Entity_Metrics[[#This Row],[Operating surplus/(deficit) (overall)3]],Entity_Metrics[[#This Row],[Share of operating surplus/(deficit) in joint ventures or associates]])/SUM(Entity_Metrics[[#This Row],[Total assets less current liabilities]]),"")</f>
        <v>3.2083865169218219E-2</v>
      </c>
      <c r="BO49" s="27">
        <v>4248</v>
      </c>
      <c r="BP49" s="27">
        <v>0</v>
      </c>
      <c r="BQ49" s="27">
        <v>132403</v>
      </c>
      <c r="BR49" s="65">
        <f>Entity_Metrics[[#This Row],[Total social housing units owned (Period end)]]</f>
        <v>3273</v>
      </c>
      <c r="BS49" s="26">
        <v>5.4641415709407018E-2</v>
      </c>
      <c r="BT49" s="26">
        <v>0.2337783297112698</v>
      </c>
      <c r="BU49" s="30" t="s">
        <v>845</v>
      </c>
      <c r="BV49" s="64" t="s">
        <v>118</v>
      </c>
      <c r="BW49" s="30" t="s">
        <v>118</v>
      </c>
      <c r="BX49" s="30" t="s">
        <v>854</v>
      </c>
      <c r="BY49" s="29">
        <v>0.9110835406103297</v>
      </c>
      <c r="BZ49" s="23" t="s">
        <v>228</v>
      </c>
      <c r="CA49" s="32" t="s">
        <v>182</v>
      </c>
    </row>
    <row r="50" spans="1:79" x14ac:dyDescent="0.25">
      <c r="A50" s="23" t="s">
        <v>22</v>
      </c>
      <c r="B50" s="24" t="s">
        <v>696</v>
      </c>
      <c r="C50" s="25" t="s">
        <v>686</v>
      </c>
      <c r="D5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0.10081756526586355</v>
      </c>
      <c r="E50" s="27">
        <v>10269</v>
      </c>
      <c r="F50" s="27">
        <v>0</v>
      </c>
      <c r="G50" s="27">
        <v>2455</v>
      </c>
      <c r="H50" s="27">
        <v>298</v>
      </c>
      <c r="I50" s="27">
        <v>0</v>
      </c>
      <c r="J50" s="27">
        <v>129164</v>
      </c>
      <c r="K50" s="27">
        <v>0</v>
      </c>
      <c r="L5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1.7062005826050771E-2</v>
      </c>
      <c r="M50" s="27">
        <v>41</v>
      </c>
      <c r="N50" s="27">
        <v>0</v>
      </c>
      <c r="O50" s="27">
        <v>2403</v>
      </c>
      <c r="P50" s="27">
        <v>0</v>
      </c>
      <c r="Q5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50" s="27">
        <v>0</v>
      </c>
      <c r="S50" s="27">
        <v>0</v>
      </c>
      <c r="T50" s="27">
        <v>0</v>
      </c>
      <c r="U50" s="27">
        <v>2403</v>
      </c>
      <c r="V50" s="27">
        <v>0</v>
      </c>
      <c r="W50" s="27">
        <v>9</v>
      </c>
      <c r="X50" s="27">
        <v>4</v>
      </c>
      <c r="Y5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0.79364219132265956</v>
      </c>
      <c r="Z50" s="27">
        <v>416</v>
      </c>
      <c r="AA50" s="27">
        <v>8105</v>
      </c>
      <c r="AB50" s="27">
        <v>102</v>
      </c>
      <c r="AC50" s="27">
        <v>94091</v>
      </c>
      <c r="AD50" s="27">
        <v>0</v>
      </c>
      <c r="AE50" s="27">
        <v>129164</v>
      </c>
      <c r="AF50" s="27">
        <v>0</v>
      </c>
      <c r="AG5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0.44607254383857797</v>
      </c>
      <c r="AH50" s="27">
        <v>3554</v>
      </c>
      <c r="AI50" s="27">
        <v>1537</v>
      </c>
      <c r="AJ50" s="27">
        <v>3</v>
      </c>
      <c r="AK50" s="27">
        <v>415</v>
      </c>
      <c r="AL50" s="27">
        <v>0</v>
      </c>
      <c r="AM50" s="27">
        <v>2</v>
      </c>
      <c r="AN50" s="27">
        <v>2455</v>
      </c>
      <c r="AO50" s="27">
        <v>2711</v>
      </c>
      <c r="AP50" s="27">
        <v>-298</v>
      </c>
      <c r="AQ50" s="27">
        <v>-3865</v>
      </c>
      <c r="AR5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4.6054931335830211</v>
      </c>
      <c r="AS50" s="27">
        <v>3377</v>
      </c>
      <c r="AT50" s="27">
        <v>597</v>
      </c>
      <c r="AU50" s="27">
        <v>3198</v>
      </c>
      <c r="AV50" s="27">
        <v>239</v>
      </c>
      <c r="AW50" s="27">
        <v>0</v>
      </c>
      <c r="AX50" s="27">
        <v>0</v>
      </c>
      <c r="AY50" s="27">
        <v>2455</v>
      </c>
      <c r="AZ50" s="27">
        <v>127</v>
      </c>
      <c r="BA50" s="27">
        <v>523</v>
      </c>
      <c r="BB50" s="27">
        <v>0</v>
      </c>
      <c r="BC50" s="27">
        <v>0</v>
      </c>
      <c r="BD50" s="27">
        <v>551</v>
      </c>
      <c r="BE50" s="27">
        <v>2403</v>
      </c>
      <c r="BF50" s="26">
        <f>IFERROR(SUM(Entity_Metrics[[#This Row],[Operating surplus/(deficit) (social housing lettings)]])/SUM(Entity_Metrics[[#This Row],[Turnover from social housing lettings]]),"")</f>
        <v>0.13178954537714968</v>
      </c>
      <c r="BG50" s="27">
        <v>1548</v>
      </c>
      <c r="BH50" s="27">
        <v>11746</v>
      </c>
      <c r="BI50" s="26">
        <f>IFERROR(SUM(Entity_Metrics[[#This Row],[Operating surplus/(deficit) (overall)2]],-Entity_Metrics[[#This Row],[Gain/(loss) on disposal of fixed assets (housing properties)2]],-Entity_Metrics[[#This Row],[Gain/(loss) on disposal of fixed assets (other)2]])/SUM(Entity_Metrics[[#This Row],[Turnover (overall)]]),"")</f>
        <v>0.12641225207130305</v>
      </c>
      <c r="BJ50" s="27">
        <v>3554</v>
      </c>
      <c r="BK50" s="27">
        <v>1537</v>
      </c>
      <c r="BL50" s="27">
        <v>3</v>
      </c>
      <c r="BM50" s="27">
        <v>15932</v>
      </c>
      <c r="BN50" s="26">
        <f>IFERROR(SUM(Entity_Metrics[[#This Row],[Operating surplus/(deficit) (overall)3]],Entity_Metrics[[#This Row],[Share of operating surplus/(deficit) in joint ventures or associates]])/SUM(Entity_Metrics[[#This Row],[Total assets less current liabilities]]),"")</f>
        <v>2.4865318687469391E-2</v>
      </c>
      <c r="BO50" s="27">
        <v>3554</v>
      </c>
      <c r="BP50" s="27">
        <v>0</v>
      </c>
      <c r="BQ50" s="27">
        <v>142930</v>
      </c>
      <c r="BR50" s="65">
        <f>Entity_Metrics[[#This Row],[Total social housing units owned (Period end)]]</f>
        <v>2403</v>
      </c>
      <c r="BS50" s="26">
        <v>1.0819808572617561E-2</v>
      </c>
      <c r="BT50" s="26">
        <v>0.12775697045359966</v>
      </c>
      <c r="BU50" s="30" t="s">
        <v>850</v>
      </c>
      <c r="BV50" s="64">
        <v>1994</v>
      </c>
      <c r="BW50" s="30" t="s">
        <v>851</v>
      </c>
      <c r="BX50" s="30" t="s">
        <v>849</v>
      </c>
      <c r="BY50" s="29">
        <v>0.94607331874240064</v>
      </c>
      <c r="BZ50" s="23" t="s">
        <v>727</v>
      </c>
      <c r="CA50" s="32" t="s">
        <v>574</v>
      </c>
    </row>
    <row r="51" spans="1:79" x14ac:dyDescent="0.25">
      <c r="A51" s="23" t="s">
        <v>57</v>
      </c>
      <c r="B51" s="24" t="s">
        <v>697</v>
      </c>
      <c r="C51" s="25" t="s">
        <v>686</v>
      </c>
      <c r="D5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8.3390741251033337E-2</v>
      </c>
      <c r="E51" s="27">
        <v>3602</v>
      </c>
      <c r="F51" s="27">
        <v>613</v>
      </c>
      <c r="G51" s="27">
        <v>577</v>
      </c>
      <c r="H51" s="27">
        <v>50</v>
      </c>
      <c r="I51" s="27">
        <v>0</v>
      </c>
      <c r="J51" s="27">
        <v>58064</v>
      </c>
      <c r="K51" s="27">
        <v>0</v>
      </c>
      <c r="L5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1.1807817589576547E-2</v>
      </c>
      <c r="M51" s="27">
        <v>29</v>
      </c>
      <c r="N51" s="27">
        <v>0</v>
      </c>
      <c r="O51" s="27">
        <v>2456</v>
      </c>
      <c r="P51" s="27">
        <v>0</v>
      </c>
      <c r="Q5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51" s="27">
        <v>0</v>
      </c>
      <c r="S51" s="27">
        <v>0</v>
      </c>
      <c r="T51" s="27">
        <v>0</v>
      </c>
      <c r="U51" s="27">
        <v>2456</v>
      </c>
      <c r="V51" s="27">
        <v>0</v>
      </c>
      <c r="W51" s="27">
        <v>0</v>
      </c>
      <c r="X51" s="27">
        <v>31</v>
      </c>
      <c r="Y5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0.30414714797464865</v>
      </c>
      <c r="Z51" s="27">
        <v>0</v>
      </c>
      <c r="AA51" s="27">
        <v>0</v>
      </c>
      <c r="AB51" s="27">
        <v>39</v>
      </c>
      <c r="AC51" s="27">
        <v>17699</v>
      </c>
      <c r="AD51" s="27">
        <v>0</v>
      </c>
      <c r="AE51" s="27">
        <v>58064</v>
      </c>
      <c r="AF51" s="27">
        <v>0</v>
      </c>
      <c r="AG5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4.0127826941986235</v>
      </c>
      <c r="AH51" s="27">
        <v>4449</v>
      </c>
      <c r="AI51" s="27">
        <v>1239</v>
      </c>
      <c r="AJ51" s="27">
        <v>35</v>
      </c>
      <c r="AK51" s="27">
        <v>69</v>
      </c>
      <c r="AL51" s="27">
        <v>0</v>
      </c>
      <c r="AM51" s="27">
        <v>1</v>
      </c>
      <c r="AN51" s="27">
        <v>577</v>
      </c>
      <c r="AO51" s="27">
        <v>1551</v>
      </c>
      <c r="AP51" s="27">
        <v>-50</v>
      </c>
      <c r="AQ51" s="27">
        <v>-967</v>
      </c>
      <c r="AR5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3.0036644951140063</v>
      </c>
      <c r="AS51" s="27">
        <v>3040</v>
      </c>
      <c r="AT51" s="27">
        <v>1002</v>
      </c>
      <c r="AU51" s="27">
        <v>2155</v>
      </c>
      <c r="AV51" s="27">
        <v>158</v>
      </c>
      <c r="AW51" s="27">
        <v>0</v>
      </c>
      <c r="AX51" s="27">
        <v>0</v>
      </c>
      <c r="AY51" s="27">
        <v>577</v>
      </c>
      <c r="AZ51" s="27">
        <v>224</v>
      </c>
      <c r="BA51" s="27">
        <v>0</v>
      </c>
      <c r="BB51" s="27">
        <v>0</v>
      </c>
      <c r="BC51" s="27">
        <v>0</v>
      </c>
      <c r="BD51" s="27">
        <v>221</v>
      </c>
      <c r="BE51" s="27">
        <v>2456</v>
      </c>
      <c r="BF51" s="26">
        <f>IFERROR(SUM(Entity_Metrics[[#This Row],[Operating surplus/(deficit) (social housing lettings)]])/SUM(Entity_Metrics[[#This Row],[Turnover from social housing lettings]]),"")</f>
        <v>0.25335769757880311</v>
      </c>
      <c r="BG51" s="27">
        <v>2773</v>
      </c>
      <c r="BH51" s="27">
        <v>10945</v>
      </c>
      <c r="BI51" s="26">
        <f>IFERROR(SUM(Entity_Metrics[[#This Row],[Operating surplus/(deficit) (overall)2]],-Entity_Metrics[[#This Row],[Gain/(loss) on disposal of fixed assets (housing properties)2]],-Entity_Metrics[[#This Row],[Gain/(loss) on disposal of fixed assets (other)2]])/SUM(Entity_Metrics[[#This Row],[Turnover (overall)]]),"")</f>
        <v>0.22477876106194691</v>
      </c>
      <c r="BJ51" s="27">
        <v>4449</v>
      </c>
      <c r="BK51" s="27">
        <v>1239</v>
      </c>
      <c r="BL51" s="27">
        <v>35</v>
      </c>
      <c r="BM51" s="27">
        <v>14125</v>
      </c>
      <c r="BN51" s="26">
        <f>IFERROR(SUM(Entity_Metrics[[#This Row],[Operating surplus/(deficit) (overall)3]],Entity_Metrics[[#This Row],[Share of operating surplus/(deficit) in joint ventures or associates]])/SUM(Entity_Metrics[[#This Row],[Total assets less current liabilities]]),"")</f>
        <v>6.5118117151137259E-2</v>
      </c>
      <c r="BO51" s="27">
        <v>4449</v>
      </c>
      <c r="BP51" s="27">
        <v>0</v>
      </c>
      <c r="BQ51" s="27">
        <v>68322</v>
      </c>
      <c r="BR51" s="65">
        <f>Entity_Metrics[[#This Row],[Total social housing units owned (Period end)]]</f>
        <v>2456</v>
      </c>
      <c r="BS51" s="26">
        <v>4.0716612377850164E-3</v>
      </c>
      <c r="BT51" s="26">
        <v>7.8175895765472306E-2</v>
      </c>
      <c r="BU51" s="30" t="s">
        <v>850</v>
      </c>
      <c r="BV51" s="64">
        <v>2007</v>
      </c>
      <c r="BW51" s="30" t="s">
        <v>851</v>
      </c>
      <c r="BX51" s="30" t="s">
        <v>849</v>
      </c>
      <c r="BY51" s="29">
        <v>0.94607331874240064</v>
      </c>
      <c r="BZ51" s="23" t="s">
        <v>727</v>
      </c>
      <c r="CA51" s="32" t="s">
        <v>574</v>
      </c>
    </row>
    <row r="52" spans="1:79" x14ac:dyDescent="0.25">
      <c r="A52" s="23" t="s">
        <v>77</v>
      </c>
      <c r="B52" s="24" t="s">
        <v>698</v>
      </c>
      <c r="C52" s="25" t="s">
        <v>686</v>
      </c>
      <c r="D5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0.1128564994992371</v>
      </c>
      <c r="E52" s="27">
        <v>10554</v>
      </c>
      <c r="F52" s="27">
        <v>420</v>
      </c>
      <c r="G52" s="27">
        <v>5323</v>
      </c>
      <c r="H52" s="27">
        <v>493</v>
      </c>
      <c r="I52" s="27">
        <v>0</v>
      </c>
      <c r="J52" s="27">
        <v>148773</v>
      </c>
      <c r="K52" s="27">
        <v>0</v>
      </c>
      <c r="L5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1.4393799594021038E-2</v>
      </c>
      <c r="M52" s="27">
        <v>78</v>
      </c>
      <c r="N52" s="27">
        <v>0</v>
      </c>
      <c r="O52" s="27">
        <v>5419</v>
      </c>
      <c r="P52" s="27">
        <v>0</v>
      </c>
      <c r="Q5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3.4252440486384657E-3</v>
      </c>
      <c r="R52" s="27">
        <v>20</v>
      </c>
      <c r="S52" s="27">
        <v>0</v>
      </c>
      <c r="T52" s="27">
        <v>0</v>
      </c>
      <c r="U52" s="27">
        <v>5419</v>
      </c>
      <c r="V52" s="27">
        <v>0</v>
      </c>
      <c r="W52" s="27">
        <v>24</v>
      </c>
      <c r="X52" s="27">
        <v>396</v>
      </c>
      <c r="Y5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0.79708683699327165</v>
      </c>
      <c r="Z52" s="27">
        <v>0</v>
      </c>
      <c r="AA52" s="27">
        <v>0</v>
      </c>
      <c r="AB52" s="27">
        <v>649</v>
      </c>
      <c r="AC52" s="27">
        <v>119234</v>
      </c>
      <c r="AD52" s="27">
        <v>0</v>
      </c>
      <c r="AE52" s="27">
        <v>148773</v>
      </c>
      <c r="AF52" s="27">
        <v>0</v>
      </c>
      <c r="AG5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1.7460288141854452</v>
      </c>
      <c r="AH52" s="27">
        <v>10803</v>
      </c>
      <c r="AI52" s="27">
        <v>1546</v>
      </c>
      <c r="AJ52" s="27">
        <v>134</v>
      </c>
      <c r="AK52" s="27">
        <v>134</v>
      </c>
      <c r="AL52" s="27">
        <v>0</v>
      </c>
      <c r="AM52" s="27">
        <v>583</v>
      </c>
      <c r="AN52" s="27">
        <v>5323</v>
      </c>
      <c r="AO52" s="27">
        <v>5204</v>
      </c>
      <c r="AP52" s="27">
        <v>-493</v>
      </c>
      <c r="AQ52" s="27">
        <v>-4921</v>
      </c>
      <c r="AR5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3.3515408747001292</v>
      </c>
      <c r="AS52" s="27">
        <v>5857</v>
      </c>
      <c r="AT52" s="27">
        <v>998</v>
      </c>
      <c r="AU52" s="27">
        <v>4047</v>
      </c>
      <c r="AV52" s="27">
        <v>484</v>
      </c>
      <c r="AW52" s="27">
        <v>0</v>
      </c>
      <c r="AX52" s="27">
        <v>0</v>
      </c>
      <c r="AY52" s="27">
        <v>5323</v>
      </c>
      <c r="AZ52" s="27">
        <v>864</v>
      </c>
      <c r="BA52" s="27">
        <v>480</v>
      </c>
      <c r="BB52" s="27">
        <v>0</v>
      </c>
      <c r="BC52" s="27">
        <v>0</v>
      </c>
      <c r="BD52" s="27">
        <v>109</v>
      </c>
      <c r="BE52" s="27">
        <v>5419</v>
      </c>
      <c r="BF52" s="26">
        <f>IFERROR(SUM(Entity_Metrics[[#This Row],[Operating surplus/(deficit) (social housing lettings)]])/SUM(Entity_Metrics[[#This Row],[Turnover from social housing lettings]]),"")</f>
        <v>0.32349279029601963</v>
      </c>
      <c r="BG52" s="27">
        <v>8054</v>
      </c>
      <c r="BH52" s="27">
        <v>24897</v>
      </c>
      <c r="BI52" s="26">
        <f>IFERROR(SUM(Entity_Metrics[[#This Row],[Operating surplus/(deficit) (overall)2]],-Entity_Metrics[[#This Row],[Gain/(loss) on disposal of fixed assets (housing properties)2]],-Entity_Metrics[[#This Row],[Gain/(loss) on disposal of fixed assets (other)2]])/SUM(Entity_Metrics[[#This Row],[Turnover (overall)]]),"")</f>
        <v>0.29577875761898587</v>
      </c>
      <c r="BJ52" s="27">
        <v>10803</v>
      </c>
      <c r="BK52" s="27">
        <v>1546</v>
      </c>
      <c r="BL52" s="27">
        <v>134</v>
      </c>
      <c r="BM52" s="27">
        <v>30844</v>
      </c>
      <c r="BN52" s="26">
        <f>IFERROR(SUM(Entity_Metrics[[#This Row],[Operating surplus/(deficit) (overall)3]],Entity_Metrics[[#This Row],[Share of operating surplus/(deficit) in joint ventures or associates]])/SUM(Entity_Metrics[[#This Row],[Total assets less current liabilities]]),"")</f>
        <v>5.5451185709886046E-2</v>
      </c>
      <c r="BO52" s="27">
        <v>10803</v>
      </c>
      <c r="BP52" s="27">
        <v>0</v>
      </c>
      <c r="BQ52" s="27">
        <v>194820</v>
      </c>
      <c r="BR52" s="65">
        <f>Entity_Metrics[[#This Row],[Total social housing units owned (Period end)]]</f>
        <v>5419</v>
      </c>
      <c r="BS52" s="26">
        <v>8.6731869348588304E-3</v>
      </c>
      <c r="BT52" s="26">
        <v>0.165897767115704</v>
      </c>
      <c r="BU52" s="30" t="s">
        <v>850</v>
      </c>
      <c r="BV52" s="64">
        <v>2002</v>
      </c>
      <c r="BW52" s="30" t="s">
        <v>851</v>
      </c>
      <c r="BX52" s="30" t="s">
        <v>849</v>
      </c>
      <c r="BY52" s="29">
        <v>0.94607331874240064</v>
      </c>
      <c r="BZ52" s="23" t="s">
        <v>727</v>
      </c>
      <c r="CA52" s="32" t="s">
        <v>574</v>
      </c>
    </row>
    <row r="53" spans="1:79" x14ac:dyDescent="0.25">
      <c r="A53" s="23" t="s">
        <v>230</v>
      </c>
      <c r="B53" s="24" t="s">
        <v>231</v>
      </c>
      <c r="C53" s="25" t="s">
        <v>686</v>
      </c>
      <c r="D5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3.1926904422378534E-2</v>
      </c>
      <c r="E53" s="27">
        <v>8818</v>
      </c>
      <c r="F53" s="27">
        <v>0</v>
      </c>
      <c r="G53" s="27">
        <v>5668</v>
      </c>
      <c r="H53" s="27">
        <v>134</v>
      </c>
      <c r="I53" s="27">
        <v>0</v>
      </c>
      <c r="J53" s="27">
        <v>457921</v>
      </c>
      <c r="K53" s="27">
        <v>0</v>
      </c>
      <c r="L5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5.0086213974874783E-3</v>
      </c>
      <c r="M53" s="27">
        <v>61</v>
      </c>
      <c r="N53" s="27">
        <v>0</v>
      </c>
      <c r="O53" s="27">
        <v>11705</v>
      </c>
      <c r="P53" s="27">
        <v>474</v>
      </c>
      <c r="Q5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53" s="27">
        <v>0</v>
      </c>
      <c r="S53" s="27">
        <v>0</v>
      </c>
      <c r="T53" s="27">
        <v>0</v>
      </c>
      <c r="U53" s="27">
        <v>11705</v>
      </c>
      <c r="V53" s="27">
        <v>474</v>
      </c>
      <c r="W53" s="27">
        <v>77</v>
      </c>
      <c r="X53" s="27">
        <v>169</v>
      </c>
      <c r="Y5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0.19422564154078978</v>
      </c>
      <c r="Z53" s="27">
        <v>4439</v>
      </c>
      <c r="AA53" s="27">
        <v>104764</v>
      </c>
      <c r="AB53" s="27">
        <v>20263</v>
      </c>
      <c r="AC53" s="27">
        <v>0</v>
      </c>
      <c r="AD53" s="27">
        <v>0</v>
      </c>
      <c r="AE53" s="27">
        <v>457921</v>
      </c>
      <c r="AF53" s="27">
        <v>0</v>
      </c>
      <c r="AG5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1.64797507788162</v>
      </c>
      <c r="AH53" s="27">
        <v>10825</v>
      </c>
      <c r="AI53" s="27">
        <v>375</v>
      </c>
      <c r="AJ53" s="27">
        <v>-408</v>
      </c>
      <c r="AK53" s="27">
        <v>3994</v>
      </c>
      <c r="AL53" s="27">
        <v>0</v>
      </c>
      <c r="AM53" s="27">
        <v>386</v>
      </c>
      <c r="AN53" s="27">
        <v>6479</v>
      </c>
      <c r="AO53" s="27">
        <v>9809</v>
      </c>
      <c r="AP53" s="27">
        <v>-134</v>
      </c>
      <c r="AQ53" s="27">
        <v>-6286</v>
      </c>
      <c r="AR5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3.5430601005666853</v>
      </c>
      <c r="AS53" s="27">
        <v>13304</v>
      </c>
      <c r="AT53" s="27">
        <v>5521</v>
      </c>
      <c r="AU53" s="27">
        <v>8657</v>
      </c>
      <c r="AV53" s="27">
        <v>9686</v>
      </c>
      <c r="AW53" s="27">
        <v>106</v>
      </c>
      <c r="AX53" s="27">
        <v>0</v>
      </c>
      <c r="AY53" s="27">
        <v>6479</v>
      </c>
      <c r="AZ53" s="27">
        <v>80</v>
      </c>
      <c r="BA53" s="27">
        <v>64</v>
      </c>
      <c r="BB53" s="27">
        <v>494</v>
      </c>
      <c r="BC53" s="27">
        <v>0</v>
      </c>
      <c r="BD53" s="27">
        <v>0</v>
      </c>
      <c r="BE53" s="27">
        <v>12529</v>
      </c>
      <c r="BF53" s="26">
        <f>IFERROR(SUM(Entity_Metrics[[#This Row],[Operating surplus/(deficit) (social housing lettings)]])/SUM(Entity_Metrics[[#This Row],[Turnover from social housing lettings]]),"")</f>
        <v>0.19651678807669765</v>
      </c>
      <c r="BG53" s="27">
        <v>11735</v>
      </c>
      <c r="BH53" s="27">
        <v>59715</v>
      </c>
      <c r="BI53" s="26">
        <f>IFERROR(SUM(Entity_Metrics[[#This Row],[Operating surplus/(deficit) (overall)2]],-Entity_Metrics[[#This Row],[Gain/(loss) on disposal of fixed assets (housing properties)2]],-Entity_Metrics[[#This Row],[Gain/(loss) on disposal of fixed assets (other)2]])/SUM(Entity_Metrics[[#This Row],[Turnover (overall)]]),"")</f>
        <v>0.16974642778976332</v>
      </c>
      <c r="BJ53" s="27">
        <v>10825</v>
      </c>
      <c r="BK53" s="27">
        <v>375</v>
      </c>
      <c r="BL53" s="27">
        <v>-408</v>
      </c>
      <c r="BM53" s="27">
        <v>63966</v>
      </c>
      <c r="BN53" s="26">
        <f>IFERROR(SUM(Entity_Metrics[[#This Row],[Operating surplus/(deficit) (overall)3]],Entity_Metrics[[#This Row],[Share of operating surplus/(deficit) in joint ventures or associates]])/SUM(Entity_Metrics[[#This Row],[Total assets less current liabilities]]),"")</f>
        <v>2.299473192284816E-2</v>
      </c>
      <c r="BO53" s="27">
        <v>10825</v>
      </c>
      <c r="BP53" s="27">
        <v>0</v>
      </c>
      <c r="BQ53" s="27">
        <v>470760</v>
      </c>
      <c r="BR53" s="65">
        <f>Entity_Metrics[[#This Row],[Total social housing units owned (Period end)]]</f>
        <v>11705</v>
      </c>
      <c r="BS53" s="26">
        <v>5.3823152498932082E-2</v>
      </c>
      <c r="BT53" s="26">
        <v>0.12541648868005126</v>
      </c>
      <c r="BU53" s="30" t="s">
        <v>845</v>
      </c>
      <c r="BV53" s="64" t="s">
        <v>118</v>
      </c>
      <c r="BW53" s="30" t="s">
        <v>118</v>
      </c>
      <c r="BX53" s="30" t="s">
        <v>853</v>
      </c>
      <c r="BY53" s="29">
        <v>0.92071161368087162</v>
      </c>
      <c r="BZ53" s="23">
        <v>4649</v>
      </c>
      <c r="CA53" s="32" t="s">
        <v>651</v>
      </c>
    </row>
    <row r="54" spans="1:79" x14ac:dyDescent="0.25">
      <c r="A54" s="23" t="s">
        <v>93</v>
      </c>
      <c r="B54" s="24" t="s">
        <v>94</v>
      </c>
      <c r="C54" s="25" t="s">
        <v>686</v>
      </c>
      <c r="D5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3.0652103339581741E-2</v>
      </c>
      <c r="E54" s="27">
        <v>1171</v>
      </c>
      <c r="F54" s="27">
        <v>1143</v>
      </c>
      <c r="G54" s="27">
        <v>609</v>
      </c>
      <c r="H54" s="27">
        <v>4</v>
      </c>
      <c r="I54" s="27">
        <v>0</v>
      </c>
      <c r="J54" s="27">
        <v>95491</v>
      </c>
      <c r="K54" s="27">
        <v>0</v>
      </c>
      <c r="L5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1.0734463276836158E-2</v>
      </c>
      <c r="M54" s="27">
        <v>19</v>
      </c>
      <c r="N54" s="27">
        <v>0</v>
      </c>
      <c r="O54" s="27">
        <v>1710</v>
      </c>
      <c r="P54" s="27">
        <v>60</v>
      </c>
      <c r="Q5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54" s="27">
        <v>0</v>
      </c>
      <c r="S54" s="27">
        <v>0</v>
      </c>
      <c r="T54" s="27">
        <v>0</v>
      </c>
      <c r="U54" s="27">
        <v>1710</v>
      </c>
      <c r="V54" s="27">
        <v>60</v>
      </c>
      <c r="W54" s="27">
        <v>0</v>
      </c>
      <c r="X54" s="27">
        <v>0</v>
      </c>
      <c r="Y5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9.2333308898220778E-2</v>
      </c>
      <c r="Z54" s="27">
        <v>952</v>
      </c>
      <c r="AA54" s="27">
        <v>18441</v>
      </c>
      <c r="AB54" s="27">
        <v>10576</v>
      </c>
      <c r="AC54" s="27">
        <v>0</v>
      </c>
      <c r="AD54" s="27">
        <v>0</v>
      </c>
      <c r="AE54" s="27">
        <v>95491</v>
      </c>
      <c r="AF54" s="27">
        <v>0</v>
      </c>
      <c r="AG5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7.2488789237668163</v>
      </c>
      <c r="AH54" s="27">
        <v>7098</v>
      </c>
      <c r="AI54" s="27">
        <v>165</v>
      </c>
      <c r="AJ54" s="27">
        <v>0</v>
      </c>
      <c r="AK54" s="27">
        <v>581</v>
      </c>
      <c r="AL54" s="27">
        <v>0</v>
      </c>
      <c r="AM54" s="27">
        <v>49</v>
      </c>
      <c r="AN54" s="27">
        <v>609</v>
      </c>
      <c r="AO54" s="27">
        <v>674</v>
      </c>
      <c r="AP54" s="27">
        <v>-4</v>
      </c>
      <c r="AQ54" s="27">
        <v>-888</v>
      </c>
      <c r="AR5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3.0480192076830734</v>
      </c>
      <c r="AS54" s="27">
        <v>1892</v>
      </c>
      <c r="AT54" s="27">
        <v>1382</v>
      </c>
      <c r="AU54" s="27">
        <v>2207</v>
      </c>
      <c r="AV54" s="27">
        <v>545</v>
      </c>
      <c r="AW54" s="27">
        <v>393</v>
      </c>
      <c r="AX54" s="27">
        <v>0</v>
      </c>
      <c r="AY54" s="27">
        <v>609</v>
      </c>
      <c r="AZ54" s="27">
        <v>3115</v>
      </c>
      <c r="BA54" s="27">
        <v>0</v>
      </c>
      <c r="BB54" s="27">
        <v>0</v>
      </c>
      <c r="BC54" s="27">
        <v>11</v>
      </c>
      <c r="BD54" s="27">
        <v>2</v>
      </c>
      <c r="BE54" s="27">
        <v>3332</v>
      </c>
      <c r="BF54" s="26">
        <f>IFERROR(SUM(Entity_Metrics[[#This Row],[Operating surplus/(deficit) (social housing lettings)]])/SUM(Entity_Metrics[[#This Row],[Turnover from social housing lettings]]),"")</f>
        <v>0.40212381119085128</v>
      </c>
      <c r="BG54" s="27">
        <v>6892</v>
      </c>
      <c r="BH54" s="27">
        <v>17139</v>
      </c>
      <c r="BI54" s="26">
        <f>IFERROR(SUM(Entity_Metrics[[#This Row],[Operating surplus/(deficit) (overall)2]],-Entity_Metrics[[#This Row],[Gain/(loss) on disposal of fixed assets (housing properties)2]],-Entity_Metrics[[#This Row],[Gain/(loss) on disposal of fixed assets (other)2]])/SUM(Entity_Metrics[[#This Row],[Turnover (overall)]]),"")</f>
        <v>0.39085578982974406</v>
      </c>
      <c r="BJ54" s="27">
        <v>7098</v>
      </c>
      <c r="BK54" s="27">
        <v>165</v>
      </c>
      <c r="BL54" s="27">
        <v>0</v>
      </c>
      <c r="BM54" s="27">
        <v>17738</v>
      </c>
      <c r="BN54" s="26">
        <f>IFERROR(SUM(Entity_Metrics[[#This Row],[Operating surplus/(deficit) (overall)3]],Entity_Metrics[[#This Row],[Share of operating surplus/(deficit) in joint ventures or associates]])/SUM(Entity_Metrics[[#This Row],[Total assets less current liabilities]]),"")</f>
        <v>6.7887065304717095E-2</v>
      </c>
      <c r="BO54" s="27">
        <v>7098</v>
      </c>
      <c r="BP54" s="27">
        <v>0</v>
      </c>
      <c r="BQ54" s="27">
        <v>104556</v>
      </c>
      <c r="BR54" s="65">
        <f>Entity_Metrics[[#This Row],[Total social housing units owned (Period end)]]</f>
        <v>1710</v>
      </c>
      <c r="BS54" s="26">
        <v>4.736842105263158E-2</v>
      </c>
      <c r="BT54" s="26">
        <v>5.9649122807017542E-2</v>
      </c>
      <c r="BU54" s="30" t="s">
        <v>845</v>
      </c>
      <c r="BV54" s="64" t="s">
        <v>118</v>
      </c>
      <c r="BW54" s="30" t="s">
        <v>118</v>
      </c>
      <c r="BX54" s="30" t="s">
        <v>856</v>
      </c>
      <c r="BY54" s="29">
        <v>0.99314921667750744</v>
      </c>
      <c r="BZ54" s="23" t="s">
        <v>733</v>
      </c>
      <c r="CA54" s="32" t="s">
        <v>482</v>
      </c>
    </row>
    <row r="55" spans="1:79" x14ac:dyDescent="0.25">
      <c r="A55" s="23" t="s">
        <v>267</v>
      </c>
      <c r="B55" s="24" t="s">
        <v>268</v>
      </c>
      <c r="C55" s="25" t="s">
        <v>686</v>
      </c>
      <c r="D5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0.12176192150447337</v>
      </c>
      <c r="E55" s="27">
        <v>38143</v>
      </c>
      <c r="F55" s="27">
        <v>229</v>
      </c>
      <c r="G55" s="27">
        <v>2694</v>
      </c>
      <c r="H55" s="27">
        <v>838</v>
      </c>
      <c r="I55" s="27">
        <v>0</v>
      </c>
      <c r="J55" s="27">
        <v>344147</v>
      </c>
      <c r="K55" s="27">
        <v>0</v>
      </c>
      <c r="L5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3.7409493161705554E-2</v>
      </c>
      <c r="M55" s="27">
        <v>186</v>
      </c>
      <c r="N55" s="27">
        <v>0</v>
      </c>
      <c r="O55" s="27">
        <v>4972</v>
      </c>
      <c r="P55" s="27">
        <v>0</v>
      </c>
      <c r="Q5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55" s="27">
        <v>0</v>
      </c>
      <c r="S55" s="27">
        <v>0</v>
      </c>
      <c r="T55" s="27">
        <v>0</v>
      </c>
      <c r="U55" s="27">
        <v>4972</v>
      </c>
      <c r="V55" s="27">
        <v>0</v>
      </c>
      <c r="W55" s="27">
        <v>0</v>
      </c>
      <c r="X55" s="27">
        <v>0</v>
      </c>
      <c r="Y5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0.60408778806730845</v>
      </c>
      <c r="Z55" s="27">
        <v>0</v>
      </c>
      <c r="AA55" s="27">
        <v>218482</v>
      </c>
      <c r="AB55" s="27">
        <v>10587</v>
      </c>
      <c r="AC55" s="27">
        <v>0</v>
      </c>
      <c r="AD55" s="27">
        <v>0</v>
      </c>
      <c r="AE55" s="27">
        <v>344147</v>
      </c>
      <c r="AF55" s="27">
        <v>0</v>
      </c>
      <c r="AG5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1.5704426698215519</v>
      </c>
      <c r="AH55" s="27">
        <v>13358</v>
      </c>
      <c r="AI55" s="27">
        <v>642</v>
      </c>
      <c r="AJ55" s="27">
        <v>0</v>
      </c>
      <c r="AK55" s="27">
        <v>18</v>
      </c>
      <c r="AL55" s="27">
        <v>0</v>
      </c>
      <c r="AM55" s="27">
        <v>64</v>
      </c>
      <c r="AN55" s="27">
        <v>2694</v>
      </c>
      <c r="AO55" s="27">
        <v>5861</v>
      </c>
      <c r="AP55" s="27">
        <v>-838</v>
      </c>
      <c r="AQ55" s="27">
        <v>-9305</v>
      </c>
      <c r="AR5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3.9414722445695896</v>
      </c>
      <c r="AS55" s="27">
        <v>5330</v>
      </c>
      <c r="AT55" s="27">
        <v>1078</v>
      </c>
      <c r="AU55" s="27">
        <v>1808</v>
      </c>
      <c r="AV55" s="27">
        <v>2058</v>
      </c>
      <c r="AW55" s="27">
        <v>731</v>
      </c>
      <c r="AX55" s="27">
        <v>0</v>
      </c>
      <c r="AY55" s="27">
        <v>2694</v>
      </c>
      <c r="AZ55" s="27">
        <v>0</v>
      </c>
      <c r="BA55" s="27">
        <v>0</v>
      </c>
      <c r="BB55" s="27">
        <v>0</v>
      </c>
      <c r="BC55" s="27">
        <v>5898</v>
      </c>
      <c r="BD55" s="27">
        <v>0</v>
      </c>
      <c r="BE55" s="27">
        <v>4972</v>
      </c>
      <c r="BF55" s="26">
        <f>IFERROR(SUM(Entity_Metrics[[#This Row],[Operating surplus/(deficit) (social housing lettings)]])/SUM(Entity_Metrics[[#This Row],[Turnover from social housing lettings]]),"")</f>
        <v>0.38557765736935889</v>
      </c>
      <c r="BG55" s="27">
        <v>10603</v>
      </c>
      <c r="BH55" s="27">
        <v>27499</v>
      </c>
      <c r="BI55" s="26">
        <f>IFERROR(SUM(Entity_Metrics[[#This Row],[Operating surplus/(deficit) (overall)2]],-Entity_Metrics[[#This Row],[Gain/(loss) on disposal of fixed assets (housing properties)2]],-Entity_Metrics[[#This Row],[Gain/(loss) on disposal of fixed assets (other)2]])/SUM(Entity_Metrics[[#This Row],[Turnover (overall)]]),"")</f>
        <v>0.33050032488628978</v>
      </c>
      <c r="BJ55" s="27">
        <v>13358</v>
      </c>
      <c r="BK55" s="27">
        <v>642</v>
      </c>
      <c r="BL55" s="27">
        <v>0</v>
      </c>
      <c r="BM55" s="27">
        <v>38475</v>
      </c>
      <c r="BN55" s="26">
        <f>IFERROR(SUM(Entity_Metrics[[#This Row],[Operating surplus/(deficit) (overall)3]],Entity_Metrics[[#This Row],[Share of operating surplus/(deficit) in joint ventures or associates]])/SUM(Entity_Metrics[[#This Row],[Total assets less current liabilities]]),"")</f>
        <v>3.7061390731600398E-2</v>
      </c>
      <c r="BO55" s="27">
        <v>13358</v>
      </c>
      <c r="BP55" s="27">
        <v>0</v>
      </c>
      <c r="BQ55" s="27">
        <v>360429</v>
      </c>
      <c r="BR55" s="65">
        <f>Entity_Metrics[[#This Row],[Total social housing units owned (Period end)]]</f>
        <v>4972</v>
      </c>
      <c r="BS55" s="26">
        <v>0</v>
      </c>
      <c r="BT55" s="26">
        <v>0</v>
      </c>
      <c r="BU55" s="30" t="s">
        <v>850</v>
      </c>
      <c r="BV55" s="64">
        <v>2001</v>
      </c>
      <c r="BW55" s="30" t="s">
        <v>851</v>
      </c>
      <c r="BX55" s="30" t="s">
        <v>847</v>
      </c>
      <c r="BY55" s="29">
        <v>1.0149631852145344</v>
      </c>
      <c r="BZ55" s="23" t="s">
        <v>267</v>
      </c>
      <c r="CA55" s="32" t="s">
        <v>268</v>
      </c>
    </row>
    <row r="56" spans="1:79" x14ac:dyDescent="0.25">
      <c r="A56" s="23" t="s">
        <v>84</v>
      </c>
      <c r="B56" s="24" t="s">
        <v>85</v>
      </c>
      <c r="C56" s="25" t="s">
        <v>686</v>
      </c>
      <c r="D5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0.11024256805414312</v>
      </c>
      <c r="E56" s="27">
        <v>57043</v>
      </c>
      <c r="F56" s="27">
        <v>1638</v>
      </c>
      <c r="G56" s="27">
        <v>5674</v>
      </c>
      <c r="H56" s="27">
        <v>1013</v>
      </c>
      <c r="I56" s="27">
        <v>0</v>
      </c>
      <c r="J56" s="27">
        <v>592947</v>
      </c>
      <c r="K56" s="27">
        <v>0</v>
      </c>
      <c r="L5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3.2049625226156626E-2</v>
      </c>
      <c r="M56" s="27">
        <v>372</v>
      </c>
      <c r="N56" s="27">
        <v>0</v>
      </c>
      <c r="O56" s="27">
        <v>11607</v>
      </c>
      <c r="P56" s="27">
        <v>0</v>
      </c>
      <c r="Q5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56" s="27">
        <v>0</v>
      </c>
      <c r="S56" s="27">
        <v>0</v>
      </c>
      <c r="T56" s="27">
        <v>0</v>
      </c>
      <c r="U56" s="27">
        <v>11607</v>
      </c>
      <c r="V56" s="27">
        <v>0</v>
      </c>
      <c r="W56" s="27">
        <v>84</v>
      </c>
      <c r="X56" s="27">
        <v>1048</v>
      </c>
      <c r="Y5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0.51082474487601759</v>
      </c>
      <c r="Z56" s="27">
        <v>4821</v>
      </c>
      <c r="AA56" s="27">
        <v>153895</v>
      </c>
      <c r="AB56" s="27">
        <v>8023</v>
      </c>
      <c r="AC56" s="27">
        <v>152199</v>
      </c>
      <c r="AD56" s="27">
        <v>0</v>
      </c>
      <c r="AE56" s="27">
        <v>592947</v>
      </c>
      <c r="AF56" s="27">
        <v>0</v>
      </c>
      <c r="AG5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1.9857276724572912</v>
      </c>
      <c r="AH56" s="27">
        <v>22874</v>
      </c>
      <c r="AI56" s="27">
        <v>1788</v>
      </c>
      <c r="AJ56" s="27">
        <v>0</v>
      </c>
      <c r="AK56" s="27">
        <v>614</v>
      </c>
      <c r="AL56" s="27">
        <v>0</v>
      </c>
      <c r="AM56" s="27">
        <v>366</v>
      </c>
      <c r="AN56" s="27">
        <v>5674</v>
      </c>
      <c r="AO56" s="27">
        <v>12384</v>
      </c>
      <c r="AP56" s="27">
        <v>-1013</v>
      </c>
      <c r="AQ56" s="27">
        <v>-12860</v>
      </c>
      <c r="AR5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3.1675910913900505</v>
      </c>
      <c r="AS56" s="27">
        <v>12754</v>
      </c>
      <c r="AT56" s="27">
        <v>4746</v>
      </c>
      <c r="AU56" s="27">
        <v>9107</v>
      </c>
      <c r="AV56" s="27">
        <v>3529</v>
      </c>
      <c r="AW56" s="27">
        <v>0</v>
      </c>
      <c r="AX56" s="27">
        <v>0</v>
      </c>
      <c r="AY56" s="27">
        <v>5674</v>
      </c>
      <c r="AZ56" s="27">
        <v>0</v>
      </c>
      <c r="BA56" s="27">
        <v>362</v>
      </c>
      <c r="BB56" s="27">
        <v>812</v>
      </c>
      <c r="BC56" s="27">
        <v>0</v>
      </c>
      <c r="BD56" s="27">
        <v>137</v>
      </c>
      <c r="BE56" s="27">
        <v>11719</v>
      </c>
      <c r="BF56" s="26">
        <f>IFERROR(SUM(Entity_Metrics[[#This Row],[Operating surplus/(deficit) (social housing lettings)]])/SUM(Entity_Metrics[[#This Row],[Turnover from social housing lettings]]),"")</f>
        <v>0.23840436881792373</v>
      </c>
      <c r="BG56" s="27">
        <v>13184</v>
      </c>
      <c r="BH56" s="27">
        <v>55301</v>
      </c>
      <c r="BI56" s="26">
        <f>IFERROR(SUM(Entity_Metrics[[#This Row],[Operating surplus/(deficit) (overall)2]],-Entity_Metrics[[#This Row],[Gain/(loss) on disposal of fixed assets (housing properties)2]],-Entity_Metrics[[#This Row],[Gain/(loss) on disposal of fixed assets (other)2]])/SUM(Entity_Metrics[[#This Row],[Turnover (overall)]]),"")</f>
        <v>0.26684383700329029</v>
      </c>
      <c r="BJ56" s="27">
        <v>22874</v>
      </c>
      <c r="BK56" s="27">
        <v>1788</v>
      </c>
      <c r="BL56" s="27">
        <v>0</v>
      </c>
      <c r="BM56" s="27">
        <v>79020</v>
      </c>
      <c r="BN56" s="26">
        <f>IFERROR(SUM(Entity_Metrics[[#This Row],[Operating surplus/(deficit) (overall)3]],Entity_Metrics[[#This Row],[Share of operating surplus/(deficit) in joint ventures or associates]])/SUM(Entity_Metrics[[#This Row],[Total assets less current liabilities]]),"")</f>
        <v>3.6945928178821266E-2</v>
      </c>
      <c r="BO56" s="27">
        <v>22874</v>
      </c>
      <c r="BP56" s="27">
        <v>0</v>
      </c>
      <c r="BQ56" s="27">
        <v>619121</v>
      </c>
      <c r="BR56" s="65">
        <f>Entity_Metrics[[#This Row],[Total social housing units owned (Period end)]]</f>
        <v>11607</v>
      </c>
      <c r="BS56" s="26">
        <v>6.4616179891444818E-3</v>
      </c>
      <c r="BT56" s="26">
        <v>9.8647367967605759E-2</v>
      </c>
      <c r="BU56" s="30" t="s">
        <v>850</v>
      </c>
      <c r="BV56" s="64">
        <v>2004</v>
      </c>
      <c r="BW56" s="30" t="s">
        <v>851</v>
      </c>
      <c r="BX56" s="30" t="s">
        <v>856</v>
      </c>
      <c r="BY56" s="29">
        <v>0.99306177809567753</v>
      </c>
      <c r="BZ56" s="23" t="s">
        <v>84</v>
      </c>
      <c r="CA56" s="32" t="s">
        <v>85</v>
      </c>
    </row>
    <row r="57" spans="1:79" x14ac:dyDescent="0.25">
      <c r="A57" s="23" t="s">
        <v>4</v>
      </c>
      <c r="B57" s="24" t="s">
        <v>5</v>
      </c>
      <c r="C57" s="25" t="s">
        <v>686</v>
      </c>
      <c r="D5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0.11783894619112713</v>
      </c>
      <c r="E57" s="27">
        <v>14025</v>
      </c>
      <c r="F57" s="27">
        <v>0</v>
      </c>
      <c r="G57" s="27">
        <v>1147</v>
      </c>
      <c r="H57" s="27">
        <v>0</v>
      </c>
      <c r="I57" s="27">
        <v>0</v>
      </c>
      <c r="J57" s="27">
        <v>128752</v>
      </c>
      <c r="K57" s="27">
        <v>0</v>
      </c>
      <c r="L5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1.0958904109589041E-2</v>
      </c>
      <c r="M57" s="27">
        <v>16</v>
      </c>
      <c r="N57" s="27">
        <v>0</v>
      </c>
      <c r="O57" s="27">
        <v>1460</v>
      </c>
      <c r="P57" s="27">
        <v>0</v>
      </c>
      <c r="Q5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57" s="27">
        <v>0</v>
      </c>
      <c r="S57" s="27">
        <v>0</v>
      </c>
      <c r="T57" s="27">
        <v>0</v>
      </c>
      <c r="U57" s="27">
        <v>1460</v>
      </c>
      <c r="V57" s="27">
        <v>0</v>
      </c>
      <c r="W57" s="27">
        <v>0</v>
      </c>
      <c r="X57" s="27">
        <v>0</v>
      </c>
      <c r="Y5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0.41417609046849757</v>
      </c>
      <c r="Z57" s="27">
        <v>493</v>
      </c>
      <c r="AA57" s="27">
        <v>59651</v>
      </c>
      <c r="AB57" s="27">
        <v>6818</v>
      </c>
      <c r="AC57" s="27">
        <v>0</v>
      </c>
      <c r="AD57" s="27">
        <v>0</v>
      </c>
      <c r="AE57" s="27">
        <v>128752</v>
      </c>
      <c r="AF57" s="27">
        <v>0</v>
      </c>
      <c r="AG5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1.1829419035846724</v>
      </c>
      <c r="AH57" s="27">
        <v>2659</v>
      </c>
      <c r="AI57" s="27">
        <v>658</v>
      </c>
      <c r="AJ57" s="27">
        <v>0</v>
      </c>
      <c r="AK57" s="27">
        <v>478</v>
      </c>
      <c r="AL57" s="27">
        <v>14</v>
      </c>
      <c r="AM57" s="27">
        <v>106</v>
      </c>
      <c r="AN57" s="27">
        <v>1147</v>
      </c>
      <c r="AO57" s="27">
        <v>1446</v>
      </c>
      <c r="AP57" s="27">
        <v>0</v>
      </c>
      <c r="AQ57" s="27">
        <v>-1618</v>
      </c>
      <c r="AR5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6.2045152722443557</v>
      </c>
      <c r="AS57" s="27">
        <v>3534</v>
      </c>
      <c r="AT57" s="27">
        <v>2010</v>
      </c>
      <c r="AU57" s="27">
        <v>2021</v>
      </c>
      <c r="AV57" s="27">
        <v>632</v>
      </c>
      <c r="AW57" s="27">
        <v>0</v>
      </c>
      <c r="AX57" s="27">
        <v>0</v>
      </c>
      <c r="AY57" s="27">
        <v>1147</v>
      </c>
      <c r="AZ57" s="27">
        <v>0</v>
      </c>
      <c r="BA57" s="27">
        <v>0</v>
      </c>
      <c r="BB57" s="27">
        <v>0</v>
      </c>
      <c r="BC57" s="27">
        <v>0</v>
      </c>
      <c r="BD57" s="27">
        <v>0</v>
      </c>
      <c r="BE57" s="27">
        <v>1506</v>
      </c>
      <c r="BF57" s="26">
        <f>IFERROR(SUM(Entity_Metrics[[#This Row],[Operating surplus/(deficit) (social housing lettings)]])/SUM(Entity_Metrics[[#This Row],[Turnover from social housing lettings]]),"")</f>
        <v>0.14050091631032377</v>
      </c>
      <c r="BG57" s="27">
        <v>1610</v>
      </c>
      <c r="BH57" s="27">
        <v>11459</v>
      </c>
      <c r="BI57" s="26">
        <f>IFERROR(SUM(Entity_Metrics[[#This Row],[Operating surplus/(deficit) (overall)2]],-Entity_Metrics[[#This Row],[Gain/(loss) on disposal of fixed assets (housing properties)2]],-Entity_Metrics[[#This Row],[Gain/(loss) on disposal of fixed assets (other)2]])/SUM(Entity_Metrics[[#This Row],[Turnover (overall)]]),"")</f>
        <v>0.14740331491712708</v>
      </c>
      <c r="BJ57" s="27">
        <v>2659</v>
      </c>
      <c r="BK57" s="27">
        <v>658</v>
      </c>
      <c r="BL57" s="27">
        <v>0</v>
      </c>
      <c r="BM57" s="27">
        <v>13575</v>
      </c>
      <c r="BN57" s="26">
        <f>IFERROR(SUM(Entity_Metrics[[#This Row],[Operating surplus/(deficit) (overall)3]],Entity_Metrics[[#This Row],[Share of operating surplus/(deficit) in joint ventures or associates]])/SUM(Entity_Metrics[[#This Row],[Total assets less current liabilities]]),"")</f>
        <v>1.9021389226697188E-2</v>
      </c>
      <c r="BO57" s="27">
        <v>2659</v>
      </c>
      <c r="BP57" s="27">
        <v>0</v>
      </c>
      <c r="BQ57" s="27">
        <v>139790</v>
      </c>
      <c r="BR57" s="65">
        <f>Entity_Metrics[[#This Row],[Total social housing units owned (Period end)]]</f>
        <v>1460</v>
      </c>
      <c r="BS57" s="26">
        <v>0.1354526606772633</v>
      </c>
      <c r="BT57" s="26">
        <v>0.22322045611610228</v>
      </c>
      <c r="BU57" s="30" t="s">
        <v>845</v>
      </c>
      <c r="BV57" s="64" t="s">
        <v>118</v>
      </c>
      <c r="BW57" s="30" t="s">
        <v>118</v>
      </c>
      <c r="BX57" s="30" t="s">
        <v>846</v>
      </c>
      <c r="BY57" s="29">
        <v>1.2671743050743891</v>
      </c>
      <c r="BZ57" s="23" t="s">
        <v>4</v>
      </c>
      <c r="CA57" s="32" t="s">
        <v>5</v>
      </c>
    </row>
    <row r="58" spans="1:79" x14ac:dyDescent="0.25">
      <c r="A58" s="23" t="s">
        <v>42</v>
      </c>
      <c r="B58" s="24" t="s">
        <v>356</v>
      </c>
      <c r="C58" s="25" t="s">
        <v>686</v>
      </c>
      <c r="D5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0.12456849751708098</v>
      </c>
      <c r="E58" s="27">
        <v>61836</v>
      </c>
      <c r="F58" s="27">
        <v>0</v>
      </c>
      <c r="G58" s="27">
        <v>4360</v>
      </c>
      <c r="H58" s="27">
        <v>1609</v>
      </c>
      <c r="I58" s="27">
        <v>0</v>
      </c>
      <c r="J58" s="27">
        <v>544319</v>
      </c>
      <c r="K58" s="27">
        <v>0</v>
      </c>
      <c r="L5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2.7097616715638262E-2</v>
      </c>
      <c r="M58" s="27">
        <v>332</v>
      </c>
      <c r="N58" s="27">
        <v>0</v>
      </c>
      <c r="O58" s="27">
        <v>12252</v>
      </c>
      <c r="P58" s="27">
        <v>0</v>
      </c>
      <c r="Q5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9.7634247089748404E-4</v>
      </c>
      <c r="R58" s="27">
        <v>2</v>
      </c>
      <c r="S58" s="27">
        <v>11</v>
      </c>
      <c r="T58" s="27">
        <v>0</v>
      </c>
      <c r="U58" s="27">
        <v>12252</v>
      </c>
      <c r="V58" s="27">
        <v>0</v>
      </c>
      <c r="W58" s="27">
        <v>42</v>
      </c>
      <c r="X58" s="27">
        <v>1021</v>
      </c>
      <c r="Y5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0.55847214592913341</v>
      </c>
      <c r="Z58" s="27">
        <v>562</v>
      </c>
      <c r="AA58" s="27">
        <v>315011</v>
      </c>
      <c r="AB58" s="27">
        <v>11586</v>
      </c>
      <c r="AC58" s="27">
        <v>0</v>
      </c>
      <c r="AD58" s="27">
        <v>0</v>
      </c>
      <c r="AE58" s="27">
        <v>544319</v>
      </c>
      <c r="AF58" s="27">
        <v>0</v>
      </c>
      <c r="AG5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2.7840384804162168</v>
      </c>
      <c r="AH58" s="27">
        <v>28012</v>
      </c>
      <c r="AI58" s="27">
        <v>6603</v>
      </c>
      <c r="AJ58" s="27">
        <v>0</v>
      </c>
      <c r="AK58" s="27">
        <v>1331</v>
      </c>
      <c r="AL58" s="27">
        <v>0</v>
      </c>
      <c r="AM58" s="27">
        <v>1649</v>
      </c>
      <c r="AN58" s="27">
        <v>4360</v>
      </c>
      <c r="AO58" s="27">
        <v>10994</v>
      </c>
      <c r="AP58" s="27">
        <v>-1609</v>
      </c>
      <c r="AQ58" s="27">
        <v>-8578</v>
      </c>
      <c r="AR5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3.4111981717270652</v>
      </c>
      <c r="AS58" s="27">
        <v>9758</v>
      </c>
      <c r="AT58" s="27">
        <v>2993</v>
      </c>
      <c r="AU58" s="27">
        <v>10692</v>
      </c>
      <c r="AV58" s="27">
        <v>0</v>
      </c>
      <c r="AW58" s="27">
        <v>10955</v>
      </c>
      <c r="AX58" s="27">
        <v>0</v>
      </c>
      <c r="AY58" s="27">
        <v>4360</v>
      </c>
      <c r="AZ58" s="27">
        <v>2671</v>
      </c>
      <c r="BA58" s="27">
        <v>365</v>
      </c>
      <c r="BB58" s="27">
        <v>0</v>
      </c>
      <c r="BC58" s="27">
        <v>0</v>
      </c>
      <c r="BD58" s="27">
        <v>0</v>
      </c>
      <c r="BE58" s="27">
        <v>12252</v>
      </c>
      <c r="BF58" s="26">
        <f>IFERROR(SUM(Entity_Metrics[[#This Row],[Operating surplus/(deficit) (social housing lettings)]])/SUM(Entity_Metrics[[#This Row],[Turnover from social housing lettings]]),"")</f>
        <v>0.25401367278126641</v>
      </c>
      <c r="BG58" s="27">
        <v>16423</v>
      </c>
      <c r="BH58" s="27">
        <v>64654</v>
      </c>
      <c r="BI58" s="26">
        <f>IFERROR(SUM(Entity_Metrics[[#This Row],[Operating surplus/(deficit) (overall)2]],-Entity_Metrics[[#This Row],[Gain/(loss) on disposal of fixed assets (housing properties)2]],-Entity_Metrics[[#This Row],[Gain/(loss) on disposal of fixed assets (other)2]])/SUM(Entity_Metrics[[#This Row],[Turnover (overall)]]),"")</f>
        <v>0.26981146342692947</v>
      </c>
      <c r="BJ58" s="27">
        <v>28012</v>
      </c>
      <c r="BK58" s="27">
        <v>6603</v>
      </c>
      <c r="BL58" s="27">
        <v>0</v>
      </c>
      <c r="BM58" s="27">
        <v>79348</v>
      </c>
      <c r="BN58" s="26">
        <f>IFERROR(SUM(Entity_Metrics[[#This Row],[Operating surplus/(deficit) (overall)3]],Entity_Metrics[[#This Row],[Share of operating surplus/(deficit) in joint ventures or associates]])/SUM(Entity_Metrics[[#This Row],[Total assets less current liabilities]]),"")</f>
        <v>4.3478395837795718E-2</v>
      </c>
      <c r="BO58" s="27">
        <v>28012</v>
      </c>
      <c r="BP58" s="27">
        <v>0</v>
      </c>
      <c r="BQ58" s="27">
        <v>644274</v>
      </c>
      <c r="BR58" s="65">
        <f>Entity_Metrics[[#This Row],[Total social housing units owned (Period end)]]</f>
        <v>12252</v>
      </c>
      <c r="BS58" s="26">
        <v>1.6243571953309933E-2</v>
      </c>
      <c r="BT58" s="26">
        <v>0.14619214757978941</v>
      </c>
      <c r="BU58" s="30" t="s">
        <v>850</v>
      </c>
      <c r="BV58" s="64">
        <v>1999</v>
      </c>
      <c r="BW58" s="30" t="s">
        <v>851</v>
      </c>
      <c r="BX58" s="30" t="s">
        <v>855</v>
      </c>
      <c r="BY58" s="29">
        <v>0.94425117472629427</v>
      </c>
      <c r="BZ58" s="23" t="s">
        <v>721</v>
      </c>
      <c r="CA58" s="32" t="s">
        <v>412</v>
      </c>
    </row>
    <row r="59" spans="1:79" x14ac:dyDescent="0.25">
      <c r="A59" s="23" t="s">
        <v>97</v>
      </c>
      <c r="B59" s="24" t="s">
        <v>98</v>
      </c>
      <c r="C59" s="25" t="s">
        <v>686</v>
      </c>
      <c r="D5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4.7271606993534214E-2</v>
      </c>
      <c r="E59" s="27">
        <v>21003</v>
      </c>
      <c r="F59" s="27">
        <v>0</v>
      </c>
      <c r="G59" s="27">
        <v>3700</v>
      </c>
      <c r="H59" s="27">
        <v>0</v>
      </c>
      <c r="I59" s="27">
        <v>1</v>
      </c>
      <c r="J59" s="27">
        <v>522597</v>
      </c>
      <c r="K59" s="27">
        <v>0</v>
      </c>
      <c r="L5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2.4188859169670892E-2</v>
      </c>
      <c r="M59" s="27">
        <v>208</v>
      </c>
      <c r="N59" s="27">
        <v>0</v>
      </c>
      <c r="O59" s="27">
        <v>8111</v>
      </c>
      <c r="P59" s="27">
        <v>488</v>
      </c>
      <c r="Q5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59" s="27">
        <v>0</v>
      </c>
      <c r="S59" s="27">
        <v>0</v>
      </c>
      <c r="T59" s="27">
        <v>0</v>
      </c>
      <c r="U59" s="27">
        <v>8111</v>
      </c>
      <c r="V59" s="27">
        <v>488</v>
      </c>
      <c r="W59" s="27">
        <v>965</v>
      </c>
      <c r="X59" s="27">
        <v>112</v>
      </c>
      <c r="Y5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0.77516518464514717</v>
      </c>
      <c r="Z59" s="27">
        <v>11530</v>
      </c>
      <c r="AA59" s="27">
        <v>170505</v>
      </c>
      <c r="AB59" s="27">
        <v>3187</v>
      </c>
      <c r="AC59" s="27">
        <v>157868</v>
      </c>
      <c r="AD59" s="27">
        <v>68383</v>
      </c>
      <c r="AE59" s="27">
        <v>522597</v>
      </c>
      <c r="AF59" s="27">
        <v>0</v>
      </c>
      <c r="AG5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1.3872961373390558</v>
      </c>
      <c r="AH59" s="27">
        <v>25102</v>
      </c>
      <c r="AI59" s="27">
        <v>1795</v>
      </c>
      <c r="AJ59" s="27">
        <v>0</v>
      </c>
      <c r="AK59" s="27">
        <v>921</v>
      </c>
      <c r="AL59" s="27">
        <v>0</v>
      </c>
      <c r="AM59" s="27">
        <v>349</v>
      </c>
      <c r="AN59" s="27">
        <v>3700</v>
      </c>
      <c r="AO59" s="27">
        <v>5208</v>
      </c>
      <c r="AP59" s="27">
        <v>0</v>
      </c>
      <c r="AQ59" s="27">
        <v>-17475</v>
      </c>
      <c r="AR5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2.1545670225385529</v>
      </c>
      <c r="AS59" s="27">
        <v>3370</v>
      </c>
      <c r="AT59" s="27">
        <v>3554</v>
      </c>
      <c r="AU59" s="27">
        <v>4431</v>
      </c>
      <c r="AV59" s="27">
        <v>1084</v>
      </c>
      <c r="AW59" s="27">
        <v>681</v>
      </c>
      <c r="AX59" s="27">
        <v>0</v>
      </c>
      <c r="AY59" s="27">
        <v>3700</v>
      </c>
      <c r="AZ59" s="27">
        <v>0</v>
      </c>
      <c r="BA59" s="27">
        <v>1061</v>
      </c>
      <c r="BB59" s="27">
        <v>0</v>
      </c>
      <c r="BC59" s="27">
        <v>282</v>
      </c>
      <c r="BD59" s="27">
        <v>0</v>
      </c>
      <c r="BE59" s="27">
        <v>8430</v>
      </c>
      <c r="BF59" s="26">
        <f>IFERROR(SUM(Entity_Metrics[[#This Row],[Operating surplus/(deficit) (social housing lettings)]])/SUM(Entity_Metrics[[#This Row],[Turnover from social housing lettings]]),"")</f>
        <v>0.54404646660212974</v>
      </c>
      <c r="BG59" s="27">
        <v>21918</v>
      </c>
      <c r="BH59" s="27">
        <v>40287</v>
      </c>
      <c r="BI59" s="26">
        <f>IFERROR(SUM(Entity_Metrics[[#This Row],[Operating surplus/(deficit) (overall)2]],-Entity_Metrics[[#This Row],[Gain/(loss) on disposal of fixed assets (housing properties)2]],-Entity_Metrics[[#This Row],[Gain/(loss) on disposal of fixed assets (other)2]])/SUM(Entity_Metrics[[#This Row],[Turnover (overall)]]),"")</f>
        <v>0.40705939885079556</v>
      </c>
      <c r="BJ59" s="27">
        <v>25102</v>
      </c>
      <c r="BK59" s="27">
        <v>1795</v>
      </c>
      <c r="BL59" s="27">
        <v>0</v>
      </c>
      <c r="BM59" s="27">
        <v>57257</v>
      </c>
      <c r="BN59" s="26">
        <f>IFERROR(SUM(Entity_Metrics[[#This Row],[Operating surplus/(deficit) (overall)3]],Entity_Metrics[[#This Row],[Share of operating surplus/(deficit) in joint ventures or associates]])/SUM(Entity_Metrics[[#This Row],[Total assets less current liabilities]]),"")</f>
        <v>4.2717283465303908E-2</v>
      </c>
      <c r="BO59" s="27">
        <v>25102</v>
      </c>
      <c r="BP59" s="27">
        <v>0</v>
      </c>
      <c r="BQ59" s="27">
        <v>587631</v>
      </c>
      <c r="BR59" s="65">
        <f>Entity_Metrics[[#This Row],[Total social housing units owned (Period end)]]</f>
        <v>8111</v>
      </c>
      <c r="BS59" s="26">
        <v>7.9080687013468424E-3</v>
      </c>
      <c r="BT59" s="26">
        <v>7.2408254046707032E-2</v>
      </c>
      <c r="BU59" s="30" t="s">
        <v>845</v>
      </c>
      <c r="BV59" s="64" t="s">
        <v>118</v>
      </c>
      <c r="BW59" s="30" t="s">
        <v>118</v>
      </c>
      <c r="BX59" s="30" t="s">
        <v>852</v>
      </c>
      <c r="BY59" s="29">
        <v>0.95027994183807385</v>
      </c>
      <c r="BZ59" s="23" t="s">
        <v>733</v>
      </c>
      <c r="CA59" s="32" t="s">
        <v>482</v>
      </c>
    </row>
    <row r="60" spans="1:79" x14ac:dyDescent="0.25">
      <c r="A60" s="23" t="s">
        <v>32</v>
      </c>
      <c r="B60" s="24" t="s">
        <v>33</v>
      </c>
      <c r="C60" s="25" t="s">
        <v>686</v>
      </c>
      <c r="D6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8.6472045977819573E-2</v>
      </c>
      <c r="E60" s="27">
        <v>28324</v>
      </c>
      <c r="F60" s="27">
        <v>0</v>
      </c>
      <c r="G60" s="27">
        <v>1197</v>
      </c>
      <c r="H60" s="27">
        <v>0</v>
      </c>
      <c r="I60" s="27">
        <v>-1</v>
      </c>
      <c r="J60" s="27">
        <v>341382</v>
      </c>
      <c r="K60" s="27">
        <v>0</v>
      </c>
      <c r="L6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3.9774610540271794E-2</v>
      </c>
      <c r="M60" s="27">
        <v>240</v>
      </c>
      <c r="N60" s="27">
        <v>0</v>
      </c>
      <c r="O60" s="27">
        <v>6034</v>
      </c>
      <c r="P60" s="27">
        <v>0</v>
      </c>
      <c r="Q6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60" s="27">
        <v>0</v>
      </c>
      <c r="S60" s="27">
        <v>0</v>
      </c>
      <c r="T60" s="27">
        <v>0</v>
      </c>
      <c r="U60" s="27">
        <v>6034</v>
      </c>
      <c r="V60" s="27">
        <v>0</v>
      </c>
      <c r="W60" s="27">
        <v>2</v>
      </c>
      <c r="X60" s="27">
        <v>269</v>
      </c>
      <c r="Y6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0.5103842616189489</v>
      </c>
      <c r="Z60" s="27">
        <v>2091</v>
      </c>
      <c r="AA60" s="27">
        <v>185849</v>
      </c>
      <c r="AB60" s="27">
        <v>13704</v>
      </c>
      <c r="AC60" s="27">
        <v>0</v>
      </c>
      <c r="AD60" s="27">
        <v>0</v>
      </c>
      <c r="AE60" s="27">
        <v>341382</v>
      </c>
      <c r="AF60" s="27">
        <v>0</v>
      </c>
      <c r="AG6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5.5237179487179491</v>
      </c>
      <c r="AH60" s="27">
        <v>32132</v>
      </c>
      <c r="AI60" s="27">
        <v>784</v>
      </c>
      <c r="AJ60" s="27">
        <v>0</v>
      </c>
      <c r="AK60" s="27">
        <v>673</v>
      </c>
      <c r="AL60" s="27">
        <v>0</v>
      </c>
      <c r="AM60" s="27">
        <v>54</v>
      </c>
      <c r="AN60" s="27">
        <v>1197</v>
      </c>
      <c r="AO60" s="27">
        <v>4936</v>
      </c>
      <c r="AP60" s="27">
        <v>-623</v>
      </c>
      <c r="AQ60" s="27">
        <v>-5617</v>
      </c>
      <c r="AR6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3.8839907192575405</v>
      </c>
      <c r="AS60" s="27">
        <v>9144</v>
      </c>
      <c r="AT60" s="27">
        <v>1439</v>
      </c>
      <c r="AU60" s="27">
        <v>5105</v>
      </c>
      <c r="AV60" s="27">
        <v>1350</v>
      </c>
      <c r="AW60" s="27">
        <v>2156</v>
      </c>
      <c r="AX60" s="27">
        <v>0</v>
      </c>
      <c r="AY60" s="27">
        <v>1197</v>
      </c>
      <c r="AZ60" s="27">
        <v>190</v>
      </c>
      <c r="BA60" s="27">
        <v>173</v>
      </c>
      <c r="BB60" s="27">
        <v>0</v>
      </c>
      <c r="BC60" s="27">
        <v>1863</v>
      </c>
      <c r="BD60" s="27">
        <v>819</v>
      </c>
      <c r="BE60" s="27">
        <v>6034</v>
      </c>
      <c r="BF60" s="26">
        <f>IFERROR(SUM(Entity_Metrics[[#This Row],[Operating surplus/(deficit) (social housing lettings)]])/SUM(Entity_Metrics[[#This Row],[Turnover from social housing lettings]]),"")</f>
        <v>0.33007657051897799</v>
      </c>
      <c r="BG60" s="27">
        <v>12027</v>
      </c>
      <c r="BH60" s="27">
        <v>36437</v>
      </c>
      <c r="BI60" s="26">
        <f>IFERROR(SUM(Entity_Metrics[[#This Row],[Operating surplus/(deficit) (overall)2]],-Entity_Metrics[[#This Row],[Gain/(loss) on disposal of fixed assets (housing properties)2]],-Entity_Metrics[[#This Row],[Gain/(loss) on disposal of fixed assets (other)2]])/SUM(Entity_Metrics[[#This Row],[Turnover (overall)]]),"")</f>
        <v>0.49617752734294623</v>
      </c>
      <c r="BJ60" s="27">
        <v>32132</v>
      </c>
      <c r="BK60" s="27">
        <v>784</v>
      </c>
      <c r="BL60" s="27">
        <v>0</v>
      </c>
      <c r="BM60" s="27">
        <v>63179</v>
      </c>
      <c r="BN60" s="26">
        <f>IFERROR(SUM(Entity_Metrics[[#This Row],[Operating surplus/(deficit) (overall)3]],Entity_Metrics[[#This Row],[Share of operating surplus/(deficit) in joint ventures or associates]])/SUM(Entity_Metrics[[#This Row],[Total assets less current liabilities]]),"")</f>
        <v>9.0983483547257216E-2</v>
      </c>
      <c r="BO60" s="27">
        <v>32132</v>
      </c>
      <c r="BP60" s="27">
        <v>0</v>
      </c>
      <c r="BQ60" s="27">
        <v>353163</v>
      </c>
      <c r="BR60" s="65">
        <f>Entity_Metrics[[#This Row],[Total social housing units owned (Period end)]]</f>
        <v>6034</v>
      </c>
      <c r="BS60" s="26">
        <v>3.1488233344381836E-3</v>
      </c>
      <c r="BT60" s="26">
        <v>0.10241962214119987</v>
      </c>
      <c r="BU60" s="30" t="s">
        <v>845</v>
      </c>
      <c r="BV60" s="64" t="s">
        <v>118</v>
      </c>
      <c r="BW60" s="30" t="s">
        <v>118</v>
      </c>
      <c r="BX60" s="30" t="s">
        <v>847</v>
      </c>
      <c r="BY60" s="29">
        <v>1.0312508452855564</v>
      </c>
      <c r="BZ60" s="23" t="s">
        <v>722</v>
      </c>
      <c r="CA60" s="32" t="s">
        <v>687</v>
      </c>
    </row>
    <row r="61" spans="1:79" x14ac:dyDescent="0.25">
      <c r="A61" s="23" t="s">
        <v>142</v>
      </c>
      <c r="B61" s="24" t="s">
        <v>143</v>
      </c>
      <c r="C61" s="25" t="s">
        <v>686</v>
      </c>
      <c r="D6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8.6780126767683319E-2</v>
      </c>
      <c r="E61" s="27">
        <v>5511</v>
      </c>
      <c r="F61" s="27">
        <v>0</v>
      </c>
      <c r="G61" s="27">
        <v>1110</v>
      </c>
      <c r="H61" s="27">
        <v>74</v>
      </c>
      <c r="I61" s="27">
        <v>0</v>
      </c>
      <c r="J61" s="27">
        <v>77149</v>
      </c>
      <c r="K61" s="27">
        <v>0</v>
      </c>
      <c r="L6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2.4184476940382452E-2</v>
      </c>
      <c r="M61" s="27">
        <v>43</v>
      </c>
      <c r="N61" s="27">
        <v>0</v>
      </c>
      <c r="O61" s="27">
        <v>1762</v>
      </c>
      <c r="P61" s="27">
        <v>16</v>
      </c>
      <c r="Q6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61" s="27">
        <v>0</v>
      </c>
      <c r="S61" s="27">
        <v>0</v>
      </c>
      <c r="T61" s="27">
        <v>0</v>
      </c>
      <c r="U61" s="27">
        <v>1762</v>
      </c>
      <c r="V61" s="27">
        <v>16</v>
      </c>
      <c r="W61" s="27">
        <v>0</v>
      </c>
      <c r="X61" s="27">
        <v>0</v>
      </c>
      <c r="Y6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0.17641187831339356</v>
      </c>
      <c r="Z61" s="27">
        <v>1078</v>
      </c>
      <c r="AA61" s="27">
        <v>15964</v>
      </c>
      <c r="AB61" s="27">
        <v>3432</v>
      </c>
      <c r="AC61" s="27">
        <v>0</v>
      </c>
      <c r="AD61" s="27">
        <v>0</v>
      </c>
      <c r="AE61" s="27">
        <v>77149</v>
      </c>
      <c r="AF61" s="27">
        <v>0</v>
      </c>
      <c r="AG6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3.8495702005730661</v>
      </c>
      <c r="AH61" s="27">
        <v>2355</v>
      </c>
      <c r="AI61" s="27">
        <v>-35</v>
      </c>
      <c r="AJ61" s="27">
        <v>0</v>
      </c>
      <c r="AK61" s="27">
        <v>421</v>
      </c>
      <c r="AL61" s="27">
        <v>14</v>
      </c>
      <c r="AM61" s="27">
        <v>24</v>
      </c>
      <c r="AN61" s="27">
        <v>1110</v>
      </c>
      <c r="AO61" s="27">
        <v>1818</v>
      </c>
      <c r="AP61" s="27">
        <v>-74</v>
      </c>
      <c r="AQ61" s="27">
        <v>-624</v>
      </c>
      <c r="AR6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2.7879291251384273</v>
      </c>
      <c r="AS61" s="27">
        <v>1009</v>
      </c>
      <c r="AT61" s="27">
        <v>543</v>
      </c>
      <c r="AU61" s="27">
        <v>2337</v>
      </c>
      <c r="AV61" s="27">
        <v>4</v>
      </c>
      <c r="AW61" s="27">
        <v>0</v>
      </c>
      <c r="AX61" s="27">
        <v>0</v>
      </c>
      <c r="AY61" s="27">
        <v>1110</v>
      </c>
      <c r="AZ61" s="27">
        <v>0</v>
      </c>
      <c r="BA61" s="27">
        <v>0</v>
      </c>
      <c r="BB61" s="27">
        <v>0</v>
      </c>
      <c r="BC61" s="27">
        <v>32</v>
      </c>
      <c r="BD61" s="27">
        <v>0</v>
      </c>
      <c r="BE61" s="27">
        <v>1806</v>
      </c>
      <c r="BF61" s="26">
        <f>IFERROR(SUM(Entity_Metrics[[#This Row],[Operating surplus/(deficit) (social housing lettings)]])/SUM(Entity_Metrics[[#This Row],[Turnover from social housing lettings]]),"")</f>
        <v>0.29311630218687873</v>
      </c>
      <c r="BG61" s="27">
        <v>2359</v>
      </c>
      <c r="BH61" s="27">
        <v>8048</v>
      </c>
      <c r="BI61" s="26">
        <f>IFERROR(SUM(Entity_Metrics[[#This Row],[Operating surplus/(deficit) (overall)2]],-Entity_Metrics[[#This Row],[Gain/(loss) on disposal of fixed assets (housing properties)2]],-Entity_Metrics[[#This Row],[Gain/(loss) on disposal of fixed assets (other)2]])/SUM(Entity_Metrics[[#This Row],[Turnover (overall)]]),"")</f>
        <v>0.29466157070644805</v>
      </c>
      <c r="BJ61" s="27">
        <v>2355</v>
      </c>
      <c r="BK61" s="27">
        <v>-35</v>
      </c>
      <c r="BL61" s="27">
        <v>0</v>
      </c>
      <c r="BM61" s="27">
        <v>8111</v>
      </c>
      <c r="BN61" s="26">
        <f>IFERROR(SUM(Entity_Metrics[[#This Row],[Operating surplus/(deficit) (overall)3]],Entity_Metrics[[#This Row],[Share of operating surplus/(deficit) in joint ventures or associates]])/SUM(Entity_Metrics[[#This Row],[Total assets less current liabilities]]),"")</f>
        <v>2.9821451183993923E-2</v>
      </c>
      <c r="BO61" s="27">
        <v>2355</v>
      </c>
      <c r="BP61" s="27">
        <v>0</v>
      </c>
      <c r="BQ61" s="27">
        <v>78970</v>
      </c>
      <c r="BR61" s="65">
        <f>Entity_Metrics[[#This Row],[Total social housing units owned (Period end)]]</f>
        <v>1762</v>
      </c>
      <c r="BS61" s="26">
        <v>0</v>
      </c>
      <c r="BT61" s="26">
        <v>3.5632183908045977E-2</v>
      </c>
      <c r="BU61" s="30" t="s">
        <v>845</v>
      </c>
      <c r="BV61" s="64" t="s">
        <v>118</v>
      </c>
      <c r="BW61" s="30" t="s">
        <v>118</v>
      </c>
      <c r="BX61" s="30" t="s">
        <v>858</v>
      </c>
      <c r="BY61" s="29">
        <v>0.87859632736113924</v>
      </c>
      <c r="BZ61" s="23" t="s">
        <v>142</v>
      </c>
      <c r="CA61" s="32" t="s">
        <v>143</v>
      </c>
    </row>
    <row r="62" spans="1:79" x14ac:dyDescent="0.25">
      <c r="A62" s="23" t="s">
        <v>120</v>
      </c>
      <c r="B62" s="24" t="s">
        <v>163</v>
      </c>
      <c r="C62" s="25" t="s">
        <v>686</v>
      </c>
      <c r="D6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0.10645558943748784</v>
      </c>
      <c r="E62" s="27">
        <v>0</v>
      </c>
      <c r="F62" s="27">
        <v>10549</v>
      </c>
      <c r="G62" s="27">
        <v>5859</v>
      </c>
      <c r="H62" s="27">
        <v>0</v>
      </c>
      <c r="I62" s="27">
        <v>0</v>
      </c>
      <c r="J62" s="27">
        <v>154130</v>
      </c>
      <c r="K62" s="27">
        <v>0</v>
      </c>
      <c r="L6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1.7761989342806395E-3</v>
      </c>
      <c r="M62" s="27">
        <v>4</v>
      </c>
      <c r="N62" s="27">
        <v>0</v>
      </c>
      <c r="O62" s="27">
        <v>2252</v>
      </c>
      <c r="P62" s="27">
        <v>0</v>
      </c>
      <c r="Q6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2.1074815595363539E-3</v>
      </c>
      <c r="R62" s="27">
        <v>8</v>
      </c>
      <c r="S62" s="27">
        <v>0</v>
      </c>
      <c r="T62" s="27">
        <v>0</v>
      </c>
      <c r="U62" s="27">
        <v>2252</v>
      </c>
      <c r="V62" s="27">
        <v>0</v>
      </c>
      <c r="W62" s="27">
        <v>60</v>
      </c>
      <c r="X62" s="27">
        <v>1484</v>
      </c>
      <c r="Y6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0.25702978005579707</v>
      </c>
      <c r="Z62" s="27">
        <v>0</v>
      </c>
      <c r="AA62" s="27">
        <v>42676</v>
      </c>
      <c r="AB62" s="27">
        <v>3060</v>
      </c>
      <c r="AC62" s="27">
        <v>0</v>
      </c>
      <c r="AD62" s="27">
        <v>0</v>
      </c>
      <c r="AE62" s="27">
        <v>154130</v>
      </c>
      <c r="AF62" s="27">
        <v>0</v>
      </c>
      <c r="AG6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0.66124440829605535</v>
      </c>
      <c r="AH62" s="27">
        <v>3778</v>
      </c>
      <c r="AI62" s="27">
        <v>150</v>
      </c>
      <c r="AJ62" s="27">
        <v>0</v>
      </c>
      <c r="AK62" s="27">
        <v>556</v>
      </c>
      <c r="AL62" s="27">
        <v>0</v>
      </c>
      <c r="AM62" s="27">
        <v>56</v>
      </c>
      <c r="AN62" s="27">
        <v>5859</v>
      </c>
      <c r="AO62" s="27">
        <v>4357</v>
      </c>
      <c r="AP62" s="27">
        <v>0</v>
      </c>
      <c r="AQ62" s="27">
        <v>-2459</v>
      </c>
      <c r="AR6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6.8161634103019537</v>
      </c>
      <c r="AS62" s="27">
        <v>1972</v>
      </c>
      <c r="AT62" s="27">
        <v>3050</v>
      </c>
      <c r="AU62" s="27">
        <v>3387</v>
      </c>
      <c r="AV62" s="27">
        <v>322</v>
      </c>
      <c r="AW62" s="27">
        <v>760</v>
      </c>
      <c r="AX62" s="27">
        <v>0</v>
      </c>
      <c r="AY62" s="27">
        <v>5859</v>
      </c>
      <c r="AZ62" s="27">
        <v>0</v>
      </c>
      <c r="BA62" s="27">
        <v>0</v>
      </c>
      <c r="BB62" s="27">
        <v>0</v>
      </c>
      <c r="BC62" s="27">
        <v>0</v>
      </c>
      <c r="BD62" s="27">
        <v>0</v>
      </c>
      <c r="BE62" s="27">
        <v>2252</v>
      </c>
      <c r="BF62" s="26">
        <f>IFERROR(SUM(Entity_Metrics[[#This Row],[Operating surplus/(deficit) (social housing lettings)]])/SUM(Entity_Metrics[[#This Row],[Turnover from social housing lettings]]),"")</f>
        <v>0.24411537186429438</v>
      </c>
      <c r="BG62" s="27">
        <v>4418</v>
      </c>
      <c r="BH62" s="27">
        <v>18098</v>
      </c>
      <c r="BI62" s="26">
        <f>IFERROR(SUM(Entity_Metrics[[#This Row],[Operating surplus/(deficit) (overall)2]],-Entity_Metrics[[#This Row],[Gain/(loss) on disposal of fixed assets (housing properties)2]],-Entity_Metrics[[#This Row],[Gain/(loss) on disposal of fixed assets (other)2]])/SUM(Entity_Metrics[[#This Row],[Turnover (overall)]]),"")</f>
        <v>0.15840719556389993</v>
      </c>
      <c r="BJ62" s="27">
        <v>3778</v>
      </c>
      <c r="BK62" s="27">
        <v>150</v>
      </c>
      <c r="BL62" s="27">
        <v>0</v>
      </c>
      <c r="BM62" s="27">
        <v>22903</v>
      </c>
      <c r="BN62" s="26">
        <f>IFERROR(SUM(Entity_Metrics[[#This Row],[Operating surplus/(deficit) (overall)3]],Entity_Metrics[[#This Row],[Share of operating surplus/(deficit) in joint ventures or associates]])/SUM(Entity_Metrics[[#This Row],[Total assets less current liabilities]]),"")</f>
        <v>2.1809659058109061E-2</v>
      </c>
      <c r="BO62" s="27">
        <v>3778</v>
      </c>
      <c r="BP62" s="27">
        <v>0</v>
      </c>
      <c r="BQ62" s="27">
        <v>173226</v>
      </c>
      <c r="BR62" s="65">
        <f>Entity_Metrics[[#This Row],[Total social housing units owned (Period end)]]</f>
        <v>2252</v>
      </c>
      <c r="BS62" s="26">
        <v>0</v>
      </c>
      <c r="BT62" s="26">
        <v>0</v>
      </c>
      <c r="BU62" s="30" t="s">
        <v>850</v>
      </c>
      <c r="BV62" s="64">
        <v>2005</v>
      </c>
      <c r="BW62" s="30" t="s">
        <v>851</v>
      </c>
      <c r="BX62" s="30" t="s">
        <v>846</v>
      </c>
      <c r="BY62" s="29">
        <v>1.2671743050743891</v>
      </c>
      <c r="BZ62" s="23" t="s">
        <v>120</v>
      </c>
      <c r="CA62" s="32" t="s">
        <v>163</v>
      </c>
    </row>
    <row r="63" spans="1:79" x14ac:dyDescent="0.25">
      <c r="A63" s="23" t="s">
        <v>60</v>
      </c>
      <c r="B63" s="24" t="s">
        <v>699</v>
      </c>
      <c r="C63" s="25" t="s">
        <v>686</v>
      </c>
      <c r="D6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9.6254483278737604E-2</v>
      </c>
      <c r="E63" s="27">
        <v>10114</v>
      </c>
      <c r="F63" s="27">
        <v>18493</v>
      </c>
      <c r="G63" s="27">
        <v>4121</v>
      </c>
      <c r="H63" s="27">
        <v>711</v>
      </c>
      <c r="I63" s="27">
        <v>0</v>
      </c>
      <c r="J63" s="27">
        <v>347402</v>
      </c>
      <c r="K63" s="27">
        <v>0</v>
      </c>
      <c r="L6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2.3127876950712924E-2</v>
      </c>
      <c r="M63" s="27">
        <v>204</v>
      </c>
      <c r="N63" s="27">
        <v>2</v>
      </c>
      <c r="O63" s="27">
        <v>8423</v>
      </c>
      <c r="P63" s="27">
        <v>484</v>
      </c>
      <c r="Q6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63" s="27">
        <v>0</v>
      </c>
      <c r="S63" s="27">
        <v>0</v>
      </c>
      <c r="T63" s="27">
        <v>0</v>
      </c>
      <c r="U63" s="27">
        <v>8423</v>
      </c>
      <c r="V63" s="27">
        <v>484</v>
      </c>
      <c r="W63" s="27">
        <v>0</v>
      </c>
      <c r="X63" s="27">
        <v>0</v>
      </c>
      <c r="Y6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0.4154006021842131</v>
      </c>
      <c r="Z63" s="27">
        <v>0</v>
      </c>
      <c r="AA63" s="27">
        <v>156000</v>
      </c>
      <c r="AB63" s="27">
        <v>11689</v>
      </c>
      <c r="AC63" s="27">
        <v>0</v>
      </c>
      <c r="AD63" s="27">
        <v>0</v>
      </c>
      <c r="AE63" s="27">
        <v>347402</v>
      </c>
      <c r="AF63" s="27">
        <v>0</v>
      </c>
      <c r="AG6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2.5617039343334276</v>
      </c>
      <c r="AH63" s="27">
        <v>15766</v>
      </c>
      <c r="AI63" s="27">
        <v>-292</v>
      </c>
      <c r="AJ63" s="27">
        <v>0</v>
      </c>
      <c r="AK63" s="27">
        <v>47</v>
      </c>
      <c r="AL63" s="27">
        <v>0</v>
      </c>
      <c r="AM63" s="27">
        <v>237</v>
      </c>
      <c r="AN63" s="27">
        <v>4121</v>
      </c>
      <c r="AO63" s="27">
        <v>5974</v>
      </c>
      <c r="AP63" s="27">
        <v>-711</v>
      </c>
      <c r="AQ63" s="27">
        <v>-6355</v>
      </c>
      <c r="AR6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3.1768965926629469</v>
      </c>
      <c r="AS63" s="27">
        <v>9545</v>
      </c>
      <c r="AT63" s="27">
        <v>1167</v>
      </c>
      <c r="AU63" s="27">
        <v>3921</v>
      </c>
      <c r="AV63" s="27">
        <v>3655</v>
      </c>
      <c r="AW63" s="27">
        <v>3041</v>
      </c>
      <c r="AX63" s="27">
        <v>0</v>
      </c>
      <c r="AY63" s="27">
        <v>4121</v>
      </c>
      <c r="AZ63" s="27">
        <v>0</v>
      </c>
      <c r="BA63" s="27">
        <v>186</v>
      </c>
      <c r="BB63" s="27">
        <v>0</v>
      </c>
      <c r="BC63" s="27">
        <v>1110</v>
      </c>
      <c r="BD63" s="27">
        <v>13</v>
      </c>
      <c r="BE63" s="27">
        <v>8423</v>
      </c>
      <c r="BF63" s="26">
        <f>IFERROR(SUM(Entity_Metrics[[#This Row],[Operating surplus/(deficit) (social housing lettings)]])/SUM(Entity_Metrics[[#This Row],[Turnover from social housing lettings]]),"")</f>
        <v>0.36733892392635203</v>
      </c>
      <c r="BG63" s="27">
        <v>15901</v>
      </c>
      <c r="BH63" s="27">
        <v>43287</v>
      </c>
      <c r="BI63" s="26">
        <f>IFERROR(SUM(Entity_Metrics[[#This Row],[Operating surplus/(deficit) (overall)2]],-Entity_Metrics[[#This Row],[Gain/(loss) on disposal of fixed assets (housing properties)2]],-Entity_Metrics[[#This Row],[Gain/(loss) on disposal of fixed assets (other)2]])/SUM(Entity_Metrics[[#This Row],[Turnover (overall)]]),"")</f>
        <v>0.33443018993668777</v>
      </c>
      <c r="BJ63" s="27">
        <v>15766</v>
      </c>
      <c r="BK63" s="27">
        <v>-292</v>
      </c>
      <c r="BL63" s="27">
        <v>0</v>
      </c>
      <c r="BM63" s="27">
        <v>48016</v>
      </c>
      <c r="BN63" s="26">
        <f>IFERROR(SUM(Entity_Metrics[[#This Row],[Operating surplus/(deficit) (overall)3]],Entity_Metrics[[#This Row],[Share of operating surplus/(deficit) in joint ventures or associates]])/SUM(Entity_Metrics[[#This Row],[Total assets less current liabilities]]),"")</f>
        <v>4.2179214844857753E-2</v>
      </c>
      <c r="BO63" s="27">
        <v>15766</v>
      </c>
      <c r="BP63" s="27">
        <v>0</v>
      </c>
      <c r="BQ63" s="27">
        <v>373786</v>
      </c>
      <c r="BR63" s="65">
        <f>Entity_Metrics[[#This Row],[Total social housing units owned (Period end)]]</f>
        <v>8423</v>
      </c>
      <c r="BS63" s="26">
        <v>0</v>
      </c>
      <c r="BT63" s="26">
        <v>4.8676243618663184E-2</v>
      </c>
      <c r="BU63" s="30" t="s">
        <v>850</v>
      </c>
      <c r="BV63" s="64">
        <v>2007</v>
      </c>
      <c r="BW63" s="30" t="s">
        <v>851</v>
      </c>
      <c r="BX63" s="30" t="s">
        <v>856</v>
      </c>
      <c r="BY63" s="29">
        <v>0.99314921667750744</v>
      </c>
      <c r="BZ63" s="23" t="s">
        <v>60</v>
      </c>
      <c r="CA63" s="32" t="s">
        <v>699</v>
      </c>
    </row>
    <row r="64" spans="1:79" x14ac:dyDescent="0.25">
      <c r="A64" s="23" t="s">
        <v>243</v>
      </c>
      <c r="B64" s="24" t="s">
        <v>47</v>
      </c>
      <c r="C64" s="25" t="s">
        <v>686</v>
      </c>
      <c r="D6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5.1249175307781357E-2</v>
      </c>
      <c r="E64" s="27">
        <v>2446</v>
      </c>
      <c r="F64" s="27">
        <v>0</v>
      </c>
      <c r="G64" s="27">
        <v>1518</v>
      </c>
      <c r="H64" s="27">
        <v>153</v>
      </c>
      <c r="I64" s="27">
        <v>0</v>
      </c>
      <c r="J64" s="27">
        <v>0</v>
      </c>
      <c r="K64" s="27">
        <v>80333</v>
      </c>
      <c r="L6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7.679648930334613E-3</v>
      </c>
      <c r="M64" s="27">
        <v>14</v>
      </c>
      <c r="N64" s="27">
        <v>0</v>
      </c>
      <c r="O64" s="27">
        <v>1823</v>
      </c>
      <c r="P64" s="27">
        <v>0</v>
      </c>
      <c r="Q6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64" s="27">
        <v>0</v>
      </c>
      <c r="S64" s="27">
        <v>0</v>
      </c>
      <c r="T64" s="27">
        <v>0</v>
      </c>
      <c r="U64" s="27">
        <v>1823</v>
      </c>
      <c r="V64" s="27">
        <v>0</v>
      </c>
      <c r="W64" s="27">
        <v>9</v>
      </c>
      <c r="X64" s="27">
        <v>5</v>
      </c>
      <c r="Y6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0.5510188838957838</v>
      </c>
      <c r="Z64" s="27">
        <v>0</v>
      </c>
      <c r="AA64" s="27">
        <v>46001</v>
      </c>
      <c r="AB64" s="27">
        <v>1736</v>
      </c>
      <c r="AC64" s="27">
        <v>0</v>
      </c>
      <c r="AD64" s="27">
        <v>0</v>
      </c>
      <c r="AE64" s="27">
        <v>0</v>
      </c>
      <c r="AF64" s="27">
        <v>80333</v>
      </c>
      <c r="AG6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1.2914979757085021</v>
      </c>
      <c r="AH64" s="27">
        <v>3673</v>
      </c>
      <c r="AI64" s="27">
        <v>548</v>
      </c>
      <c r="AJ64" s="27">
        <v>0</v>
      </c>
      <c r="AK64" s="27">
        <v>0</v>
      </c>
      <c r="AL64" s="27">
        <v>303</v>
      </c>
      <c r="AM64" s="27">
        <v>50</v>
      </c>
      <c r="AN64" s="27">
        <v>1518</v>
      </c>
      <c r="AO64" s="27">
        <v>1517</v>
      </c>
      <c r="AP64" s="27">
        <v>-153</v>
      </c>
      <c r="AQ64" s="27">
        <v>-2070</v>
      </c>
      <c r="AR6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3.4927025666834424</v>
      </c>
      <c r="AS64" s="27">
        <v>2254</v>
      </c>
      <c r="AT64" s="27">
        <v>558</v>
      </c>
      <c r="AU64" s="27">
        <v>1383</v>
      </c>
      <c r="AV64" s="27">
        <v>594</v>
      </c>
      <c r="AW64" s="27">
        <v>0</v>
      </c>
      <c r="AX64" s="27">
        <v>0</v>
      </c>
      <c r="AY64" s="27">
        <v>1518</v>
      </c>
      <c r="AZ64" s="27">
        <v>354</v>
      </c>
      <c r="BA64" s="27">
        <v>0</v>
      </c>
      <c r="BB64" s="27">
        <v>0</v>
      </c>
      <c r="BC64" s="27">
        <v>148</v>
      </c>
      <c r="BD64" s="27">
        <v>131</v>
      </c>
      <c r="BE64" s="27">
        <v>1987</v>
      </c>
      <c r="BF64" s="26">
        <f>IFERROR(SUM(Entity_Metrics[[#This Row],[Operating surplus/(deficit) (social housing lettings)]])/SUM(Entity_Metrics[[#This Row],[Turnover from social housing lettings]]),"")</f>
        <v>0.30180132729379544</v>
      </c>
      <c r="BG64" s="27">
        <v>2865</v>
      </c>
      <c r="BH64" s="27">
        <v>9493</v>
      </c>
      <c r="BI64" s="26">
        <f>IFERROR(SUM(Entity_Metrics[[#This Row],[Operating surplus/(deficit) (overall)2]],-Entity_Metrics[[#This Row],[Gain/(loss) on disposal of fixed assets (housing properties)2]],-Entity_Metrics[[#This Row],[Gain/(loss) on disposal of fixed assets (other)2]])/SUM(Entity_Metrics[[#This Row],[Turnover (overall)]]),"")</f>
        <v>0.29781759268083485</v>
      </c>
      <c r="BJ64" s="27">
        <v>3673</v>
      </c>
      <c r="BK64" s="27">
        <v>548</v>
      </c>
      <c r="BL64" s="27">
        <v>0</v>
      </c>
      <c r="BM64" s="27">
        <v>10493</v>
      </c>
      <c r="BN64" s="26">
        <f>IFERROR(SUM(Entity_Metrics[[#This Row],[Operating surplus/(deficit) (overall)3]],Entity_Metrics[[#This Row],[Share of operating surplus/(deficit) in joint ventures or associates]])/SUM(Entity_Metrics[[#This Row],[Total assets less current liabilities]]),"")</f>
        <v>4.2650781485868226E-2</v>
      </c>
      <c r="BO64" s="27">
        <v>3673</v>
      </c>
      <c r="BP64" s="27">
        <v>0</v>
      </c>
      <c r="BQ64" s="27">
        <v>86118</v>
      </c>
      <c r="BR64" s="65">
        <f>Entity_Metrics[[#This Row],[Total social housing units owned (Period end)]]</f>
        <v>1823</v>
      </c>
      <c r="BS64" s="26">
        <v>4.2975206611570248E-2</v>
      </c>
      <c r="BT64" s="26">
        <v>3.7465564738292011E-2</v>
      </c>
      <c r="BU64" s="30" t="s">
        <v>850</v>
      </c>
      <c r="BV64" s="64">
        <v>1997</v>
      </c>
      <c r="BW64" s="30" t="s">
        <v>851</v>
      </c>
      <c r="BX64" s="30" t="s">
        <v>853</v>
      </c>
      <c r="BY64" s="29">
        <v>0.92070169320167683</v>
      </c>
      <c r="BZ64" s="23" t="s">
        <v>243</v>
      </c>
      <c r="CA64" s="32" t="s">
        <v>47</v>
      </c>
    </row>
    <row r="65" spans="1:79" x14ac:dyDescent="0.25">
      <c r="A65" s="23" t="s">
        <v>372</v>
      </c>
      <c r="B65" s="24" t="s">
        <v>558</v>
      </c>
      <c r="C65" s="25" t="s">
        <v>686</v>
      </c>
      <c r="D6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0.12013322571136834</v>
      </c>
      <c r="E65" s="27">
        <v>87296</v>
      </c>
      <c r="F65" s="27">
        <v>0</v>
      </c>
      <c r="G65" s="27">
        <v>8265</v>
      </c>
      <c r="H65" s="27">
        <v>1032</v>
      </c>
      <c r="I65" s="27">
        <v>0</v>
      </c>
      <c r="J65" s="27">
        <v>804049</v>
      </c>
      <c r="K65" s="27">
        <v>0</v>
      </c>
      <c r="L6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2.238552854720181E-2</v>
      </c>
      <c r="M65" s="27">
        <v>396</v>
      </c>
      <c r="N65" s="27">
        <v>0</v>
      </c>
      <c r="O65" s="27">
        <v>17509</v>
      </c>
      <c r="P65" s="27">
        <v>181</v>
      </c>
      <c r="Q6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8.3483754512635386E-3</v>
      </c>
      <c r="R65" s="27">
        <v>0</v>
      </c>
      <c r="S65" s="27">
        <v>0</v>
      </c>
      <c r="T65" s="27">
        <v>148</v>
      </c>
      <c r="U65" s="27">
        <v>17509</v>
      </c>
      <c r="V65" s="27">
        <v>181</v>
      </c>
      <c r="W65" s="27">
        <v>38</v>
      </c>
      <c r="X65" s="27">
        <v>0</v>
      </c>
      <c r="Y6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0.54393078033801423</v>
      </c>
      <c r="Z65" s="27">
        <v>6867</v>
      </c>
      <c r="AA65" s="27">
        <v>451671</v>
      </c>
      <c r="AB65" s="27">
        <v>21191</v>
      </c>
      <c r="AC65" s="27">
        <v>0</v>
      </c>
      <c r="AD65" s="27">
        <v>0</v>
      </c>
      <c r="AE65" s="27">
        <v>804049</v>
      </c>
      <c r="AF65" s="27">
        <v>0</v>
      </c>
      <c r="AG6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1.7150076498678659</v>
      </c>
      <c r="AH65" s="27">
        <v>41793</v>
      </c>
      <c r="AI65" s="27">
        <v>9205</v>
      </c>
      <c r="AJ65" s="27">
        <v>0</v>
      </c>
      <c r="AK65" s="27">
        <v>2365</v>
      </c>
      <c r="AL65" s="27">
        <v>0</v>
      </c>
      <c r="AM65" s="27">
        <v>589</v>
      </c>
      <c r="AN65" s="27">
        <v>8500</v>
      </c>
      <c r="AO65" s="27">
        <v>14679</v>
      </c>
      <c r="AP65" s="27">
        <v>-1032</v>
      </c>
      <c r="AQ65" s="27">
        <v>-20537</v>
      </c>
      <c r="AR6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2.741368487131199</v>
      </c>
      <c r="AS65" s="27">
        <v>17046</v>
      </c>
      <c r="AT65" s="27">
        <v>7182</v>
      </c>
      <c r="AU65" s="27">
        <v>12582</v>
      </c>
      <c r="AV65" s="27">
        <v>2215</v>
      </c>
      <c r="AW65" s="27">
        <v>0</v>
      </c>
      <c r="AX65" s="27">
        <v>0</v>
      </c>
      <c r="AY65" s="27">
        <v>8500</v>
      </c>
      <c r="AZ65" s="27">
        <v>27</v>
      </c>
      <c r="BA65" s="27">
        <v>0</v>
      </c>
      <c r="BB65" s="27">
        <v>0</v>
      </c>
      <c r="BC65" s="27">
        <v>37</v>
      </c>
      <c r="BD65" s="27">
        <v>448</v>
      </c>
      <c r="BE65" s="27">
        <v>17523</v>
      </c>
      <c r="BF65" s="26">
        <f>IFERROR(SUM(Entity_Metrics[[#This Row],[Operating surplus/(deficit) (social housing lettings)]])/SUM(Entity_Metrics[[#This Row],[Turnover from social housing lettings]]),"")</f>
        <v>0.35150584421124476</v>
      </c>
      <c r="BG65" s="27">
        <v>28840</v>
      </c>
      <c r="BH65" s="27">
        <v>82047</v>
      </c>
      <c r="BI65" s="26">
        <f>IFERROR(SUM(Entity_Metrics[[#This Row],[Operating surplus/(deficit) (overall)2]],-Entity_Metrics[[#This Row],[Gain/(loss) on disposal of fixed assets (housing properties)2]],-Entity_Metrics[[#This Row],[Gain/(loss) on disposal of fixed assets (other)2]])/SUM(Entity_Metrics[[#This Row],[Turnover (overall)]]),"")</f>
        <v>0.34418368855748716</v>
      </c>
      <c r="BJ65" s="27">
        <v>41793</v>
      </c>
      <c r="BK65" s="27">
        <v>9205</v>
      </c>
      <c r="BL65" s="27">
        <v>0</v>
      </c>
      <c r="BM65" s="27">
        <v>94682</v>
      </c>
      <c r="BN65" s="26">
        <f>IFERROR(SUM(Entity_Metrics[[#This Row],[Operating surplus/(deficit) (overall)3]],Entity_Metrics[[#This Row],[Share of operating surplus/(deficit) in joint ventures or associates]])/SUM(Entity_Metrics[[#This Row],[Total assets less current liabilities]]),"")</f>
        <v>4.8503790428529647E-2</v>
      </c>
      <c r="BO65" s="27">
        <v>41793</v>
      </c>
      <c r="BP65" s="27">
        <v>0</v>
      </c>
      <c r="BQ65" s="27">
        <v>861644</v>
      </c>
      <c r="BR65" s="65">
        <f>Entity_Metrics[[#This Row],[Total social housing units owned (Period end)]]</f>
        <v>17509</v>
      </c>
      <c r="BS65" s="26">
        <v>3.3618333042517302E-2</v>
      </c>
      <c r="BT65" s="26">
        <v>0.20362938405164893</v>
      </c>
      <c r="BU65" s="30" t="s">
        <v>845</v>
      </c>
      <c r="BV65" s="64" t="s">
        <v>118</v>
      </c>
      <c r="BW65" s="30" t="s">
        <v>118</v>
      </c>
      <c r="BX65" s="30" t="s">
        <v>852</v>
      </c>
      <c r="BY65" s="29">
        <v>0.94954623371483426</v>
      </c>
      <c r="BZ65" s="23" t="s">
        <v>728</v>
      </c>
      <c r="CA65" s="32" t="s">
        <v>657</v>
      </c>
    </row>
    <row r="66" spans="1:79" x14ac:dyDescent="0.25">
      <c r="A66" s="23" t="s">
        <v>418</v>
      </c>
      <c r="B66" s="24" t="s">
        <v>417</v>
      </c>
      <c r="C66" s="25" t="s">
        <v>686</v>
      </c>
      <c r="D6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3.6126755080324931E-2</v>
      </c>
      <c r="E66" s="27">
        <v>0</v>
      </c>
      <c r="F66" s="27">
        <v>727</v>
      </c>
      <c r="G66" s="27">
        <v>665</v>
      </c>
      <c r="H66" s="27">
        <v>0</v>
      </c>
      <c r="I66" s="27">
        <v>0</v>
      </c>
      <c r="J66" s="27">
        <v>38531</v>
      </c>
      <c r="K66" s="27">
        <v>0</v>
      </c>
      <c r="L6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3.3252230332522302E-2</v>
      </c>
      <c r="M66" s="27">
        <v>41</v>
      </c>
      <c r="N66" s="27">
        <v>0</v>
      </c>
      <c r="O66" s="27">
        <v>1213</v>
      </c>
      <c r="P66" s="27">
        <v>20</v>
      </c>
      <c r="Q6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66" s="27">
        <v>0</v>
      </c>
      <c r="S66" s="27">
        <v>0</v>
      </c>
      <c r="T66" s="27">
        <v>0</v>
      </c>
      <c r="U66" s="27">
        <v>1213</v>
      </c>
      <c r="V66" s="27">
        <v>20</v>
      </c>
      <c r="W66" s="27">
        <v>0</v>
      </c>
      <c r="X66" s="27">
        <v>0</v>
      </c>
      <c r="Y6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0.13443720640523216</v>
      </c>
      <c r="Z66" s="27">
        <v>279</v>
      </c>
      <c r="AA66" s="27">
        <v>8355</v>
      </c>
      <c r="AB66" s="27">
        <v>3454</v>
      </c>
      <c r="AC66" s="27">
        <v>0</v>
      </c>
      <c r="AD66" s="27">
        <v>0</v>
      </c>
      <c r="AE66" s="27">
        <v>38531</v>
      </c>
      <c r="AF66" s="27">
        <v>0</v>
      </c>
      <c r="AG6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6.8181818181818183</v>
      </c>
      <c r="AH66" s="27">
        <v>1642</v>
      </c>
      <c r="AI66" s="27">
        <v>7</v>
      </c>
      <c r="AJ66" s="27">
        <v>0</v>
      </c>
      <c r="AK66" s="27">
        <v>63</v>
      </c>
      <c r="AL66" s="27">
        <v>0</v>
      </c>
      <c r="AM66" s="27">
        <v>1</v>
      </c>
      <c r="AN66" s="27">
        <v>665</v>
      </c>
      <c r="AO66" s="27">
        <v>742</v>
      </c>
      <c r="AP66" s="27">
        <v>0</v>
      </c>
      <c r="AQ66" s="27">
        <v>-242</v>
      </c>
      <c r="AR6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2.330585325638912</v>
      </c>
      <c r="AS66" s="27">
        <v>1380</v>
      </c>
      <c r="AT66" s="27">
        <v>143</v>
      </c>
      <c r="AU66" s="27">
        <v>418</v>
      </c>
      <c r="AV66" s="27">
        <v>0</v>
      </c>
      <c r="AW66" s="27">
        <v>169</v>
      </c>
      <c r="AX66" s="27">
        <v>0</v>
      </c>
      <c r="AY66" s="27">
        <v>665</v>
      </c>
      <c r="AZ66" s="27">
        <v>52</v>
      </c>
      <c r="BA66" s="27">
        <v>0</v>
      </c>
      <c r="BB66" s="27">
        <v>0</v>
      </c>
      <c r="BC66" s="27">
        <v>0</v>
      </c>
      <c r="BD66" s="27">
        <v>0</v>
      </c>
      <c r="BE66" s="27">
        <v>1213</v>
      </c>
      <c r="BF66" s="26">
        <f>IFERROR(SUM(Entity_Metrics[[#This Row],[Operating surplus/(deficit) (social housing lettings)]])/SUM(Entity_Metrics[[#This Row],[Turnover from social housing lettings]]),"")</f>
        <v>0.36118479221927496</v>
      </c>
      <c r="BG66" s="27">
        <v>1634</v>
      </c>
      <c r="BH66" s="27">
        <v>4524</v>
      </c>
      <c r="BI66" s="26">
        <f>IFERROR(SUM(Entity_Metrics[[#This Row],[Operating surplus/(deficit) (overall)2]],-Entity_Metrics[[#This Row],[Gain/(loss) on disposal of fixed assets (housing properties)2]],-Entity_Metrics[[#This Row],[Gain/(loss) on disposal of fixed assets (other)2]])/SUM(Entity_Metrics[[#This Row],[Turnover (overall)]]),"")</f>
        <v>0.36132596685082874</v>
      </c>
      <c r="BJ66" s="27">
        <v>1642</v>
      </c>
      <c r="BK66" s="27">
        <v>7</v>
      </c>
      <c r="BL66" s="27">
        <v>0</v>
      </c>
      <c r="BM66" s="27">
        <v>4525</v>
      </c>
      <c r="BN66" s="26">
        <f>IFERROR(SUM(Entity_Metrics[[#This Row],[Operating surplus/(deficit) (overall)3]],Entity_Metrics[[#This Row],[Share of operating surplus/(deficit) in joint ventures or associates]])/SUM(Entity_Metrics[[#This Row],[Total assets less current liabilities]]),"")</f>
        <v>3.9372722041051217E-2</v>
      </c>
      <c r="BO66" s="27">
        <v>1642</v>
      </c>
      <c r="BP66" s="27">
        <v>0</v>
      </c>
      <c r="BQ66" s="27">
        <v>41704</v>
      </c>
      <c r="BR66" s="65">
        <f>Entity_Metrics[[#This Row],[Total social housing units owned (Period end)]]</f>
        <v>1213</v>
      </c>
      <c r="BS66" s="26">
        <v>6.5952184666117067E-3</v>
      </c>
      <c r="BT66" s="26">
        <v>0</v>
      </c>
      <c r="BU66" s="30" t="s">
        <v>850</v>
      </c>
      <c r="BV66" s="64">
        <v>1998</v>
      </c>
      <c r="BW66" s="30" t="s">
        <v>851</v>
      </c>
      <c r="BX66" s="30" t="s">
        <v>849</v>
      </c>
      <c r="BY66" s="29">
        <v>0.94607331874240064</v>
      </c>
      <c r="BZ66" s="23" t="s">
        <v>418</v>
      </c>
      <c r="CA66" s="32" t="s">
        <v>417</v>
      </c>
    </row>
    <row r="67" spans="1:79" x14ac:dyDescent="0.25">
      <c r="A67" s="23" t="s">
        <v>312</v>
      </c>
      <c r="B67" s="24" t="s">
        <v>861</v>
      </c>
      <c r="C67" s="25" t="s">
        <v>686</v>
      </c>
      <c r="D6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4.7657554715654388E-2</v>
      </c>
      <c r="E67" s="27">
        <v>4168</v>
      </c>
      <c r="F67" s="27">
        <v>2630</v>
      </c>
      <c r="G67" s="27">
        <v>1280</v>
      </c>
      <c r="H67" s="27">
        <v>55</v>
      </c>
      <c r="I67" s="27">
        <v>0</v>
      </c>
      <c r="J67" s="27">
        <v>170655</v>
      </c>
      <c r="K67" s="27">
        <v>0</v>
      </c>
      <c r="L6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1.5558148580318941E-2</v>
      </c>
      <c r="M67" s="27">
        <v>40</v>
      </c>
      <c r="N67" s="27">
        <v>0</v>
      </c>
      <c r="O67" s="27">
        <v>2550</v>
      </c>
      <c r="P67" s="27">
        <v>21</v>
      </c>
      <c r="Q6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67" s="27">
        <v>0</v>
      </c>
      <c r="S67" s="27">
        <v>0</v>
      </c>
      <c r="T67" s="27">
        <v>0</v>
      </c>
      <c r="U67" s="27">
        <v>2550</v>
      </c>
      <c r="V67" s="27">
        <v>21</v>
      </c>
      <c r="W67" s="27">
        <v>0</v>
      </c>
      <c r="X67" s="27">
        <v>0</v>
      </c>
      <c r="Y6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0.44052620784623947</v>
      </c>
      <c r="Z67" s="27">
        <v>2559</v>
      </c>
      <c r="AA67" s="27">
        <v>75068</v>
      </c>
      <c r="AB67" s="27">
        <v>2449</v>
      </c>
      <c r="AC67" s="27">
        <v>0</v>
      </c>
      <c r="AD67" s="27">
        <v>0</v>
      </c>
      <c r="AE67" s="27">
        <v>170655</v>
      </c>
      <c r="AF67" s="27">
        <v>0</v>
      </c>
      <c r="AG6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1.5668934240362811</v>
      </c>
      <c r="AH67" s="27">
        <v>4098</v>
      </c>
      <c r="AI67" s="27">
        <v>1</v>
      </c>
      <c r="AJ67" s="27">
        <v>0</v>
      </c>
      <c r="AK67" s="27">
        <v>825</v>
      </c>
      <c r="AL67" s="27">
        <v>0</v>
      </c>
      <c r="AM67" s="27">
        <v>12</v>
      </c>
      <c r="AN67" s="27">
        <v>1280</v>
      </c>
      <c r="AO67" s="27">
        <v>2142</v>
      </c>
      <c r="AP67" s="27">
        <v>-55</v>
      </c>
      <c r="AQ67" s="27">
        <v>-2591</v>
      </c>
      <c r="AR6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4.0366412213740457</v>
      </c>
      <c r="AS67" s="27">
        <v>3121</v>
      </c>
      <c r="AT67" s="27">
        <v>1473</v>
      </c>
      <c r="AU67" s="27">
        <v>1856</v>
      </c>
      <c r="AV67" s="27">
        <v>1543</v>
      </c>
      <c r="AW67" s="27">
        <v>846</v>
      </c>
      <c r="AX67" s="27">
        <v>311</v>
      </c>
      <c r="AY67" s="27">
        <v>1280</v>
      </c>
      <c r="AZ67" s="27">
        <v>0</v>
      </c>
      <c r="BA67" s="27">
        <v>0</v>
      </c>
      <c r="BB67" s="27">
        <v>0</v>
      </c>
      <c r="BC67" s="27">
        <v>146</v>
      </c>
      <c r="BD67" s="27">
        <v>0</v>
      </c>
      <c r="BE67" s="27">
        <v>2620</v>
      </c>
      <c r="BF67" s="26">
        <f>IFERROR(SUM(Entity_Metrics[[#This Row],[Operating surplus/(deficit) (social housing lettings)]])/SUM(Entity_Metrics[[#This Row],[Turnover from social housing lettings]]),"")</f>
        <v>0.25375669672024043</v>
      </c>
      <c r="BG67" s="27">
        <v>3884</v>
      </c>
      <c r="BH67" s="27">
        <v>15306</v>
      </c>
      <c r="BI67" s="26">
        <f>IFERROR(SUM(Entity_Metrics[[#This Row],[Operating surplus/(deficit) (overall)2]],-Entity_Metrics[[#This Row],[Gain/(loss) on disposal of fixed assets (housing properties)2]],-Entity_Metrics[[#This Row],[Gain/(loss) on disposal of fixed assets (other)2]])/SUM(Entity_Metrics[[#This Row],[Turnover (overall)]]),"")</f>
        <v>0.26150507436011999</v>
      </c>
      <c r="BJ67" s="27">
        <v>4098</v>
      </c>
      <c r="BK67" s="27">
        <v>1</v>
      </c>
      <c r="BL67" s="27">
        <v>0</v>
      </c>
      <c r="BM67" s="27">
        <v>15667</v>
      </c>
      <c r="BN67" s="26">
        <f>IFERROR(SUM(Entity_Metrics[[#This Row],[Operating surplus/(deficit) (overall)3]],Entity_Metrics[[#This Row],[Share of operating surplus/(deficit) in joint ventures or associates]])/SUM(Entity_Metrics[[#This Row],[Total assets less current liabilities]]),"")</f>
        <v>2.4030821375585671E-2</v>
      </c>
      <c r="BO67" s="27">
        <v>4098</v>
      </c>
      <c r="BP67" s="27">
        <v>0</v>
      </c>
      <c r="BQ67" s="27">
        <v>170531</v>
      </c>
      <c r="BR67" s="65">
        <f>Entity_Metrics[[#This Row],[Total social housing units owned (Period end)]]</f>
        <v>2550</v>
      </c>
      <c r="BS67" s="26">
        <v>0.14745098039215687</v>
      </c>
      <c r="BT67" s="26">
        <v>6.3529411764705876E-2</v>
      </c>
      <c r="BU67" s="30" t="s">
        <v>845</v>
      </c>
      <c r="BV67" s="64" t="s">
        <v>118</v>
      </c>
      <c r="BW67" s="30" t="s">
        <v>118</v>
      </c>
      <c r="BX67" s="30" t="s">
        <v>858</v>
      </c>
      <c r="BY67" s="29">
        <v>0.87982081596417105</v>
      </c>
      <c r="BZ67" s="23" t="s">
        <v>719</v>
      </c>
      <c r="CA67" s="32" t="s">
        <v>737</v>
      </c>
    </row>
    <row r="68" spans="1:79" x14ac:dyDescent="0.25">
      <c r="A68" s="23" t="s">
        <v>358</v>
      </c>
      <c r="B68" s="24" t="s">
        <v>357</v>
      </c>
      <c r="C68" s="25" t="s">
        <v>686</v>
      </c>
      <c r="D6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7.1651602300739525E-2</v>
      </c>
      <c r="E68" s="27">
        <v>5497</v>
      </c>
      <c r="F68" s="27">
        <v>0</v>
      </c>
      <c r="G68" s="27">
        <v>439</v>
      </c>
      <c r="H68" s="27">
        <v>168</v>
      </c>
      <c r="I68" s="27">
        <v>0</v>
      </c>
      <c r="J68" s="27">
        <v>85190</v>
      </c>
      <c r="K68" s="27">
        <v>0</v>
      </c>
      <c r="L6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2.2727272727272728E-2</v>
      </c>
      <c r="M68" s="27">
        <v>27</v>
      </c>
      <c r="N68" s="27">
        <v>0</v>
      </c>
      <c r="O68" s="27">
        <v>1188</v>
      </c>
      <c r="P68" s="27">
        <v>0</v>
      </c>
      <c r="Q6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68" s="27">
        <v>0</v>
      </c>
      <c r="S68" s="27">
        <v>0</v>
      </c>
      <c r="T68" s="27">
        <v>0</v>
      </c>
      <c r="U68" s="27">
        <v>1188</v>
      </c>
      <c r="V68" s="27">
        <v>0</v>
      </c>
      <c r="W68" s="27">
        <v>0</v>
      </c>
      <c r="X68" s="27">
        <v>0</v>
      </c>
      <c r="Y6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0.38274445357436321</v>
      </c>
      <c r="Z68" s="27">
        <v>346</v>
      </c>
      <c r="AA68" s="27">
        <v>33781</v>
      </c>
      <c r="AB68" s="27">
        <v>1521</v>
      </c>
      <c r="AC68" s="27">
        <v>0</v>
      </c>
      <c r="AD68" s="27">
        <v>0</v>
      </c>
      <c r="AE68" s="27">
        <v>85190</v>
      </c>
      <c r="AF68" s="27">
        <v>0</v>
      </c>
      <c r="AG6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1.7700617283950617</v>
      </c>
      <c r="AH68" s="27">
        <v>1652</v>
      </c>
      <c r="AI68" s="27">
        <v>0</v>
      </c>
      <c r="AJ68" s="27">
        <v>0</v>
      </c>
      <c r="AK68" s="27">
        <v>440</v>
      </c>
      <c r="AL68" s="27">
        <v>0</v>
      </c>
      <c r="AM68" s="27">
        <v>29</v>
      </c>
      <c r="AN68" s="27">
        <v>439</v>
      </c>
      <c r="AO68" s="27">
        <v>1492</v>
      </c>
      <c r="AP68" s="27">
        <v>-169</v>
      </c>
      <c r="AQ68" s="27">
        <v>-1127</v>
      </c>
      <c r="AR6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2.845959595959596</v>
      </c>
      <c r="AS68" s="27">
        <v>852</v>
      </c>
      <c r="AT68" s="27">
        <v>535</v>
      </c>
      <c r="AU68" s="27">
        <v>527</v>
      </c>
      <c r="AV68" s="27">
        <v>380</v>
      </c>
      <c r="AW68" s="27">
        <v>403</v>
      </c>
      <c r="AX68" s="27">
        <v>0</v>
      </c>
      <c r="AY68" s="27">
        <v>439</v>
      </c>
      <c r="AZ68" s="27">
        <v>0</v>
      </c>
      <c r="BA68" s="27">
        <v>21</v>
      </c>
      <c r="BB68" s="27">
        <v>0</v>
      </c>
      <c r="BC68" s="27">
        <v>224</v>
      </c>
      <c r="BD68" s="27">
        <v>0</v>
      </c>
      <c r="BE68" s="27">
        <v>1188</v>
      </c>
      <c r="BF68" s="26">
        <f>IFERROR(SUM(Entity_Metrics[[#This Row],[Operating surplus/(deficit) (social housing lettings)]])/SUM(Entity_Metrics[[#This Row],[Turnover from social housing lettings]]),"")</f>
        <v>0.26403106247793856</v>
      </c>
      <c r="BG68" s="27">
        <v>1496</v>
      </c>
      <c r="BH68" s="27">
        <v>5666</v>
      </c>
      <c r="BI68" s="26">
        <f>IFERROR(SUM(Entity_Metrics[[#This Row],[Operating surplus/(deficit) (overall)2]],-Entity_Metrics[[#This Row],[Gain/(loss) on disposal of fixed assets (housing properties)2]],-Entity_Metrics[[#This Row],[Gain/(loss) on disposal of fixed assets (other)2]])/SUM(Entity_Metrics[[#This Row],[Turnover (overall)]]),"")</f>
        <v>0.2488326555204097</v>
      </c>
      <c r="BJ68" s="27">
        <v>1652</v>
      </c>
      <c r="BK68" s="27">
        <v>0</v>
      </c>
      <c r="BL68" s="27">
        <v>0</v>
      </c>
      <c r="BM68" s="27">
        <v>6639</v>
      </c>
      <c r="BN68" s="26">
        <f>IFERROR(SUM(Entity_Metrics[[#This Row],[Operating surplus/(deficit) (overall)3]],Entity_Metrics[[#This Row],[Share of operating surplus/(deficit) in joint ventures or associates]])/SUM(Entity_Metrics[[#This Row],[Total assets less current liabilities]]),"")</f>
        <v>1.917118288055146E-2</v>
      </c>
      <c r="BO68" s="27">
        <v>1652</v>
      </c>
      <c r="BP68" s="27">
        <v>0</v>
      </c>
      <c r="BQ68" s="27">
        <v>86171</v>
      </c>
      <c r="BR68" s="65">
        <f>Entity_Metrics[[#This Row],[Total social housing units owned (Period end)]]</f>
        <v>1188</v>
      </c>
      <c r="BS68" s="26">
        <v>0</v>
      </c>
      <c r="BT68" s="26">
        <v>0</v>
      </c>
      <c r="BU68" s="30" t="s">
        <v>845</v>
      </c>
      <c r="BV68" s="64" t="s">
        <v>118</v>
      </c>
      <c r="BW68" s="30" t="s">
        <v>118</v>
      </c>
      <c r="BX68" s="30" t="s">
        <v>847</v>
      </c>
      <c r="BY68" s="29">
        <v>1.0160685915131811</v>
      </c>
      <c r="BZ68" s="23" t="s">
        <v>358</v>
      </c>
      <c r="CA68" s="32" t="s">
        <v>357</v>
      </c>
    </row>
    <row r="69" spans="1:79" x14ac:dyDescent="0.25">
      <c r="A69" s="23" t="s">
        <v>220</v>
      </c>
      <c r="B69" s="24" t="s">
        <v>327</v>
      </c>
      <c r="C69" s="25" t="s">
        <v>686</v>
      </c>
      <c r="D6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6.7703761102092655E-2</v>
      </c>
      <c r="E69" s="27">
        <v>9604</v>
      </c>
      <c r="F69" s="27">
        <v>0</v>
      </c>
      <c r="G69" s="27">
        <v>4062</v>
      </c>
      <c r="H69" s="27">
        <v>139</v>
      </c>
      <c r="I69" s="27">
        <v>0</v>
      </c>
      <c r="J69" s="27">
        <v>203903</v>
      </c>
      <c r="K69" s="27">
        <v>0</v>
      </c>
      <c r="L6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1.8277912354107025E-2</v>
      </c>
      <c r="M69" s="27">
        <v>73</v>
      </c>
      <c r="N69" s="27">
        <v>10</v>
      </c>
      <c r="O69" s="27">
        <v>4093</v>
      </c>
      <c r="P69" s="27">
        <v>448</v>
      </c>
      <c r="Q6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69" s="27">
        <v>0</v>
      </c>
      <c r="S69" s="27">
        <v>0</v>
      </c>
      <c r="T69" s="27">
        <v>0</v>
      </c>
      <c r="U69" s="27">
        <v>4093</v>
      </c>
      <c r="V69" s="27">
        <v>448</v>
      </c>
      <c r="W69" s="27">
        <v>133</v>
      </c>
      <c r="X69" s="27">
        <v>66</v>
      </c>
      <c r="Y6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0.25122239496231052</v>
      </c>
      <c r="Z69" s="27">
        <v>0</v>
      </c>
      <c r="AA69" s="27">
        <v>55305</v>
      </c>
      <c r="AB69" s="27">
        <v>4080</v>
      </c>
      <c r="AC69" s="27">
        <v>0</v>
      </c>
      <c r="AD69" s="27">
        <v>0</v>
      </c>
      <c r="AE69" s="27">
        <v>203903</v>
      </c>
      <c r="AF69" s="27">
        <v>0</v>
      </c>
      <c r="AG6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1.3824000000000001</v>
      </c>
      <c r="AH69" s="27">
        <v>7390</v>
      </c>
      <c r="AI69" s="27">
        <v>2749</v>
      </c>
      <c r="AJ69" s="27">
        <v>0</v>
      </c>
      <c r="AK69" s="27">
        <v>956</v>
      </c>
      <c r="AL69" s="27">
        <v>0</v>
      </c>
      <c r="AM69" s="27">
        <v>20</v>
      </c>
      <c r="AN69" s="27">
        <v>4062</v>
      </c>
      <c r="AO69" s="27">
        <v>3813</v>
      </c>
      <c r="AP69" s="27">
        <v>-139</v>
      </c>
      <c r="AQ69" s="27">
        <v>-2361</v>
      </c>
      <c r="AR6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4.1324422843256379</v>
      </c>
      <c r="AS69" s="27">
        <v>5961</v>
      </c>
      <c r="AT69" s="27">
        <v>2657</v>
      </c>
      <c r="AU69" s="27">
        <v>2354</v>
      </c>
      <c r="AV69" s="27">
        <v>585</v>
      </c>
      <c r="AW69" s="27">
        <v>0</v>
      </c>
      <c r="AX69" s="27">
        <v>0</v>
      </c>
      <c r="AY69" s="27">
        <v>4062</v>
      </c>
      <c r="AZ69" s="27">
        <v>1096</v>
      </c>
      <c r="BA69" s="27">
        <v>0</v>
      </c>
      <c r="BB69" s="27">
        <v>0</v>
      </c>
      <c r="BC69" s="27">
        <v>290</v>
      </c>
      <c r="BD69" s="27">
        <v>0</v>
      </c>
      <c r="BE69" s="27">
        <v>4115</v>
      </c>
      <c r="BF69" s="26">
        <f>IFERROR(SUM(Entity_Metrics[[#This Row],[Operating surplus/(deficit) (social housing lettings)]])/SUM(Entity_Metrics[[#This Row],[Turnover from social housing lettings]]),"")</f>
        <v>0.1678075194115243</v>
      </c>
      <c r="BG69" s="27">
        <v>3285</v>
      </c>
      <c r="BH69" s="27">
        <v>19576</v>
      </c>
      <c r="BI69" s="26">
        <f>IFERROR(SUM(Entity_Metrics[[#This Row],[Operating surplus/(deficit) (overall)2]],-Entity_Metrics[[#This Row],[Gain/(loss) on disposal of fixed assets (housing properties)2]],-Entity_Metrics[[#This Row],[Gain/(loss) on disposal of fixed assets (other)2]])/SUM(Entity_Metrics[[#This Row],[Turnover (overall)]]),"")</f>
        <v>0.18172918787688935</v>
      </c>
      <c r="BJ69" s="27">
        <v>7390</v>
      </c>
      <c r="BK69" s="27">
        <v>2749</v>
      </c>
      <c r="BL69" s="27">
        <v>0</v>
      </c>
      <c r="BM69" s="27">
        <v>25538</v>
      </c>
      <c r="BN69" s="26">
        <f>IFERROR(SUM(Entity_Metrics[[#This Row],[Operating surplus/(deficit) (overall)3]],Entity_Metrics[[#This Row],[Share of operating surplus/(deficit) in joint ventures or associates]])/SUM(Entity_Metrics[[#This Row],[Total assets less current liabilities]]),"")</f>
        <v>3.4812839766720997E-2</v>
      </c>
      <c r="BO69" s="27">
        <v>7390</v>
      </c>
      <c r="BP69" s="27">
        <v>0</v>
      </c>
      <c r="BQ69" s="27">
        <v>212278</v>
      </c>
      <c r="BR69" s="65">
        <f>Entity_Metrics[[#This Row],[Total social housing units owned (Period end)]]</f>
        <v>4093</v>
      </c>
      <c r="BS69" s="26">
        <v>2.5897874419741021E-2</v>
      </c>
      <c r="BT69" s="26">
        <v>6.0835572929391644E-2</v>
      </c>
      <c r="BU69" s="30" t="s">
        <v>845</v>
      </c>
      <c r="BV69" s="64" t="s">
        <v>118</v>
      </c>
      <c r="BW69" s="30" t="s">
        <v>118</v>
      </c>
      <c r="BX69" s="30" t="s">
        <v>853</v>
      </c>
      <c r="BY69" s="29">
        <v>0.92175051347499837</v>
      </c>
      <c r="BZ69" s="23" t="s">
        <v>220</v>
      </c>
      <c r="CA69" s="32" t="s">
        <v>327</v>
      </c>
    </row>
    <row r="70" spans="1:79" x14ac:dyDescent="0.25">
      <c r="A70" s="23" t="s">
        <v>232</v>
      </c>
      <c r="B70" s="24" t="s">
        <v>233</v>
      </c>
      <c r="C70" s="25" t="s">
        <v>686</v>
      </c>
      <c r="D7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5.6775623209245923E-2</v>
      </c>
      <c r="E70" s="27">
        <v>19987</v>
      </c>
      <c r="F70" s="27">
        <v>0</v>
      </c>
      <c r="G70" s="27">
        <v>1176</v>
      </c>
      <c r="H70" s="27">
        <v>0</v>
      </c>
      <c r="I70" s="27">
        <v>0</v>
      </c>
      <c r="J70" s="27">
        <v>372748</v>
      </c>
      <c r="K70" s="27">
        <v>0</v>
      </c>
      <c r="L7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2.6103464641670623E-2</v>
      </c>
      <c r="M70" s="27">
        <v>110</v>
      </c>
      <c r="N70" s="27">
        <v>0</v>
      </c>
      <c r="O70" s="27">
        <v>4214</v>
      </c>
      <c r="P70" s="27">
        <v>0</v>
      </c>
      <c r="Q7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70" s="27">
        <v>0</v>
      </c>
      <c r="S70" s="27">
        <v>0</v>
      </c>
      <c r="T70" s="27">
        <v>0</v>
      </c>
      <c r="U70" s="27">
        <v>4214</v>
      </c>
      <c r="V70" s="27">
        <v>0</v>
      </c>
      <c r="W70" s="27">
        <v>228</v>
      </c>
      <c r="X70" s="27">
        <v>115</v>
      </c>
      <c r="Y7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0.54650863317844767</v>
      </c>
      <c r="Z70" s="27">
        <v>4022</v>
      </c>
      <c r="AA70" s="27">
        <v>204873</v>
      </c>
      <c r="AB70" s="27">
        <v>5185</v>
      </c>
      <c r="AC70" s="27">
        <v>0</v>
      </c>
      <c r="AD70" s="27">
        <v>0</v>
      </c>
      <c r="AE70" s="27">
        <v>372748</v>
      </c>
      <c r="AF70" s="27">
        <v>0</v>
      </c>
      <c r="AG7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1.2610750945434901</v>
      </c>
      <c r="AH70" s="27">
        <v>7351</v>
      </c>
      <c r="AI70" s="27">
        <v>154</v>
      </c>
      <c r="AJ70" s="27">
        <v>0</v>
      </c>
      <c r="AK70" s="27">
        <v>2029</v>
      </c>
      <c r="AL70" s="27">
        <v>0</v>
      </c>
      <c r="AM70" s="27">
        <v>55</v>
      </c>
      <c r="AN70" s="27">
        <v>1298</v>
      </c>
      <c r="AO70" s="27">
        <v>5412</v>
      </c>
      <c r="AP70" s="27">
        <v>0</v>
      </c>
      <c r="AQ70" s="27">
        <v>-7404</v>
      </c>
      <c r="AR7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5.4333175130517324</v>
      </c>
      <c r="AS70" s="27">
        <v>4696</v>
      </c>
      <c r="AT70" s="27">
        <v>3285</v>
      </c>
      <c r="AU70" s="27">
        <v>5065</v>
      </c>
      <c r="AV70" s="27">
        <v>1198</v>
      </c>
      <c r="AW70" s="27">
        <v>2238</v>
      </c>
      <c r="AX70" s="27">
        <v>0</v>
      </c>
      <c r="AY70" s="27">
        <v>1298</v>
      </c>
      <c r="AZ70" s="27">
        <v>3504</v>
      </c>
      <c r="BA70" s="27">
        <v>364</v>
      </c>
      <c r="BB70" s="27">
        <v>720</v>
      </c>
      <c r="BC70" s="27">
        <v>66</v>
      </c>
      <c r="BD70" s="27">
        <v>462</v>
      </c>
      <c r="BE70" s="27">
        <v>4214</v>
      </c>
      <c r="BF70" s="26">
        <f>IFERROR(SUM(Entity_Metrics[[#This Row],[Operating surplus/(deficit) (social housing lettings)]])/SUM(Entity_Metrics[[#This Row],[Turnover from social housing lettings]]),"")</f>
        <v>0.19685064622686893</v>
      </c>
      <c r="BG70" s="27">
        <v>6138</v>
      </c>
      <c r="BH70" s="27">
        <v>31181</v>
      </c>
      <c r="BI70" s="26">
        <f>IFERROR(SUM(Entity_Metrics[[#This Row],[Operating surplus/(deficit) (overall)2]],-Entity_Metrics[[#This Row],[Gain/(loss) on disposal of fixed assets (housing properties)2]],-Entity_Metrics[[#This Row],[Gain/(loss) on disposal of fixed assets (other)2]])/SUM(Entity_Metrics[[#This Row],[Turnover (overall)]]),"")</f>
        <v>0.1667979975896913</v>
      </c>
      <c r="BJ70" s="27">
        <v>7351</v>
      </c>
      <c r="BK70" s="27">
        <v>154</v>
      </c>
      <c r="BL70" s="27">
        <v>0</v>
      </c>
      <c r="BM70" s="27">
        <v>43148</v>
      </c>
      <c r="BN70" s="26">
        <f>IFERROR(SUM(Entity_Metrics[[#This Row],[Operating surplus/(deficit) (overall)3]],Entity_Metrics[[#This Row],[Share of operating surplus/(deficit) in joint ventures or associates]])/SUM(Entity_Metrics[[#This Row],[Total assets less current liabilities]]),"")</f>
        <v>1.74088292201195E-2</v>
      </c>
      <c r="BO70" s="27">
        <v>7351</v>
      </c>
      <c r="BP70" s="27">
        <v>0</v>
      </c>
      <c r="BQ70" s="27">
        <v>422257</v>
      </c>
      <c r="BR70" s="65">
        <f>Entity_Metrics[[#This Row],[Total social housing units owned (Period end)]]</f>
        <v>4214</v>
      </c>
      <c r="BS70" s="26">
        <v>2.3067776456599288E-2</v>
      </c>
      <c r="BT70" s="26">
        <v>1.8549346016646848E-2</v>
      </c>
      <c r="BU70" s="30" t="s">
        <v>845</v>
      </c>
      <c r="BV70" s="64" t="s">
        <v>118</v>
      </c>
      <c r="BW70" s="30" t="s">
        <v>118</v>
      </c>
      <c r="BX70" s="30" t="s">
        <v>856</v>
      </c>
      <c r="BY70" s="29">
        <v>1.0406381890885998</v>
      </c>
      <c r="BZ70" s="23" t="s">
        <v>232</v>
      </c>
      <c r="CA70" s="32" t="s">
        <v>233</v>
      </c>
    </row>
    <row r="71" spans="1:79" x14ac:dyDescent="0.25">
      <c r="A71" s="23" t="s">
        <v>329</v>
      </c>
      <c r="B71" s="24" t="s">
        <v>328</v>
      </c>
      <c r="C71" s="25" t="s">
        <v>686</v>
      </c>
      <c r="D7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0.14631942273981166</v>
      </c>
      <c r="E71" s="27">
        <v>14020</v>
      </c>
      <c r="F71" s="27">
        <v>0</v>
      </c>
      <c r="G71" s="27">
        <v>6979</v>
      </c>
      <c r="H71" s="27">
        <v>536</v>
      </c>
      <c r="I71" s="27">
        <v>0</v>
      </c>
      <c r="J71" s="27">
        <v>147178</v>
      </c>
      <c r="K71" s="27">
        <v>0</v>
      </c>
      <c r="L7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1.6401549493117944E-2</v>
      </c>
      <c r="M71" s="27">
        <v>199</v>
      </c>
      <c r="N71" s="27">
        <v>0</v>
      </c>
      <c r="O71" s="27">
        <v>11570</v>
      </c>
      <c r="P71" s="27">
        <v>563</v>
      </c>
      <c r="Q7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71" s="27">
        <v>0</v>
      </c>
      <c r="S71" s="27">
        <v>0</v>
      </c>
      <c r="T71" s="27">
        <v>0</v>
      </c>
      <c r="U71" s="27">
        <v>11570</v>
      </c>
      <c r="V71" s="27">
        <v>563</v>
      </c>
      <c r="W71" s="27">
        <v>0</v>
      </c>
      <c r="X71" s="27">
        <v>0</v>
      </c>
      <c r="Y7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0.1083585862017421</v>
      </c>
      <c r="Z71" s="27">
        <v>0</v>
      </c>
      <c r="AA71" s="27">
        <v>25287</v>
      </c>
      <c r="AB71" s="27">
        <v>9339</v>
      </c>
      <c r="AC71" s="27">
        <v>0</v>
      </c>
      <c r="AD71" s="27">
        <v>0</v>
      </c>
      <c r="AE71" s="27">
        <v>147178</v>
      </c>
      <c r="AF71" s="27">
        <v>0</v>
      </c>
      <c r="AG7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2.5620726880172726</v>
      </c>
      <c r="AH71" s="27">
        <v>10215</v>
      </c>
      <c r="AI71" s="27">
        <v>1761</v>
      </c>
      <c r="AJ71" s="27">
        <v>0</v>
      </c>
      <c r="AK71" s="27">
        <v>125</v>
      </c>
      <c r="AL71" s="27">
        <v>0</v>
      </c>
      <c r="AM71" s="27">
        <v>73</v>
      </c>
      <c r="AN71" s="27">
        <v>6979</v>
      </c>
      <c r="AO71" s="27">
        <v>5697</v>
      </c>
      <c r="AP71" s="27">
        <v>-593</v>
      </c>
      <c r="AQ71" s="27">
        <v>-2186</v>
      </c>
      <c r="AR7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3.5613656006914436</v>
      </c>
      <c r="AS71" s="27">
        <v>13009</v>
      </c>
      <c r="AT71" s="27">
        <v>3567</v>
      </c>
      <c r="AU71" s="27">
        <v>7431</v>
      </c>
      <c r="AV71" s="27">
        <v>2664</v>
      </c>
      <c r="AW71" s="27">
        <v>5035</v>
      </c>
      <c r="AX71" s="27">
        <v>0</v>
      </c>
      <c r="AY71" s="27">
        <v>6979</v>
      </c>
      <c r="AZ71" s="27">
        <v>0</v>
      </c>
      <c r="BA71" s="27">
        <v>1406</v>
      </c>
      <c r="BB71" s="27">
        <v>0</v>
      </c>
      <c r="BC71" s="27">
        <v>1114</v>
      </c>
      <c r="BD71" s="27">
        <v>0</v>
      </c>
      <c r="BE71" s="27">
        <v>11570</v>
      </c>
      <c r="BF71" s="26">
        <f>IFERROR(SUM(Entity_Metrics[[#This Row],[Operating surplus/(deficit) (social housing lettings)]])/SUM(Entity_Metrics[[#This Row],[Turnover from social housing lettings]]),"")</f>
        <v>0.18203048978267922</v>
      </c>
      <c r="BG71" s="27">
        <v>8418</v>
      </c>
      <c r="BH71" s="27">
        <v>46245</v>
      </c>
      <c r="BI71" s="26">
        <f>IFERROR(SUM(Entity_Metrics[[#This Row],[Operating surplus/(deficit) (overall)2]],-Entity_Metrics[[#This Row],[Gain/(loss) on disposal of fixed assets (housing properties)2]],-Entity_Metrics[[#This Row],[Gain/(loss) on disposal of fixed assets (other)2]])/SUM(Entity_Metrics[[#This Row],[Turnover (overall)]]),"")</f>
        <v>0.16534647655929122</v>
      </c>
      <c r="BJ71" s="27">
        <v>10215</v>
      </c>
      <c r="BK71" s="27">
        <v>1761</v>
      </c>
      <c r="BL71" s="27">
        <v>0</v>
      </c>
      <c r="BM71" s="27">
        <v>51129</v>
      </c>
      <c r="BN71" s="26">
        <f>IFERROR(SUM(Entity_Metrics[[#This Row],[Operating surplus/(deficit) (overall)3]],Entity_Metrics[[#This Row],[Share of operating surplus/(deficit) in joint ventures or associates]])/SUM(Entity_Metrics[[#This Row],[Total assets less current liabilities]]),"")</f>
        <v>4.5313602065395316E-2</v>
      </c>
      <c r="BO71" s="27">
        <v>10215</v>
      </c>
      <c r="BP71" s="27">
        <v>0</v>
      </c>
      <c r="BQ71" s="27">
        <v>225429</v>
      </c>
      <c r="BR71" s="65">
        <f>Entity_Metrics[[#This Row],[Total social housing units owned (Period end)]]</f>
        <v>11570</v>
      </c>
      <c r="BS71" s="26">
        <v>0</v>
      </c>
      <c r="BT71" s="26">
        <v>0</v>
      </c>
      <c r="BU71" s="30" t="s">
        <v>850</v>
      </c>
      <c r="BV71" s="64">
        <v>2011</v>
      </c>
      <c r="BW71" s="30" t="s">
        <v>859</v>
      </c>
      <c r="BX71" s="30" t="s">
        <v>853</v>
      </c>
      <c r="BY71" s="29">
        <v>0.92070169320167683</v>
      </c>
      <c r="BZ71" s="23">
        <v>4582</v>
      </c>
      <c r="CA71" s="32" t="s">
        <v>328</v>
      </c>
    </row>
    <row r="72" spans="1:79" x14ac:dyDescent="0.25">
      <c r="A72" s="23" t="s">
        <v>701</v>
      </c>
      <c r="B72" s="24" t="s">
        <v>700</v>
      </c>
      <c r="C72" s="25" t="s">
        <v>686</v>
      </c>
      <c r="D7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0.10096032666229772</v>
      </c>
      <c r="E72" s="27">
        <v>15457</v>
      </c>
      <c r="F72" s="27">
        <v>0</v>
      </c>
      <c r="G72" s="27">
        <v>0</v>
      </c>
      <c r="H72" s="27">
        <v>565</v>
      </c>
      <c r="I72" s="27">
        <v>0</v>
      </c>
      <c r="J72" s="27">
        <v>158696</v>
      </c>
      <c r="K72" s="27">
        <v>0</v>
      </c>
      <c r="L7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5.1234280391243593E-3</v>
      </c>
      <c r="M72" s="27">
        <v>11</v>
      </c>
      <c r="N72" s="27">
        <v>0</v>
      </c>
      <c r="O72" s="27">
        <v>2145</v>
      </c>
      <c r="P72" s="27">
        <v>2</v>
      </c>
      <c r="Q7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72" s="27">
        <v>0</v>
      </c>
      <c r="S72" s="27">
        <v>0</v>
      </c>
      <c r="T72" s="27">
        <v>0</v>
      </c>
      <c r="U72" s="27">
        <v>2145</v>
      </c>
      <c r="V72" s="27">
        <v>2</v>
      </c>
      <c r="W72" s="27">
        <v>5</v>
      </c>
      <c r="X72" s="27">
        <v>2</v>
      </c>
      <c r="Y7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0.49288576901749259</v>
      </c>
      <c r="Z72" s="27">
        <v>0</v>
      </c>
      <c r="AA72" s="27">
        <v>51132</v>
      </c>
      <c r="AB72" s="27">
        <v>5703</v>
      </c>
      <c r="AC72" s="27">
        <v>0</v>
      </c>
      <c r="AD72" s="27">
        <v>32790</v>
      </c>
      <c r="AE72" s="27">
        <v>158696</v>
      </c>
      <c r="AF72" s="27">
        <v>0</v>
      </c>
      <c r="AG7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3.5859689476710752</v>
      </c>
      <c r="AH72" s="27">
        <v>5623</v>
      </c>
      <c r="AI72" s="27">
        <v>49</v>
      </c>
      <c r="AJ72" s="27">
        <v>0</v>
      </c>
      <c r="AK72" s="27">
        <v>378</v>
      </c>
      <c r="AL72" s="27">
        <v>0</v>
      </c>
      <c r="AM72" s="27">
        <v>29</v>
      </c>
      <c r="AN72" s="27">
        <v>1508</v>
      </c>
      <c r="AO72" s="27">
        <v>2519</v>
      </c>
      <c r="AP72" s="27">
        <v>-565</v>
      </c>
      <c r="AQ72" s="27">
        <v>-1174</v>
      </c>
      <c r="AR7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4.0365233472029587</v>
      </c>
      <c r="AS72" s="27">
        <v>2509</v>
      </c>
      <c r="AT72" s="27">
        <v>946</v>
      </c>
      <c r="AU72" s="27">
        <v>1930</v>
      </c>
      <c r="AV72" s="27">
        <v>0</v>
      </c>
      <c r="AW72" s="27">
        <v>722</v>
      </c>
      <c r="AX72" s="27">
        <v>0</v>
      </c>
      <c r="AY72" s="27">
        <v>1508</v>
      </c>
      <c r="AZ72" s="27">
        <v>1049</v>
      </c>
      <c r="BA72" s="27">
        <v>0</v>
      </c>
      <c r="BB72" s="27">
        <v>0</v>
      </c>
      <c r="BC72" s="27">
        <v>67</v>
      </c>
      <c r="BD72" s="27">
        <v>0</v>
      </c>
      <c r="BE72" s="27">
        <v>2163</v>
      </c>
      <c r="BF72" s="26">
        <f>IFERROR(SUM(Entity_Metrics[[#This Row],[Operating surplus/(deficit) (social housing lettings)]])/SUM(Entity_Metrics[[#This Row],[Turnover from social housing lettings]]),"")</f>
        <v>0.30137286402804148</v>
      </c>
      <c r="BG72" s="27">
        <v>4127</v>
      </c>
      <c r="BH72" s="27">
        <v>13694</v>
      </c>
      <c r="BI72" s="26">
        <f>IFERROR(SUM(Entity_Metrics[[#This Row],[Operating surplus/(deficit) (overall)2]],-Entity_Metrics[[#This Row],[Gain/(loss) on disposal of fixed assets (housing properties)2]],-Entity_Metrics[[#This Row],[Gain/(loss) on disposal of fixed assets (other)2]])/SUM(Entity_Metrics[[#This Row],[Turnover (overall)]]),"")</f>
        <v>0.32745858301022207</v>
      </c>
      <c r="BJ72" s="27">
        <v>5623</v>
      </c>
      <c r="BK72" s="27">
        <v>49</v>
      </c>
      <c r="BL72" s="27">
        <v>0</v>
      </c>
      <c r="BM72" s="27">
        <v>17022</v>
      </c>
      <c r="BN72" s="26">
        <f>IFERROR(SUM(Entity_Metrics[[#This Row],[Operating surplus/(deficit) (overall)3]],Entity_Metrics[[#This Row],[Share of operating surplus/(deficit) in joint ventures or associates]])/SUM(Entity_Metrics[[#This Row],[Total assets less current liabilities]]),"")</f>
        <v>3.3855342617512295E-2</v>
      </c>
      <c r="BO72" s="27">
        <v>5623</v>
      </c>
      <c r="BP72" s="27">
        <v>0</v>
      </c>
      <c r="BQ72" s="27">
        <v>166089</v>
      </c>
      <c r="BR72" s="65">
        <f>Entity_Metrics[[#This Row],[Total social housing units owned (Period end)]]</f>
        <v>2145</v>
      </c>
      <c r="BS72" s="26">
        <v>2.5664955669622024E-2</v>
      </c>
      <c r="BT72" s="26">
        <v>0.17825478301446571</v>
      </c>
      <c r="BU72" s="30" t="s">
        <v>845</v>
      </c>
      <c r="BV72" s="64" t="s">
        <v>118</v>
      </c>
      <c r="BW72" s="30" t="s">
        <v>118</v>
      </c>
      <c r="BX72" s="30" t="s">
        <v>856</v>
      </c>
      <c r="BY72" s="29">
        <v>0.99314921667750744</v>
      </c>
      <c r="BZ72" s="23">
        <v>5090</v>
      </c>
      <c r="CA72" s="32" t="s">
        <v>700</v>
      </c>
    </row>
    <row r="73" spans="1:79" x14ac:dyDescent="0.25">
      <c r="A73" s="23" t="s">
        <v>331</v>
      </c>
      <c r="B73" s="24" t="s">
        <v>330</v>
      </c>
      <c r="C73" s="25" t="s">
        <v>686</v>
      </c>
      <c r="D7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5.5980754737170978E-2</v>
      </c>
      <c r="E73" s="27">
        <v>58195</v>
      </c>
      <c r="F73" s="27">
        <v>0</v>
      </c>
      <c r="G73" s="27">
        <v>25139</v>
      </c>
      <c r="H73" s="27">
        <v>1417</v>
      </c>
      <c r="I73" s="27">
        <v>0</v>
      </c>
      <c r="J73" s="27">
        <v>1513931</v>
      </c>
      <c r="K73" s="27">
        <v>0</v>
      </c>
      <c r="L7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1.791355266199245E-2</v>
      </c>
      <c r="M73" s="27">
        <v>465</v>
      </c>
      <c r="N73" s="27">
        <v>0</v>
      </c>
      <c r="O73" s="27">
        <v>25356</v>
      </c>
      <c r="P73" s="27">
        <v>602</v>
      </c>
      <c r="Q7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73" s="27">
        <v>0</v>
      </c>
      <c r="S73" s="27">
        <v>0</v>
      </c>
      <c r="T73" s="27">
        <v>0</v>
      </c>
      <c r="U73" s="27">
        <v>25356</v>
      </c>
      <c r="V73" s="27">
        <v>602</v>
      </c>
      <c r="W73" s="27">
        <v>368</v>
      </c>
      <c r="X73" s="27">
        <v>0</v>
      </c>
      <c r="Y7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0.47683480951245466</v>
      </c>
      <c r="Z73" s="27">
        <v>43915</v>
      </c>
      <c r="AA73" s="27">
        <v>681477</v>
      </c>
      <c r="AB73" s="27">
        <v>19613</v>
      </c>
      <c r="AC73" s="27">
        <v>0</v>
      </c>
      <c r="AD73" s="27">
        <v>16116</v>
      </c>
      <c r="AE73" s="27">
        <v>1513931</v>
      </c>
      <c r="AF73" s="27">
        <v>0</v>
      </c>
      <c r="AG7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2.0073593073593075</v>
      </c>
      <c r="AH73" s="27">
        <v>54994</v>
      </c>
      <c r="AI73" s="27">
        <v>2787</v>
      </c>
      <c r="AJ73" s="27">
        <v>-18</v>
      </c>
      <c r="AK73" s="27">
        <v>2378</v>
      </c>
      <c r="AL73" s="27">
        <v>0</v>
      </c>
      <c r="AM73" s="27">
        <v>4225</v>
      </c>
      <c r="AN73" s="27">
        <v>25139</v>
      </c>
      <c r="AO73" s="27">
        <v>22074</v>
      </c>
      <c r="AP73" s="27">
        <v>-1417</v>
      </c>
      <c r="AQ73" s="27">
        <v>-23993</v>
      </c>
      <c r="AR7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3.1692883895131088</v>
      </c>
      <c r="AS73" s="27">
        <v>25066</v>
      </c>
      <c r="AT73" s="27">
        <v>4964</v>
      </c>
      <c r="AU73" s="27">
        <v>18508</v>
      </c>
      <c r="AV73" s="27">
        <v>4187</v>
      </c>
      <c r="AW73" s="27">
        <v>0</v>
      </c>
      <c r="AX73" s="27">
        <v>0</v>
      </c>
      <c r="AY73" s="27">
        <v>25139</v>
      </c>
      <c r="AZ73" s="27">
        <v>2524</v>
      </c>
      <c r="BA73" s="27">
        <v>0</v>
      </c>
      <c r="BB73" s="27">
        <v>0</v>
      </c>
      <c r="BC73" s="27">
        <v>1</v>
      </c>
      <c r="BD73" s="27">
        <v>0</v>
      </c>
      <c r="BE73" s="27">
        <v>25365</v>
      </c>
      <c r="BF73" s="26">
        <f>IFERROR(SUM(Entity_Metrics[[#This Row],[Operating surplus/(deficit) (social housing lettings)]])/SUM(Entity_Metrics[[#This Row],[Turnover from social housing lettings]]),"")</f>
        <v>0.31452404752005803</v>
      </c>
      <c r="BG73" s="27">
        <v>35556</v>
      </c>
      <c r="BH73" s="27">
        <v>113047</v>
      </c>
      <c r="BI73" s="26">
        <f>IFERROR(SUM(Entity_Metrics[[#This Row],[Operating surplus/(deficit) (overall)2]],-Entity_Metrics[[#This Row],[Gain/(loss) on disposal of fixed assets (housing properties)2]],-Entity_Metrics[[#This Row],[Gain/(loss) on disposal of fixed assets (other)2]])/SUM(Entity_Metrics[[#This Row],[Turnover (overall)]]),"")</f>
        <v>0.37415550827118305</v>
      </c>
      <c r="BJ73" s="27">
        <v>54994</v>
      </c>
      <c r="BK73" s="27">
        <v>2787</v>
      </c>
      <c r="BL73" s="27">
        <v>-18</v>
      </c>
      <c r="BM73" s="27">
        <v>139581</v>
      </c>
      <c r="BN73" s="26">
        <f>IFERROR(SUM(Entity_Metrics[[#This Row],[Operating surplus/(deficit) (overall)3]],Entity_Metrics[[#This Row],[Share of operating surplus/(deficit) in joint ventures or associates]])/SUM(Entity_Metrics[[#This Row],[Total assets less current liabilities]]),"")</f>
        <v>3.3992236562330018E-2</v>
      </c>
      <c r="BO73" s="27">
        <v>54994</v>
      </c>
      <c r="BP73" s="27">
        <v>0</v>
      </c>
      <c r="BQ73" s="27">
        <v>1617840</v>
      </c>
      <c r="BR73" s="65">
        <f>Entity_Metrics[[#This Row],[Total social housing units owned (Period end)]]</f>
        <v>25356</v>
      </c>
      <c r="BS73" s="26">
        <v>1.4001735426362703E-2</v>
      </c>
      <c r="BT73" s="26">
        <v>6.8549341326812341E-2</v>
      </c>
      <c r="BU73" s="30" t="s">
        <v>850</v>
      </c>
      <c r="BV73" s="64">
        <v>1993</v>
      </c>
      <c r="BW73" s="30" t="s">
        <v>851</v>
      </c>
      <c r="BX73" s="30" t="s">
        <v>856</v>
      </c>
      <c r="BY73" s="29">
        <v>0.99314921667750744</v>
      </c>
      <c r="BZ73" s="23">
        <v>4651</v>
      </c>
      <c r="CA73" s="32" t="s">
        <v>330</v>
      </c>
    </row>
    <row r="74" spans="1:79" x14ac:dyDescent="0.25">
      <c r="A74" s="23" t="s">
        <v>111</v>
      </c>
      <c r="B74" s="24" t="s">
        <v>659</v>
      </c>
      <c r="C74" s="25" t="s">
        <v>686</v>
      </c>
      <c r="D7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7.8808196604207667E-2</v>
      </c>
      <c r="E74" s="27">
        <v>18456</v>
      </c>
      <c r="F74" s="27">
        <v>1229</v>
      </c>
      <c r="G74" s="27">
        <v>12309</v>
      </c>
      <c r="H74" s="27">
        <v>0</v>
      </c>
      <c r="I74" s="27">
        <v>0</v>
      </c>
      <c r="J74" s="27">
        <v>405973</v>
      </c>
      <c r="K74" s="27">
        <v>0</v>
      </c>
      <c r="L7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8.2093663911845735E-3</v>
      </c>
      <c r="M74" s="27">
        <v>149</v>
      </c>
      <c r="N74" s="27">
        <v>0</v>
      </c>
      <c r="O74" s="27">
        <v>17630</v>
      </c>
      <c r="P74" s="27">
        <v>520</v>
      </c>
      <c r="Q7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74" s="27">
        <v>0</v>
      </c>
      <c r="S74" s="27">
        <v>0</v>
      </c>
      <c r="T74" s="27">
        <v>0</v>
      </c>
      <c r="U74" s="27">
        <v>17630</v>
      </c>
      <c r="V74" s="27">
        <v>520</v>
      </c>
      <c r="W74" s="27">
        <v>121</v>
      </c>
      <c r="X74" s="27">
        <v>0</v>
      </c>
      <c r="Y7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0.33443849714143553</v>
      </c>
      <c r="Z74" s="27">
        <v>13</v>
      </c>
      <c r="AA74" s="27">
        <v>1219</v>
      </c>
      <c r="AB74" s="27">
        <v>12357</v>
      </c>
      <c r="AC74" s="27">
        <v>146898</v>
      </c>
      <c r="AD74" s="27">
        <v>0</v>
      </c>
      <c r="AE74" s="27">
        <v>405973</v>
      </c>
      <c r="AF74" s="27">
        <v>0</v>
      </c>
      <c r="AG7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2.1710687618410787</v>
      </c>
      <c r="AH74" s="27">
        <v>19118</v>
      </c>
      <c r="AI74" s="27">
        <v>1040</v>
      </c>
      <c r="AJ74" s="27">
        <v>-140</v>
      </c>
      <c r="AK74" s="27">
        <v>3703</v>
      </c>
      <c r="AL74" s="27">
        <v>-40</v>
      </c>
      <c r="AM74" s="27">
        <v>2507</v>
      </c>
      <c r="AN74" s="27">
        <v>12309</v>
      </c>
      <c r="AO74" s="27">
        <v>14728</v>
      </c>
      <c r="AP74" s="27">
        <v>0</v>
      </c>
      <c r="AQ74" s="27">
        <v>-8973</v>
      </c>
      <c r="AR7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3.263307371229399</v>
      </c>
      <c r="AS74" s="27">
        <v>19934</v>
      </c>
      <c r="AT74" s="27">
        <v>3632</v>
      </c>
      <c r="AU74" s="27">
        <v>12916</v>
      </c>
      <c r="AV74" s="27">
        <v>4974</v>
      </c>
      <c r="AW74" s="27">
        <v>1789</v>
      </c>
      <c r="AX74" s="27">
        <v>0</v>
      </c>
      <c r="AY74" s="27">
        <v>12309</v>
      </c>
      <c r="AZ74" s="27">
        <v>2634</v>
      </c>
      <c r="BA74" s="27">
        <v>0</v>
      </c>
      <c r="BB74" s="27">
        <v>0</v>
      </c>
      <c r="BC74" s="27">
        <v>16319</v>
      </c>
      <c r="BD74" s="27">
        <v>1329</v>
      </c>
      <c r="BE74" s="27">
        <v>23239</v>
      </c>
      <c r="BF74" s="26">
        <f>IFERROR(SUM(Entity_Metrics[[#This Row],[Operating surplus/(deficit) (social housing lettings)]])/SUM(Entity_Metrics[[#This Row],[Turnover from social housing lettings]]),"")</f>
        <v>0.22185547714798795</v>
      </c>
      <c r="BG74" s="27">
        <v>17543</v>
      </c>
      <c r="BH74" s="27">
        <v>79074</v>
      </c>
      <c r="BI74" s="26">
        <f>IFERROR(SUM(Entity_Metrics[[#This Row],[Operating surplus/(deficit) (overall)2]],-Entity_Metrics[[#This Row],[Gain/(loss) on disposal of fixed assets (housing properties)2]],-Entity_Metrics[[#This Row],[Gain/(loss) on disposal of fixed assets (other)2]])/SUM(Entity_Metrics[[#This Row],[Turnover (overall)]]),"")</f>
        <v>0.18394773775987239</v>
      </c>
      <c r="BJ74" s="27">
        <v>19118</v>
      </c>
      <c r="BK74" s="27">
        <v>1040</v>
      </c>
      <c r="BL74" s="27">
        <v>-140</v>
      </c>
      <c r="BM74" s="27">
        <v>99039</v>
      </c>
      <c r="BN74" s="26">
        <f>IFERROR(SUM(Entity_Metrics[[#This Row],[Operating surplus/(deficit) (overall)3]],Entity_Metrics[[#This Row],[Share of operating surplus/(deficit) in joint ventures or associates]])/SUM(Entity_Metrics[[#This Row],[Total assets less current liabilities]]),"")</f>
        <v>4.110178054684846E-2</v>
      </c>
      <c r="BO74" s="27">
        <v>19118</v>
      </c>
      <c r="BP74" s="27">
        <v>0</v>
      </c>
      <c r="BQ74" s="27">
        <v>465138</v>
      </c>
      <c r="BR74" s="65">
        <f>Entity_Metrics[[#This Row],[Total social housing units owned (Period end)]]</f>
        <v>17630</v>
      </c>
      <c r="BS74" s="26">
        <v>7.0731707317073164E-2</v>
      </c>
      <c r="BT74" s="26">
        <v>0</v>
      </c>
      <c r="BU74" s="30" t="s">
        <v>850</v>
      </c>
      <c r="BV74" s="64">
        <v>2008</v>
      </c>
      <c r="BW74" s="30" t="s">
        <v>851</v>
      </c>
      <c r="BX74" s="30" t="s">
        <v>853</v>
      </c>
      <c r="BY74" s="29">
        <v>0.92070169320167683</v>
      </c>
      <c r="BZ74" s="23" t="s">
        <v>111</v>
      </c>
      <c r="CA74" s="32" t="s">
        <v>659</v>
      </c>
    </row>
    <row r="75" spans="1:79" x14ac:dyDescent="0.25">
      <c r="A75" s="23" t="s">
        <v>598</v>
      </c>
      <c r="B75" s="24" t="s">
        <v>599</v>
      </c>
      <c r="C75" s="25" t="s">
        <v>686</v>
      </c>
      <c r="D7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2.3483175263089514E-2</v>
      </c>
      <c r="E75" s="27">
        <v>1229</v>
      </c>
      <c r="F75" s="27">
        <v>0</v>
      </c>
      <c r="G75" s="27">
        <v>182</v>
      </c>
      <c r="H75" s="27">
        <v>35</v>
      </c>
      <c r="I75" s="27">
        <v>0</v>
      </c>
      <c r="J75" s="27">
        <v>61576</v>
      </c>
      <c r="K75" s="27">
        <v>0</v>
      </c>
      <c r="L7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75" s="27">
        <v>0</v>
      </c>
      <c r="N75" s="27">
        <v>0</v>
      </c>
      <c r="O75" s="27">
        <v>1136</v>
      </c>
      <c r="P75" s="27">
        <v>0</v>
      </c>
      <c r="Q7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75" s="27">
        <v>0</v>
      </c>
      <c r="S75" s="27">
        <v>0</v>
      </c>
      <c r="T75" s="27">
        <v>0</v>
      </c>
      <c r="U75" s="27">
        <v>1136</v>
      </c>
      <c r="V75" s="27">
        <v>0</v>
      </c>
      <c r="W75" s="27">
        <v>0</v>
      </c>
      <c r="X75" s="27">
        <v>0</v>
      </c>
      <c r="Y7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-7.7627647135247498E-3</v>
      </c>
      <c r="Z75" s="27">
        <v>467</v>
      </c>
      <c r="AA75" s="27">
        <v>9547</v>
      </c>
      <c r="AB75" s="27">
        <v>10492</v>
      </c>
      <c r="AC75" s="27">
        <v>0</v>
      </c>
      <c r="AD75" s="27">
        <v>0</v>
      </c>
      <c r="AE75" s="27">
        <v>61576</v>
      </c>
      <c r="AF75" s="27">
        <v>0</v>
      </c>
      <c r="AG7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5.154929577464789</v>
      </c>
      <c r="AH75" s="27">
        <v>1206</v>
      </c>
      <c r="AI75" s="27">
        <v>145</v>
      </c>
      <c r="AJ75" s="27">
        <v>0</v>
      </c>
      <c r="AK75" s="27">
        <v>552</v>
      </c>
      <c r="AL75" s="27">
        <v>0</v>
      </c>
      <c r="AM75" s="27">
        <v>74</v>
      </c>
      <c r="AN75" s="27">
        <v>182</v>
      </c>
      <c r="AO75" s="27">
        <v>1429</v>
      </c>
      <c r="AP75" s="27">
        <v>-35</v>
      </c>
      <c r="AQ75" s="27">
        <v>-320</v>
      </c>
      <c r="AR7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22.851881505204162</v>
      </c>
      <c r="AS75" s="27">
        <v>4475</v>
      </c>
      <c r="AT75" s="27">
        <v>8770</v>
      </c>
      <c r="AU75" s="27">
        <v>3282</v>
      </c>
      <c r="AV75" s="27">
        <v>1310</v>
      </c>
      <c r="AW75" s="27">
        <v>0</v>
      </c>
      <c r="AX75" s="27">
        <v>0</v>
      </c>
      <c r="AY75" s="27">
        <v>182</v>
      </c>
      <c r="AZ75" s="27">
        <v>202</v>
      </c>
      <c r="BA75" s="27">
        <v>0</v>
      </c>
      <c r="BB75" s="27">
        <v>0</v>
      </c>
      <c r="BC75" s="27">
        <v>0</v>
      </c>
      <c r="BD75" s="27">
        <v>10321</v>
      </c>
      <c r="BE75" s="27">
        <v>1249</v>
      </c>
      <c r="BF75" s="26">
        <f>IFERROR(SUM(Entity_Metrics[[#This Row],[Operating surplus/(deficit) (social housing lettings)]])/SUM(Entity_Metrics[[#This Row],[Turnover from social housing lettings]]),"")</f>
        <v>3.5458908805955529E-2</v>
      </c>
      <c r="BG75" s="27">
        <v>724</v>
      </c>
      <c r="BH75" s="27">
        <v>20418</v>
      </c>
      <c r="BI75" s="26">
        <f>IFERROR(SUM(Entity_Metrics[[#This Row],[Operating surplus/(deficit) (overall)2]],-Entity_Metrics[[#This Row],[Gain/(loss) on disposal of fixed assets (housing properties)2]],-Entity_Metrics[[#This Row],[Gain/(loss) on disposal of fixed assets (other)2]])/SUM(Entity_Metrics[[#This Row],[Turnover (overall)]]),"")</f>
        <v>2.3452178333812249E-2</v>
      </c>
      <c r="BJ75" s="27">
        <v>1206</v>
      </c>
      <c r="BK75" s="27">
        <v>145</v>
      </c>
      <c r="BL75" s="27">
        <v>0</v>
      </c>
      <c r="BM75" s="27">
        <v>45241</v>
      </c>
      <c r="BN75" s="26">
        <f>IFERROR(SUM(Entity_Metrics[[#This Row],[Operating surplus/(deficit) (overall)3]],Entity_Metrics[[#This Row],[Share of operating surplus/(deficit) in joint ventures or associates]])/SUM(Entity_Metrics[[#This Row],[Total assets less current liabilities]]),"")</f>
        <v>1.7580431201621016E-2</v>
      </c>
      <c r="BO75" s="27">
        <v>1206</v>
      </c>
      <c r="BP75" s="27">
        <v>0</v>
      </c>
      <c r="BQ75" s="27">
        <v>68599</v>
      </c>
      <c r="BR75" s="65">
        <f>Entity_Metrics[[#This Row],[Total social housing units owned (Period end)]]</f>
        <v>1136</v>
      </c>
      <c r="BS75" s="26">
        <v>0.83539823008849556</v>
      </c>
      <c r="BT75" s="26">
        <v>0</v>
      </c>
      <c r="BU75" s="30" t="s">
        <v>845</v>
      </c>
      <c r="BV75" s="64" t="s">
        <v>118</v>
      </c>
      <c r="BW75" s="30" t="s">
        <v>118</v>
      </c>
      <c r="BX75" s="30" t="s">
        <v>852</v>
      </c>
      <c r="BY75" s="29">
        <v>0.9488123821080523</v>
      </c>
      <c r="BZ75" s="23" t="s">
        <v>598</v>
      </c>
      <c r="CA75" s="32" t="s">
        <v>599</v>
      </c>
    </row>
    <row r="76" spans="1:79" x14ac:dyDescent="0.25">
      <c r="A76" s="23" t="s">
        <v>130</v>
      </c>
      <c r="B76" s="24" t="s">
        <v>131</v>
      </c>
      <c r="C76" s="25" t="s">
        <v>686</v>
      </c>
      <c r="D7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5.6672760511882997E-2</v>
      </c>
      <c r="E76" s="27">
        <v>0</v>
      </c>
      <c r="F76" s="27">
        <v>4351</v>
      </c>
      <c r="G76" s="27">
        <v>2190</v>
      </c>
      <c r="H76" s="27">
        <v>0</v>
      </c>
      <c r="I76" s="27">
        <v>0</v>
      </c>
      <c r="J76" s="27">
        <v>115417</v>
      </c>
      <c r="K76" s="27">
        <v>0</v>
      </c>
      <c r="L7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4.8302315669839467E-3</v>
      </c>
      <c r="M76" s="27">
        <v>34</v>
      </c>
      <c r="N76" s="27">
        <v>0</v>
      </c>
      <c r="O76" s="27">
        <v>6852</v>
      </c>
      <c r="P76" s="27">
        <v>187</v>
      </c>
      <c r="Q7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76" s="27">
        <v>0</v>
      </c>
      <c r="S76" s="27">
        <v>0</v>
      </c>
      <c r="T76" s="27">
        <v>0</v>
      </c>
      <c r="U76" s="27">
        <v>6852</v>
      </c>
      <c r="V76" s="27">
        <v>187</v>
      </c>
      <c r="W76" s="27">
        <v>16</v>
      </c>
      <c r="X76" s="27">
        <v>0</v>
      </c>
      <c r="Y7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0.34598022821594737</v>
      </c>
      <c r="Z76" s="27">
        <v>0</v>
      </c>
      <c r="AA76" s="27">
        <v>52500</v>
      </c>
      <c r="AB76" s="27">
        <v>12568</v>
      </c>
      <c r="AC76" s="27">
        <v>0</v>
      </c>
      <c r="AD76" s="27">
        <v>0</v>
      </c>
      <c r="AE76" s="27">
        <v>115417</v>
      </c>
      <c r="AF76" s="27">
        <v>0</v>
      </c>
      <c r="AG7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3.9651376146788992</v>
      </c>
      <c r="AH76" s="27">
        <v>6493</v>
      </c>
      <c r="AI76" s="27">
        <v>648</v>
      </c>
      <c r="AJ76" s="27">
        <v>0</v>
      </c>
      <c r="AK76" s="27">
        <v>74</v>
      </c>
      <c r="AL76" s="27">
        <v>0</v>
      </c>
      <c r="AM76" s="27">
        <v>28</v>
      </c>
      <c r="AN76" s="27">
        <v>2190</v>
      </c>
      <c r="AO76" s="27">
        <v>5035</v>
      </c>
      <c r="AP76" s="27">
        <v>0</v>
      </c>
      <c r="AQ76" s="27">
        <v>-2180</v>
      </c>
      <c r="AR7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3.2107413893753649</v>
      </c>
      <c r="AS76" s="27">
        <v>5044</v>
      </c>
      <c r="AT76" s="27">
        <v>3300</v>
      </c>
      <c r="AU76" s="27">
        <v>7699</v>
      </c>
      <c r="AV76" s="27">
        <v>1438</v>
      </c>
      <c r="AW76" s="27">
        <v>1351</v>
      </c>
      <c r="AX76" s="27">
        <v>0</v>
      </c>
      <c r="AY76" s="27">
        <v>2190</v>
      </c>
      <c r="AZ76" s="27">
        <v>978</v>
      </c>
      <c r="BA76" s="27">
        <v>0</v>
      </c>
      <c r="BB76" s="27">
        <v>0</v>
      </c>
      <c r="BC76" s="27">
        <v>0</v>
      </c>
      <c r="BD76" s="27">
        <v>0</v>
      </c>
      <c r="BE76" s="27">
        <v>6852</v>
      </c>
      <c r="BF76" s="26">
        <f>IFERROR(SUM(Entity_Metrics[[#This Row],[Operating surplus/(deficit) (social housing lettings)]])/SUM(Entity_Metrics[[#This Row],[Turnover from social housing lettings]]),"")</f>
        <v>0.17085022956533397</v>
      </c>
      <c r="BG76" s="27">
        <v>5098</v>
      </c>
      <c r="BH76" s="27">
        <v>29839</v>
      </c>
      <c r="BI76" s="26">
        <f>IFERROR(SUM(Entity_Metrics[[#This Row],[Operating surplus/(deficit) (overall)2]],-Entity_Metrics[[#This Row],[Gain/(loss) on disposal of fixed assets (housing properties)2]],-Entity_Metrics[[#This Row],[Gain/(loss) on disposal of fixed assets (other)2]])/SUM(Entity_Metrics[[#This Row],[Turnover (overall)]]),"")</f>
        <v>0.18641959558589016</v>
      </c>
      <c r="BJ76" s="27">
        <v>6493</v>
      </c>
      <c r="BK76" s="27">
        <v>648</v>
      </c>
      <c r="BL76" s="27">
        <v>0</v>
      </c>
      <c r="BM76" s="27">
        <v>31354</v>
      </c>
      <c r="BN76" s="26">
        <f>IFERROR(SUM(Entity_Metrics[[#This Row],[Operating surplus/(deficit) (overall)3]],Entity_Metrics[[#This Row],[Share of operating surplus/(deficit) in joint ventures or associates]])/SUM(Entity_Metrics[[#This Row],[Total assets less current liabilities]]),"")</f>
        <v>4.9458794494252785E-2</v>
      </c>
      <c r="BO76" s="27">
        <v>6493</v>
      </c>
      <c r="BP76" s="27">
        <v>0</v>
      </c>
      <c r="BQ76" s="27">
        <v>131281</v>
      </c>
      <c r="BR76" s="65">
        <f>Entity_Metrics[[#This Row],[Total social housing units owned (Period end)]]</f>
        <v>6852</v>
      </c>
      <c r="BS76" s="26">
        <v>4.0863981319322826E-3</v>
      </c>
      <c r="BT76" s="26">
        <v>8.9171044950379447E-2</v>
      </c>
      <c r="BU76" s="30" t="s">
        <v>850</v>
      </c>
      <c r="BV76" s="64">
        <v>2006</v>
      </c>
      <c r="BW76" s="30" t="s">
        <v>851</v>
      </c>
      <c r="BX76" s="30" t="s">
        <v>856</v>
      </c>
      <c r="BY76" s="29">
        <v>0.99314921667750744</v>
      </c>
      <c r="BZ76" s="23" t="s">
        <v>130</v>
      </c>
      <c r="CA76" s="32" t="s">
        <v>131</v>
      </c>
    </row>
    <row r="77" spans="1:79" x14ac:dyDescent="0.25">
      <c r="A77" s="23" t="s">
        <v>247</v>
      </c>
      <c r="B77" s="24" t="s">
        <v>248</v>
      </c>
      <c r="C77" s="25" t="s">
        <v>686</v>
      </c>
      <c r="D7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1.3253855359118516E-2</v>
      </c>
      <c r="E77" s="27">
        <v>0</v>
      </c>
      <c r="F77" s="27">
        <v>0</v>
      </c>
      <c r="G77" s="27">
        <v>587</v>
      </c>
      <c r="H77" s="27">
        <v>0</v>
      </c>
      <c r="I77" s="27">
        <v>0</v>
      </c>
      <c r="J77" s="27">
        <v>44289</v>
      </c>
      <c r="K77" s="27">
        <v>0</v>
      </c>
      <c r="L7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77" s="27">
        <v>0</v>
      </c>
      <c r="N77" s="27">
        <v>0</v>
      </c>
      <c r="O77" s="27">
        <v>1394</v>
      </c>
      <c r="P77" s="27">
        <v>12</v>
      </c>
      <c r="Q7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77" s="27">
        <v>0</v>
      </c>
      <c r="S77" s="27">
        <v>0</v>
      </c>
      <c r="T77" s="27">
        <v>0</v>
      </c>
      <c r="U77" s="27">
        <v>1394</v>
      </c>
      <c r="V77" s="27">
        <v>12</v>
      </c>
      <c r="W77" s="27">
        <v>751</v>
      </c>
      <c r="X77" s="27">
        <v>68</v>
      </c>
      <c r="Y7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0.8507530086477455</v>
      </c>
      <c r="Z77" s="27">
        <v>1753</v>
      </c>
      <c r="AA77" s="27">
        <v>36714</v>
      </c>
      <c r="AB77" s="27">
        <v>788</v>
      </c>
      <c r="AC77" s="27">
        <v>0</v>
      </c>
      <c r="AD77" s="27">
        <v>0</v>
      </c>
      <c r="AE77" s="27">
        <v>44289</v>
      </c>
      <c r="AF77" s="27">
        <v>0</v>
      </c>
      <c r="AG7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2.7150473933649288</v>
      </c>
      <c r="AH77" s="27">
        <v>4177</v>
      </c>
      <c r="AI77" s="27">
        <v>163</v>
      </c>
      <c r="AJ77" s="27">
        <v>0</v>
      </c>
      <c r="AK77" s="27">
        <v>0</v>
      </c>
      <c r="AL77" s="27">
        <v>0</v>
      </c>
      <c r="AM77" s="27">
        <v>2</v>
      </c>
      <c r="AN77" s="27">
        <v>587</v>
      </c>
      <c r="AO77" s="27">
        <v>1154</v>
      </c>
      <c r="AP77" s="27">
        <v>0</v>
      </c>
      <c r="AQ77" s="27">
        <v>-1688</v>
      </c>
      <c r="AR7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4.1384505021520805</v>
      </c>
      <c r="AS77" s="27">
        <v>1938</v>
      </c>
      <c r="AT77" s="27">
        <v>1434</v>
      </c>
      <c r="AU77" s="27">
        <v>1381</v>
      </c>
      <c r="AV77" s="27">
        <v>338</v>
      </c>
      <c r="AW77" s="27">
        <v>78</v>
      </c>
      <c r="AX77" s="27">
        <v>0</v>
      </c>
      <c r="AY77" s="27">
        <v>587</v>
      </c>
      <c r="AZ77" s="27">
        <v>12</v>
      </c>
      <c r="BA77" s="27">
        <v>0</v>
      </c>
      <c r="BB77" s="27">
        <v>0</v>
      </c>
      <c r="BC77" s="27">
        <v>1</v>
      </c>
      <c r="BD77" s="27">
        <v>0</v>
      </c>
      <c r="BE77" s="27">
        <v>1394</v>
      </c>
      <c r="BF77" s="26">
        <f>IFERROR(SUM(Entity_Metrics[[#This Row],[Operating surplus/(deficit) (social housing lettings)]])/SUM(Entity_Metrics[[#This Row],[Turnover from social housing lettings]]),"")</f>
        <v>0.35836627140974969</v>
      </c>
      <c r="BG77" s="27">
        <v>3536</v>
      </c>
      <c r="BH77" s="27">
        <v>9867</v>
      </c>
      <c r="BI77" s="26">
        <f>IFERROR(SUM(Entity_Metrics[[#This Row],[Operating surplus/(deficit) (overall)2]],-Entity_Metrics[[#This Row],[Gain/(loss) on disposal of fixed assets (housing properties)2]],-Entity_Metrics[[#This Row],[Gain/(loss) on disposal of fixed assets (other)2]])/SUM(Entity_Metrics[[#This Row],[Turnover (overall)]]),"")</f>
        <v>0.37101395692762734</v>
      </c>
      <c r="BJ77" s="27">
        <v>4177</v>
      </c>
      <c r="BK77" s="27">
        <v>163</v>
      </c>
      <c r="BL77" s="27">
        <v>0</v>
      </c>
      <c r="BM77" s="27">
        <v>10819</v>
      </c>
      <c r="BN77" s="26">
        <f>IFERROR(SUM(Entity_Metrics[[#This Row],[Operating surplus/(deficit) (overall)3]],Entity_Metrics[[#This Row],[Share of operating surplus/(deficit) in joint ventures or associates]])/SUM(Entity_Metrics[[#This Row],[Total assets less current liabilities]]),"")</f>
        <v>7.2867784309962838E-2</v>
      </c>
      <c r="BO77" s="27">
        <v>4177</v>
      </c>
      <c r="BP77" s="27">
        <v>0</v>
      </c>
      <c r="BQ77" s="27">
        <v>57323</v>
      </c>
      <c r="BR77" s="65">
        <f>Entity_Metrics[[#This Row],[Total social housing units owned (Period end)]]</f>
        <v>1394</v>
      </c>
      <c r="BS77" s="26">
        <v>1.6499282639885222E-2</v>
      </c>
      <c r="BT77" s="26">
        <v>3.5150645624103298E-2</v>
      </c>
      <c r="BU77" s="30" t="s">
        <v>845</v>
      </c>
      <c r="BV77" s="64" t="s">
        <v>118</v>
      </c>
      <c r="BW77" s="30" t="s">
        <v>118</v>
      </c>
      <c r="BX77" s="30" t="s">
        <v>853</v>
      </c>
      <c r="BY77" s="29">
        <v>0.92208130019510259</v>
      </c>
      <c r="BZ77" s="23" t="s">
        <v>736</v>
      </c>
      <c r="CA77" s="32" t="s">
        <v>547</v>
      </c>
    </row>
    <row r="78" spans="1:79" x14ac:dyDescent="0.25">
      <c r="A78" s="23" t="s">
        <v>301</v>
      </c>
      <c r="B78" s="24" t="s">
        <v>332</v>
      </c>
      <c r="C78" s="25" t="s">
        <v>686</v>
      </c>
      <c r="D7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0.15673802521487359</v>
      </c>
      <c r="E78" s="27">
        <v>24181</v>
      </c>
      <c r="F78" s="27">
        <v>0</v>
      </c>
      <c r="G78" s="27">
        <v>3319</v>
      </c>
      <c r="H78" s="27">
        <v>0</v>
      </c>
      <c r="I78" s="27">
        <v>0</v>
      </c>
      <c r="J78" s="27">
        <v>175452</v>
      </c>
      <c r="K78" s="27">
        <v>0</v>
      </c>
      <c r="L7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2.1378776142525174E-2</v>
      </c>
      <c r="M78" s="27">
        <v>138</v>
      </c>
      <c r="N78" s="27">
        <v>0</v>
      </c>
      <c r="O78" s="27">
        <v>6351</v>
      </c>
      <c r="P78" s="27">
        <v>104</v>
      </c>
      <c r="Q7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9.740746291023528E-3</v>
      </c>
      <c r="R78" s="27">
        <v>40</v>
      </c>
      <c r="S78" s="27">
        <v>0</v>
      </c>
      <c r="T78" s="27">
        <v>25</v>
      </c>
      <c r="U78" s="27">
        <v>6351</v>
      </c>
      <c r="V78" s="27">
        <v>104</v>
      </c>
      <c r="W78" s="27">
        <v>218</v>
      </c>
      <c r="X78" s="27">
        <v>0</v>
      </c>
      <c r="Y7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0.78240202448532936</v>
      </c>
      <c r="Z78" s="27">
        <v>0</v>
      </c>
      <c r="AA78" s="27">
        <v>0</v>
      </c>
      <c r="AB78" s="27">
        <v>28345</v>
      </c>
      <c r="AC78" s="27">
        <v>165619</v>
      </c>
      <c r="AD78" s="27">
        <v>0</v>
      </c>
      <c r="AE78" s="27">
        <v>175452</v>
      </c>
      <c r="AF78" s="27">
        <v>0</v>
      </c>
      <c r="AG7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1.9055737704918032</v>
      </c>
      <c r="AH78" s="27">
        <v>13096</v>
      </c>
      <c r="AI78" s="27">
        <v>2183</v>
      </c>
      <c r="AJ78" s="27">
        <v>0</v>
      </c>
      <c r="AK78" s="27">
        <v>622</v>
      </c>
      <c r="AL78" s="27">
        <v>0</v>
      </c>
      <c r="AM78" s="27">
        <v>184</v>
      </c>
      <c r="AN78" s="27">
        <v>3319</v>
      </c>
      <c r="AO78" s="27">
        <v>4468</v>
      </c>
      <c r="AP78" s="27">
        <v>0</v>
      </c>
      <c r="AQ78" s="27">
        <v>-6100</v>
      </c>
      <c r="AR7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3.0772357723577235</v>
      </c>
      <c r="AS78" s="27">
        <v>7258</v>
      </c>
      <c r="AT78" s="27">
        <v>1500</v>
      </c>
      <c r="AU78" s="27">
        <v>2875</v>
      </c>
      <c r="AV78" s="27">
        <v>3316</v>
      </c>
      <c r="AW78" s="27">
        <v>347</v>
      </c>
      <c r="AX78" s="27">
        <v>0</v>
      </c>
      <c r="AY78" s="27">
        <v>3319</v>
      </c>
      <c r="AZ78" s="27">
        <v>656</v>
      </c>
      <c r="BA78" s="27">
        <v>0</v>
      </c>
      <c r="BB78" s="27">
        <v>0</v>
      </c>
      <c r="BC78" s="27">
        <v>411</v>
      </c>
      <c r="BD78" s="27">
        <v>0</v>
      </c>
      <c r="BE78" s="27">
        <v>6396</v>
      </c>
      <c r="BF78" s="26">
        <f>IFERROR(SUM(Entity_Metrics[[#This Row],[Operating surplus/(deficit) (social housing lettings)]])/SUM(Entity_Metrics[[#This Row],[Turnover from social housing lettings]]),"")</f>
        <v>0.30937427308676435</v>
      </c>
      <c r="BG78" s="27">
        <v>9310</v>
      </c>
      <c r="BH78" s="27">
        <v>30093</v>
      </c>
      <c r="BI78" s="26">
        <f>IFERROR(SUM(Entity_Metrics[[#This Row],[Operating surplus/(deficit) (overall)2]],-Entity_Metrics[[#This Row],[Gain/(loss) on disposal of fixed assets (housing properties)2]],-Entity_Metrics[[#This Row],[Gain/(loss) on disposal of fixed assets (other)2]])/SUM(Entity_Metrics[[#This Row],[Turnover (overall)]]),"")</f>
        <v>0.29150305847156555</v>
      </c>
      <c r="BJ78" s="27">
        <v>13096</v>
      </c>
      <c r="BK78" s="27">
        <v>2183</v>
      </c>
      <c r="BL78" s="27">
        <v>0</v>
      </c>
      <c r="BM78" s="27">
        <v>37437</v>
      </c>
      <c r="BN78" s="26">
        <f>IFERROR(SUM(Entity_Metrics[[#This Row],[Operating surplus/(deficit) (overall)3]],Entity_Metrics[[#This Row],[Share of operating surplus/(deficit) in joint ventures or associates]])/SUM(Entity_Metrics[[#This Row],[Total assets less current liabilities]]),"")</f>
        <v>5.5980644444254463E-2</v>
      </c>
      <c r="BO78" s="27">
        <v>13096</v>
      </c>
      <c r="BP78" s="27">
        <v>0</v>
      </c>
      <c r="BQ78" s="27">
        <v>233938</v>
      </c>
      <c r="BR78" s="65">
        <f>Entity_Metrics[[#This Row],[Total social housing units owned (Period end)]]</f>
        <v>6351</v>
      </c>
      <c r="BS78" s="26">
        <v>2.9944838455476753E-3</v>
      </c>
      <c r="BT78" s="26">
        <v>0.34862096138691884</v>
      </c>
      <c r="BU78" s="30" t="s">
        <v>850</v>
      </c>
      <c r="BV78" s="64">
        <v>2003</v>
      </c>
      <c r="BW78" s="30" t="s">
        <v>851</v>
      </c>
      <c r="BX78" s="30" t="s">
        <v>852</v>
      </c>
      <c r="BY78" s="29">
        <v>0.94989741288022622</v>
      </c>
      <c r="BZ78" s="23" t="s">
        <v>715</v>
      </c>
      <c r="CA78" s="32" t="s">
        <v>424</v>
      </c>
    </row>
    <row r="79" spans="1:79" x14ac:dyDescent="0.25">
      <c r="A79" s="23" t="s">
        <v>59</v>
      </c>
      <c r="B79" s="24" t="s">
        <v>423</v>
      </c>
      <c r="C79" s="25" t="s">
        <v>686</v>
      </c>
      <c r="D7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0.15397658968680797</v>
      </c>
      <c r="E79" s="27">
        <v>10077</v>
      </c>
      <c r="F79" s="27">
        <v>0</v>
      </c>
      <c r="G79" s="27">
        <v>2091</v>
      </c>
      <c r="H79" s="27">
        <v>0</v>
      </c>
      <c r="I79" s="27">
        <v>0</v>
      </c>
      <c r="J79" s="27">
        <v>79025</v>
      </c>
      <c r="K79" s="27">
        <v>0</v>
      </c>
      <c r="L7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8.2039261646645184E-3</v>
      </c>
      <c r="M79" s="27">
        <v>28</v>
      </c>
      <c r="N79" s="27">
        <v>0</v>
      </c>
      <c r="O79" s="27">
        <v>3331</v>
      </c>
      <c r="P79" s="27">
        <v>82</v>
      </c>
      <c r="Q7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79" s="27">
        <v>0</v>
      </c>
      <c r="S79" s="27">
        <v>0</v>
      </c>
      <c r="T79" s="27">
        <v>0</v>
      </c>
      <c r="U79" s="27">
        <v>3331</v>
      </c>
      <c r="V79" s="27">
        <v>82</v>
      </c>
      <c r="W79" s="27">
        <v>37</v>
      </c>
      <c r="X79" s="27">
        <v>0</v>
      </c>
      <c r="Y7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0.85240113888010127</v>
      </c>
      <c r="Z79" s="27">
        <v>0</v>
      </c>
      <c r="AA79" s="27">
        <v>0</v>
      </c>
      <c r="AB79" s="27">
        <v>20030</v>
      </c>
      <c r="AC79" s="27">
        <v>87391</v>
      </c>
      <c r="AD79" s="27">
        <v>0</v>
      </c>
      <c r="AE79" s="27">
        <v>79025</v>
      </c>
      <c r="AF79" s="27">
        <v>0</v>
      </c>
      <c r="AG7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1.9099073001158748</v>
      </c>
      <c r="AH79" s="27">
        <v>7001</v>
      </c>
      <c r="AI79" s="27">
        <v>732</v>
      </c>
      <c r="AJ79" s="27">
        <v>0</v>
      </c>
      <c r="AK79" s="27">
        <v>139</v>
      </c>
      <c r="AL79" s="27">
        <v>0</v>
      </c>
      <c r="AM79" s="27">
        <v>75</v>
      </c>
      <c r="AN79" s="27">
        <v>2091</v>
      </c>
      <c r="AO79" s="27">
        <v>2479</v>
      </c>
      <c r="AP79" s="27">
        <v>0</v>
      </c>
      <c r="AQ79" s="27">
        <v>-3452</v>
      </c>
      <c r="AR7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3.1447012909036327</v>
      </c>
      <c r="AS79" s="27">
        <v>3671</v>
      </c>
      <c r="AT79" s="27">
        <v>856</v>
      </c>
      <c r="AU79" s="27">
        <v>1714</v>
      </c>
      <c r="AV79" s="27">
        <v>986</v>
      </c>
      <c r="AW79" s="27">
        <v>721</v>
      </c>
      <c r="AX79" s="27">
        <v>0</v>
      </c>
      <c r="AY79" s="27">
        <v>2091</v>
      </c>
      <c r="AZ79" s="27">
        <v>415</v>
      </c>
      <c r="BA79" s="27">
        <v>0</v>
      </c>
      <c r="BB79" s="27">
        <v>0</v>
      </c>
      <c r="BC79" s="27">
        <v>21</v>
      </c>
      <c r="BD79" s="27">
        <v>0</v>
      </c>
      <c r="BE79" s="27">
        <v>3331</v>
      </c>
      <c r="BF79" s="26">
        <f>IFERROR(SUM(Entity_Metrics[[#This Row],[Operating surplus/(deficit) (social housing lettings)]])/SUM(Entity_Metrics[[#This Row],[Turnover from social housing lettings]]),"")</f>
        <v>0.32820605621908555</v>
      </c>
      <c r="BG79" s="27">
        <v>5441</v>
      </c>
      <c r="BH79" s="27">
        <v>16578</v>
      </c>
      <c r="BI79" s="26">
        <f>IFERROR(SUM(Entity_Metrics[[#This Row],[Operating surplus/(deficit) (overall)2]],-Entity_Metrics[[#This Row],[Gain/(loss) on disposal of fixed assets (housing properties)2]],-Entity_Metrics[[#This Row],[Gain/(loss) on disposal of fixed assets (other)2]])/SUM(Entity_Metrics[[#This Row],[Turnover (overall)]]),"")</f>
        <v>0.34198898041568926</v>
      </c>
      <c r="BJ79" s="27">
        <v>7001</v>
      </c>
      <c r="BK79" s="27">
        <v>732</v>
      </c>
      <c r="BL79" s="27">
        <v>0</v>
      </c>
      <c r="BM79" s="27">
        <v>18331</v>
      </c>
      <c r="BN79" s="26">
        <f>IFERROR(SUM(Entity_Metrics[[#This Row],[Operating surplus/(deficit) (overall)3]],Entity_Metrics[[#This Row],[Share of operating surplus/(deficit) in joint ventures or associates]])/SUM(Entity_Metrics[[#This Row],[Total assets less current liabilities]]),"")</f>
        <v>6.8838370926825432E-2</v>
      </c>
      <c r="BO79" s="27">
        <v>7001</v>
      </c>
      <c r="BP79" s="27">
        <v>0</v>
      </c>
      <c r="BQ79" s="27">
        <v>101702</v>
      </c>
      <c r="BR79" s="65">
        <f>Entity_Metrics[[#This Row],[Total social housing units owned (Period end)]]</f>
        <v>3331</v>
      </c>
      <c r="BS79" s="26">
        <v>0</v>
      </c>
      <c r="BT79" s="26">
        <v>0.26630598136459271</v>
      </c>
      <c r="BU79" s="30" t="s">
        <v>850</v>
      </c>
      <c r="BV79" s="64">
        <v>2007</v>
      </c>
      <c r="BW79" s="30" t="s">
        <v>851</v>
      </c>
      <c r="BX79" s="30" t="s">
        <v>852</v>
      </c>
      <c r="BY79" s="29">
        <v>0.94953308586159046</v>
      </c>
      <c r="BZ79" s="23" t="s">
        <v>715</v>
      </c>
      <c r="CA79" s="32" t="s">
        <v>424</v>
      </c>
    </row>
    <row r="80" spans="1:79" x14ac:dyDescent="0.25">
      <c r="A80" s="23" t="s">
        <v>206</v>
      </c>
      <c r="B80" s="24" t="s">
        <v>600</v>
      </c>
      <c r="C80" s="25" t="s">
        <v>686</v>
      </c>
      <c r="D8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8.9911749162590551E-2</v>
      </c>
      <c r="E80" s="27">
        <v>19519</v>
      </c>
      <c r="F80" s="27">
        <v>0</v>
      </c>
      <c r="G80" s="27">
        <v>2265</v>
      </c>
      <c r="H80" s="27">
        <v>844</v>
      </c>
      <c r="I80" s="27">
        <v>0</v>
      </c>
      <c r="J80" s="27">
        <v>251669</v>
      </c>
      <c r="K80" s="27">
        <v>0</v>
      </c>
      <c r="L8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1.2486992715920915E-2</v>
      </c>
      <c r="M80" s="27">
        <v>36</v>
      </c>
      <c r="N80" s="27">
        <v>0</v>
      </c>
      <c r="O80" s="27">
        <v>2630</v>
      </c>
      <c r="P80" s="27">
        <v>253</v>
      </c>
      <c r="Q8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80" s="27">
        <v>0</v>
      </c>
      <c r="S80" s="27">
        <v>0</v>
      </c>
      <c r="T80" s="27">
        <v>0</v>
      </c>
      <c r="U80" s="27">
        <v>2630</v>
      </c>
      <c r="V80" s="27">
        <v>253</v>
      </c>
      <c r="W80" s="27">
        <v>0</v>
      </c>
      <c r="X80" s="27">
        <v>0</v>
      </c>
      <c r="Y8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0.22524824273152436</v>
      </c>
      <c r="Z80" s="27">
        <v>2791</v>
      </c>
      <c r="AA80" s="27">
        <v>69474</v>
      </c>
      <c r="AB80" s="27">
        <v>15577</v>
      </c>
      <c r="AC80" s="27">
        <v>0</v>
      </c>
      <c r="AD80" s="27">
        <v>0</v>
      </c>
      <c r="AE80" s="27">
        <v>251669</v>
      </c>
      <c r="AF80" s="27">
        <v>0</v>
      </c>
      <c r="AG8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2.0688316272502649</v>
      </c>
      <c r="AH80" s="27">
        <v>7052</v>
      </c>
      <c r="AI80" s="27">
        <v>1370</v>
      </c>
      <c r="AJ80" s="27">
        <v>0</v>
      </c>
      <c r="AK80" s="27">
        <v>897</v>
      </c>
      <c r="AL80" s="27">
        <v>0</v>
      </c>
      <c r="AM80" s="27">
        <v>106</v>
      </c>
      <c r="AN80" s="27">
        <v>2287</v>
      </c>
      <c r="AO80" s="27">
        <v>3257</v>
      </c>
      <c r="AP80" s="27">
        <v>-882</v>
      </c>
      <c r="AQ80" s="27">
        <v>-1951</v>
      </c>
      <c r="AR8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5.6285171102661593</v>
      </c>
      <c r="AS80" s="27">
        <v>2829</v>
      </c>
      <c r="AT80" s="27">
        <v>2477</v>
      </c>
      <c r="AU80" s="27">
        <v>2699</v>
      </c>
      <c r="AV80" s="27">
        <v>2348</v>
      </c>
      <c r="AW80" s="27">
        <v>1708</v>
      </c>
      <c r="AX80" s="27">
        <v>0</v>
      </c>
      <c r="AY80" s="27">
        <v>2287</v>
      </c>
      <c r="AZ80" s="27">
        <v>0</v>
      </c>
      <c r="BA80" s="27">
        <v>455</v>
      </c>
      <c r="BB80" s="27">
        <v>0</v>
      </c>
      <c r="BC80" s="27">
        <v>0</v>
      </c>
      <c r="BD80" s="27">
        <v>0</v>
      </c>
      <c r="BE80" s="27">
        <v>2630</v>
      </c>
      <c r="BF80" s="26">
        <f>IFERROR(SUM(Entity_Metrics[[#This Row],[Operating surplus/(deficit) (social housing lettings)]])/SUM(Entity_Metrics[[#This Row],[Turnover from social housing lettings]]),"")</f>
        <v>0.23221661312528682</v>
      </c>
      <c r="BG80" s="27">
        <v>4554</v>
      </c>
      <c r="BH80" s="27">
        <v>19611</v>
      </c>
      <c r="BI80" s="26">
        <f>IFERROR(SUM(Entity_Metrics[[#This Row],[Operating surplus/(deficit) (overall)2]],-Entity_Metrics[[#This Row],[Gain/(loss) on disposal of fixed assets (housing properties)2]],-Entity_Metrics[[#This Row],[Gain/(loss) on disposal of fixed assets (other)2]])/SUM(Entity_Metrics[[#This Row],[Turnover (overall)]]),"")</f>
        <v>0.27228292121909142</v>
      </c>
      <c r="BJ80" s="27">
        <v>7052</v>
      </c>
      <c r="BK80" s="27">
        <v>1370</v>
      </c>
      <c r="BL80" s="27">
        <v>0</v>
      </c>
      <c r="BM80" s="27">
        <v>20868</v>
      </c>
      <c r="BN80" s="26">
        <f>IFERROR(SUM(Entity_Metrics[[#This Row],[Operating surplus/(deficit) (overall)3]],Entity_Metrics[[#This Row],[Share of operating surplus/(deficit) in joint ventures or associates]])/SUM(Entity_Metrics[[#This Row],[Total assets less current liabilities]]),"")</f>
        <v>2.6109815246769596E-2</v>
      </c>
      <c r="BO80" s="27">
        <v>7052</v>
      </c>
      <c r="BP80" s="27">
        <v>0</v>
      </c>
      <c r="BQ80" s="27">
        <v>270090</v>
      </c>
      <c r="BR80" s="65">
        <f>Entity_Metrics[[#This Row],[Total social housing units owned (Period end)]]</f>
        <v>2630</v>
      </c>
      <c r="BS80" s="26">
        <v>3.7471612414837242E-2</v>
      </c>
      <c r="BT80" s="26">
        <v>0.13247539742619227</v>
      </c>
      <c r="BU80" s="30" t="s">
        <v>845</v>
      </c>
      <c r="BV80" s="64" t="s">
        <v>118</v>
      </c>
      <c r="BW80" s="30" t="s">
        <v>118</v>
      </c>
      <c r="BX80" s="30" t="s">
        <v>846</v>
      </c>
      <c r="BY80" s="29">
        <v>1.2670703107334416</v>
      </c>
      <c r="BZ80" s="23" t="s">
        <v>206</v>
      </c>
      <c r="CA80" s="32" t="s">
        <v>600</v>
      </c>
    </row>
    <row r="81" spans="1:79" x14ac:dyDescent="0.25">
      <c r="A81" s="23" t="s">
        <v>581</v>
      </c>
      <c r="B81" s="24" t="s">
        <v>427</v>
      </c>
      <c r="C81" s="25" t="s">
        <v>686</v>
      </c>
      <c r="D8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4.353200831513547E-2</v>
      </c>
      <c r="E81" s="27">
        <v>10464</v>
      </c>
      <c r="F81" s="27">
        <v>1563</v>
      </c>
      <c r="G81" s="27">
        <v>32766</v>
      </c>
      <c r="H81" s="27">
        <v>0</v>
      </c>
      <c r="I81" s="27">
        <v>0</v>
      </c>
      <c r="J81" s="27">
        <v>1028967</v>
      </c>
      <c r="K81" s="27">
        <v>0</v>
      </c>
      <c r="L8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5.2941176470588233E-3</v>
      </c>
      <c r="M81" s="27">
        <v>153</v>
      </c>
      <c r="N81" s="27">
        <v>0</v>
      </c>
      <c r="O81" s="27">
        <v>28900</v>
      </c>
      <c r="P81" s="27">
        <v>0</v>
      </c>
      <c r="Q8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81" s="27">
        <v>0</v>
      </c>
      <c r="S81" s="27">
        <v>0</v>
      </c>
      <c r="T81" s="27">
        <v>0</v>
      </c>
      <c r="U81" s="27">
        <v>28900</v>
      </c>
      <c r="V81" s="27">
        <v>0</v>
      </c>
      <c r="W81" s="27">
        <v>63</v>
      </c>
      <c r="X81" s="27">
        <v>0</v>
      </c>
      <c r="Y8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0.49184570545022338</v>
      </c>
      <c r="Z81" s="27">
        <v>12623</v>
      </c>
      <c r="AA81" s="27">
        <v>524329</v>
      </c>
      <c r="AB81" s="27">
        <v>30859</v>
      </c>
      <c r="AC81" s="27">
        <v>0</v>
      </c>
      <c r="AD81" s="27">
        <v>0</v>
      </c>
      <c r="AE81" s="27">
        <v>1028967</v>
      </c>
      <c r="AF81" s="27">
        <v>0</v>
      </c>
      <c r="AG8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1.0392306066370747</v>
      </c>
      <c r="AH81" s="27">
        <v>27396</v>
      </c>
      <c r="AI81" s="27">
        <v>1473</v>
      </c>
      <c r="AJ81" s="27">
        <v>-40</v>
      </c>
      <c r="AK81" s="27">
        <v>123</v>
      </c>
      <c r="AL81" s="27">
        <v>0</v>
      </c>
      <c r="AM81" s="27">
        <v>3186</v>
      </c>
      <c r="AN81" s="27">
        <v>32766</v>
      </c>
      <c r="AO81" s="27">
        <v>28323</v>
      </c>
      <c r="AP81" s="27">
        <v>0</v>
      </c>
      <c r="AQ81" s="27">
        <v>-23655</v>
      </c>
      <c r="AR8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3.4543348203478921</v>
      </c>
      <c r="AS81" s="27">
        <v>20510</v>
      </c>
      <c r="AT81" s="27">
        <v>3113</v>
      </c>
      <c r="AU81" s="27">
        <v>26332</v>
      </c>
      <c r="AV81" s="27">
        <v>7626</v>
      </c>
      <c r="AW81" s="27">
        <v>8490</v>
      </c>
      <c r="AX81" s="27">
        <v>0</v>
      </c>
      <c r="AY81" s="27">
        <v>32766</v>
      </c>
      <c r="AZ81" s="27">
        <v>602</v>
      </c>
      <c r="BA81" s="27">
        <v>0</v>
      </c>
      <c r="BB81" s="27">
        <v>0</v>
      </c>
      <c r="BC81" s="27">
        <v>2</v>
      </c>
      <c r="BD81" s="27">
        <v>448</v>
      </c>
      <c r="BE81" s="27">
        <v>28917</v>
      </c>
      <c r="BF81" s="26">
        <f>IFERROR(SUM(Entity_Metrics[[#This Row],[Operating surplus/(deficit) (social housing lettings)]])/SUM(Entity_Metrics[[#This Row],[Turnover from social housing lettings]]),"")</f>
        <v>0.20800415539153674</v>
      </c>
      <c r="BG81" s="27">
        <v>24828</v>
      </c>
      <c r="BH81" s="27">
        <v>119363</v>
      </c>
      <c r="BI81" s="26">
        <f>IFERROR(SUM(Entity_Metrics[[#This Row],[Operating surplus/(deficit) (overall)2]],-Entity_Metrics[[#This Row],[Gain/(loss) on disposal of fixed assets (housing properties)2]],-Entity_Metrics[[#This Row],[Gain/(loss) on disposal of fixed assets (other)2]])/SUM(Entity_Metrics[[#This Row],[Turnover (overall)]]),"")</f>
        <v>0.20075778078484438</v>
      </c>
      <c r="BJ81" s="27">
        <v>27396</v>
      </c>
      <c r="BK81" s="27">
        <v>1473</v>
      </c>
      <c r="BL81" s="27">
        <v>-40</v>
      </c>
      <c r="BM81" s="27">
        <v>129325</v>
      </c>
      <c r="BN81" s="26">
        <f>IFERROR(SUM(Entity_Metrics[[#This Row],[Operating surplus/(deficit) (overall)3]],Entity_Metrics[[#This Row],[Share of operating surplus/(deficit) in joint ventures or associates]])/SUM(Entity_Metrics[[#This Row],[Total assets less current liabilities]]),"")</f>
        <v>2.3685869143267691E-2</v>
      </c>
      <c r="BO81" s="27">
        <v>27396</v>
      </c>
      <c r="BP81" s="27">
        <v>0</v>
      </c>
      <c r="BQ81" s="27">
        <v>1156639</v>
      </c>
      <c r="BR81" s="65">
        <f>Entity_Metrics[[#This Row],[Total social housing units owned (Period end)]]</f>
        <v>28900</v>
      </c>
      <c r="BS81" s="26">
        <v>4.6712802768166086E-3</v>
      </c>
      <c r="BT81" s="26">
        <v>6.6089965397923877E-3</v>
      </c>
      <c r="BU81" s="30" t="s">
        <v>850</v>
      </c>
      <c r="BV81" s="64">
        <v>2001</v>
      </c>
      <c r="BW81" s="30" t="s">
        <v>851</v>
      </c>
      <c r="BX81" s="30" t="s">
        <v>858</v>
      </c>
      <c r="BY81" s="29">
        <v>0.87859632736113924</v>
      </c>
      <c r="BZ81" s="23" t="s">
        <v>581</v>
      </c>
      <c r="CA81" s="32" t="s">
        <v>427</v>
      </c>
    </row>
    <row r="82" spans="1:79" x14ac:dyDescent="0.25">
      <c r="A82" s="23" t="s">
        <v>430</v>
      </c>
      <c r="B82" s="24" t="s">
        <v>429</v>
      </c>
      <c r="C82" s="25" t="s">
        <v>686</v>
      </c>
      <c r="D8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0.27519152797399582</v>
      </c>
      <c r="E82" s="27">
        <v>17955</v>
      </c>
      <c r="F82" s="27">
        <v>0</v>
      </c>
      <c r="G82" s="27">
        <v>5623</v>
      </c>
      <c r="H82" s="27">
        <v>381</v>
      </c>
      <c r="I82" s="27">
        <v>0</v>
      </c>
      <c r="J82" s="27">
        <v>87063</v>
      </c>
      <c r="K82" s="27">
        <v>0</v>
      </c>
      <c r="L8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1.3410356921807304E-2</v>
      </c>
      <c r="M82" s="27">
        <v>65</v>
      </c>
      <c r="N82" s="27">
        <v>0</v>
      </c>
      <c r="O82" s="27">
        <v>4535</v>
      </c>
      <c r="P82" s="27">
        <v>312</v>
      </c>
      <c r="Q8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82" s="27">
        <v>0</v>
      </c>
      <c r="S82" s="27">
        <v>0</v>
      </c>
      <c r="T82" s="27">
        <v>0</v>
      </c>
      <c r="U82" s="27">
        <v>4535</v>
      </c>
      <c r="V82" s="27">
        <v>312</v>
      </c>
      <c r="W82" s="27">
        <v>0</v>
      </c>
      <c r="X82" s="27">
        <v>0</v>
      </c>
      <c r="Y8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0.533246040223746</v>
      </c>
      <c r="Z82" s="27">
        <v>0</v>
      </c>
      <c r="AA82" s="27">
        <v>48931</v>
      </c>
      <c r="AB82" s="27">
        <v>2684</v>
      </c>
      <c r="AC82" s="27">
        <v>0</v>
      </c>
      <c r="AD82" s="27">
        <v>179</v>
      </c>
      <c r="AE82" s="27">
        <v>87063</v>
      </c>
      <c r="AF82" s="27">
        <v>0</v>
      </c>
      <c r="AG8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1.1850267379679145</v>
      </c>
      <c r="AH82" s="27">
        <v>6676</v>
      </c>
      <c r="AI82" s="27">
        <v>1785</v>
      </c>
      <c r="AJ82" s="27">
        <v>0</v>
      </c>
      <c r="AK82" s="27">
        <v>24</v>
      </c>
      <c r="AL82" s="27">
        <v>0</v>
      </c>
      <c r="AM82" s="27">
        <v>9</v>
      </c>
      <c r="AN82" s="27">
        <v>5623</v>
      </c>
      <c r="AO82" s="27">
        <v>2963</v>
      </c>
      <c r="AP82" s="27">
        <v>-381</v>
      </c>
      <c r="AQ82" s="27">
        <v>-1489</v>
      </c>
      <c r="AR8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4.2697960078964687</v>
      </c>
      <c r="AS82" s="27">
        <v>7237</v>
      </c>
      <c r="AT82" s="27">
        <v>1627</v>
      </c>
      <c r="AU82" s="27">
        <v>3428</v>
      </c>
      <c r="AV82" s="27">
        <v>241</v>
      </c>
      <c r="AW82" s="27">
        <v>5</v>
      </c>
      <c r="AX82" s="27">
        <v>0</v>
      </c>
      <c r="AY82" s="27">
        <v>5623</v>
      </c>
      <c r="AZ82" s="27">
        <v>441</v>
      </c>
      <c r="BA82" s="27">
        <v>59</v>
      </c>
      <c r="BB82" s="27">
        <v>577</v>
      </c>
      <c r="BC82" s="27">
        <v>228</v>
      </c>
      <c r="BD82" s="27">
        <v>0</v>
      </c>
      <c r="BE82" s="27">
        <v>4559</v>
      </c>
      <c r="BF82" s="26">
        <f>IFERROR(SUM(Entity_Metrics[[#This Row],[Operating surplus/(deficit) (social housing lettings)]])/SUM(Entity_Metrics[[#This Row],[Turnover from social housing lettings]]),"")</f>
        <v>0.2454889620925316</v>
      </c>
      <c r="BG82" s="27">
        <v>4993</v>
      </c>
      <c r="BH82" s="27">
        <v>20339</v>
      </c>
      <c r="BI82" s="26">
        <f>IFERROR(SUM(Entity_Metrics[[#This Row],[Operating surplus/(deficit) (overall)2]],-Entity_Metrics[[#This Row],[Gain/(loss) on disposal of fixed assets (housing properties)2]],-Entity_Metrics[[#This Row],[Gain/(loss) on disposal of fixed assets (other)2]])/SUM(Entity_Metrics[[#This Row],[Turnover (overall)]]),"")</f>
        <v>0.21308761381954427</v>
      </c>
      <c r="BJ82" s="27">
        <v>6676</v>
      </c>
      <c r="BK82" s="27">
        <v>1785</v>
      </c>
      <c r="BL82" s="27">
        <v>0</v>
      </c>
      <c r="BM82" s="27">
        <v>22953</v>
      </c>
      <c r="BN82" s="26">
        <f>IFERROR(SUM(Entity_Metrics[[#This Row],[Operating surplus/(deficit) (overall)3]],Entity_Metrics[[#This Row],[Share of operating surplus/(deficit) in joint ventures or associates]])/SUM(Entity_Metrics[[#This Row],[Total assets less current liabilities]]),"")</f>
        <v>3.5767287611638832E-2</v>
      </c>
      <c r="BO82" s="27">
        <v>6676</v>
      </c>
      <c r="BP82" s="27">
        <v>0</v>
      </c>
      <c r="BQ82" s="27">
        <v>186651</v>
      </c>
      <c r="BR82" s="65">
        <f>Entity_Metrics[[#This Row],[Total social housing units owned (Period end)]]</f>
        <v>4535</v>
      </c>
      <c r="BS82" s="26">
        <v>1.996007984031936E-3</v>
      </c>
      <c r="BT82" s="26">
        <v>6.65335994677312E-2</v>
      </c>
      <c r="BU82" s="30" t="s">
        <v>850</v>
      </c>
      <c r="BV82" s="64">
        <v>2015</v>
      </c>
      <c r="BW82" s="30" t="s">
        <v>857</v>
      </c>
      <c r="BX82" s="30" t="s">
        <v>855</v>
      </c>
      <c r="BY82" s="29">
        <v>0.94425117472629427</v>
      </c>
      <c r="BZ82" s="23">
        <v>4584</v>
      </c>
      <c r="CA82" s="32" t="s">
        <v>429</v>
      </c>
    </row>
    <row r="83" spans="1:79" x14ac:dyDescent="0.25">
      <c r="A83" s="23" t="s">
        <v>432</v>
      </c>
      <c r="B83" s="24" t="s">
        <v>431</v>
      </c>
      <c r="C83" s="25" t="s">
        <v>686</v>
      </c>
      <c r="D8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9.3904494382022474E-2</v>
      </c>
      <c r="E83" s="27">
        <v>9616</v>
      </c>
      <c r="F83" s="27">
        <v>0</v>
      </c>
      <c r="G83" s="27">
        <v>413</v>
      </c>
      <c r="H83" s="27">
        <v>0</v>
      </c>
      <c r="I83" s="27">
        <v>0</v>
      </c>
      <c r="J83" s="27">
        <v>106800</v>
      </c>
      <c r="K83" s="27">
        <v>0</v>
      </c>
      <c r="L8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0.14703196347031963</v>
      </c>
      <c r="M83" s="27">
        <v>322</v>
      </c>
      <c r="N83" s="27">
        <v>0</v>
      </c>
      <c r="O83" s="27">
        <v>2190</v>
      </c>
      <c r="P83" s="27">
        <v>0</v>
      </c>
      <c r="Q8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83" s="27">
        <v>0</v>
      </c>
      <c r="S83" s="27">
        <v>0</v>
      </c>
      <c r="T83" s="27">
        <v>0</v>
      </c>
      <c r="U83" s="27">
        <v>2190</v>
      </c>
      <c r="V83" s="27">
        <v>0</v>
      </c>
      <c r="W83" s="27">
        <v>6</v>
      </c>
      <c r="X83" s="27">
        <v>0</v>
      </c>
      <c r="Y8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0.42731273408239701</v>
      </c>
      <c r="Z83" s="27">
        <v>1423</v>
      </c>
      <c r="AA83" s="27">
        <v>50299</v>
      </c>
      <c r="AB83" s="27">
        <v>8552</v>
      </c>
      <c r="AC83" s="27">
        <v>2467</v>
      </c>
      <c r="AD83" s="27">
        <v>0</v>
      </c>
      <c r="AE83" s="27">
        <v>106800</v>
      </c>
      <c r="AF83" s="27">
        <v>0</v>
      </c>
      <c r="AG8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2.1837406015037595</v>
      </c>
      <c r="AH83" s="27">
        <v>4480</v>
      </c>
      <c r="AI83" s="27">
        <v>370</v>
      </c>
      <c r="AJ83" s="27">
        <v>-89</v>
      </c>
      <c r="AK83" s="27">
        <v>216</v>
      </c>
      <c r="AL83" s="27">
        <v>0</v>
      </c>
      <c r="AM83" s="27">
        <v>24</v>
      </c>
      <c r="AN83" s="27">
        <v>413</v>
      </c>
      <c r="AO83" s="27">
        <v>1053</v>
      </c>
      <c r="AP83" s="27">
        <v>0</v>
      </c>
      <c r="AQ83" s="27">
        <v>-2128</v>
      </c>
      <c r="AR8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7.0854316546762588</v>
      </c>
      <c r="AS83" s="27">
        <v>4732</v>
      </c>
      <c r="AT83" s="27">
        <v>931</v>
      </c>
      <c r="AU83" s="27">
        <v>1230</v>
      </c>
      <c r="AV83" s="27">
        <v>1502</v>
      </c>
      <c r="AW83" s="27">
        <v>501</v>
      </c>
      <c r="AX83" s="27">
        <v>5923</v>
      </c>
      <c r="AY83" s="27">
        <v>413</v>
      </c>
      <c r="AZ83" s="27">
        <v>469</v>
      </c>
      <c r="BA83" s="27">
        <v>0</v>
      </c>
      <c r="BB83" s="27">
        <v>0</v>
      </c>
      <c r="BC83" s="27">
        <v>57</v>
      </c>
      <c r="BD83" s="27">
        <v>0</v>
      </c>
      <c r="BE83" s="27">
        <v>2224</v>
      </c>
      <c r="BF83" s="26">
        <f>IFERROR(SUM(Entity_Metrics[[#This Row],[Operating surplus/(deficit) (social housing lettings)]])/SUM(Entity_Metrics[[#This Row],[Turnover from social housing lettings]]),"")</f>
        <v>0.19893419380072358</v>
      </c>
      <c r="BG83" s="27">
        <v>4069</v>
      </c>
      <c r="BH83" s="27">
        <v>20454</v>
      </c>
      <c r="BI83" s="26">
        <f>IFERROR(SUM(Entity_Metrics[[#This Row],[Operating surplus/(deficit) (overall)2]],-Entity_Metrics[[#This Row],[Gain/(loss) on disposal of fixed assets (housing properties)2]],-Entity_Metrics[[#This Row],[Gain/(loss) on disposal of fixed assets (other)2]])/SUM(Entity_Metrics[[#This Row],[Turnover (overall)]]),"")</f>
        <v>0.20267400328217008</v>
      </c>
      <c r="BJ83" s="27">
        <v>4480</v>
      </c>
      <c r="BK83" s="27">
        <v>370</v>
      </c>
      <c r="BL83" s="27">
        <v>-89</v>
      </c>
      <c r="BM83" s="27">
        <v>20718</v>
      </c>
      <c r="BN83" s="26">
        <f>IFERROR(SUM(Entity_Metrics[[#This Row],[Operating surplus/(deficit) (overall)3]],Entity_Metrics[[#This Row],[Share of operating surplus/(deficit) in joint ventures or associates]])/SUM(Entity_Metrics[[#This Row],[Total assets less current liabilities]]),"")</f>
        <v>4.0240002874285918E-2</v>
      </c>
      <c r="BO83" s="27">
        <v>4480</v>
      </c>
      <c r="BP83" s="27">
        <v>0</v>
      </c>
      <c r="BQ83" s="27">
        <v>111332</v>
      </c>
      <c r="BR83" s="65">
        <f>Entity_Metrics[[#This Row],[Total social housing units owned (Period end)]]</f>
        <v>2190</v>
      </c>
      <c r="BS83" s="26">
        <v>0.9726027397260274</v>
      </c>
      <c r="BT83" s="26">
        <v>0</v>
      </c>
      <c r="BU83" s="30" t="s">
        <v>845</v>
      </c>
      <c r="BV83" s="64" t="s">
        <v>118</v>
      </c>
      <c r="BW83" s="30" t="s">
        <v>118</v>
      </c>
      <c r="BX83" s="30" t="s">
        <v>848</v>
      </c>
      <c r="BY83" s="29">
        <v>0.98330645327544808</v>
      </c>
      <c r="BZ83" s="23">
        <v>4803</v>
      </c>
      <c r="CA83" s="32" t="s">
        <v>431</v>
      </c>
    </row>
    <row r="84" spans="1:79" x14ac:dyDescent="0.25">
      <c r="A84" s="23" t="s">
        <v>79</v>
      </c>
      <c r="B84" s="24" t="s">
        <v>578</v>
      </c>
      <c r="C84" s="25" t="s">
        <v>686</v>
      </c>
      <c r="D8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0.16807534357607307</v>
      </c>
      <c r="E84" s="27">
        <v>70401</v>
      </c>
      <c r="F84" s="27">
        <v>0</v>
      </c>
      <c r="G84" s="27">
        <v>3091</v>
      </c>
      <c r="H84" s="27">
        <v>1159</v>
      </c>
      <c r="I84" s="27">
        <v>0</v>
      </c>
      <c r="J84" s="27">
        <v>444152</v>
      </c>
      <c r="K84" s="27">
        <v>0</v>
      </c>
      <c r="L8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3.7717601547388784E-2</v>
      </c>
      <c r="M84" s="27">
        <v>273</v>
      </c>
      <c r="N84" s="27">
        <v>0</v>
      </c>
      <c r="O84" s="27">
        <v>7238</v>
      </c>
      <c r="P84" s="27">
        <v>0</v>
      </c>
      <c r="Q8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1.0237613751263903E-2</v>
      </c>
      <c r="R84" s="27">
        <v>69</v>
      </c>
      <c r="S84" s="27">
        <v>0</v>
      </c>
      <c r="T84" s="27">
        <v>12</v>
      </c>
      <c r="U84" s="27">
        <v>7238</v>
      </c>
      <c r="V84" s="27">
        <v>0</v>
      </c>
      <c r="W84" s="27">
        <v>206</v>
      </c>
      <c r="X84" s="27">
        <v>468</v>
      </c>
      <c r="Y8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0.51664295106179869</v>
      </c>
      <c r="Z84" s="27">
        <v>3175</v>
      </c>
      <c r="AA84" s="27">
        <v>234485</v>
      </c>
      <c r="AB84" s="27">
        <v>8192</v>
      </c>
      <c r="AC84" s="27">
        <v>0</v>
      </c>
      <c r="AD84" s="27">
        <v>0</v>
      </c>
      <c r="AE84" s="27">
        <v>444152</v>
      </c>
      <c r="AF84" s="27">
        <v>0</v>
      </c>
      <c r="AG8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2.0823860163794157</v>
      </c>
      <c r="AH84" s="27">
        <v>12230</v>
      </c>
      <c r="AI84" s="27">
        <v>569</v>
      </c>
      <c r="AJ84" s="27">
        <v>804</v>
      </c>
      <c r="AK84" s="27">
        <v>340</v>
      </c>
      <c r="AL84" s="27">
        <v>0</v>
      </c>
      <c r="AM84" s="27">
        <v>401</v>
      </c>
      <c r="AN84" s="27">
        <v>3091</v>
      </c>
      <c r="AO84" s="27">
        <v>9209</v>
      </c>
      <c r="AP84" s="27">
        <v>-1591</v>
      </c>
      <c r="AQ84" s="27">
        <v>-6590</v>
      </c>
      <c r="AR8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3.6700746062448188</v>
      </c>
      <c r="AS84" s="27">
        <v>9515</v>
      </c>
      <c r="AT84" s="27">
        <v>2497</v>
      </c>
      <c r="AU84" s="27">
        <v>4930</v>
      </c>
      <c r="AV84" s="27">
        <v>5217</v>
      </c>
      <c r="AW84" s="27">
        <v>0</v>
      </c>
      <c r="AX84" s="27">
        <v>0</v>
      </c>
      <c r="AY84" s="27">
        <v>3091</v>
      </c>
      <c r="AZ84" s="27">
        <v>1143</v>
      </c>
      <c r="BA84" s="27">
        <v>0</v>
      </c>
      <c r="BB84" s="27">
        <v>0</v>
      </c>
      <c r="BC84" s="27">
        <v>38</v>
      </c>
      <c r="BD84" s="27">
        <v>133</v>
      </c>
      <c r="BE84" s="27">
        <v>7238</v>
      </c>
      <c r="BF84" s="26">
        <f>IFERROR(SUM(Entity_Metrics[[#This Row],[Operating surplus/(deficit) (social housing lettings)]])/SUM(Entity_Metrics[[#This Row],[Turnover from social housing lettings]]),"")</f>
        <v>0.18507485487320502</v>
      </c>
      <c r="BG84" s="27">
        <v>7269</v>
      </c>
      <c r="BH84" s="27">
        <v>39276</v>
      </c>
      <c r="BI84" s="26">
        <f>IFERROR(SUM(Entity_Metrics[[#This Row],[Operating surplus/(deficit) (overall)2]],-Entity_Metrics[[#This Row],[Gain/(loss) on disposal of fixed assets (housing properties)2]],-Entity_Metrics[[#This Row],[Gain/(loss) on disposal of fixed assets (other)2]])/SUM(Entity_Metrics[[#This Row],[Turnover (overall)]]),"")</f>
        <v>0.2000810865599027</v>
      </c>
      <c r="BJ84" s="27">
        <v>12230</v>
      </c>
      <c r="BK84" s="27">
        <v>569</v>
      </c>
      <c r="BL84" s="27">
        <v>804</v>
      </c>
      <c r="BM84" s="27">
        <v>54263</v>
      </c>
      <c r="BN84" s="26">
        <f>IFERROR(SUM(Entity_Metrics[[#This Row],[Operating surplus/(deficit) (overall)3]],Entity_Metrics[[#This Row],[Share of operating surplus/(deficit) in joint ventures or associates]])/SUM(Entity_Metrics[[#This Row],[Total assets less current liabilities]]),"")</f>
        <v>2.446489297859572E-2</v>
      </c>
      <c r="BO84" s="27">
        <v>12230</v>
      </c>
      <c r="BP84" s="27">
        <v>0</v>
      </c>
      <c r="BQ84" s="27">
        <v>499900</v>
      </c>
      <c r="BR84" s="65">
        <f>Entity_Metrics[[#This Row],[Total social housing units owned (Period end)]]</f>
        <v>7238</v>
      </c>
      <c r="BS84" s="26">
        <v>0</v>
      </c>
      <c r="BT84" s="26">
        <v>0.1347057198121028</v>
      </c>
      <c r="BU84" s="30" t="s">
        <v>850</v>
      </c>
      <c r="BV84" s="64">
        <v>2004</v>
      </c>
      <c r="BW84" s="30" t="s">
        <v>851</v>
      </c>
      <c r="BX84" s="30" t="s">
        <v>847</v>
      </c>
      <c r="BY84" s="29">
        <v>1.033229995759424</v>
      </c>
      <c r="BZ84" s="23" t="s">
        <v>79</v>
      </c>
      <c r="CA84" s="32" t="s">
        <v>578</v>
      </c>
    </row>
    <row r="85" spans="1:79" x14ac:dyDescent="0.25">
      <c r="A85" s="23" t="s">
        <v>660</v>
      </c>
      <c r="B85" s="24" t="s">
        <v>575</v>
      </c>
      <c r="C85" s="25" t="s">
        <v>686</v>
      </c>
      <c r="D8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5.9003965840326973E-2</v>
      </c>
      <c r="E85" s="27">
        <v>28205</v>
      </c>
      <c r="F85" s="27">
        <v>0</v>
      </c>
      <c r="G85" s="27">
        <v>6811</v>
      </c>
      <c r="H85" s="27">
        <v>974</v>
      </c>
      <c r="I85" s="27">
        <v>0</v>
      </c>
      <c r="J85" s="27">
        <v>609959</v>
      </c>
      <c r="K85" s="27">
        <v>0</v>
      </c>
      <c r="L8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1.3883150152879928E-2</v>
      </c>
      <c r="M85" s="27">
        <v>168</v>
      </c>
      <c r="N85" s="27">
        <v>0</v>
      </c>
      <c r="O85" s="27">
        <v>11738</v>
      </c>
      <c r="P85" s="27">
        <v>363</v>
      </c>
      <c r="Q8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4.9136024895585944E-4</v>
      </c>
      <c r="R85" s="27">
        <v>6</v>
      </c>
      <c r="S85" s="27">
        <v>0</v>
      </c>
      <c r="T85" s="27">
        <v>0</v>
      </c>
      <c r="U85" s="27">
        <v>11738</v>
      </c>
      <c r="V85" s="27">
        <v>363</v>
      </c>
      <c r="W85" s="27">
        <v>110</v>
      </c>
      <c r="X85" s="27">
        <v>0</v>
      </c>
      <c r="Y8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0.45850622746774783</v>
      </c>
      <c r="Z85" s="27">
        <v>3085</v>
      </c>
      <c r="AA85" s="27">
        <v>294663</v>
      </c>
      <c r="AB85" s="27">
        <v>18078</v>
      </c>
      <c r="AC85" s="27">
        <v>0</v>
      </c>
      <c r="AD85" s="27">
        <v>0</v>
      </c>
      <c r="AE85" s="27">
        <v>609959</v>
      </c>
      <c r="AF85" s="27">
        <v>0</v>
      </c>
      <c r="AG8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1.5936993582679717</v>
      </c>
      <c r="AH85" s="27">
        <v>24251</v>
      </c>
      <c r="AI85" s="27">
        <v>0</v>
      </c>
      <c r="AJ85" s="27">
        <v>3455</v>
      </c>
      <c r="AK85" s="27">
        <v>183</v>
      </c>
      <c r="AL85" s="27">
        <v>0</v>
      </c>
      <c r="AM85" s="27">
        <v>746</v>
      </c>
      <c r="AN85" s="27">
        <v>6811</v>
      </c>
      <c r="AO85" s="27">
        <v>10038</v>
      </c>
      <c r="AP85" s="27">
        <v>-974</v>
      </c>
      <c r="AQ85" s="27">
        <v>-14453</v>
      </c>
      <c r="AR8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3.4645728018563022</v>
      </c>
      <c r="AS85" s="27">
        <v>9570</v>
      </c>
      <c r="AT85" s="27">
        <v>2165</v>
      </c>
      <c r="AU85" s="27">
        <v>11281</v>
      </c>
      <c r="AV85" s="27">
        <v>2653</v>
      </c>
      <c r="AW85" s="27">
        <v>6422</v>
      </c>
      <c r="AX85" s="27">
        <v>0</v>
      </c>
      <c r="AY85" s="27">
        <v>6811</v>
      </c>
      <c r="AZ85" s="27">
        <v>1499</v>
      </c>
      <c r="BA85" s="27">
        <v>76</v>
      </c>
      <c r="BB85" s="27">
        <v>1025</v>
      </c>
      <c r="BC85" s="27">
        <v>0</v>
      </c>
      <c r="BD85" s="27">
        <v>305</v>
      </c>
      <c r="BE85" s="27">
        <v>12067</v>
      </c>
      <c r="BF85" s="26">
        <f>IFERROR(SUM(Entity_Metrics[[#This Row],[Operating surplus/(deficit) (social housing lettings)]])/SUM(Entity_Metrics[[#This Row],[Turnover from social housing lettings]]),"")</f>
        <v>0.28904835684579627</v>
      </c>
      <c r="BG85" s="27">
        <v>17723</v>
      </c>
      <c r="BH85" s="27">
        <v>61315</v>
      </c>
      <c r="BI85" s="26">
        <f>IFERROR(SUM(Entity_Metrics[[#This Row],[Operating surplus/(deficit) (overall)2]],-Entity_Metrics[[#This Row],[Gain/(loss) on disposal of fixed assets (housing properties)2]],-Entity_Metrics[[#This Row],[Gain/(loss) on disposal of fixed assets (other)2]])/SUM(Entity_Metrics[[#This Row],[Turnover (overall)]]),"")</f>
        <v>0.29946000431996544</v>
      </c>
      <c r="BJ85" s="27">
        <v>24251</v>
      </c>
      <c r="BK85" s="27">
        <v>0</v>
      </c>
      <c r="BL85" s="27">
        <v>3455</v>
      </c>
      <c r="BM85" s="27">
        <v>69445</v>
      </c>
      <c r="BN85" s="26">
        <f>IFERROR(SUM(Entity_Metrics[[#This Row],[Operating surplus/(deficit) (overall)3]],Entity_Metrics[[#This Row],[Share of operating surplus/(deficit) in joint ventures or associates]])/SUM(Entity_Metrics[[#This Row],[Total assets less current liabilities]]),"")</f>
        <v>3.7001153472930003E-2</v>
      </c>
      <c r="BO85" s="27">
        <v>24251</v>
      </c>
      <c r="BP85" s="27">
        <v>0</v>
      </c>
      <c r="BQ85" s="27">
        <v>655412</v>
      </c>
      <c r="BR85" s="65">
        <f>Entity_Metrics[[#This Row],[Total social housing units owned (Period end)]]</f>
        <v>11738</v>
      </c>
      <c r="BS85" s="26">
        <v>3.2123381049761417E-2</v>
      </c>
      <c r="BT85" s="26">
        <v>8.8701431492842542E-2</v>
      </c>
      <c r="BU85" s="30" t="s">
        <v>850</v>
      </c>
      <c r="BV85" s="64">
        <v>2001</v>
      </c>
      <c r="BW85" s="30" t="s">
        <v>851</v>
      </c>
      <c r="BX85" s="30" t="s">
        <v>856</v>
      </c>
      <c r="BY85" s="29">
        <v>0.97922668172814786</v>
      </c>
      <c r="BZ85" s="23">
        <v>5060</v>
      </c>
      <c r="CA85" s="32" t="s">
        <v>575</v>
      </c>
    </row>
    <row r="86" spans="1:79" x14ac:dyDescent="0.25">
      <c r="A86" s="23" t="s">
        <v>221</v>
      </c>
      <c r="B86" s="24" t="s">
        <v>157</v>
      </c>
      <c r="C86" s="25" t="s">
        <v>686</v>
      </c>
      <c r="D8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5.1973584107415226E-2</v>
      </c>
      <c r="E86" s="27">
        <v>45043</v>
      </c>
      <c r="F86" s="27">
        <v>0</v>
      </c>
      <c r="G86" s="27">
        <v>9555</v>
      </c>
      <c r="H86" s="27">
        <v>1421</v>
      </c>
      <c r="I86" s="27">
        <v>0</v>
      </c>
      <c r="J86" s="27">
        <v>1077836</v>
      </c>
      <c r="K86" s="27">
        <v>0</v>
      </c>
      <c r="L8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1.4428881912581503E-2</v>
      </c>
      <c r="M86" s="27">
        <v>235</v>
      </c>
      <c r="N86" s="27">
        <v>4</v>
      </c>
      <c r="O86" s="27">
        <v>15911</v>
      </c>
      <c r="P86" s="27">
        <v>653</v>
      </c>
      <c r="Q8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5.2499701706240302E-3</v>
      </c>
      <c r="R86" s="27">
        <v>1</v>
      </c>
      <c r="S86" s="27">
        <v>0</v>
      </c>
      <c r="T86" s="27">
        <v>87</v>
      </c>
      <c r="U86" s="27">
        <v>15911</v>
      </c>
      <c r="V86" s="27">
        <v>653</v>
      </c>
      <c r="W86" s="27">
        <v>149</v>
      </c>
      <c r="X86" s="27">
        <v>49</v>
      </c>
      <c r="Y8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0.46335898967932043</v>
      </c>
      <c r="Z86" s="27">
        <v>848</v>
      </c>
      <c r="AA86" s="27">
        <v>69347</v>
      </c>
      <c r="AB86" s="27">
        <v>35311</v>
      </c>
      <c r="AC86" s="27">
        <v>461652</v>
      </c>
      <c r="AD86" s="27">
        <v>2889</v>
      </c>
      <c r="AE86" s="27">
        <v>1077836</v>
      </c>
      <c r="AF86" s="27">
        <v>0</v>
      </c>
      <c r="AG8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1.414279112754159</v>
      </c>
      <c r="AH86" s="27">
        <v>36498</v>
      </c>
      <c r="AI86" s="27">
        <v>3608</v>
      </c>
      <c r="AJ86" s="27">
        <v>146</v>
      </c>
      <c r="AK86" s="27">
        <v>5359</v>
      </c>
      <c r="AL86" s="27">
        <v>0</v>
      </c>
      <c r="AM86" s="27">
        <v>1614</v>
      </c>
      <c r="AN86" s="27">
        <v>9558</v>
      </c>
      <c r="AO86" s="27">
        <v>17285</v>
      </c>
      <c r="AP86" s="27">
        <v>-1421</v>
      </c>
      <c r="AQ86" s="27">
        <v>-24547</v>
      </c>
      <c r="AR8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3.0616162223960526</v>
      </c>
      <c r="AS86" s="27">
        <v>14357</v>
      </c>
      <c r="AT86" s="27">
        <v>6804</v>
      </c>
      <c r="AU86" s="27">
        <v>7795</v>
      </c>
      <c r="AV86" s="27">
        <v>3206</v>
      </c>
      <c r="AW86" s="27">
        <v>5383</v>
      </c>
      <c r="AX86" s="27">
        <v>307</v>
      </c>
      <c r="AY86" s="27">
        <v>9558</v>
      </c>
      <c r="AZ86" s="27">
        <v>36</v>
      </c>
      <c r="BA86" s="27">
        <v>0</v>
      </c>
      <c r="BB86" s="27">
        <v>819</v>
      </c>
      <c r="BC86" s="27">
        <v>958</v>
      </c>
      <c r="BD86" s="27">
        <v>1658</v>
      </c>
      <c r="BE86" s="27">
        <v>16619</v>
      </c>
      <c r="BF86" s="26">
        <f>IFERROR(SUM(Entity_Metrics[[#This Row],[Operating surplus/(deficit) (social housing lettings)]])/SUM(Entity_Metrics[[#This Row],[Turnover from social housing lettings]]),"")</f>
        <v>0.34753970872413631</v>
      </c>
      <c r="BG86" s="27">
        <v>29495</v>
      </c>
      <c r="BH86" s="27">
        <v>84868</v>
      </c>
      <c r="BI86" s="26">
        <f>IFERROR(SUM(Entity_Metrics[[#This Row],[Operating surplus/(deficit) (overall)2]],-Entity_Metrics[[#This Row],[Gain/(loss) on disposal of fixed assets (housing properties)2]],-Entity_Metrics[[#This Row],[Gain/(loss) on disposal of fixed assets (other)2]])/SUM(Entity_Metrics[[#This Row],[Turnover (overall)]]),"")</f>
        <v>0.32525106036375195</v>
      </c>
      <c r="BJ86" s="27">
        <v>36498</v>
      </c>
      <c r="BK86" s="27">
        <v>3608</v>
      </c>
      <c r="BL86" s="27">
        <v>146</v>
      </c>
      <c r="BM86" s="27">
        <v>100673</v>
      </c>
      <c r="BN86" s="26">
        <f>IFERROR(SUM(Entity_Metrics[[#This Row],[Operating surplus/(deficit) (overall)3]],Entity_Metrics[[#This Row],[Share of operating surplus/(deficit) in joint ventures or associates]])/SUM(Entity_Metrics[[#This Row],[Total assets less current liabilities]]),"")</f>
        <v>3.1420616842029139E-2</v>
      </c>
      <c r="BO86" s="27">
        <v>36498</v>
      </c>
      <c r="BP86" s="27">
        <v>0</v>
      </c>
      <c r="BQ86" s="27">
        <v>1161594</v>
      </c>
      <c r="BR86" s="65">
        <f>Entity_Metrics[[#This Row],[Total social housing units owned (Period end)]]</f>
        <v>15911</v>
      </c>
      <c r="BS86" s="26">
        <v>6.9260260197347753E-2</v>
      </c>
      <c r="BT86" s="26">
        <v>1.8917729872415311E-2</v>
      </c>
      <c r="BU86" s="30" t="s">
        <v>845</v>
      </c>
      <c r="BV86" s="64" t="s">
        <v>118</v>
      </c>
      <c r="BW86" s="30" t="s">
        <v>118</v>
      </c>
      <c r="BX86" s="30" t="s">
        <v>853</v>
      </c>
      <c r="BY86" s="29">
        <v>0.91979043491575507</v>
      </c>
      <c r="BZ86" s="23" t="s">
        <v>718</v>
      </c>
      <c r="CA86" s="32" t="s">
        <v>434</v>
      </c>
    </row>
    <row r="87" spans="1:79" x14ac:dyDescent="0.25">
      <c r="A87" s="23" t="s">
        <v>63</v>
      </c>
      <c r="B87" s="24" t="s">
        <v>662</v>
      </c>
      <c r="C87" s="25" t="s">
        <v>686</v>
      </c>
      <c r="D8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0.14306437574546274</v>
      </c>
      <c r="E87" s="27">
        <v>14298</v>
      </c>
      <c r="F87" s="27">
        <v>0</v>
      </c>
      <c r="G87" s="27">
        <v>3165</v>
      </c>
      <c r="H87" s="27">
        <v>289</v>
      </c>
      <c r="I87" s="27">
        <v>0</v>
      </c>
      <c r="J87" s="27">
        <v>124084</v>
      </c>
      <c r="K87" s="27">
        <v>0</v>
      </c>
      <c r="L8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2.1387167699380372E-2</v>
      </c>
      <c r="M87" s="27">
        <v>106</v>
      </c>
      <c r="N87" s="27">
        <v>1</v>
      </c>
      <c r="O87" s="27">
        <v>4897</v>
      </c>
      <c r="P87" s="27">
        <v>106</v>
      </c>
      <c r="Q8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87" s="27">
        <v>0</v>
      </c>
      <c r="S87" s="27">
        <v>0</v>
      </c>
      <c r="T87" s="27">
        <v>0</v>
      </c>
      <c r="U87" s="27">
        <v>4897</v>
      </c>
      <c r="V87" s="27">
        <v>106</v>
      </c>
      <c r="W87" s="27">
        <v>18</v>
      </c>
      <c r="X87" s="27">
        <v>0</v>
      </c>
      <c r="Y8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0.35074626865671643</v>
      </c>
      <c r="Z87" s="27">
        <v>0</v>
      </c>
      <c r="AA87" s="27">
        <v>58771</v>
      </c>
      <c r="AB87" s="27">
        <v>15249</v>
      </c>
      <c r="AC87" s="27">
        <v>0</v>
      </c>
      <c r="AD87" s="27">
        <v>0</v>
      </c>
      <c r="AE87" s="27">
        <v>124084</v>
      </c>
      <c r="AF87" s="27">
        <v>0</v>
      </c>
      <c r="AG8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2.8082840236686391</v>
      </c>
      <c r="AH87" s="27">
        <v>7341</v>
      </c>
      <c r="AI87" s="27">
        <v>1027</v>
      </c>
      <c r="AJ87" s="27">
        <v>0</v>
      </c>
      <c r="AK87" s="27">
        <v>81</v>
      </c>
      <c r="AL87" s="27">
        <v>0</v>
      </c>
      <c r="AM87" s="27">
        <v>42</v>
      </c>
      <c r="AN87" s="27">
        <v>3165</v>
      </c>
      <c r="AO87" s="27">
        <v>4009</v>
      </c>
      <c r="AP87" s="27">
        <v>-289</v>
      </c>
      <c r="AQ87" s="27">
        <v>-2246</v>
      </c>
      <c r="AR8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3.4218277183780512</v>
      </c>
      <c r="AS87" s="27">
        <v>5439</v>
      </c>
      <c r="AT87" s="27">
        <v>582</v>
      </c>
      <c r="AU87" s="27">
        <v>4741</v>
      </c>
      <c r="AV87" s="27">
        <v>555</v>
      </c>
      <c r="AW87" s="27">
        <v>1460</v>
      </c>
      <c r="AX87" s="27">
        <v>494</v>
      </c>
      <c r="AY87" s="27">
        <v>3165</v>
      </c>
      <c r="AZ87" s="27">
        <v>0</v>
      </c>
      <c r="BA87" s="27">
        <v>0</v>
      </c>
      <c r="BB87" s="27">
        <v>0</v>
      </c>
      <c r="BC87" s="27">
        <v>256</v>
      </c>
      <c r="BD87" s="27">
        <v>270</v>
      </c>
      <c r="BE87" s="27">
        <v>4957</v>
      </c>
      <c r="BF87" s="26">
        <f>IFERROR(SUM(Entity_Metrics[[#This Row],[Operating surplus/(deficit) (social housing lettings)]])/SUM(Entity_Metrics[[#This Row],[Turnover from social housing lettings]]),"")</f>
        <v>0.21967642382867297</v>
      </c>
      <c r="BG87" s="27">
        <v>4698</v>
      </c>
      <c r="BH87" s="27">
        <v>21386</v>
      </c>
      <c r="BI87" s="26">
        <f>IFERROR(SUM(Entity_Metrics[[#This Row],[Operating surplus/(deficit) (overall)2]],-Entity_Metrics[[#This Row],[Gain/(loss) on disposal of fixed assets (housing properties)2]],-Entity_Metrics[[#This Row],[Gain/(loss) on disposal of fixed assets (other)2]])/SUM(Entity_Metrics[[#This Row],[Turnover (overall)]]),"")</f>
        <v>0.2461502475537016</v>
      </c>
      <c r="BJ87" s="27">
        <v>7341</v>
      </c>
      <c r="BK87" s="27">
        <v>1027</v>
      </c>
      <c r="BL87" s="27">
        <v>0</v>
      </c>
      <c r="BM87" s="27">
        <v>25651</v>
      </c>
      <c r="BN87" s="26">
        <f>IFERROR(SUM(Entity_Metrics[[#This Row],[Operating surplus/(deficit) (overall)3]],Entity_Metrics[[#This Row],[Share of operating surplus/(deficit) in joint ventures or associates]])/SUM(Entity_Metrics[[#This Row],[Total assets less current liabilities]]),"")</f>
        <v>5.1785437153458715E-2</v>
      </c>
      <c r="BO87" s="27">
        <v>7341</v>
      </c>
      <c r="BP87" s="27">
        <v>0</v>
      </c>
      <c r="BQ87" s="27">
        <v>141758</v>
      </c>
      <c r="BR87" s="65">
        <f>Entity_Metrics[[#This Row],[Total social housing units owned (Period end)]]</f>
        <v>4897</v>
      </c>
      <c r="BS87" s="26">
        <v>5.0430504305043047E-2</v>
      </c>
      <c r="BT87" s="26">
        <v>0</v>
      </c>
      <c r="BU87" s="30" t="s">
        <v>850</v>
      </c>
      <c r="BV87" s="64">
        <v>2007</v>
      </c>
      <c r="BW87" s="30" t="s">
        <v>851</v>
      </c>
      <c r="BX87" s="30" t="s">
        <v>852</v>
      </c>
      <c r="BY87" s="29">
        <v>0.94953308586159046</v>
      </c>
      <c r="BZ87" s="23" t="s">
        <v>63</v>
      </c>
      <c r="CA87" s="32" t="s">
        <v>662</v>
      </c>
    </row>
    <row r="88" spans="1:79" x14ac:dyDescent="0.25">
      <c r="A88" s="23" t="s">
        <v>563</v>
      </c>
      <c r="B88" s="24" t="s">
        <v>436</v>
      </c>
      <c r="C88" s="25" t="s">
        <v>686</v>
      </c>
      <c r="D8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0.13004666373743723</v>
      </c>
      <c r="E88" s="27">
        <v>44545</v>
      </c>
      <c r="F88" s="27">
        <v>0</v>
      </c>
      <c r="G88" s="27">
        <v>1523</v>
      </c>
      <c r="H88" s="27">
        <v>696</v>
      </c>
      <c r="I88" s="27">
        <v>0</v>
      </c>
      <c r="J88" s="27">
        <v>359594</v>
      </c>
      <c r="K88" s="27">
        <v>0</v>
      </c>
      <c r="L8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6.2780269058295965E-2</v>
      </c>
      <c r="M88" s="27">
        <v>266</v>
      </c>
      <c r="N88" s="27">
        <v>0</v>
      </c>
      <c r="O88" s="27">
        <v>4208</v>
      </c>
      <c r="P88" s="27">
        <v>29</v>
      </c>
      <c r="Q8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88" s="27">
        <v>0</v>
      </c>
      <c r="S88" s="27">
        <v>0</v>
      </c>
      <c r="T88" s="27">
        <v>0</v>
      </c>
      <c r="U88" s="27">
        <v>4208</v>
      </c>
      <c r="V88" s="27">
        <v>29</v>
      </c>
      <c r="W88" s="27">
        <v>5</v>
      </c>
      <c r="X88" s="27">
        <v>129</v>
      </c>
      <c r="Y8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0.50581489123845225</v>
      </c>
      <c r="Z88" s="27">
        <v>1443</v>
      </c>
      <c r="AA88" s="27">
        <v>234453</v>
      </c>
      <c r="AB88" s="27">
        <v>54008</v>
      </c>
      <c r="AC88" s="27">
        <v>0</v>
      </c>
      <c r="AD88" s="27">
        <v>0</v>
      </c>
      <c r="AE88" s="27">
        <v>359594</v>
      </c>
      <c r="AF88" s="27">
        <v>0</v>
      </c>
      <c r="AG8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1.65340061933708</v>
      </c>
      <c r="AH88" s="27">
        <v>11501</v>
      </c>
      <c r="AI88" s="27">
        <v>1047</v>
      </c>
      <c r="AJ88" s="27">
        <v>0</v>
      </c>
      <c r="AK88" s="27">
        <v>45</v>
      </c>
      <c r="AL88" s="27">
        <v>0</v>
      </c>
      <c r="AM88" s="27">
        <v>1166</v>
      </c>
      <c r="AN88" s="27">
        <v>1523</v>
      </c>
      <c r="AO88" s="27">
        <v>4364</v>
      </c>
      <c r="AP88" s="27">
        <v>-696</v>
      </c>
      <c r="AQ88" s="27">
        <v>-8023</v>
      </c>
      <c r="AR8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3.1459709379128138</v>
      </c>
      <c r="AS88" s="27">
        <v>3953</v>
      </c>
      <c r="AT88" s="27">
        <v>2084</v>
      </c>
      <c r="AU88" s="27">
        <v>2775</v>
      </c>
      <c r="AV88" s="27">
        <v>1281</v>
      </c>
      <c r="AW88" s="27">
        <v>832</v>
      </c>
      <c r="AX88" s="27">
        <v>0</v>
      </c>
      <c r="AY88" s="27">
        <v>1523</v>
      </c>
      <c r="AZ88" s="27">
        <v>0</v>
      </c>
      <c r="BA88" s="27">
        <v>667</v>
      </c>
      <c r="BB88" s="27">
        <v>0</v>
      </c>
      <c r="BC88" s="27">
        <v>112</v>
      </c>
      <c r="BD88" s="27">
        <v>1062</v>
      </c>
      <c r="BE88" s="27">
        <v>4542</v>
      </c>
      <c r="BF88" s="26">
        <f>IFERROR(SUM(Entity_Metrics[[#This Row],[Operating surplus/(deficit) (social housing lettings)]])/SUM(Entity_Metrics[[#This Row],[Turnover from social housing lettings]]),"")</f>
        <v>0.38267012205316836</v>
      </c>
      <c r="BG88" s="27">
        <v>9155</v>
      </c>
      <c r="BH88" s="27">
        <v>23924</v>
      </c>
      <c r="BI88" s="26">
        <f>IFERROR(SUM(Entity_Metrics[[#This Row],[Operating surplus/(deficit) (overall)2]],-Entity_Metrics[[#This Row],[Gain/(loss) on disposal of fixed assets (housing properties)2]],-Entity_Metrics[[#This Row],[Gain/(loss) on disposal of fixed assets (other)2]])/SUM(Entity_Metrics[[#This Row],[Turnover (overall)]]),"")</f>
        <v>0.31805044266634214</v>
      </c>
      <c r="BJ88" s="27">
        <v>11501</v>
      </c>
      <c r="BK88" s="27">
        <v>1047</v>
      </c>
      <c r="BL88" s="27">
        <v>0</v>
      </c>
      <c r="BM88" s="27">
        <v>32869</v>
      </c>
      <c r="BN88" s="26">
        <f>IFERROR(SUM(Entity_Metrics[[#This Row],[Operating surplus/(deficit) (overall)3]],Entity_Metrics[[#This Row],[Share of operating surplus/(deficit) in joint ventures or associates]])/SUM(Entity_Metrics[[#This Row],[Total assets less current liabilities]]),"")</f>
        <v>2.6731405275623312E-2</v>
      </c>
      <c r="BO88" s="27">
        <v>11501</v>
      </c>
      <c r="BP88" s="27">
        <v>0</v>
      </c>
      <c r="BQ88" s="27">
        <v>430243</v>
      </c>
      <c r="BR88" s="65">
        <f>Entity_Metrics[[#This Row],[Total social housing units owned (Period end)]]</f>
        <v>4208</v>
      </c>
      <c r="BS88" s="26">
        <v>5.2056096981221774E-2</v>
      </c>
      <c r="BT88" s="26">
        <v>0.12835749940575231</v>
      </c>
      <c r="BU88" s="30" t="s">
        <v>845</v>
      </c>
      <c r="BV88" s="64" t="s">
        <v>118</v>
      </c>
      <c r="BW88" s="30" t="s">
        <v>118</v>
      </c>
      <c r="BX88" s="30" t="s">
        <v>847</v>
      </c>
      <c r="BY88" s="29">
        <v>1.0067579410361365</v>
      </c>
      <c r="BZ88" s="23">
        <v>4833</v>
      </c>
      <c r="CA88" s="32" t="s">
        <v>436</v>
      </c>
    </row>
    <row r="89" spans="1:79" x14ac:dyDescent="0.25">
      <c r="A89" s="23" t="s">
        <v>115</v>
      </c>
      <c r="B89" s="24" t="s">
        <v>333</v>
      </c>
      <c r="C89" s="25" t="s">
        <v>686</v>
      </c>
      <c r="D8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3.1694017050254729E-2</v>
      </c>
      <c r="E89" s="27">
        <v>0</v>
      </c>
      <c r="F89" s="27">
        <v>0</v>
      </c>
      <c r="G89" s="27">
        <v>1238</v>
      </c>
      <c r="H89" s="27">
        <v>0</v>
      </c>
      <c r="I89" s="27">
        <v>0</v>
      </c>
      <c r="J89" s="27">
        <v>39061</v>
      </c>
      <c r="K89" s="27">
        <v>0</v>
      </c>
      <c r="L8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89" s="27">
        <v>0</v>
      </c>
      <c r="N89" s="27">
        <v>0</v>
      </c>
      <c r="O89" s="27">
        <v>772</v>
      </c>
      <c r="P89" s="27">
        <v>0</v>
      </c>
      <c r="Q8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89" s="27">
        <v>0</v>
      </c>
      <c r="S89" s="27">
        <v>0</v>
      </c>
      <c r="T89" s="27">
        <v>0</v>
      </c>
      <c r="U89" s="27">
        <v>772</v>
      </c>
      <c r="V89" s="27">
        <v>0</v>
      </c>
      <c r="W89" s="27">
        <v>0</v>
      </c>
      <c r="X89" s="27">
        <v>0</v>
      </c>
      <c r="Y8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-2.7341849927037198E-2</v>
      </c>
      <c r="Z89" s="27">
        <v>19</v>
      </c>
      <c r="AA89" s="27">
        <v>1800</v>
      </c>
      <c r="AB89" s="27">
        <v>2887</v>
      </c>
      <c r="AC89" s="27">
        <v>0</v>
      </c>
      <c r="AD89" s="27">
        <v>0</v>
      </c>
      <c r="AE89" s="27">
        <v>39061</v>
      </c>
      <c r="AF89" s="27">
        <v>0</v>
      </c>
      <c r="AG8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-6.3758169934640527</v>
      </c>
      <c r="AH89" s="27">
        <v>-1640</v>
      </c>
      <c r="AI89" s="27">
        <v>-56</v>
      </c>
      <c r="AJ89" s="27">
        <v>0</v>
      </c>
      <c r="AK89" s="27">
        <v>224</v>
      </c>
      <c r="AL89" s="27">
        <v>0</v>
      </c>
      <c r="AM89" s="27">
        <v>14</v>
      </c>
      <c r="AN89" s="27">
        <v>1238</v>
      </c>
      <c r="AO89" s="27">
        <v>1081</v>
      </c>
      <c r="AP89" s="27">
        <v>0</v>
      </c>
      <c r="AQ89" s="27">
        <v>-306</v>
      </c>
      <c r="AR8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5.2779922779922783</v>
      </c>
      <c r="AS89" s="27">
        <v>-336</v>
      </c>
      <c r="AT89" s="27">
        <v>2022</v>
      </c>
      <c r="AU89" s="27">
        <v>560</v>
      </c>
      <c r="AV89" s="27">
        <v>392</v>
      </c>
      <c r="AW89" s="27">
        <v>0</v>
      </c>
      <c r="AX89" s="27">
        <v>45</v>
      </c>
      <c r="AY89" s="27">
        <v>1238</v>
      </c>
      <c r="AZ89" s="27">
        <v>180</v>
      </c>
      <c r="BA89" s="27">
        <v>0</v>
      </c>
      <c r="BB89" s="27">
        <v>0</v>
      </c>
      <c r="BC89" s="27">
        <v>0</v>
      </c>
      <c r="BD89" s="27">
        <v>0</v>
      </c>
      <c r="BE89" s="27">
        <v>777</v>
      </c>
      <c r="BF89" s="26">
        <f>IFERROR(SUM(Entity_Metrics[[#This Row],[Operating surplus/(deficit) (social housing lettings)]])/SUM(Entity_Metrics[[#This Row],[Turnover from social housing lettings]]),"")</f>
        <v>0.10736407432897453</v>
      </c>
      <c r="BG89" s="27">
        <v>468</v>
      </c>
      <c r="BH89" s="27">
        <v>4359</v>
      </c>
      <c r="BI89" s="26">
        <f>IFERROR(SUM(Entity_Metrics[[#This Row],[Operating surplus/(deficit) (overall)2]],-Entity_Metrics[[#This Row],[Gain/(loss) on disposal of fixed assets (housing properties)2]],-Entity_Metrics[[#This Row],[Gain/(loss) on disposal of fixed assets (other)2]])/SUM(Entity_Metrics[[#This Row],[Turnover (overall)]]),"")</f>
        <v>-8.8235294117647065E-2</v>
      </c>
      <c r="BJ89" s="27">
        <v>-1640</v>
      </c>
      <c r="BK89" s="27">
        <v>-56</v>
      </c>
      <c r="BL89" s="27">
        <v>0</v>
      </c>
      <c r="BM89" s="27">
        <v>17952</v>
      </c>
      <c r="BN89" s="26">
        <f>IFERROR(SUM(Entity_Metrics[[#This Row],[Operating surplus/(deficit) (overall)3]],Entity_Metrics[[#This Row],[Share of operating surplus/(deficit) in joint ventures or associates]])/SUM(Entity_Metrics[[#This Row],[Total assets less current liabilities]]),"")</f>
        <v>-5.4250744293747932E-2</v>
      </c>
      <c r="BO89" s="27">
        <v>-1640</v>
      </c>
      <c r="BP89" s="27">
        <v>0</v>
      </c>
      <c r="BQ89" s="27">
        <v>30230</v>
      </c>
      <c r="BR89" s="65">
        <f>Entity_Metrics[[#This Row],[Total social housing units owned (Period end)]]</f>
        <v>772</v>
      </c>
      <c r="BS89" s="26">
        <v>0.20592020592020591</v>
      </c>
      <c r="BT89" s="26">
        <v>0.72200772200772201</v>
      </c>
      <c r="BU89" s="30" t="s">
        <v>845</v>
      </c>
      <c r="BV89" s="64" t="s">
        <v>118</v>
      </c>
      <c r="BW89" s="30" t="s">
        <v>118</v>
      </c>
      <c r="BX89" s="30" t="s">
        <v>855</v>
      </c>
      <c r="BY89" s="29">
        <v>0.94425117472629427</v>
      </c>
      <c r="BZ89" s="23">
        <v>4729</v>
      </c>
      <c r="CA89" s="32" t="s">
        <v>363</v>
      </c>
    </row>
    <row r="90" spans="1:79" x14ac:dyDescent="0.25">
      <c r="A90" s="23" t="s">
        <v>373</v>
      </c>
      <c r="B90" s="24" t="s">
        <v>374</v>
      </c>
      <c r="C90" s="25" t="s">
        <v>686</v>
      </c>
      <c r="D9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1.6087454649608555E-2</v>
      </c>
      <c r="E90" s="27">
        <v>0</v>
      </c>
      <c r="F90" s="27">
        <v>0</v>
      </c>
      <c r="G90" s="27">
        <v>337</v>
      </c>
      <c r="H90" s="27">
        <v>0</v>
      </c>
      <c r="I90" s="27">
        <v>0</v>
      </c>
      <c r="J90" s="27">
        <v>20948</v>
      </c>
      <c r="K90" s="27">
        <v>0</v>
      </c>
      <c r="L9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90" s="27">
        <v>0</v>
      </c>
      <c r="N90" s="27">
        <v>0</v>
      </c>
      <c r="O90" s="27">
        <v>589</v>
      </c>
      <c r="P90" s="27">
        <v>139</v>
      </c>
      <c r="Q9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90" s="27">
        <v>0</v>
      </c>
      <c r="S90" s="27">
        <v>0</v>
      </c>
      <c r="T90" s="27">
        <v>0</v>
      </c>
      <c r="U90" s="27">
        <v>589</v>
      </c>
      <c r="V90" s="27">
        <v>139</v>
      </c>
      <c r="W90" s="27">
        <v>0</v>
      </c>
      <c r="X90" s="27">
        <v>0</v>
      </c>
      <c r="Y9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-0.27315256826427342</v>
      </c>
      <c r="Z90" s="27">
        <v>465</v>
      </c>
      <c r="AA90" s="27">
        <v>1382</v>
      </c>
      <c r="AB90" s="27">
        <v>7569</v>
      </c>
      <c r="AC90" s="27">
        <v>0</v>
      </c>
      <c r="AD90" s="27">
        <v>0</v>
      </c>
      <c r="AE90" s="27">
        <v>20948</v>
      </c>
      <c r="AF90" s="27">
        <v>0</v>
      </c>
      <c r="AG9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6.291666666666667</v>
      </c>
      <c r="AH90" s="27">
        <v>950</v>
      </c>
      <c r="AI90" s="27">
        <v>42</v>
      </c>
      <c r="AJ90" s="27">
        <v>0</v>
      </c>
      <c r="AK90" s="27">
        <v>173</v>
      </c>
      <c r="AL90" s="27">
        <v>0</v>
      </c>
      <c r="AM90" s="27">
        <v>4</v>
      </c>
      <c r="AN90" s="27">
        <v>337</v>
      </c>
      <c r="AO90" s="27">
        <v>504</v>
      </c>
      <c r="AP90" s="27">
        <v>0</v>
      </c>
      <c r="AQ90" s="27">
        <v>-144</v>
      </c>
      <c r="AR9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4.4889643463497455</v>
      </c>
      <c r="AS90" s="27">
        <v>768</v>
      </c>
      <c r="AT90" s="27">
        <v>448</v>
      </c>
      <c r="AU90" s="27">
        <v>792</v>
      </c>
      <c r="AV90" s="27">
        <v>0</v>
      </c>
      <c r="AW90" s="27">
        <v>114</v>
      </c>
      <c r="AX90" s="27">
        <v>0</v>
      </c>
      <c r="AY90" s="27">
        <v>337</v>
      </c>
      <c r="AZ90" s="27">
        <v>0</v>
      </c>
      <c r="BA90" s="27">
        <v>0</v>
      </c>
      <c r="BB90" s="27">
        <v>0</v>
      </c>
      <c r="BC90" s="27">
        <v>0</v>
      </c>
      <c r="BD90" s="27">
        <v>185</v>
      </c>
      <c r="BE90" s="27">
        <v>589</v>
      </c>
      <c r="BF90" s="26">
        <f>IFERROR(SUM(Entity_Metrics[[#This Row],[Operating surplus/(deficit) (social housing lettings)]])/SUM(Entity_Metrics[[#This Row],[Turnover from social housing lettings]]),"")</f>
        <v>0.24099028517706048</v>
      </c>
      <c r="BG90" s="27">
        <v>769</v>
      </c>
      <c r="BH90" s="27">
        <v>3191</v>
      </c>
      <c r="BI90" s="26">
        <f>IFERROR(SUM(Entity_Metrics[[#This Row],[Operating surplus/(deficit) (overall)2]],-Entity_Metrics[[#This Row],[Gain/(loss) on disposal of fixed assets (housing properties)2]],-Entity_Metrics[[#This Row],[Gain/(loss) on disposal of fixed assets (other)2]])/SUM(Entity_Metrics[[#This Row],[Turnover (overall)]]),"")</f>
        <v>0.24553812871822606</v>
      </c>
      <c r="BJ90" s="27">
        <v>950</v>
      </c>
      <c r="BK90" s="27">
        <v>42</v>
      </c>
      <c r="BL90" s="27">
        <v>0</v>
      </c>
      <c r="BM90" s="27">
        <v>3698</v>
      </c>
      <c r="BN90" s="26">
        <f>IFERROR(SUM(Entity_Metrics[[#This Row],[Operating surplus/(deficit) (overall)3]],Entity_Metrics[[#This Row],[Share of operating surplus/(deficit) in joint ventures or associates]])/SUM(Entity_Metrics[[#This Row],[Total assets less current liabilities]]),"")</f>
        <v>5.0531914893617018E-2</v>
      </c>
      <c r="BO90" s="27">
        <v>950</v>
      </c>
      <c r="BP90" s="27">
        <v>0</v>
      </c>
      <c r="BQ90" s="27">
        <v>18800</v>
      </c>
      <c r="BR90" s="65">
        <f>Entity_Metrics[[#This Row],[Total social housing units owned (Period end)]]</f>
        <v>589</v>
      </c>
      <c r="BS90" s="26">
        <v>1.0186757215619695E-2</v>
      </c>
      <c r="BT90" s="26">
        <v>0.5585738539898133</v>
      </c>
      <c r="BU90" s="30" t="s">
        <v>845</v>
      </c>
      <c r="BV90" s="64" t="s">
        <v>118</v>
      </c>
      <c r="BW90" s="30" t="s">
        <v>118</v>
      </c>
      <c r="BX90" s="30" t="s">
        <v>855</v>
      </c>
      <c r="BY90" s="29">
        <v>0.94425117472629427</v>
      </c>
      <c r="BZ90" s="23">
        <v>4729</v>
      </c>
      <c r="CA90" s="32" t="s">
        <v>363</v>
      </c>
    </row>
    <row r="91" spans="1:79" x14ac:dyDescent="0.25">
      <c r="A91" s="23" t="s">
        <v>2</v>
      </c>
      <c r="B91" s="24" t="s">
        <v>3</v>
      </c>
      <c r="C91" s="25" t="s">
        <v>686</v>
      </c>
      <c r="D9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2.293755999918299E-2</v>
      </c>
      <c r="E91" s="27">
        <v>1540</v>
      </c>
      <c r="F91" s="27">
        <v>0</v>
      </c>
      <c r="G91" s="27">
        <v>2894</v>
      </c>
      <c r="H91" s="27">
        <v>58</v>
      </c>
      <c r="I91" s="27">
        <v>0</v>
      </c>
      <c r="J91" s="27">
        <v>195836</v>
      </c>
      <c r="K91" s="27">
        <v>0</v>
      </c>
      <c r="L9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1.4801657785671995E-3</v>
      </c>
      <c r="M91" s="27">
        <v>5</v>
      </c>
      <c r="N91" s="27">
        <v>0</v>
      </c>
      <c r="O91" s="27">
        <v>3378</v>
      </c>
      <c r="P91" s="27">
        <v>0</v>
      </c>
      <c r="Q9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91" s="27">
        <v>0</v>
      </c>
      <c r="S91" s="27">
        <v>0</v>
      </c>
      <c r="T91" s="27">
        <v>0</v>
      </c>
      <c r="U91" s="27">
        <v>3378</v>
      </c>
      <c r="V91" s="27">
        <v>0</v>
      </c>
      <c r="W91" s="27">
        <v>0</v>
      </c>
      <c r="X91" s="27">
        <v>0</v>
      </c>
      <c r="Y9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0.17606058130272267</v>
      </c>
      <c r="Z91" s="27">
        <v>2571</v>
      </c>
      <c r="AA91" s="27">
        <v>35279</v>
      </c>
      <c r="AB91" s="27">
        <v>3371</v>
      </c>
      <c r="AC91" s="27">
        <v>0</v>
      </c>
      <c r="AD91" s="27">
        <v>0</v>
      </c>
      <c r="AE91" s="27">
        <v>195836</v>
      </c>
      <c r="AF91" s="27">
        <v>0</v>
      </c>
      <c r="AG9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2.0491740299654246</v>
      </c>
      <c r="AH91" s="27">
        <v>6277</v>
      </c>
      <c r="AI91" s="27">
        <v>647</v>
      </c>
      <c r="AJ91" s="27">
        <v>0</v>
      </c>
      <c r="AK91" s="27">
        <v>1339</v>
      </c>
      <c r="AL91" s="27">
        <v>0</v>
      </c>
      <c r="AM91" s="27">
        <v>13</v>
      </c>
      <c r="AN91" s="27">
        <v>2894</v>
      </c>
      <c r="AO91" s="27">
        <v>3924</v>
      </c>
      <c r="AP91" s="27">
        <v>-58</v>
      </c>
      <c r="AQ91" s="27">
        <v>-2545</v>
      </c>
      <c r="AR9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4.5172514619883044</v>
      </c>
      <c r="AS91" s="27">
        <v>4024</v>
      </c>
      <c r="AT91" s="27">
        <v>3440</v>
      </c>
      <c r="AU91" s="27">
        <v>3005</v>
      </c>
      <c r="AV91" s="27">
        <v>1421</v>
      </c>
      <c r="AW91" s="27">
        <v>625</v>
      </c>
      <c r="AX91" s="27">
        <v>0</v>
      </c>
      <c r="AY91" s="27">
        <v>2894</v>
      </c>
      <c r="AZ91" s="27">
        <v>40</v>
      </c>
      <c r="BA91" s="27">
        <v>0</v>
      </c>
      <c r="BB91" s="27">
        <v>0</v>
      </c>
      <c r="BC91" s="27">
        <v>0</v>
      </c>
      <c r="BD91" s="27">
        <v>0</v>
      </c>
      <c r="BE91" s="27">
        <v>3420</v>
      </c>
      <c r="BF91" s="26">
        <f>IFERROR(SUM(Entity_Metrics[[#This Row],[Operating surplus/(deficit) (social housing lettings)]])/SUM(Entity_Metrics[[#This Row],[Turnover from social housing lettings]]),"")</f>
        <v>0.24236262177243922</v>
      </c>
      <c r="BG91" s="27">
        <v>5125</v>
      </c>
      <c r="BH91" s="27">
        <v>21146</v>
      </c>
      <c r="BI91" s="26">
        <f>IFERROR(SUM(Entity_Metrics[[#This Row],[Operating surplus/(deficit) (overall)2]],-Entity_Metrics[[#This Row],[Gain/(loss) on disposal of fixed assets (housing properties)2]],-Entity_Metrics[[#This Row],[Gain/(loss) on disposal of fixed assets (other)2]])/SUM(Entity_Metrics[[#This Row],[Turnover (overall)]]),"")</f>
        <v>0.24977817213842057</v>
      </c>
      <c r="BJ91" s="27">
        <v>6277</v>
      </c>
      <c r="BK91" s="27">
        <v>647</v>
      </c>
      <c r="BL91" s="27">
        <v>0</v>
      </c>
      <c r="BM91" s="27">
        <v>22540</v>
      </c>
      <c r="BN91" s="26">
        <f>IFERROR(SUM(Entity_Metrics[[#This Row],[Operating surplus/(deficit) (overall)3]],Entity_Metrics[[#This Row],[Share of operating surplus/(deficit) in joint ventures or associates]])/SUM(Entity_Metrics[[#This Row],[Total assets less current liabilities]]),"")</f>
        <v>3.1509936899807738E-2</v>
      </c>
      <c r="BO91" s="27">
        <v>6277</v>
      </c>
      <c r="BP91" s="27">
        <v>0</v>
      </c>
      <c r="BQ91" s="27">
        <v>199207</v>
      </c>
      <c r="BR91" s="65">
        <f>Entity_Metrics[[#This Row],[Total social housing units owned (Period end)]]</f>
        <v>3378</v>
      </c>
      <c r="BS91" s="26">
        <v>0.38977342314758112</v>
      </c>
      <c r="BT91" s="26">
        <v>7.4709124311083897E-2</v>
      </c>
      <c r="BU91" s="30" t="s">
        <v>845</v>
      </c>
      <c r="BV91" s="64" t="s">
        <v>118</v>
      </c>
      <c r="BW91" s="30" t="s">
        <v>118</v>
      </c>
      <c r="BX91" s="30" t="s">
        <v>848</v>
      </c>
      <c r="BY91" s="29">
        <v>1.0396309160468968</v>
      </c>
      <c r="BZ91" s="23" t="s">
        <v>2</v>
      </c>
      <c r="CA91" s="32" t="s">
        <v>3</v>
      </c>
    </row>
    <row r="92" spans="1:79" x14ac:dyDescent="0.25">
      <c r="A92" s="23" t="s">
        <v>186</v>
      </c>
      <c r="B92" s="24" t="s">
        <v>663</v>
      </c>
      <c r="C92" s="25" t="s">
        <v>686</v>
      </c>
      <c r="D9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5.2883679033985782E-2</v>
      </c>
      <c r="E92" s="27">
        <v>4732</v>
      </c>
      <c r="F92" s="27">
        <v>0</v>
      </c>
      <c r="G92" s="27">
        <v>3566</v>
      </c>
      <c r="H92" s="27">
        <v>391</v>
      </c>
      <c r="I92" s="27">
        <v>0</v>
      </c>
      <c r="J92" s="27">
        <v>164304</v>
      </c>
      <c r="K92" s="27">
        <v>0</v>
      </c>
      <c r="L9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7.7994428969359328E-3</v>
      </c>
      <c r="M92" s="27">
        <v>56</v>
      </c>
      <c r="N92" s="27">
        <v>0</v>
      </c>
      <c r="O92" s="27">
        <v>7043</v>
      </c>
      <c r="P92" s="27">
        <v>137</v>
      </c>
      <c r="Q9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92" s="27">
        <v>0</v>
      </c>
      <c r="S92" s="27">
        <v>0</v>
      </c>
      <c r="T92" s="27">
        <v>0</v>
      </c>
      <c r="U92" s="27">
        <v>7043</v>
      </c>
      <c r="V92" s="27">
        <v>137</v>
      </c>
      <c r="W92" s="27">
        <v>10</v>
      </c>
      <c r="X92" s="27">
        <v>0</v>
      </c>
      <c r="Y9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0.77738216963677087</v>
      </c>
      <c r="Z92" s="27">
        <v>0</v>
      </c>
      <c r="AA92" s="27">
        <v>138617</v>
      </c>
      <c r="AB92" s="27">
        <v>10890</v>
      </c>
      <c r="AC92" s="27">
        <v>0</v>
      </c>
      <c r="AD92" s="27">
        <v>0</v>
      </c>
      <c r="AE92" s="27">
        <v>164304</v>
      </c>
      <c r="AF92" s="27">
        <v>0</v>
      </c>
      <c r="AG9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1.2616555661274975</v>
      </c>
      <c r="AH92" s="27">
        <v>8478</v>
      </c>
      <c r="AI92" s="27">
        <v>1201</v>
      </c>
      <c r="AJ92" s="27">
        <v>2</v>
      </c>
      <c r="AK92" s="27">
        <v>244</v>
      </c>
      <c r="AL92" s="27">
        <v>24</v>
      </c>
      <c r="AM92" s="27">
        <v>1135</v>
      </c>
      <c r="AN92" s="27">
        <v>3867</v>
      </c>
      <c r="AO92" s="27">
        <v>5007</v>
      </c>
      <c r="AP92" s="27">
        <v>-391</v>
      </c>
      <c r="AQ92" s="27">
        <v>-6966</v>
      </c>
      <c r="AR9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3.6308543854669315</v>
      </c>
      <c r="AS92" s="27">
        <v>8812</v>
      </c>
      <c r="AT92" s="27">
        <v>1563</v>
      </c>
      <c r="AU92" s="27">
        <v>7134</v>
      </c>
      <c r="AV92" s="27">
        <v>830</v>
      </c>
      <c r="AW92" s="27">
        <v>2400</v>
      </c>
      <c r="AX92" s="27">
        <v>0</v>
      </c>
      <c r="AY92" s="27">
        <v>3867</v>
      </c>
      <c r="AZ92" s="27">
        <v>977</v>
      </c>
      <c r="BA92" s="27">
        <v>0</v>
      </c>
      <c r="BB92" s="27">
        <v>0</v>
      </c>
      <c r="BC92" s="27">
        <v>0</v>
      </c>
      <c r="BD92" s="27">
        <v>0</v>
      </c>
      <c r="BE92" s="27">
        <v>7046</v>
      </c>
      <c r="BF92" s="26">
        <f>IFERROR(SUM(Entity_Metrics[[#This Row],[Operating surplus/(deficit) (social housing lettings)]])/SUM(Entity_Metrics[[#This Row],[Turnover from social housing lettings]]),"")</f>
        <v>0.20797567954220314</v>
      </c>
      <c r="BG92" s="27">
        <v>6978</v>
      </c>
      <c r="BH92" s="27">
        <v>33552</v>
      </c>
      <c r="BI92" s="26">
        <f>IFERROR(SUM(Entity_Metrics[[#This Row],[Operating surplus/(deficit) (overall)2]],-Entity_Metrics[[#This Row],[Gain/(loss) on disposal of fixed assets (housing properties)2]],-Entity_Metrics[[#This Row],[Gain/(loss) on disposal of fixed assets (other)2]])/SUM(Entity_Metrics[[#This Row],[Turnover (overall)]]),"")</f>
        <v>0.20320661434038156</v>
      </c>
      <c r="BJ92" s="27">
        <v>8478</v>
      </c>
      <c r="BK92" s="27">
        <v>1201</v>
      </c>
      <c r="BL92" s="27">
        <v>2</v>
      </c>
      <c r="BM92" s="27">
        <v>35801</v>
      </c>
      <c r="BN92" s="26">
        <f>IFERROR(SUM(Entity_Metrics[[#This Row],[Operating surplus/(deficit) (overall)3]],Entity_Metrics[[#This Row],[Share of operating surplus/(deficit) in joint ventures or associates]])/SUM(Entity_Metrics[[#This Row],[Total assets less current liabilities]]),"")</f>
        <v>4.0991176115073129E-2</v>
      </c>
      <c r="BO92" s="27">
        <v>8478</v>
      </c>
      <c r="BP92" s="27">
        <v>0</v>
      </c>
      <c r="BQ92" s="27">
        <v>206825</v>
      </c>
      <c r="BR92" s="65">
        <f>Entity_Metrics[[#This Row],[Total social housing units owned (Period end)]]</f>
        <v>7043</v>
      </c>
      <c r="BS92" s="26">
        <v>1.8166335509508941E-2</v>
      </c>
      <c r="BT92" s="26">
        <v>0</v>
      </c>
      <c r="BU92" s="30" t="s">
        <v>850</v>
      </c>
      <c r="BV92" s="64">
        <v>2005</v>
      </c>
      <c r="BW92" s="30" t="s">
        <v>851</v>
      </c>
      <c r="BX92" s="30" t="s">
        <v>853</v>
      </c>
      <c r="BY92" s="29">
        <v>0.92070169320167683</v>
      </c>
      <c r="BZ92" s="23" t="s">
        <v>186</v>
      </c>
      <c r="CA92" s="32" t="s">
        <v>663</v>
      </c>
    </row>
    <row r="93" spans="1:79" x14ac:dyDescent="0.25">
      <c r="A93" s="23" t="s">
        <v>150</v>
      </c>
      <c r="B93" s="24" t="s">
        <v>151</v>
      </c>
      <c r="C93" s="25" t="s">
        <v>686</v>
      </c>
      <c r="D9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1.3982709186445055E-2</v>
      </c>
      <c r="E93" s="27">
        <v>4725</v>
      </c>
      <c r="F93" s="27">
        <v>0</v>
      </c>
      <c r="G93" s="27">
        <v>816</v>
      </c>
      <c r="H93" s="27">
        <v>199</v>
      </c>
      <c r="I93" s="27">
        <v>0</v>
      </c>
      <c r="J93" s="27">
        <v>410507</v>
      </c>
      <c r="K93" s="27">
        <v>0</v>
      </c>
      <c r="L9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8.5162755488266458E-3</v>
      </c>
      <c r="M93" s="27">
        <v>45</v>
      </c>
      <c r="N93" s="27">
        <v>0</v>
      </c>
      <c r="O93" s="27">
        <v>5005</v>
      </c>
      <c r="P93" s="27">
        <v>279</v>
      </c>
      <c r="Q9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4.0766408479412964E-4</v>
      </c>
      <c r="R93" s="27">
        <v>0</v>
      </c>
      <c r="S93" s="27">
        <v>0</v>
      </c>
      <c r="T93" s="27">
        <v>3</v>
      </c>
      <c r="U93" s="27">
        <v>5005</v>
      </c>
      <c r="V93" s="27">
        <v>279</v>
      </c>
      <c r="W93" s="27">
        <v>8</v>
      </c>
      <c r="X93" s="27">
        <v>2067</v>
      </c>
      <c r="Y9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0.56803659864509004</v>
      </c>
      <c r="Z93" s="27">
        <v>5067</v>
      </c>
      <c r="AA93" s="27">
        <v>240391</v>
      </c>
      <c r="AB93" s="27">
        <v>12275</v>
      </c>
      <c r="AC93" s="27">
        <v>0</v>
      </c>
      <c r="AD93" s="27">
        <v>0</v>
      </c>
      <c r="AE93" s="27">
        <v>410507</v>
      </c>
      <c r="AF93" s="27">
        <v>0</v>
      </c>
      <c r="AG9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1.3181538461538462</v>
      </c>
      <c r="AH93" s="27">
        <v>12501</v>
      </c>
      <c r="AI93" s="27">
        <v>1026</v>
      </c>
      <c r="AJ93" s="27">
        <v>0</v>
      </c>
      <c r="AK93" s="27">
        <v>1778</v>
      </c>
      <c r="AL93" s="27">
        <v>0</v>
      </c>
      <c r="AM93" s="27">
        <v>364</v>
      </c>
      <c r="AN93" s="27">
        <v>817</v>
      </c>
      <c r="AO93" s="27">
        <v>5750</v>
      </c>
      <c r="AP93" s="27">
        <v>-199</v>
      </c>
      <c r="AQ93" s="27">
        <v>-11176</v>
      </c>
      <c r="AR9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2.8107676969092723</v>
      </c>
      <c r="AS93" s="27">
        <v>3102</v>
      </c>
      <c r="AT93" s="27">
        <v>1091</v>
      </c>
      <c r="AU93" s="27">
        <v>4040</v>
      </c>
      <c r="AV93" s="27">
        <v>826</v>
      </c>
      <c r="AW93" s="27">
        <v>1767</v>
      </c>
      <c r="AX93" s="27">
        <v>186</v>
      </c>
      <c r="AY93" s="27">
        <v>817</v>
      </c>
      <c r="AZ93" s="27">
        <v>950</v>
      </c>
      <c r="BA93" s="27">
        <v>144</v>
      </c>
      <c r="BB93" s="27">
        <v>100</v>
      </c>
      <c r="BC93" s="27">
        <v>133</v>
      </c>
      <c r="BD93" s="27">
        <v>940</v>
      </c>
      <c r="BE93" s="27">
        <v>5015</v>
      </c>
      <c r="BF93" s="26">
        <f>IFERROR(SUM(Entity_Metrics[[#This Row],[Operating surplus/(deficit) (social housing lettings)]])/SUM(Entity_Metrics[[#This Row],[Turnover from social housing lettings]]),"")</f>
        <v>0.38458579571283702</v>
      </c>
      <c r="BG93" s="27">
        <v>10998</v>
      </c>
      <c r="BH93" s="27">
        <v>28597</v>
      </c>
      <c r="BI93" s="26">
        <f>IFERROR(SUM(Entity_Metrics[[#This Row],[Operating surplus/(deficit) (overall)2]],-Entity_Metrics[[#This Row],[Gain/(loss) on disposal of fixed assets (housing properties)2]],-Entity_Metrics[[#This Row],[Gain/(loss) on disposal of fixed assets (other)2]])/SUM(Entity_Metrics[[#This Row],[Turnover (overall)]]),"")</f>
        <v>0.35174570088587809</v>
      </c>
      <c r="BJ93" s="27">
        <v>12501</v>
      </c>
      <c r="BK93" s="27">
        <v>1026</v>
      </c>
      <c r="BL93" s="27">
        <v>0</v>
      </c>
      <c r="BM93" s="27">
        <v>32623</v>
      </c>
      <c r="BN93" s="26">
        <f>IFERROR(SUM(Entity_Metrics[[#This Row],[Operating surplus/(deficit) (overall)3]],Entity_Metrics[[#This Row],[Share of operating surplus/(deficit) in joint ventures or associates]])/SUM(Entity_Metrics[[#This Row],[Total assets less current liabilities]]),"")</f>
        <v>2.8750620963735717E-2</v>
      </c>
      <c r="BO93" s="27">
        <v>12501</v>
      </c>
      <c r="BP93" s="27">
        <v>0</v>
      </c>
      <c r="BQ93" s="27">
        <v>434808</v>
      </c>
      <c r="BR93" s="65">
        <f>Entity_Metrics[[#This Row],[Total social housing units owned (Period end)]]</f>
        <v>5005</v>
      </c>
      <c r="BS93" s="26">
        <v>0</v>
      </c>
      <c r="BT93" s="26">
        <v>0</v>
      </c>
      <c r="BU93" s="30" t="s">
        <v>845</v>
      </c>
      <c r="BV93" s="64" t="s">
        <v>118</v>
      </c>
      <c r="BW93" s="30" t="s">
        <v>118</v>
      </c>
      <c r="BX93" s="30" t="s">
        <v>848</v>
      </c>
      <c r="BY93" s="29">
        <v>1.0036341899483983</v>
      </c>
      <c r="BZ93" s="23" t="s">
        <v>150</v>
      </c>
      <c r="CA93" s="32" t="s">
        <v>151</v>
      </c>
    </row>
    <row r="94" spans="1:79" x14ac:dyDescent="0.25">
      <c r="A94" s="23" t="s">
        <v>110</v>
      </c>
      <c r="B94" s="24" t="s">
        <v>334</v>
      </c>
      <c r="C94" s="25" t="s">
        <v>686</v>
      </c>
      <c r="D9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2.9816388951919019E-2</v>
      </c>
      <c r="E94" s="27">
        <v>9372</v>
      </c>
      <c r="F94" s="27">
        <v>0</v>
      </c>
      <c r="G94" s="27">
        <v>15982</v>
      </c>
      <c r="H94" s="27">
        <v>3686</v>
      </c>
      <c r="I94" s="27">
        <v>0</v>
      </c>
      <c r="J94" s="27">
        <v>973961</v>
      </c>
      <c r="K94" s="27">
        <v>0</v>
      </c>
      <c r="L9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1.6779511333529586E-2</v>
      </c>
      <c r="M94" s="27">
        <v>285</v>
      </c>
      <c r="N94" s="27">
        <v>0</v>
      </c>
      <c r="O94" s="27">
        <v>16461</v>
      </c>
      <c r="P94" s="27">
        <v>524</v>
      </c>
      <c r="Q9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94" s="27">
        <v>0</v>
      </c>
      <c r="S94" s="27">
        <v>0</v>
      </c>
      <c r="T94" s="27">
        <v>0</v>
      </c>
      <c r="U94" s="27">
        <v>16461</v>
      </c>
      <c r="V94" s="27">
        <v>524</v>
      </c>
      <c r="W94" s="27">
        <v>93</v>
      </c>
      <c r="X94" s="27">
        <v>468</v>
      </c>
      <c r="Y9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0.59971189811501691</v>
      </c>
      <c r="Z94" s="27">
        <v>7343</v>
      </c>
      <c r="AA94" s="27">
        <v>49545</v>
      </c>
      <c r="AB94" s="27">
        <v>2944</v>
      </c>
      <c r="AC94" s="27">
        <v>530152</v>
      </c>
      <c r="AD94" s="27">
        <v>0</v>
      </c>
      <c r="AE94" s="27">
        <v>973961</v>
      </c>
      <c r="AF94" s="27">
        <v>0</v>
      </c>
      <c r="AG9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1.0498746278012852</v>
      </c>
      <c r="AH94" s="27">
        <v>64684</v>
      </c>
      <c r="AI94" s="27">
        <v>32521</v>
      </c>
      <c r="AJ94" s="27">
        <v>12</v>
      </c>
      <c r="AK94" s="27">
        <v>4391</v>
      </c>
      <c r="AL94" s="27">
        <v>0</v>
      </c>
      <c r="AM94" s="27">
        <v>42</v>
      </c>
      <c r="AN94" s="27">
        <v>15982</v>
      </c>
      <c r="AO94" s="27">
        <v>14977</v>
      </c>
      <c r="AP94" s="27">
        <v>-3686</v>
      </c>
      <c r="AQ94" s="27">
        <v>-21838</v>
      </c>
      <c r="AR9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3.482137211508062</v>
      </c>
      <c r="AS94" s="27">
        <v>10476</v>
      </c>
      <c r="AT94" s="27">
        <v>7306</v>
      </c>
      <c r="AU94" s="27">
        <v>17376</v>
      </c>
      <c r="AV94" s="27">
        <v>8386</v>
      </c>
      <c r="AW94" s="27">
        <v>0</v>
      </c>
      <c r="AX94" s="27">
        <v>0</v>
      </c>
      <c r="AY94" s="27">
        <v>15982</v>
      </c>
      <c r="AZ94" s="27">
        <v>210</v>
      </c>
      <c r="BA94" s="27">
        <v>0</v>
      </c>
      <c r="BB94" s="27">
        <v>2745</v>
      </c>
      <c r="BC94" s="27">
        <v>3584</v>
      </c>
      <c r="BD94" s="27">
        <v>19</v>
      </c>
      <c r="BE94" s="27">
        <v>18978</v>
      </c>
      <c r="BF94" s="26">
        <f>IFERROR(SUM(Entity_Metrics[[#This Row],[Operating surplus/(deficit) (social housing lettings)]])/SUM(Entity_Metrics[[#This Row],[Turnover from social housing lettings]]),"")</f>
        <v>0.36955943244595357</v>
      </c>
      <c r="BG94" s="27">
        <v>34719</v>
      </c>
      <c r="BH94" s="27">
        <v>93947</v>
      </c>
      <c r="BI94" s="26">
        <f>IFERROR(SUM(Entity_Metrics[[#This Row],[Operating surplus/(deficit) (overall)2]],-Entity_Metrics[[#This Row],[Gain/(loss) on disposal of fixed assets (housing properties)2]],-Entity_Metrics[[#This Row],[Gain/(loss) on disposal of fixed assets (other)2]])/SUM(Entity_Metrics[[#This Row],[Turnover (overall)]]),"")</f>
        <v>0.32664485715446823</v>
      </c>
      <c r="BJ94" s="27">
        <v>64684</v>
      </c>
      <c r="BK94" s="27">
        <v>32521</v>
      </c>
      <c r="BL94" s="27">
        <v>12</v>
      </c>
      <c r="BM94" s="27">
        <v>98428</v>
      </c>
      <c r="BN94" s="26">
        <f>IFERROR(SUM(Entity_Metrics[[#This Row],[Operating surplus/(deficit) (overall)3]],Entity_Metrics[[#This Row],[Share of operating surplus/(deficit) in joint ventures or associates]])/SUM(Entity_Metrics[[#This Row],[Total assets less current liabilities]]),"")</f>
        <v>6.5594317944432837E-2</v>
      </c>
      <c r="BO94" s="27">
        <v>64684</v>
      </c>
      <c r="BP94" s="27">
        <v>0</v>
      </c>
      <c r="BQ94" s="27">
        <v>986122</v>
      </c>
      <c r="BR94" s="65">
        <f>Entity_Metrics[[#This Row],[Total social housing units owned (Period end)]]</f>
        <v>16461</v>
      </c>
      <c r="BS94" s="26">
        <v>2.1294718909710391E-2</v>
      </c>
      <c r="BT94" s="26">
        <v>8.5178875638841564E-2</v>
      </c>
      <c r="BU94" s="30" t="s">
        <v>845</v>
      </c>
      <c r="BV94" s="64" t="s">
        <v>118</v>
      </c>
      <c r="BW94" s="30" t="s">
        <v>118</v>
      </c>
      <c r="BX94" s="30" t="s">
        <v>849</v>
      </c>
      <c r="BY94" s="29">
        <v>0.9491798826983433</v>
      </c>
      <c r="BZ94" s="23" t="s">
        <v>240</v>
      </c>
      <c r="CA94" s="32" t="s">
        <v>103</v>
      </c>
    </row>
    <row r="95" spans="1:79" x14ac:dyDescent="0.25">
      <c r="A95" s="23" t="s">
        <v>274</v>
      </c>
      <c r="B95" s="24" t="s">
        <v>275</v>
      </c>
      <c r="C95" s="25" t="s">
        <v>686</v>
      </c>
      <c r="D9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4.1908144123429157E-2</v>
      </c>
      <c r="E95" s="27">
        <v>16997</v>
      </c>
      <c r="F95" s="27">
        <v>0</v>
      </c>
      <c r="G95" s="27">
        <v>2620</v>
      </c>
      <c r="H95" s="27">
        <v>869</v>
      </c>
      <c r="I95" s="27">
        <v>0</v>
      </c>
      <c r="J95" s="27">
        <v>488831</v>
      </c>
      <c r="K95" s="27">
        <v>0</v>
      </c>
      <c r="L9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1.4860539551897577E-2</v>
      </c>
      <c r="M95" s="27">
        <v>65</v>
      </c>
      <c r="N95" s="27">
        <v>0</v>
      </c>
      <c r="O95" s="27">
        <v>4288</v>
      </c>
      <c r="P95" s="27">
        <v>86</v>
      </c>
      <c r="Q9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95" s="27">
        <v>0</v>
      </c>
      <c r="S95" s="27">
        <v>0</v>
      </c>
      <c r="T95" s="27">
        <v>0</v>
      </c>
      <c r="U95" s="27">
        <v>4288</v>
      </c>
      <c r="V95" s="27">
        <v>86</v>
      </c>
      <c r="W95" s="27">
        <v>0</v>
      </c>
      <c r="X95" s="27">
        <v>21</v>
      </c>
      <c r="Y9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0.41811996375025318</v>
      </c>
      <c r="Z95" s="27">
        <v>4387</v>
      </c>
      <c r="AA95" s="27">
        <v>205643</v>
      </c>
      <c r="AB95" s="27">
        <v>5640</v>
      </c>
      <c r="AC95" s="27">
        <v>0</v>
      </c>
      <c r="AD95" s="27">
        <v>0</v>
      </c>
      <c r="AE95" s="27">
        <v>488831</v>
      </c>
      <c r="AF95" s="27">
        <v>0</v>
      </c>
      <c r="AG9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1.4225012902115948</v>
      </c>
      <c r="AH95" s="27">
        <v>7162</v>
      </c>
      <c r="AI95" s="27">
        <v>1357</v>
      </c>
      <c r="AJ95" s="27">
        <v>0</v>
      </c>
      <c r="AK95" s="27">
        <v>1816</v>
      </c>
      <c r="AL95" s="27">
        <v>0</v>
      </c>
      <c r="AM95" s="27">
        <v>0</v>
      </c>
      <c r="AN95" s="27">
        <v>2948</v>
      </c>
      <c r="AO95" s="27">
        <v>7228</v>
      </c>
      <c r="AP95" s="27">
        <v>-1080</v>
      </c>
      <c r="AQ95" s="27">
        <v>-4733</v>
      </c>
      <c r="AR9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4.9145378541569906</v>
      </c>
      <c r="AS95" s="27">
        <v>3480</v>
      </c>
      <c r="AT95" s="27">
        <v>2816</v>
      </c>
      <c r="AU95" s="27">
        <v>4130</v>
      </c>
      <c r="AV95" s="27">
        <v>1671</v>
      </c>
      <c r="AW95" s="27">
        <v>2495</v>
      </c>
      <c r="AX95" s="27">
        <v>-15</v>
      </c>
      <c r="AY95" s="27">
        <v>2948</v>
      </c>
      <c r="AZ95" s="27">
        <v>146</v>
      </c>
      <c r="BA95" s="27">
        <v>660</v>
      </c>
      <c r="BB95" s="27">
        <v>737</v>
      </c>
      <c r="BC95" s="27">
        <v>1264</v>
      </c>
      <c r="BD95" s="27">
        <v>830</v>
      </c>
      <c r="BE95" s="27">
        <v>4306</v>
      </c>
      <c r="BF95" s="26">
        <f>IFERROR(SUM(Entity_Metrics[[#This Row],[Operating surplus/(deficit) (social housing lettings)]])/SUM(Entity_Metrics[[#This Row],[Turnover from social housing lettings]]),"")</f>
        <v>0.25013214927582195</v>
      </c>
      <c r="BG95" s="27">
        <v>7098</v>
      </c>
      <c r="BH95" s="27">
        <v>28377</v>
      </c>
      <c r="BI95" s="26">
        <f>IFERROR(SUM(Entity_Metrics[[#This Row],[Operating surplus/(deficit) (overall)2]],-Entity_Metrics[[#This Row],[Gain/(loss) on disposal of fixed assets (housing properties)2]],-Entity_Metrics[[#This Row],[Gain/(loss) on disposal of fixed assets (other)2]])/SUM(Entity_Metrics[[#This Row],[Turnover (overall)]]),"")</f>
        <v>0.1598865232599774</v>
      </c>
      <c r="BJ95" s="27">
        <v>7162</v>
      </c>
      <c r="BK95" s="27">
        <v>1357</v>
      </c>
      <c r="BL95" s="27">
        <v>0</v>
      </c>
      <c r="BM95" s="27">
        <v>36307</v>
      </c>
      <c r="BN95" s="26">
        <f>IFERROR(SUM(Entity_Metrics[[#This Row],[Operating surplus/(deficit) (overall)3]],Entity_Metrics[[#This Row],[Share of operating surplus/(deficit) in joint ventures or associates]])/SUM(Entity_Metrics[[#This Row],[Total assets less current liabilities]]),"")</f>
        <v>1.4172047308755523E-2</v>
      </c>
      <c r="BO95" s="27">
        <v>7162</v>
      </c>
      <c r="BP95" s="27">
        <v>0</v>
      </c>
      <c r="BQ95" s="27">
        <v>505361</v>
      </c>
      <c r="BR95" s="65">
        <f>Entity_Metrics[[#This Row],[Total social housing units owned (Period end)]]</f>
        <v>4288</v>
      </c>
      <c r="BS95" s="26">
        <v>6.0634328358208957E-2</v>
      </c>
      <c r="BT95" s="26">
        <v>0</v>
      </c>
      <c r="BU95" s="30" t="s">
        <v>845</v>
      </c>
      <c r="BV95" s="64" t="s">
        <v>118</v>
      </c>
      <c r="BW95" s="30" t="s">
        <v>118</v>
      </c>
      <c r="BX95" s="30" t="s">
        <v>846</v>
      </c>
      <c r="BY95" s="29">
        <v>1.2666231091015601</v>
      </c>
      <c r="BZ95" s="23" t="s">
        <v>274</v>
      </c>
      <c r="CA95" s="32" t="s">
        <v>275</v>
      </c>
    </row>
    <row r="96" spans="1:79" x14ac:dyDescent="0.25">
      <c r="A96" s="23" t="s">
        <v>225</v>
      </c>
      <c r="B96" s="24" t="s">
        <v>375</v>
      </c>
      <c r="C96" s="25" t="s">
        <v>686</v>
      </c>
      <c r="D9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0.14269246047715606</v>
      </c>
      <c r="E96" s="27">
        <v>105065</v>
      </c>
      <c r="F96" s="27">
        <v>0</v>
      </c>
      <c r="G96" s="27">
        <v>1830</v>
      </c>
      <c r="H96" s="27">
        <v>3023</v>
      </c>
      <c r="I96" s="27">
        <v>0</v>
      </c>
      <c r="J96" s="27">
        <v>770314</v>
      </c>
      <c r="K96" s="27">
        <v>0</v>
      </c>
      <c r="L9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7.4848746758859122E-2</v>
      </c>
      <c r="M96" s="27">
        <v>433</v>
      </c>
      <c r="N96" s="27">
        <v>0</v>
      </c>
      <c r="O96" s="27">
        <v>5635</v>
      </c>
      <c r="P96" s="27">
        <v>150</v>
      </c>
      <c r="Q9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6.5378900445765232E-3</v>
      </c>
      <c r="R96" s="27">
        <v>44</v>
      </c>
      <c r="S96" s="27">
        <v>0</v>
      </c>
      <c r="T96" s="27">
        <v>0</v>
      </c>
      <c r="U96" s="27">
        <v>5635</v>
      </c>
      <c r="V96" s="27">
        <v>150</v>
      </c>
      <c r="W96" s="27">
        <v>327</v>
      </c>
      <c r="X96" s="27">
        <v>618</v>
      </c>
      <c r="Y9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0.60653058363212919</v>
      </c>
      <c r="Z96" s="27">
        <v>3558</v>
      </c>
      <c r="AA96" s="27">
        <v>501948</v>
      </c>
      <c r="AB96" s="27">
        <v>38287</v>
      </c>
      <c r="AC96" s="27">
        <v>0</v>
      </c>
      <c r="AD96" s="27">
        <v>0</v>
      </c>
      <c r="AE96" s="27">
        <v>770314</v>
      </c>
      <c r="AF96" s="27">
        <v>0</v>
      </c>
      <c r="AG9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2.0153658701685506</v>
      </c>
      <c r="AH96" s="27">
        <v>27412</v>
      </c>
      <c r="AI96" s="27">
        <v>1886</v>
      </c>
      <c r="AJ96" s="27">
        <v>0</v>
      </c>
      <c r="AK96" s="27">
        <v>1840</v>
      </c>
      <c r="AL96" s="27">
        <v>0</v>
      </c>
      <c r="AM96" s="27">
        <v>83</v>
      </c>
      <c r="AN96" s="27">
        <v>1830</v>
      </c>
      <c r="AO96" s="27">
        <v>7834</v>
      </c>
      <c r="AP96" s="27">
        <v>-3023</v>
      </c>
      <c r="AQ96" s="27">
        <v>-11750</v>
      </c>
      <c r="AR9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6.9336012580814259</v>
      </c>
      <c r="AS96" s="27">
        <v>5992</v>
      </c>
      <c r="AT96" s="27">
        <v>4268</v>
      </c>
      <c r="AU96" s="27">
        <v>3709</v>
      </c>
      <c r="AV96" s="27">
        <v>658</v>
      </c>
      <c r="AW96" s="27">
        <v>1115</v>
      </c>
      <c r="AX96" s="27">
        <v>0</v>
      </c>
      <c r="AY96" s="27">
        <v>1830</v>
      </c>
      <c r="AZ96" s="27">
        <v>18998</v>
      </c>
      <c r="BA96" s="27">
        <v>59</v>
      </c>
      <c r="BB96" s="27">
        <v>0</v>
      </c>
      <c r="BC96" s="27">
        <v>1584</v>
      </c>
      <c r="BD96" s="27">
        <v>1468</v>
      </c>
      <c r="BE96" s="27">
        <v>5723</v>
      </c>
      <c r="BF96" s="26">
        <f>IFERROR(SUM(Entity_Metrics[[#This Row],[Operating surplus/(deficit) (social housing lettings)]])/SUM(Entity_Metrics[[#This Row],[Turnover from social housing lettings]]),"")</f>
        <v>0.33282670009401444</v>
      </c>
      <c r="BG96" s="27">
        <v>21241</v>
      </c>
      <c r="BH96" s="27">
        <v>63820</v>
      </c>
      <c r="BI96" s="26">
        <f>IFERROR(SUM(Entity_Metrics[[#This Row],[Operating surplus/(deficit) (overall)2]],-Entity_Metrics[[#This Row],[Gain/(loss) on disposal of fixed assets (housing properties)2]],-Entity_Metrics[[#This Row],[Gain/(loss) on disposal of fixed assets (other)2]])/SUM(Entity_Metrics[[#This Row],[Turnover (overall)]]),"")</f>
        <v>0.29842405536849981</v>
      </c>
      <c r="BJ96" s="27">
        <v>27412</v>
      </c>
      <c r="BK96" s="27">
        <v>1886</v>
      </c>
      <c r="BL96" s="27">
        <v>0</v>
      </c>
      <c r="BM96" s="27">
        <v>85536</v>
      </c>
      <c r="BN96" s="26">
        <f>IFERROR(SUM(Entity_Metrics[[#This Row],[Operating surplus/(deficit) (overall)3]],Entity_Metrics[[#This Row],[Share of operating surplus/(deficit) in joint ventures or associates]])/SUM(Entity_Metrics[[#This Row],[Total assets less current liabilities]]),"")</f>
        <v>3.3263558977532658E-2</v>
      </c>
      <c r="BO96" s="27">
        <v>27412</v>
      </c>
      <c r="BP96" s="27">
        <v>0</v>
      </c>
      <c r="BQ96" s="27">
        <v>824085</v>
      </c>
      <c r="BR96" s="65">
        <f>Entity_Metrics[[#This Row],[Total social housing units owned (Period end)]]</f>
        <v>5635</v>
      </c>
      <c r="BS96" s="26">
        <v>6.8422853232979822E-2</v>
      </c>
      <c r="BT96" s="26">
        <v>1.3855627779678413E-2</v>
      </c>
      <c r="BU96" s="30" t="s">
        <v>845</v>
      </c>
      <c r="BV96" s="64" t="s">
        <v>118</v>
      </c>
      <c r="BW96" s="30" t="s">
        <v>118</v>
      </c>
      <c r="BX96" s="30" t="s">
        <v>856</v>
      </c>
      <c r="BY96" s="29">
        <v>1.0017285685264115</v>
      </c>
      <c r="BZ96" s="23" t="s">
        <v>225</v>
      </c>
      <c r="CA96" s="32" t="s">
        <v>375</v>
      </c>
    </row>
    <row r="97" spans="1:79" x14ac:dyDescent="0.25">
      <c r="A97" s="23" t="s">
        <v>184</v>
      </c>
      <c r="B97" s="24" t="s">
        <v>185</v>
      </c>
      <c r="C97" s="25" t="s">
        <v>686</v>
      </c>
      <c r="D9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4.7048997772828512E-3</v>
      </c>
      <c r="E97" s="27">
        <v>0</v>
      </c>
      <c r="F97" s="27">
        <v>0</v>
      </c>
      <c r="G97" s="27">
        <v>169</v>
      </c>
      <c r="H97" s="27">
        <v>0</v>
      </c>
      <c r="I97" s="27">
        <v>0</v>
      </c>
      <c r="J97" s="27">
        <v>35920</v>
      </c>
      <c r="K97" s="27">
        <v>0</v>
      </c>
      <c r="L9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97" s="27">
        <v>0</v>
      </c>
      <c r="N97" s="27">
        <v>0</v>
      </c>
      <c r="O97" s="27">
        <v>713</v>
      </c>
      <c r="P97" s="27">
        <v>0</v>
      </c>
      <c r="Q9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97" s="27">
        <v>0</v>
      </c>
      <c r="S97" s="27">
        <v>0</v>
      </c>
      <c r="T97" s="27">
        <v>0</v>
      </c>
      <c r="U97" s="27">
        <v>713</v>
      </c>
      <c r="V97" s="27">
        <v>0</v>
      </c>
      <c r="W97" s="27">
        <v>0</v>
      </c>
      <c r="X97" s="27">
        <v>47</v>
      </c>
      <c r="Y9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0.40089086859688194</v>
      </c>
      <c r="Z97" s="27">
        <v>0</v>
      </c>
      <c r="AA97" s="27">
        <v>40658</v>
      </c>
      <c r="AB97" s="27">
        <v>26684</v>
      </c>
      <c r="AC97" s="27">
        <v>426</v>
      </c>
      <c r="AD97" s="27">
        <v>0</v>
      </c>
      <c r="AE97" s="27">
        <v>35920</v>
      </c>
      <c r="AF97" s="27">
        <v>0</v>
      </c>
      <c r="AG9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2.5741097208854669</v>
      </c>
      <c r="AH97" s="27">
        <v>6362</v>
      </c>
      <c r="AI97" s="27">
        <v>353</v>
      </c>
      <c r="AJ97" s="27">
        <v>2392</v>
      </c>
      <c r="AK97" s="27">
        <v>345</v>
      </c>
      <c r="AL97" s="27">
        <v>0</v>
      </c>
      <c r="AM97" s="27">
        <v>1624</v>
      </c>
      <c r="AN97" s="27">
        <v>160</v>
      </c>
      <c r="AO97" s="27">
        <v>613</v>
      </c>
      <c r="AP97" s="27">
        <v>0</v>
      </c>
      <c r="AQ97" s="27">
        <v>-2078</v>
      </c>
      <c r="AR9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2.6689059500959691</v>
      </c>
      <c r="AS97" s="27">
        <v>621</v>
      </c>
      <c r="AT97" s="27">
        <v>437</v>
      </c>
      <c r="AU97" s="27">
        <v>690</v>
      </c>
      <c r="AV97" s="27">
        <v>785</v>
      </c>
      <c r="AW97" s="27">
        <v>74</v>
      </c>
      <c r="AX97" s="27">
        <v>0</v>
      </c>
      <c r="AY97" s="27">
        <v>160</v>
      </c>
      <c r="AZ97" s="27">
        <v>0</v>
      </c>
      <c r="BA97" s="27">
        <v>0</v>
      </c>
      <c r="BB97" s="27">
        <v>-14</v>
      </c>
      <c r="BC97" s="27">
        <v>28</v>
      </c>
      <c r="BD97" s="27">
        <v>0</v>
      </c>
      <c r="BE97" s="27">
        <v>1042</v>
      </c>
      <c r="BF97" s="26">
        <f>IFERROR(SUM(Entity_Metrics[[#This Row],[Operating surplus/(deficit) (social housing lettings)]])/SUM(Entity_Metrics[[#This Row],[Turnover from social housing lettings]]),"")</f>
        <v>0.45941300898995241</v>
      </c>
      <c r="BG97" s="27">
        <v>3475</v>
      </c>
      <c r="BH97" s="27">
        <v>7564</v>
      </c>
      <c r="BI97" s="26">
        <f>IFERROR(SUM(Entity_Metrics[[#This Row],[Operating surplus/(deficit) (overall)2]],-Entity_Metrics[[#This Row],[Gain/(loss) on disposal of fixed assets (housing properties)2]],-Entity_Metrics[[#This Row],[Gain/(loss) on disposal of fixed assets (other)2]])/SUM(Entity_Metrics[[#This Row],[Turnover (overall)]]),"")</f>
        <v>0.45988556897647809</v>
      </c>
      <c r="BJ97" s="27">
        <v>6362</v>
      </c>
      <c r="BK97" s="27">
        <v>353</v>
      </c>
      <c r="BL97" s="27">
        <v>2392</v>
      </c>
      <c r="BM97" s="27">
        <v>7865</v>
      </c>
      <c r="BN97" s="26">
        <f>IFERROR(SUM(Entity_Metrics[[#This Row],[Operating surplus/(deficit) (overall)3]],Entity_Metrics[[#This Row],[Share of operating surplus/(deficit) in joint ventures or associates]])/SUM(Entity_Metrics[[#This Row],[Total assets less current liabilities]]),"")</f>
        <v>6.2742236116726996E-2</v>
      </c>
      <c r="BO97" s="27">
        <v>6362</v>
      </c>
      <c r="BP97" s="27">
        <v>0</v>
      </c>
      <c r="BQ97" s="27">
        <v>101399</v>
      </c>
      <c r="BR97" s="65">
        <f>Entity_Metrics[[#This Row],[Total social housing units owned (Period end)]]</f>
        <v>713</v>
      </c>
      <c r="BS97" s="26">
        <v>0</v>
      </c>
      <c r="BT97" s="26">
        <v>0</v>
      </c>
      <c r="BU97" s="30" t="s">
        <v>845</v>
      </c>
      <c r="BV97" s="64" t="s">
        <v>118</v>
      </c>
      <c r="BW97" s="30" t="s">
        <v>118</v>
      </c>
      <c r="BX97" s="30" t="s">
        <v>846</v>
      </c>
      <c r="BY97" s="29">
        <v>1.2671743050743891</v>
      </c>
      <c r="BZ97" s="23" t="s">
        <v>308</v>
      </c>
      <c r="CA97" s="32" t="s">
        <v>309</v>
      </c>
    </row>
    <row r="98" spans="1:79" x14ac:dyDescent="0.25">
      <c r="A98" s="23" t="s">
        <v>229</v>
      </c>
      <c r="B98" s="24" t="s">
        <v>119</v>
      </c>
      <c r="C98" s="25" t="s">
        <v>686</v>
      </c>
      <c r="D9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5.994171693000002E-2</v>
      </c>
      <c r="E98" s="27">
        <v>113365</v>
      </c>
      <c r="F98" s="27">
        <v>0</v>
      </c>
      <c r="G98" s="27">
        <v>21267</v>
      </c>
      <c r="H98" s="27">
        <v>4539</v>
      </c>
      <c r="I98" s="27">
        <v>0</v>
      </c>
      <c r="J98" s="27">
        <v>2321772</v>
      </c>
      <c r="K98" s="27">
        <v>0</v>
      </c>
      <c r="L9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2.1409900004149204E-2</v>
      </c>
      <c r="M98" s="27">
        <v>1032</v>
      </c>
      <c r="N98" s="27">
        <v>0</v>
      </c>
      <c r="O98" s="27">
        <v>46484</v>
      </c>
      <c r="P98" s="27">
        <v>1718</v>
      </c>
      <c r="Q9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2.4729948957385351E-3</v>
      </c>
      <c r="R98" s="27">
        <v>0</v>
      </c>
      <c r="S98" s="27">
        <v>57</v>
      </c>
      <c r="T98" s="27">
        <v>68</v>
      </c>
      <c r="U98" s="27">
        <v>46484</v>
      </c>
      <c r="V98" s="27">
        <v>1718</v>
      </c>
      <c r="W98" s="27">
        <v>169</v>
      </c>
      <c r="X98" s="27">
        <v>2175</v>
      </c>
      <c r="Y9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0.45836197524993844</v>
      </c>
      <c r="Z98" s="27">
        <v>16713</v>
      </c>
      <c r="AA98" s="27">
        <v>1079131</v>
      </c>
      <c r="AB98" s="27">
        <v>31632</v>
      </c>
      <c r="AC98" s="27">
        <v>0</v>
      </c>
      <c r="AD98" s="27">
        <v>0</v>
      </c>
      <c r="AE98" s="27">
        <v>2321772</v>
      </c>
      <c r="AF98" s="27">
        <v>0</v>
      </c>
      <c r="AG9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1.2615811314363143</v>
      </c>
      <c r="AH98" s="27">
        <v>67018</v>
      </c>
      <c r="AI98" s="27">
        <v>15334</v>
      </c>
      <c r="AJ98" s="27">
        <v>0</v>
      </c>
      <c r="AK98" s="27">
        <v>9593</v>
      </c>
      <c r="AL98" s="27">
        <v>9845</v>
      </c>
      <c r="AM98" s="27">
        <v>991</v>
      </c>
      <c r="AN98" s="27">
        <v>21267</v>
      </c>
      <c r="AO98" s="27">
        <v>47617</v>
      </c>
      <c r="AP98" s="27">
        <v>-5966</v>
      </c>
      <c r="AQ98" s="27">
        <v>-41266</v>
      </c>
      <c r="AR9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4.5723433417569712</v>
      </c>
      <c r="AS98" s="27">
        <v>57970</v>
      </c>
      <c r="AT98" s="27">
        <v>30056</v>
      </c>
      <c r="AU98" s="27">
        <v>40192</v>
      </c>
      <c r="AV98" s="27">
        <v>15970</v>
      </c>
      <c r="AW98" s="27">
        <v>6317</v>
      </c>
      <c r="AX98" s="27">
        <v>2559</v>
      </c>
      <c r="AY98" s="27">
        <v>21267</v>
      </c>
      <c r="AZ98" s="27">
        <v>1889</v>
      </c>
      <c r="BA98" s="27">
        <v>9840</v>
      </c>
      <c r="BB98" s="27">
        <v>1627</v>
      </c>
      <c r="BC98" s="27">
        <v>5941</v>
      </c>
      <c r="BD98" s="27">
        <v>19873</v>
      </c>
      <c r="BE98" s="27">
        <v>46694</v>
      </c>
      <c r="BF98" s="26">
        <f>IFERROR(SUM(Entity_Metrics[[#This Row],[Operating surplus/(deficit) (social housing lettings)]])/SUM(Entity_Metrics[[#This Row],[Turnover from social housing lettings]]),"")</f>
        <v>0.22341646341226218</v>
      </c>
      <c r="BG98" s="27">
        <v>57433</v>
      </c>
      <c r="BH98" s="27">
        <v>257067</v>
      </c>
      <c r="BI98" s="26">
        <f>IFERROR(SUM(Entity_Metrics[[#This Row],[Operating surplus/(deficit) (overall)2]],-Entity_Metrics[[#This Row],[Gain/(loss) on disposal of fixed assets (housing properties)2]],-Entity_Metrics[[#This Row],[Gain/(loss) on disposal of fixed assets (other)2]])/SUM(Entity_Metrics[[#This Row],[Turnover (overall)]]),"")</f>
        <v>0.14794798175983787</v>
      </c>
      <c r="BJ98" s="27">
        <v>67018</v>
      </c>
      <c r="BK98" s="27">
        <v>15334</v>
      </c>
      <c r="BL98" s="27">
        <v>0</v>
      </c>
      <c r="BM98" s="27">
        <v>349339</v>
      </c>
      <c r="BN98" s="26">
        <f>IFERROR(SUM(Entity_Metrics[[#This Row],[Operating surplus/(deficit) (overall)3]],Entity_Metrics[[#This Row],[Share of operating surplus/(deficit) in joint ventures or associates]])/SUM(Entity_Metrics[[#This Row],[Total assets less current liabilities]]),"")</f>
        <v>2.6746730990576506E-2</v>
      </c>
      <c r="BO98" s="27">
        <v>67018</v>
      </c>
      <c r="BP98" s="27">
        <v>0</v>
      </c>
      <c r="BQ98" s="27">
        <v>2505652</v>
      </c>
      <c r="BR98" s="65">
        <f>Entity_Metrics[[#This Row],[Total social housing units owned (Period end)]]</f>
        <v>46484</v>
      </c>
      <c r="BS98" s="26">
        <v>8.4943810658947724E-2</v>
      </c>
      <c r="BT98" s="26">
        <v>3.3543333900902438E-2</v>
      </c>
      <c r="BU98" s="30" t="s">
        <v>845</v>
      </c>
      <c r="BV98" s="64" t="s">
        <v>118</v>
      </c>
      <c r="BW98" s="30" t="s">
        <v>118</v>
      </c>
      <c r="BX98" s="30" t="s">
        <v>848</v>
      </c>
      <c r="BY98" s="29">
        <v>0.95981149755711159</v>
      </c>
      <c r="BZ98" s="23" t="s">
        <v>229</v>
      </c>
      <c r="CA98" s="32" t="s">
        <v>119</v>
      </c>
    </row>
    <row r="99" spans="1:79" x14ac:dyDescent="0.25">
      <c r="A99" s="23" t="s">
        <v>12</v>
      </c>
      <c r="B99" s="24" t="s">
        <v>664</v>
      </c>
      <c r="C99" s="25" t="s">
        <v>686</v>
      </c>
      <c r="D9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5.0136345389864764E-2</v>
      </c>
      <c r="E99" s="27">
        <v>6116</v>
      </c>
      <c r="F99" s="27">
        <v>0</v>
      </c>
      <c r="G99" s="27">
        <v>956</v>
      </c>
      <c r="H99" s="27">
        <v>172</v>
      </c>
      <c r="I99" s="27">
        <v>0</v>
      </c>
      <c r="J99" s="27">
        <v>144486</v>
      </c>
      <c r="K99" s="27">
        <v>0</v>
      </c>
      <c r="L9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2.3541114058355437E-2</v>
      </c>
      <c r="M99" s="27">
        <v>71</v>
      </c>
      <c r="N99" s="27">
        <v>0</v>
      </c>
      <c r="O99" s="27">
        <v>2974</v>
      </c>
      <c r="P99" s="27">
        <v>42</v>
      </c>
      <c r="Q9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99" s="27">
        <v>0</v>
      </c>
      <c r="S99" s="27">
        <v>0</v>
      </c>
      <c r="T99" s="27">
        <v>0</v>
      </c>
      <c r="U99" s="27">
        <v>2974</v>
      </c>
      <c r="V99" s="27">
        <v>42</v>
      </c>
      <c r="W99" s="27">
        <v>145</v>
      </c>
      <c r="X99" s="27">
        <v>0</v>
      </c>
      <c r="Y9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0.46648118156776436</v>
      </c>
      <c r="Z99" s="27">
        <v>521</v>
      </c>
      <c r="AA99" s="27">
        <v>69928</v>
      </c>
      <c r="AB99" s="27">
        <v>3049</v>
      </c>
      <c r="AC99" s="27">
        <v>0</v>
      </c>
      <c r="AD99" s="27">
        <v>0</v>
      </c>
      <c r="AE99" s="27">
        <v>144486</v>
      </c>
      <c r="AF99" s="27">
        <v>0</v>
      </c>
      <c r="AG9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1.283546563522761</v>
      </c>
      <c r="AH99" s="27">
        <v>3705</v>
      </c>
      <c r="AI99" s="27">
        <v>301</v>
      </c>
      <c r="AJ99" s="27">
        <v>0</v>
      </c>
      <c r="AK99" s="27">
        <v>940</v>
      </c>
      <c r="AL99" s="27">
        <v>0</v>
      </c>
      <c r="AM99" s="27">
        <v>24</v>
      </c>
      <c r="AN99" s="27">
        <v>956</v>
      </c>
      <c r="AO99" s="27">
        <v>2782</v>
      </c>
      <c r="AP99" s="27">
        <v>-172</v>
      </c>
      <c r="AQ99" s="27">
        <v>-3189</v>
      </c>
      <c r="AR9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3.4760629394040845</v>
      </c>
      <c r="AS99" s="27">
        <v>3628</v>
      </c>
      <c r="AT99" s="27">
        <v>2225</v>
      </c>
      <c r="AU99" s="27">
        <v>2585</v>
      </c>
      <c r="AV99" s="27">
        <v>710</v>
      </c>
      <c r="AW99" s="27">
        <v>0</v>
      </c>
      <c r="AX99" s="27">
        <v>0</v>
      </c>
      <c r="AY99" s="27">
        <v>956</v>
      </c>
      <c r="AZ99" s="27">
        <v>18</v>
      </c>
      <c r="BA99" s="27">
        <v>146</v>
      </c>
      <c r="BB99" s="27">
        <v>115</v>
      </c>
      <c r="BC99" s="27">
        <v>0</v>
      </c>
      <c r="BD99" s="27">
        <v>0</v>
      </c>
      <c r="BE99" s="27">
        <v>2987</v>
      </c>
      <c r="BF99" s="26">
        <f>IFERROR(SUM(Entity_Metrics[[#This Row],[Operating surplus/(deficit) (social housing lettings)]])/SUM(Entity_Metrics[[#This Row],[Turnover from social housing lettings]]),"")</f>
        <v>0.21159597607395322</v>
      </c>
      <c r="BG99" s="27">
        <v>3113</v>
      </c>
      <c r="BH99" s="27">
        <v>14712</v>
      </c>
      <c r="BI99" s="26">
        <f>IFERROR(SUM(Entity_Metrics[[#This Row],[Operating surplus/(deficit) (overall)2]],-Entity_Metrics[[#This Row],[Gain/(loss) on disposal of fixed assets (housing properties)2]],-Entity_Metrics[[#This Row],[Gain/(loss) on disposal of fixed assets (other)2]])/SUM(Entity_Metrics[[#This Row],[Turnover (overall)]]),"")</f>
        <v>0.19495990836197022</v>
      </c>
      <c r="BJ99" s="27">
        <v>3705</v>
      </c>
      <c r="BK99" s="27">
        <v>301</v>
      </c>
      <c r="BL99" s="27">
        <v>0</v>
      </c>
      <c r="BM99" s="27">
        <v>17460</v>
      </c>
      <c r="BN99" s="26">
        <f>IFERROR(SUM(Entity_Metrics[[#This Row],[Operating surplus/(deficit) (overall)3]],Entity_Metrics[[#This Row],[Share of operating surplus/(deficit) in joint ventures or associates]])/SUM(Entity_Metrics[[#This Row],[Total assets less current liabilities]]),"")</f>
        <v>2.4023186751909537E-2</v>
      </c>
      <c r="BO99" s="27">
        <v>3705</v>
      </c>
      <c r="BP99" s="27">
        <v>0</v>
      </c>
      <c r="BQ99" s="27">
        <v>154226</v>
      </c>
      <c r="BR99" s="65">
        <f>Entity_Metrics[[#This Row],[Total social housing units owned (Period end)]]</f>
        <v>2974</v>
      </c>
      <c r="BS99" s="26">
        <v>4.6738399462004032E-2</v>
      </c>
      <c r="BT99" s="26">
        <v>0.14660390047074648</v>
      </c>
      <c r="BU99" s="30" t="s">
        <v>845</v>
      </c>
      <c r="BV99" s="64" t="s">
        <v>118</v>
      </c>
      <c r="BW99" s="30" t="s">
        <v>118</v>
      </c>
      <c r="BX99" s="30" t="s">
        <v>849</v>
      </c>
      <c r="BY99" s="29">
        <v>0.94525347247192004</v>
      </c>
      <c r="BZ99" s="23" t="s">
        <v>12</v>
      </c>
      <c r="CA99" s="32" t="s">
        <v>664</v>
      </c>
    </row>
    <row r="100" spans="1:79" x14ac:dyDescent="0.25">
      <c r="A100" s="23" t="s">
        <v>154</v>
      </c>
      <c r="B100" s="24" t="s">
        <v>665</v>
      </c>
      <c r="C100" s="25" t="s">
        <v>686</v>
      </c>
      <c r="D10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9.2291381115320203E-2</v>
      </c>
      <c r="E100" s="27">
        <v>70230</v>
      </c>
      <c r="F100" s="27">
        <v>0</v>
      </c>
      <c r="G100" s="27">
        <v>32379</v>
      </c>
      <c r="H100" s="27">
        <v>1153</v>
      </c>
      <c r="I100" s="27">
        <v>0</v>
      </c>
      <c r="J100" s="27">
        <v>1124287</v>
      </c>
      <c r="K100" s="27">
        <v>0</v>
      </c>
      <c r="L10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00" s="27">
        <v>0</v>
      </c>
      <c r="N100" s="27">
        <v>0</v>
      </c>
      <c r="O100" s="27">
        <v>17462</v>
      </c>
      <c r="P100" s="27">
        <v>827</v>
      </c>
      <c r="Q10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00" s="27">
        <v>0</v>
      </c>
      <c r="S100" s="27">
        <v>0</v>
      </c>
      <c r="T100" s="27">
        <v>0</v>
      </c>
      <c r="U100" s="27">
        <v>17462</v>
      </c>
      <c r="V100" s="27">
        <v>827</v>
      </c>
      <c r="W100" s="27">
        <v>212</v>
      </c>
      <c r="X100" s="27">
        <v>0</v>
      </c>
      <c r="Y10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0.34985372951924198</v>
      </c>
      <c r="Z100" s="27">
        <v>13646</v>
      </c>
      <c r="AA100" s="27">
        <v>439389</v>
      </c>
      <c r="AB100" s="27">
        <v>59699</v>
      </c>
      <c r="AC100" s="27">
        <v>0</v>
      </c>
      <c r="AD100" s="27">
        <v>0</v>
      </c>
      <c r="AE100" s="27">
        <v>1124287</v>
      </c>
      <c r="AF100" s="27">
        <v>0</v>
      </c>
      <c r="AG10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1.1287713378324733</v>
      </c>
      <c r="AH100" s="27">
        <v>27602</v>
      </c>
      <c r="AI100" s="27">
        <v>138</v>
      </c>
      <c r="AJ100" s="27">
        <v>0</v>
      </c>
      <c r="AK100" s="27">
        <v>327</v>
      </c>
      <c r="AL100" s="27">
        <v>0</v>
      </c>
      <c r="AM100" s="27">
        <v>2908</v>
      </c>
      <c r="AN100" s="27">
        <v>32379</v>
      </c>
      <c r="AO100" s="27">
        <v>25081</v>
      </c>
      <c r="AP100" s="27">
        <v>-1153</v>
      </c>
      <c r="AQ100" s="27">
        <v>-18999</v>
      </c>
      <c r="AR10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6.4083720930232557</v>
      </c>
      <c r="AS100" s="27">
        <v>30554</v>
      </c>
      <c r="AT100" s="27">
        <v>33036</v>
      </c>
      <c r="AU100" s="27">
        <v>12134</v>
      </c>
      <c r="AV100" s="27">
        <v>8221</v>
      </c>
      <c r="AW100" s="27">
        <v>1677</v>
      </c>
      <c r="AX100" s="27">
        <v>0</v>
      </c>
      <c r="AY100" s="27">
        <v>32379</v>
      </c>
      <c r="AZ100" s="27">
        <v>881</v>
      </c>
      <c r="BA100" s="27">
        <v>0</v>
      </c>
      <c r="BB100" s="27">
        <v>0</v>
      </c>
      <c r="BC100" s="27">
        <v>1664</v>
      </c>
      <c r="BD100" s="27">
        <v>3456</v>
      </c>
      <c r="BE100" s="27">
        <v>19350</v>
      </c>
      <c r="BF100" s="26">
        <f>IFERROR(SUM(Entity_Metrics[[#This Row],[Operating surplus/(deficit) (social housing lettings)]])/SUM(Entity_Metrics[[#This Row],[Turnover from social housing lettings]]),"")</f>
        <v>0.20098775727338736</v>
      </c>
      <c r="BG100" s="27">
        <v>27958</v>
      </c>
      <c r="BH100" s="27">
        <v>139103</v>
      </c>
      <c r="BI100" s="26">
        <f>IFERROR(SUM(Entity_Metrics[[#This Row],[Operating surplus/(deficit) (overall)2]],-Entity_Metrics[[#This Row],[Gain/(loss) on disposal of fixed assets (housing properties)2]],-Entity_Metrics[[#This Row],[Gain/(loss) on disposal of fixed assets (other)2]])/SUM(Entity_Metrics[[#This Row],[Turnover (overall)]]),"")</f>
        <v>0.14903812237145569</v>
      </c>
      <c r="BJ100" s="27">
        <v>27602</v>
      </c>
      <c r="BK100" s="27">
        <v>138</v>
      </c>
      <c r="BL100" s="27">
        <v>0</v>
      </c>
      <c r="BM100" s="27">
        <v>184275</v>
      </c>
      <c r="BN100" s="26">
        <f>IFERROR(SUM(Entity_Metrics[[#This Row],[Operating surplus/(deficit) (overall)3]],Entity_Metrics[[#This Row],[Share of operating surplus/(deficit) in joint ventures or associates]])/SUM(Entity_Metrics[[#This Row],[Total assets less current liabilities]]),"")</f>
        <v>2.200181262669057E-2</v>
      </c>
      <c r="BO100" s="27">
        <v>27602</v>
      </c>
      <c r="BP100" s="27">
        <v>0</v>
      </c>
      <c r="BQ100" s="27">
        <v>1254533</v>
      </c>
      <c r="BR100" s="65">
        <f>Entity_Metrics[[#This Row],[Total social housing units owned (Period end)]]</f>
        <v>17462</v>
      </c>
      <c r="BS100" s="26">
        <v>3.0348110681344838E-3</v>
      </c>
      <c r="BT100" s="26">
        <v>0.77584052365367451</v>
      </c>
      <c r="BU100" s="30" t="s">
        <v>845</v>
      </c>
      <c r="BV100" s="64" t="s">
        <v>118</v>
      </c>
      <c r="BW100" s="30" t="s">
        <v>118</v>
      </c>
      <c r="BX100" s="30" t="s">
        <v>848</v>
      </c>
      <c r="BY100" s="29">
        <v>0.97228509844250233</v>
      </c>
      <c r="BZ100" s="23" t="s">
        <v>154</v>
      </c>
      <c r="CA100" s="32" t="s">
        <v>665</v>
      </c>
    </row>
    <row r="101" spans="1:79" x14ac:dyDescent="0.25">
      <c r="A101" s="23" t="s">
        <v>277</v>
      </c>
      <c r="B101" s="24" t="s">
        <v>704</v>
      </c>
      <c r="C101" s="25" t="s">
        <v>686</v>
      </c>
      <c r="D10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4.994864238428403E-2</v>
      </c>
      <c r="E101" s="27">
        <v>25707</v>
      </c>
      <c r="F101" s="27">
        <v>0</v>
      </c>
      <c r="G101" s="27">
        <v>2157</v>
      </c>
      <c r="H101" s="27">
        <v>0</v>
      </c>
      <c r="I101" s="27">
        <v>0</v>
      </c>
      <c r="J101" s="27">
        <v>0</v>
      </c>
      <c r="K101" s="27">
        <v>557853</v>
      </c>
      <c r="L10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3.4963830520151569E-2</v>
      </c>
      <c r="M101" s="27">
        <v>203</v>
      </c>
      <c r="N101" s="27">
        <v>0</v>
      </c>
      <c r="O101" s="27">
        <v>5806</v>
      </c>
      <c r="P101" s="27">
        <v>0</v>
      </c>
      <c r="Q10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01" s="27">
        <v>0</v>
      </c>
      <c r="S101" s="27">
        <v>0</v>
      </c>
      <c r="T101" s="27">
        <v>0</v>
      </c>
      <c r="U101" s="27">
        <v>5806</v>
      </c>
      <c r="V101" s="27">
        <v>0</v>
      </c>
      <c r="W101" s="27">
        <v>48</v>
      </c>
      <c r="X101" s="27">
        <v>0</v>
      </c>
      <c r="Y10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0.51732445644282632</v>
      </c>
      <c r="Z101" s="27">
        <v>7533</v>
      </c>
      <c r="AA101" s="27">
        <v>295514</v>
      </c>
      <c r="AB101" s="27">
        <v>14456</v>
      </c>
      <c r="AC101" s="27">
        <v>0</v>
      </c>
      <c r="AD101" s="27">
        <v>0</v>
      </c>
      <c r="AE101" s="27">
        <v>0</v>
      </c>
      <c r="AF101" s="27">
        <v>557853</v>
      </c>
      <c r="AG10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1.3683624469343727</v>
      </c>
      <c r="AH101" s="27">
        <v>15749</v>
      </c>
      <c r="AI101" s="27">
        <v>372</v>
      </c>
      <c r="AJ101" s="27">
        <v>0</v>
      </c>
      <c r="AK101" s="27">
        <v>0</v>
      </c>
      <c r="AL101" s="27">
        <v>251</v>
      </c>
      <c r="AM101" s="27">
        <v>205</v>
      </c>
      <c r="AN101" s="27">
        <v>2157</v>
      </c>
      <c r="AO101" s="27">
        <v>6488</v>
      </c>
      <c r="AP101" s="27">
        <v>-1409</v>
      </c>
      <c r="AQ101" s="27">
        <v>-12960</v>
      </c>
      <c r="AR10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3.6543231140199794</v>
      </c>
      <c r="AS101" s="27">
        <v>8912</v>
      </c>
      <c r="AT101" s="27">
        <v>2365</v>
      </c>
      <c r="AU101" s="27">
        <v>3648</v>
      </c>
      <c r="AV101" s="27">
        <v>3495</v>
      </c>
      <c r="AW101" s="27">
        <v>0</v>
      </c>
      <c r="AX101" s="27">
        <v>9</v>
      </c>
      <c r="AY101" s="27">
        <v>2157</v>
      </c>
      <c r="AZ101" s="27">
        <v>605</v>
      </c>
      <c r="BA101" s="27">
        <v>0</v>
      </c>
      <c r="BB101" s="27">
        <v>0</v>
      </c>
      <c r="BC101" s="27">
        <v>26</v>
      </c>
      <c r="BD101" s="27">
        <v>0</v>
      </c>
      <c r="BE101" s="27">
        <v>5806</v>
      </c>
      <c r="BF101" s="26">
        <f>IFERROR(SUM(Entity_Metrics[[#This Row],[Operating surplus/(deficit) (social housing lettings)]])/SUM(Entity_Metrics[[#This Row],[Turnover from social housing lettings]]),"")</f>
        <v>0.33598414795244386</v>
      </c>
      <c r="BG101" s="27">
        <v>12717</v>
      </c>
      <c r="BH101" s="27">
        <v>37850</v>
      </c>
      <c r="BI101" s="26">
        <f>IFERROR(SUM(Entity_Metrics[[#This Row],[Operating surplus/(deficit) (overall)2]],-Entity_Metrics[[#This Row],[Gain/(loss) on disposal of fixed assets (housing properties)2]],-Entity_Metrics[[#This Row],[Gain/(loss) on disposal of fixed assets (other)2]])/SUM(Entity_Metrics[[#This Row],[Turnover (overall)]]),"")</f>
        <v>0.33739248727400384</v>
      </c>
      <c r="BJ101" s="27">
        <v>15749</v>
      </c>
      <c r="BK101" s="27">
        <v>372</v>
      </c>
      <c r="BL101" s="27">
        <v>0</v>
      </c>
      <c r="BM101" s="27">
        <v>45576</v>
      </c>
      <c r="BN101" s="26">
        <f>IFERROR(SUM(Entity_Metrics[[#This Row],[Operating surplus/(deficit) (overall)3]],Entity_Metrics[[#This Row],[Share of operating surplus/(deficit) in joint ventures or associates]])/SUM(Entity_Metrics[[#This Row],[Total assets less current liabilities]]),"")</f>
        <v>2.6230540283507686E-2</v>
      </c>
      <c r="BO101" s="27">
        <v>15749</v>
      </c>
      <c r="BP101" s="27">
        <v>0</v>
      </c>
      <c r="BQ101" s="27">
        <v>600407</v>
      </c>
      <c r="BR101" s="65">
        <f>Entity_Metrics[[#This Row],[Total social housing units owned (Period end)]]</f>
        <v>5806</v>
      </c>
      <c r="BS101" s="26">
        <v>4.7306629834254141E-2</v>
      </c>
      <c r="BT101" s="26">
        <v>4.5925414364640885E-2</v>
      </c>
      <c r="BU101" s="30" t="s">
        <v>850</v>
      </c>
      <c r="BV101" s="64">
        <v>1995</v>
      </c>
      <c r="BW101" s="30" t="s">
        <v>851</v>
      </c>
      <c r="BX101" s="30" t="s">
        <v>847</v>
      </c>
      <c r="BY101" s="29">
        <v>1.0328765847681525</v>
      </c>
      <c r="BZ101" s="23" t="s">
        <v>277</v>
      </c>
      <c r="CA101" s="32" t="s">
        <v>704</v>
      </c>
    </row>
    <row r="102" spans="1:79" x14ac:dyDescent="0.25">
      <c r="A102" s="23" t="s">
        <v>160</v>
      </c>
      <c r="B102" s="24" t="s">
        <v>335</v>
      </c>
      <c r="C102" s="25" t="s">
        <v>686</v>
      </c>
      <c r="D10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2.8837934866227884E-2</v>
      </c>
      <c r="E102" s="27">
        <v>2035</v>
      </c>
      <c r="F102" s="27">
        <v>0</v>
      </c>
      <c r="G102" s="27">
        <v>609</v>
      </c>
      <c r="H102" s="27">
        <v>55</v>
      </c>
      <c r="I102" s="27">
        <v>0</v>
      </c>
      <c r="J102" s="27">
        <v>93592</v>
      </c>
      <c r="K102" s="27">
        <v>0</v>
      </c>
      <c r="L10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1.7940717628705149E-2</v>
      </c>
      <c r="M102" s="27">
        <v>23</v>
      </c>
      <c r="N102" s="27">
        <v>0</v>
      </c>
      <c r="O102" s="27">
        <v>1271</v>
      </c>
      <c r="P102" s="27">
        <v>11</v>
      </c>
      <c r="Q10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02" s="27">
        <v>0</v>
      </c>
      <c r="S102" s="27">
        <v>0</v>
      </c>
      <c r="T102" s="27">
        <v>0</v>
      </c>
      <c r="U102" s="27">
        <v>1271</v>
      </c>
      <c r="V102" s="27">
        <v>11</v>
      </c>
      <c r="W102" s="27">
        <v>0</v>
      </c>
      <c r="X102" s="27">
        <v>0</v>
      </c>
      <c r="Y10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0.42245063680656464</v>
      </c>
      <c r="Z102" s="27">
        <v>3774</v>
      </c>
      <c r="AA102" s="27">
        <v>40807</v>
      </c>
      <c r="AB102" s="27">
        <v>5043</v>
      </c>
      <c r="AC102" s="27">
        <v>0</v>
      </c>
      <c r="AD102" s="27">
        <v>0</v>
      </c>
      <c r="AE102" s="27">
        <v>93592</v>
      </c>
      <c r="AF102" s="27">
        <v>0</v>
      </c>
      <c r="AG10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1.5963386727688786</v>
      </c>
      <c r="AH102" s="27">
        <v>2885</v>
      </c>
      <c r="AI102" s="27">
        <v>393</v>
      </c>
      <c r="AJ102" s="27">
        <v>0</v>
      </c>
      <c r="AK102" s="27">
        <v>38</v>
      </c>
      <c r="AL102" s="27">
        <v>0</v>
      </c>
      <c r="AM102" s="27">
        <v>54</v>
      </c>
      <c r="AN102" s="27">
        <v>609</v>
      </c>
      <c r="AO102" s="27">
        <v>1589</v>
      </c>
      <c r="AP102" s="27">
        <v>-55</v>
      </c>
      <c r="AQ102" s="27">
        <v>-2130</v>
      </c>
      <c r="AR10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3.5246132208157523</v>
      </c>
      <c r="AS102" s="27">
        <v>1426</v>
      </c>
      <c r="AT102" s="27">
        <v>800</v>
      </c>
      <c r="AU102" s="27">
        <v>1125</v>
      </c>
      <c r="AV102" s="27">
        <v>596</v>
      </c>
      <c r="AW102" s="27">
        <v>293</v>
      </c>
      <c r="AX102" s="27">
        <v>0</v>
      </c>
      <c r="AY102" s="27">
        <v>609</v>
      </c>
      <c r="AZ102" s="27">
        <v>153</v>
      </c>
      <c r="BA102" s="27">
        <v>0</v>
      </c>
      <c r="BB102" s="27">
        <v>0</v>
      </c>
      <c r="BC102" s="27">
        <v>0</v>
      </c>
      <c r="BD102" s="27">
        <v>10</v>
      </c>
      <c r="BE102" s="27">
        <v>1422</v>
      </c>
      <c r="BF102" s="26">
        <f>IFERROR(SUM(Entity_Metrics[[#This Row],[Operating surplus/(deficit) (social housing lettings)]])/SUM(Entity_Metrics[[#This Row],[Turnover from social housing lettings]]),"")</f>
        <v>0.23557261676263597</v>
      </c>
      <c r="BG102" s="27">
        <v>1841</v>
      </c>
      <c r="BH102" s="27">
        <v>7815</v>
      </c>
      <c r="BI102" s="26">
        <f>IFERROR(SUM(Entity_Metrics[[#This Row],[Operating surplus/(deficit) (overall)2]],-Entity_Metrics[[#This Row],[Gain/(loss) on disposal of fixed assets (housing properties)2]],-Entity_Metrics[[#This Row],[Gain/(loss) on disposal of fixed assets (other)2]])/SUM(Entity_Metrics[[#This Row],[Turnover (overall)]]),"")</f>
        <v>0.27557226584098199</v>
      </c>
      <c r="BJ102" s="27">
        <v>2885</v>
      </c>
      <c r="BK102" s="27">
        <v>393</v>
      </c>
      <c r="BL102" s="27">
        <v>0</v>
      </c>
      <c r="BM102" s="27">
        <v>9043</v>
      </c>
      <c r="BN102" s="26">
        <f>IFERROR(SUM(Entity_Metrics[[#This Row],[Operating surplus/(deficit) (overall)3]],Entity_Metrics[[#This Row],[Share of operating surplus/(deficit) in joint ventures or associates]])/SUM(Entity_Metrics[[#This Row],[Total assets less current liabilities]]),"")</f>
        <v>3.7889537022439433E-2</v>
      </c>
      <c r="BO102" s="27">
        <v>2885</v>
      </c>
      <c r="BP102" s="27">
        <v>720</v>
      </c>
      <c r="BQ102" s="27">
        <v>95145</v>
      </c>
      <c r="BR102" s="65">
        <f>Entity_Metrics[[#This Row],[Total social housing units owned (Period end)]]</f>
        <v>1271</v>
      </c>
      <c r="BS102" s="26">
        <v>0</v>
      </c>
      <c r="BT102" s="26">
        <v>0</v>
      </c>
      <c r="BU102" s="30" t="s">
        <v>845</v>
      </c>
      <c r="BV102" s="64" t="s">
        <v>118</v>
      </c>
      <c r="BW102" s="30" t="s">
        <v>118</v>
      </c>
      <c r="BX102" s="30" t="s">
        <v>856</v>
      </c>
      <c r="BY102" s="29">
        <v>0.99314921667750744</v>
      </c>
      <c r="BZ102" s="23" t="s">
        <v>160</v>
      </c>
      <c r="CA102" s="32" t="s">
        <v>335</v>
      </c>
    </row>
    <row r="103" spans="1:79" x14ac:dyDescent="0.25">
      <c r="A103" s="23" t="s">
        <v>308</v>
      </c>
      <c r="B103" s="24" t="s">
        <v>309</v>
      </c>
      <c r="C103" s="25" t="s">
        <v>686</v>
      </c>
      <c r="D10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7.7893168607530733E-2</v>
      </c>
      <c r="E103" s="27">
        <v>172610</v>
      </c>
      <c r="F103" s="27">
        <v>0</v>
      </c>
      <c r="G103" s="27">
        <v>19111</v>
      </c>
      <c r="H103" s="27">
        <v>4865</v>
      </c>
      <c r="I103" s="27">
        <v>0</v>
      </c>
      <c r="J103" s="27">
        <v>2523790</v>
      </c>
      <c r="K103" s="27">
        <v>0</v>
      </c>
      <c r="L10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6.4718572269072371E-3</v>
      </c>
      <c r="M103" s="27">
        <v>165</v>
      </c>
      <c r="N103" s="27">
        <v>0</v>
      </c>
      <c r="O103" s="27">
        <v>25495</v>
      </c>
      <c r="P103" s="27">
        <v>0</v>
      </c>
      <c r="Q10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03" s="27">
        <v>0</v>
      </c>
      <c r="S103" s="27">
        <v>0</v>
      </c>
      <c r="T103" s="27">
        <v>0</v>
      </c>
      <c r="U103" s="27">
        <v>25495</v>
      </c>
      <c r="V103" s="27">
        <v>0</v>
      </c>
      <c r="W103" s="27">
        <v>73</v>
      </c>
      <c r="X103" s="27">
        <v>4348</v>
      </c>
      <c r="Y10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0.39974443198522858</v>
      </c>
      <c r="Z103" s="27">
        <v>15544</v>
      </c>
      <c r="AA103" s="27">
        <v>906987</v>
      </c>
      <c r="AB103" s="27">
        <v>92796</v>
      </c>
      <c r="AC103" s="27">
        <v>179136</v>
      </c>
      <c r="AD103" s="27">
        <v>0</v>
      </c>
      <c r="AE103" s="27">
        <v>2523790</v>
      </c>
      <c r="AF103" s="27">
        <v>0</v>
      </c>
      <c r="AG10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0.57297671201291211</v>
      </c>
      <c r="AH103" s="27">
        <v>136902</v>
      </c>
      <c r="AI103" s="27">
        <v>109478</v>
      </c>
      <c r="AJ103" s="27">
        <v>915</v>
      </c>
      <c r="AK103" s="27">
        <v>11542</v>
      </c>
      <c r="AL103" s="27">
        <v>0</v>
      </c>
      <c r="AM103" s="27">
        <v>5288</v>
      </c>
      <c r="AN103" s="27">
        <v>22000</v>
      </c>
      <c r="AO103" s="27">
        <v>34050</v>
      </c>
      <c r="AP103" s="27">
        <v>-4720</v>
      </c>
      <c r="AQ103" s="27">
        <v>-51661</v>
      </c>
      <c r="AR10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4.9460975854122831</v>
      </c>
      <c r="AS103" s="27">
        <v>39173</v>
      </c>
      <c r="AT103" s="27">
        <v>19052</v>
      </c>
      <c r="AU103" s="27">
        <v>18195</v>
      </c>
      <c r="AV103" s="27">
        <v>12779</v>
      </c>
      <c r="AW103" s="27">
        <v>1309</v>
      </c>
      <c r="AX103" s="27">
        <v>88</v>
      </c>
      <c r="AY103" s="27">
        <v>22000</v>
      </c>
      <c r="AZ103" s="27">
        <v>0</v>
      </c>
      <c r="BA103" s="27">
        <v>0</v>
      </c>
      <c r="BB103" s="27">
        <v>2041</v>
      </c>
      <c r="BC103" s="27">
        <v>33464</v>
      </c>
      <c r="BD103" s="27">
        <v>0</v>
      </c>
      <c r="BE103" s="27">
        <v>29943</v>
      </c>
      <c r="BF103" s="26">
        <f>IFERROR(SUM(Entity_Metrics[[#This Row],[Operating surplus/(deficit) (social housing lettings)]])/SUM(Entity_Metrics[[#This Row],[Turnover from social housing lettings]]),"")</f>
        <v>0.30328497582124397</v>
      </c>
      <c r="BG103" s="27">
        <v>54564</v>
      </c>
      <c r="BH103" s="27">
        <v>179910</v>
      </c>
      <c r="BI103" s="26">
        <f>IFERROR(SUM(Entity_Metrics[[#This Row],[Operating surplus/(deficit) (overall)2]],-Entity_Metrics[[#This Row],[Gain/(loss) on disposal of fixed assets (housing properties)2]],-Entity_Metrics[[#This Row],[Gain/(loss) on disposal of fixed assets (other)2]])/SUM(Entity_Metrics[[#This Row],[Turnover (overall)]]),"")</f>
        <v>0.1249039979268264</v>
      </c>
      <c r="BJ103" s="27">
        <v>136902</v>
      </c>
      <c r="BK103" s="27">
        <v>109478</v>
      </c>
      <c r="BL103" s="27">
        <v>915</v>
      </c>
      <c r="BM103" s="27">
        <v>212235</v>
      </c>
      <c r="BN103" s="26">
        <f>IFERROR(SUM(Entity_Metrics[[#This Row],[Operating surplus/(deficit) (overall)3]],Entity_Metrics[[#This Row],[Share of operating surplus/(deficit) in joint ventures or associates]])/SUM(Entity_Metrics[[#This Row],[Total assets less current liabilities]]),"")</f>
        <v>5.0518778577841511E-2</v>
      </c>
      <c r="BO103" s="27">
        <v>136902</v>
      </c>
      <c r="BP103" s="27">
        <v>0</v>
      </c>
      <c r="BQ103" s="27">
        <v>2709923</v>
      </c>
      <c r="BR103" s="65">
        <f>Entity_Metrics[[#This Row],[Total social housing units owned (Period end)]]</f>
        <v>25495</v>
      </c>
      <c r="BS103" s="26">
        <v>5.1645968854721072E-2</v>
      </c>
      <c r="BT103" s="26">
        <v>3.7729154346540505E-2</v>
      </c>
      <c r="BU103" s="30" t="s">
        <v>845</v>
      </c>
      <c r="BV103" s="64" t="s">
        <v>118</v>
      </c>
      <c r="BW103" s="30" t="s">
        <v>118</v>
      </c>
      <c r="BX103" s="30" t="s">
        <v>846</v>
      </c>
      <c r="BY103" s="29">
        <v>1.1545839889843741</v>
      </c>
      <c r="BZ103" s="23" t="s">
        <v>308</v>
      </c>
      <c r="CA103" s="32" t="s">
        <v>309</v>
      </c>
    </row>
    <row r="104" spans="1:79" x14ac:dyDescent="0.25">
      <c r="A104" s="23" t="s">
        <v>250</v>
      </c>
      <c r="B104" s="24" t="s">
        <v>251</v>
      </c>
      <c r="C104" s="25" t="s">
        <v>686</v>
      </c>
      <c r="D10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6.955072507951994E-2</v>
      </c>
      <c r="E104" s="27">
        <v>949</v>
      </c>
      <c r="F104" s="27">
        <v>0</v>
      </c>
      <c r="G104" s="27">
        <v>5895</v>
      </c>
      <c r="H104" s="27">
        <v>0</v>
      </c>
      <c r="I104" s="27">
        <v>0</v>
      </c>
      <c r="J104" s="27">
        <v>98403</v>
      </c>
      <c r="K104" s="27">
        <v>0</v>
      </c>
      <c r="L10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04" s="27">
        <v>0</v>
      </c>
      <c r="N104" s="27">
        <v>0</v>
      </c>
      <c r="O104" s="27">
        <v>2274</v>
      </c>
      <c r="P104" s="27">
        <v>0</v>
      </c>
      <c r="Q10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04" s="27">
        <v>0</v>
      </c>
      <c r="S104" s="27">
        <v>0</v>
      </c>
      <c r="T104" s="27">
        <v>0</v>
      </c>
      <c r="U104" s="27">
        <v>2274</v>
      </c>
      <c r="V104" s="27">
        <v>0</v>
      </c>
      <c r="W104" s="27">
        <v>0</v>
      </c>
      <c r="X104" s="27">
        <v>918</v>
      </c>
      <c r="Y10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0.5791490096846641</v>
      </c>
      <c r="Z104" s="27">
        <v>0</v>
      </c>
      <c r="AA104" s="27">
        <v>60467</v>
      </c>
      <c r="AB104" s="27">
        <v>3477</v>
      </c>
      <c r="AC104" s="27">
        <v>0</v>
      </c>
      <c r="AD104" s="27">
        <v>0</v>
      </c>
      <c r="AE104" s="27">
        <v>98403</v>
      </c>
      <c r="AF104" s="27">
        <v>0</v>
      </c>
      <c r="AG10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-0.22150468195027445</v>
      </c>
      <c r="AH104" s="27">
        <v>3447</v>
      </c>
      <c r="AI104" s="27">
        <v>793</v>
      </c>
      <c r="AJ104" s="27">
        <v>0</v>
      </c>
      <c r="AK104" s="27">
        <v>168</v>
      </c>
      <c r="AL104" s="27">
        <v>0</v>
      </c>
      <c r="AM104" s="27">
        <v>1530</v>
      </c>
      <c r="AN104" s="27">
        <v>5900</v>
      </c>
      <c r="AO104" s="27">
        <v>1198</v>
      </c>
      <c r="AP104" s="27">
        <v>0</v>
      </c>
      <c r="AQ104" s="27">
        <v>-3097</v>
      </c>
      <c r="AR10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7.1759014951627087</v>
      </c>
      <c r="AS104" s="27">
        <v>4067</v>
      </c>
      <c r="AT104" s="27">
        <v>2757</v>
      </c>
      <c r="AU104" s="27">
        <v>1784</v>
      </c>
      <c r="AV104" s="27">
        <v>842</v>
      </c>
      <c r="AW104" s="27">
        <v>46</v>
      </c>
      <c r="AX104" s="27">
        <v>0</v>
      </c>
      <c r="AY104" s="27">
        <v>5900</v>
      </c>
      <c r="AZ104" s="27">
        <v>0</v>
      </c>
      <c r="BA104" s="27">
        <v>0</v>
      </c>
      <c r="BB104" s="27">
        <v>4</v>
      </c>
      <c r="BC104" s="27">
        <v>918</v>
      </c>
      <c r="BD104" s="27">
        <v>0</v>
      </c>
      <c r="BE104" s="27">
        <v>2274</v>
      </c>
      <c r="BF104" s="26">
        <f>IFERROR(SUM(Entity_Metrics[[#This Row],[Operating surplus/(deficit) (social housing lettings)]])/SUM(Entity_Metrics[[#This Row],[Turnover from social housing lettings]]),"")</f>
        <v>0.2550348567002324</v>
      </c>
      <c r="BG104" s="27">
        <v>3951</v>
      </c>
      <c r="BH104" s="27">
        <v>15492</v>
      </c>
      <c r="BI104" s="26">
        <f>IFERROR(SUM(Entity_Metrics[[#This Row],[Operating surplus/(deficit) (overall)2]],-Entity_Metrics[[#This Row],[Gain/(loss) on disposal of fixed assets (housing properties)2]],-Entity_Metrics[[#This Row],[Gain/(loss) on disposal of fixed assets (other)2]])/SUM(Entity_Metrics[[#This Row],[Turnover (overall)]]),"")</f>
        <v>0.15373921102936916</v>
      </c>
      <c r="BJ104" s="27">
        <v>3447</v>
      </c>
      <c r="BK104" s="27">
        <v>793</v>
      </c>
      <c r="BL104" s="27">
        <v>0</v>
      </c>
      <c r="BM104" s="27">
        <v>17263</v>
      </c>
      <c r="BN104" s="26">
        <f>IFERROR(SUM(Entity_Metrics[[#This Row],[Operating surplus/(deficit) (overall)3]],Entity_Metrics[[#This Row],[Share of operating surplus/(deficit) in joint ventures or associates]])/SUM(Entity_Metrics[[#This Row],[Total assets less current liabilities]]),"")</f>
        <v>2.6472011243117047E-2</v>
      </c>
      <c r="BO104" s="27">
        <v>3447</v>
      </c>
      <c r="BP104" s="27">
        <v>0</v>
      </c>
      <c r="BQ104" s="27">
        <v>130213</v>
      </c>
      <c r="BR104" s="65">
        <f>Entity_Metrics[[#This Row],[Total social housing units owned (Period end)]]</f>
        <v>2274</v>
      </c>
      <c r="BS104" s="26">
        <v>0</v>
      </c>
      <c r="BT104" s="26">
        <v>1.8469656992084433E-2</v>
      </c>
      <c r="BU104" s="30" t="s">
        <v>850</v>
      </c>
      <c r="BV104" s="64">
        <v>1999</v>
      </c>
      <c r="BW104" s="30" t="s">
        <v>851</v>
      </c>
      <c r="BX104" s="30" t="s">
        <v>846</v>
      </c>
      <c r="BY104" s="29">
        <v>1.2671743050743891</v>
      </c>
      <c r="BZ104" s="23" t="s">
        <v>308</v>
      </c>
      <c r="CA104" s="32" t="s">
        <v>309</v>
      </c>
    </row>
    <row r="105" spans="1:79" x14ac:dyDescent="0.25">
      <c r="A105" s="23" t="s">
        <v>550</v>
      </c>
      <c r="B105" s="24" t="s">
        <v>549</v>
      </c>
      <c r="C105" s="25" t="s">
        <v>686</v>
      </c>
      <c r="D10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0.53098827470686771</v>
      </c>
      <c r="E105" s="27">
        <v>1268</v>
      </c>
      <c r="F105" s="27">
        <v>0</v>
      </c>
      <c r="G105" s="27">
        <v>0</v>
      </c>
      <c r="H105" s="27">
        <v>0</v>
      </c>
      <c r="I105" s="27">
        <v>0</v>
      </c>
      <c r="J105" s="27">
        <v>2388</v>
      </c>
      <c r="K105" s="27">
        <v>0</v>
      </c>
      <c r="L10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0.16129032258064516</v>
      </c>
      <c r="M105" s="27">
        <v>400</v>
      </c>
      <c r="N105" s="27">
        <v>0</v>
      </c>
      <c r="O105" s="27">
        <v>2480</v>
      </c>
      <c r="P105" s="27">
        <v>0</v>
      </c>
      <c r="Q10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05" s="27">
        <v>0</v>
      </c>
      <c r="S105" s="27">
        <v>0</v>
      </c>
      <c r="T105" s="27">
        <v>0</v>
      </c>
      <c r="U105" s="27">
        <v>2480</v>
      </c>
      <c r="V105" s="27">
        <v>0</v>
      </c>
      <c r="W105" s="27">
        <v>0</v>
      </c>
      <c r="X105" s="27">
        <v>0</v>
      </c>
      <c r="Y10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-3.8316582914572863</v>
      </c>
      <c r="Z105" s="27">
        <v>30</v>
      </c>
      <c r="AA105" s="27">
        <v>337</v>
      </c>
      <c r="AB105" s="27">
        <v>9517</v>
      </c>
      <c r="AC105" s="27">
        <v>0</v>
      </c>
      <c r="AD105" s="27">
        <v>0</v>
      </c>
      <c r="AE105" s="27">
        <v>2388</v>
      </c>
      <c r="AF105" s="27">
        <v>0</v>
      </c>
      <c r="AG10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147</v>
      </c>
      <c r="AH105" s="27">
        <v>1764</v>
      </c>
      <c r="AI105" s="27">
        <v>0</v>
      </c>
      <c r="AJ105" s="27">
        <v>0</v>
      </c>
      <c r="AK105" s="27">
        <v>0</v>
      </c>
      <c r="AL105" s="27">
        <v>0</v>
      </c>
      <c r="AM105" s="27">
        <v>56</v>
      </c>
      <c r="AN105" s="27">
        <v>0</v>
      </c>
      <c r="AO105" s="27">
        <v>91</v>
      </c>
      <c r="AP105" s="27">
        <v>0</v>
      </c>
      <c r="AQ105" s="27">
        <v>-13</v>
      </c>
      <c r="AR10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12.901234567901234</v>
      </c>
      <c r="AS105" s="27">
        <v>4334</v>
      </c>
      <c r="AT105" s="27">
        <v>2346</v>
      </c>
      <c r="AU105" s="27">
        <v>1753</v>
      </c>
      <c r="AV105" s="27">
        <v>2650</v>
      </c>
      <c r="AW105" s="27">
        <v>0</v>
      </c>
      <c r="AX105" s="27">
        <v>23513</v>
      </c>
      <c r="AY105" s="27">
        <v>0</v>
      </c>
      <c r="AZ105" s="27">
        <v>0</v>
      </c>
      <c r="BA105" s="27">
        <v>234</v>
      </c>
      <c r="BB105" s="27">
        <v>0</v>
      </c>
      <c r="BC105" s="27">
        <v>0</v>
      </c>
      <c r="BD105" s="27">
        <v>700</v>
      </c>
      <c r="BE105" s="27">
        <v>2754</v>
      </c>
      <c r="BF105" s="26">
        <f>IFERROR(SUM(Entity_Metrics[[#This Row],[Operating surplus/(deficit) (social housing lettings)]])/SUM(Entity_Metrics[[#This Row],[Turnover from social housing lettings]]),"")</f>
        <v>3.6000220860250676E-2</v>
      </c>
      <c r="BG105" s="27">
        <v>1304</v>
      </c>
      <c r="BH105" s="27">
        <v>36222</v>
      </c>
      <c r="BI105" s="26">
        <f>IFERROR(SUM(Entity_Metrics[[#This Row],[Operating surplus/(deficit) (overall)2]],-Entity_Metrics[[#This Row],[Gain/(loss) on disposal of fixed assets (housing properties)2]],-Entity_Metrics[[#This Row],[Gain/(loss) on disposal of fixed assets (other)2]])/SUM(Entity_Metrics[[#This Row],[Turnover (overall)]]),"")</f>
        <v>4.6872508901525216E-2</v>
      </c>
      <c r="BJ105" s="27">
        <v>1764</v>
      </c>
      <c r="BK105" s="27">
        <v>0</v>
      </c>
      <c r="BL105" s="27">
        <v>0</v>
      </c>
      <c r="BM105" s="27">
        <v>37634</v>
      </c>
      <c r="BN105" s="26">
        <f>IFERROR(SUM(Entity_Metrics[[#This Row],[Operating surplus/(deficit) (overall)3]],Entity_Metrics[[#This Row],[Share of operating surplus/(deficit) in joint ventures or associates]])/SUM(Entity_Metrics[[#This Row],[Total assets less current liabilities]]),"")</f>
        <v>0.15498154981549817</v>
      </c>
      <c r="BO105" s="27">
        <v>1764</v>
      </c>
      <c r="BP105" s="27">
        <v>0</v>
      </c>
      <c r="BQ105" s="27">
        <v>11382</v>
      </c>
      <c r="BR105" s="65">
        <f>Entity_Metrics[[#This Row],[Total social housing units owned (Period end)]]</f>
        <v>2480</v>
      </c>
      <c r="BS105" s="26">
        <v>0.94717741935483868</v>
      </c>
      <c r="BT105" s="26">
        <v>5.040322580645161E-2</v>
      </c>
      <c r="BU105" s="30" t="s">
        <v>845</v>
      </c>
      <c r="BV105" s="64" t="s">
        <v>118</v>
      </c>
      <c r="BW105" s="30" t="s">
        <v>118</v>
      </c>
      <c r="BX105" s="30" t="s">
        <v>848</v>
      </c>
      <c r="BY105" s="29">
        <v>0.94652309318275918</v>
      </c>
      <c r="BZ105" s="23">
        <v>4662</v>
      </c>
      <c r="CA105" s="32" t="s">
        <v>549</v>
      </c>
    </row>
    <row r="106" spans="1:79" x14ac:dyDescent="0.25">
      <c r="A106" s="23" t="s">
        <v>137</v>
      </c>
      <c r="B106" s="24" t="s">
        <v>289</v>
      </c>
      <c r="C106" s="25" t="s">
        <v>686</v>
      </c>
      <c r="D10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5.4370208816454206E-2</v>
      </c>
      <c r="E106" s="27">
        <v>7324</v>
      </c>
      <c r="F106" s="27">
        <v>0</v>
      </c>
      <c r="G106" s="27">
        <v>12769</v>
      </c>
      <c r="H106" s="27">
        <v>0</v>
      </c>
      <c r="I106" s="27">
        <v>0</v>
      </c>
      <c r="J106" s="27">
        <v>369559</v>
      </c>
      <c r="K106" s="27">
        <v>0</v>
      </c>
      <c r="L10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4.8714855711236892E-3</v>
      </c>
      <c r="M106" s="27">
        <v>105</v>
      </c>
      <c r="N106" s="27">
        <v>0</v>
      </c>
      <c r="O106" s="27">
        <v>21554</v>
      </c>
      <c r="P106" s="27">
        <v>0</v>
      </c>
      <c r="Q10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6.9544253326533456E-4</v>
      </c>
      <c r="R106" s="27">
        <v>15</v>
      </c>
      <c r="S106" s="27">
        <v>0</v>
      </c>
      <c r="T106" s="27">
        <v>0</v>
      </c>
      <c r="U106" s="27">
        <v>21554</v>
      </c>
      <c r="V106" s="27">
        <v>0</v>
      </c>
      <c r="W106" s="27">
        <v>15</v>
      </c>
      <c r="X106" s="27">
        <v>0</v>
      </c>
      <c r="Y10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0.71842114520279576</v>
      </c>
      <c r="Z106" s="27">
        <v>3000</v>
      </c>
      <c r="AA106" s="27">
        <v>266979</v>
      </c>
      <c r="AB106" s="27">
        <v>4480</v>
      </c>
      <c r="AC106" s="27">
        <v>0</v>
      </c>
      <c r="AD106" s="27">
        <v>0</v>
      </c>
      <c r="AE106" s="27">
        <v>369559</v>
      </c>
      <c r="AF106" s="27">
        <v>0</v>
      </c>
      <c r="AG10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2.3869512928442576</v>
      </c>
      <c r="AH106" s="27">
        <v>26420</v>
      </c>
      <c r="AI106" s="27">
        <v>6300</v>
      </c>
      <c r="AJ106" s="27">
        <v>0</v>
      </c>
      <c r="AK106" s="27">
        <v>426</v>
      </c>
      <c r="AL106" s="27">
        <v>0</v>
      </c>
      <c r="AM106" s="27">
        <v>183</v>
      </c>
      <c r="AN106" s="27">
        <v>12769</v>
      </c>
      <c r="AO106" s="27">
        <v>16709</v>
      </c>
      <c r="AP106" s="27">
        <v>0</v>
      </c>
      <c r="AQ106" s="27">
        <v>-9978</v>
      </c>
      <c r="AR10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3.1201973594042669</v>
      </c>
      <c r="AS106" s="27">
        <v>25313</v>
      </c>
      <c r="AT106" s="27">
        <v>2765</v>
      </c>
      <c r="AU106" s="27">
        <v>21597</v>
      </c>
      <c r="AV106" s="27">
        <v>2529</v>
      </c>
      <c r="AW106" s="27">
        <v>1636</v>
      </c>
      <c r="AX106" s="27">
        <v>0</v>
      </c>
      <c r="AY106" s="27">
        <v>12769</v>
      </c>
      <c r="AZ106" s="27">
        <v>493</v>
      </c>
      <c r="BA106" s="27">
        <v>0</v>
      </c>
      <c r="BB106" s="27">
        <v>0</v>
      </c>
      <c r="BC106" s="27">
        <v>157</v>
      </c>
      <c r="BD106" s="27">
        <v>1039</v>
      </c>
      <c r="BE106" s="27">
        <v>21889</v>
      </c>
      <c r="BF106" s="26">
        <f>IFERROR(SUM(Entity_Metrics[[#This Row],[Operating surplus/(deficit) (social housing lettings)]])/SUM(Entity_Metrics[[#This Row],[Turnover from social housing lettings]]),"")</f>
        <v>0.21255686988171066</v>
      </c>
      <c r="BG106" s="27">
        <v>18688</v>
      </c>
      <c r="BH106" s="27">
        <v>87920</v>
      </c>
      <c r="BI106" s="26">
        <f>IFERROR(SUM(Entity_Metrics[[#This Row],[Operating surplus/(deficit) (overall)2]],-Entity_Metrics[[#This Row],[Gain/(loss) on disposal of fixed assets (housing properties)2]],-Entity_Metrics[[#This Row],[Gain/(loss) on disposal of fixed assets (other)2]])/SUM(Entity_Metrics[[#This Row],[Turnover (overall)]]),"")</f>
        <v>0.21965065502183406</v>
      </c>
      <c r="BJ106" s="27">
        <v>26420</v>
      </c>
      <c r="BK106" s="27">
        <v>6300</v>
      </c>
      <c r="BL106" s="27">
        <v>0</v>
      </c>
      <c r="BM106" s="27">
        <v>91600</v>
      </c>
      <c r="BN106" s="26">
        <f>IFERROR(SUM(Entity_Metrics[[#This Row],[Operating surplus/(deficit) (overall)3]],Entity_Metrics[[#This Row],[Share of operating surplus/(deficit) in joint ventures or associates]])/SUM(Entity_Metrics[[#This Row],[Total assets less current liabilities]]),"")</f>
        <v>6.990638577106055E-2</v>
      </c>
      <c r="BO106" s="27">
        <v>26420</v>
      </c>
      <c r="BP106" s="27">
        <v>0</v>
      </c>
      <c r="BQ106" s="27">
        <v>377934</v>
      </c>
      <c r="BR106" s="65">
        <f>Entity_Metrics[[#This Row],[Total social housing units owned (Period end)]]</f>
        <v>21554</v>
      </c>
      <c r="BS106" s="26">
        <v>4.4961391848304172E-3</v>
      </c>
      <c r="BT106" s="26">
        <v>3.6408953181507185E-2</v>
      </c>
      <c r="BU106" s="30" t="s">
        <v>850</v>
      </c>
      <c r="BV106" s="64">
        <v>2003</v>
      </c>
      <c r="BW106" s="30" t="s">
        <v>851</v>
      </c>
      <c r="BX106" s="30" t="s">
        <v>854</v>
      </c>
      <c r="BY106" s="29">
        <v>0.9110835406103297</v>
      </c>
      <c r="BZ106" s="23" t="s">
        <v>729</v>
      </c>
      <c r="CA106" s="32" t="s">
        <v>444</v>
      </c>
    </row>
    <row r="107" spans="1:79" x14ac:dyDescent="0.25">
      <c r="A107" s="23" t="s">
        <v>177</v>
      </c>
      <c r="B107" s="24" t="s">
        <v>336</v>
      </c>
      <c r="C107" s="25" t="s">
        <v>686</v>
      </c>
      <c r="D10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1.2814881798217284E-2</v>
      </c>
      <c r="E107" s="27">
        <v>0</v>
      </c>
      <c r="F107" s="27">
        <v>0</v>
      </c>
      <c r="G107" s="27">
        <v>555</v>
      </c>
      <c r="H107" s="27">
        <v>0</v>
      </c>
      <c r="I107" s="27">
        <v>1429</v>
      </c>
      <c r="J107" s="27">
        <v>154820</v>
      </c>
      <c r="K107" s="27">
        <v>0</v>
      </c>
      <c r="L10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07" s="27">
        <v>0</v>
      </c>
      <c r="N107" s="27">
        <v>0</v>
      </c>
      <c r="O107" s="27">
        <v>1322</v>
      </c>
      <c r="P107" s="27">
        <v>0</v>
      </c>
      <c r="Q10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07" s="27">
        <v>0</v>
      </c>
      <c r="S107" s="27">
        <v>0</v>
      </c>
      <c r="T107" s="27">
        <v>0</v>
      </c>
      <c r="U107" s="27">
        <v>1322</v>
      </c>
      <c r="V107" s="27">
        <v>0</v>
      </c>
      <c r="W107" s="27">
        <v>0</v>
      </c>
      <c r="X107" s="27">
        <v>0</v>
      </c>
      <c r="Y10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0.32993153339361841</v>
      </c>
      <c r="Z107" s="27">
        <v>2890</v>
      </c>
      <c r="AA107" s="27">
        <v>57345</v>
      </c>
      <c r="AB107" s="27">
        <v>9155</v>
      </c>
      <c r="AC107" s="27">
        <v>0</v>
      </c>
      <c r="AD107" s="27">
        <v>0</v>
      </c>
      <c r="AE107" s="27">
        <v>154820</v>
      </c>
      <c r="AF107" s="27">
        <v>0</v>
      </c>
      <c r="AG10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2.034466477809254</v>
      </c>
      <c r="AH107" s="27">
        <v>3825</v>
      </c>
      <c r="AI107" s="27">
        <v>96</v>
      </c>
      <c r="AJ107" s="27">
        <v>0</v>
      </c>
      <c r="AK107" s="27">
        <v>820</v>
      </c>
      <c r="AL107" s="27">
        <v>0</v>
      </c>
      <c r="AM107" s="27">
        <v>31</v>
      </c>
      <c r="AN107" s="27">
        <v>555</v>
      </c>
      <c r="AO107" s="27">
        <v>1924</v>
      </c>
      <c r="AP107" s="27">
        <v>0</v>
      </c>
      <c r="AQ107" s="27">
        <v>-2118</v>
      </c>
      <c r="AR10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3.8600605143721634</v>
      </c>
      <c r="AS107" s="27">
        <v>1136</v>
      </c>
      <c r="AT107" s="27">
        <v>733</v>
      </c>
      <c r="AU107" s="27">
        <v>1329</v>
      </c>
      <c r="AV107" s="27">
        <v>907</v>
      </c>
      <c r="AW107" s="27">
        <v>151</v>
      </c>
      <c r="AX107" s="27">
        <v>0</v>
      </c>
      <c r="AY107" s="27">
        <v>555</v>
      </c>
      <c r="AZ107" s="27">
        <v>61</v>
      </c>
      <c r="BA107" s="27">
        <v>231</v>
      </c>
      <c r="BB107" s="27">
        <v>0</v>
      </c>
      <c r="BC107" s="27">
        <v>0</v>
      </c>
      <c r="BD107" s="27">
        <v>0</v>
      </c>
      <c r="BE107" s="27">
        <v>1322</v>
      </c>
      <c r="BF107" s="26">
        <f>IFERROR(SUM(Entity_Metrics[[#This Row],[Operating surplus/(deficit) (social housing lettings)]])/SUM(Entity_Metrics[[#This Row],[Turnover from social housing lettings]]),"")</f>
        <v>0.38093759701955915</v>
      </c>
      <c r="BG107" s="27">
        <v>3681</v>
      </c>
      <c r="BH107" s="27">
        <v>9663</v>
      </c>
      <c r="BI107" s="26">
        <f>IFERROR(SUM(Entity_Metrics[[#This Row],[Operating surplus/(deficit) (overall)2]],-Entity_Metrics[[#This Row],[Gain/(loss) on disposal of fixed assets (housing properties)2]],-Entity_Metrics[[#This Row],[Gain/(loss) on disposal of fixed assets (other)2]])/SUM(Entity_Metrics[[#This Row],[Turnover (overall)]]),"")</f>
        <v>0.30686306780776829</v>
      </c>
      <c r="BJ107" s="27">
        <v>3825</v>
      </c>
      <c r="BK107" s="27">
        <v>96</v>
      </c>
      <c r="BL107" s="27">
        <v>0</v>
      </c>
      <c r="BM107" s="27">
        <v>12152</v>
      </c>
      <c r="BN107" s="26">
        <f>IFERROR(SUM(Entity_Metrics[[#This Row],[Operating surplus/(deficit) (overall)3]],Entity_Metrics[[#This Row],[Share of operating surplus/(deficit) in joint ventures or associates]])/SUM(Entity_Metrics[[#This Row],[Total assets less current liabilities]]),"")</f>
        <v>2.3572696346694275E-2</v>
      </c>
      <c r="BO107" s="27">
        <v>3825</v>
      </c>
      <c r="BP107" s="27">
        <v>0</v>
      </c>
      <c r="BQ107" s="27">
        <v>162264</v>
      </c>
      <c r="BR107" s="65">
        <f>Entity_Metrics[[#This Row],[Total social housing units owned (Period end)]]</f>
        <v>1322</v>
      </c>
      <c r="BS107" s="26">
        <v>0</v>
      </c>
      <c r="BT107" s="26">
        <v>0</v>
      </c>
      <c r="BU107" s="30" t="s">
        <v>845</v>
      </c>
      <c r="BV107" s="64" t="s">
        <v>118</v>
      </c>
      <c r="BW107" s="30" t="s">
        <v>118</v>
      </c>
      <c r="BX107" s="30" t="s">
        <v>846</v>
      </c>
      <c r="BY107" s="29">
        <v>1.2509352563864455</v>
      </c>
      <c r="BZ107" s="23" t="s">
        <v>177</v>
      </c>
      <c r="CA107" s="32" t="s">
        <v>336</v>
      </c>
    </row>
    <row r="108" spans="1:79" x14ac:dyDescent="0.25">
      <c r="A108" s="23" t="s">
        <v>155</v>
      </c>
      <c r="B108" s="24" t="s">
        <v>190</v>
      </c>
      <c r="C108" s="25" t="s">
        <v>686</v>
      </c>
      <c r="D10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3.8173076602706135E-2</v>
      </c>
      <c r="E108" s="27">
        <v>9284</v>
      </c>
      <c r="F108" s="27">
        <v>0</v>
      </c>
      <c r="G108" s="27">
        <v>6134</v>
      </c>
      <c r="H108" s="27">
        <v>0</v>
      </c>
      <c r="I108" s="27">
        <v>-3961</v>
      </c>
      <c r="J108" s="27">
        <v>300133</v>
      </c>
      <c r="K108" s="27">
        <v>0</v>
      </c>
      <c r="L10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3.6134903640256959E-3</v>
      </c>
      <c r="M108" s="27">
        <v>27</v>
      </c>
      <c r="N108" s="27">
        <v>0</v>
      </c>
      <c r="O108" s="27">
        <v>7224</v>
      </c>
      <c r="P108" s="27">
        <v>248</v>
      </c>
      <c r="Q10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08" s="27">
        <v>0</v>
      </c>
      <c r="S108" s="27">
        <v>0</v>
      </c>
      <c r="T108" s="27">
        <v>0</v>
      </c>
      <c r="U108" s="27">
        <v>7224</v>
      </c>
      <c r="V108" s="27">
        <v>248</v>
      </c>
      <c r="W108" s="27">
        <v>183</v>
      </c>
      <c r="X108" s="27">
        <v>9</v>
      </c>
      <c r="Y10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0.42528145855337468</v>
      </c>
      <c r="Z108" s="27">
        <v>8254</v>
      </c>
      <c r="AA108" s="27">
        <v>135511</v>
      </c>
      <c r="AB108" s="27">
        <v>16124</v>
      </c>
      <c r="AC108" s="27">
        <v>0</v>
      </c>
      <c r="AD108" s="27">
        <v>0</v>
      </c>
      <c r="AE108" s="27">
        <v>300133</v>
      </c>
      <c r="AF108" s="27">
        <v>0</v>
      </c>
      <c r="AG10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0.86975681410151784</v>
      </c>
      <c r="AH108" s="27">
        <v>7388</v>
      </c>
      <c r="AI108" s="27">
        <v>536</v>
      </c>
      <c r="AJ108" s="27">
        <v>0</v>
      </c>
      <c r="AK108" s="27">
        <v>1276</v>
      </c>
      <c r="AL108" s="27">
        <v>0</v>
      </c>
      <c r="AM108" s="27">
        <v>82</v>
      </c>
      <c r="AN108" s="27">
        <v>6134</v>
      </c>
      <c r="AO108" s="27">
        <v>5805</v>
      </c>
      <c r="AP108" s="27">
        <v>0</v>
      </c>
      <c r="AQ108" s="27">
        <v>-6127</v>
      </c>
      <c r="AR10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4.0329457364341081</v>
      </c>
      <c r="AS108" s="27">
        <v>6783</v>
      </c>
      <c r="AT108" s="27">
        <v>3312</v>
      </c>
      <c r="AU108" s="27">
        <v>8731</v>
      </c>
      <c r="AV108" s="27">
        <v>2844</v>
      </c>
      <c r="AW108" s="27">
        <v>135</v>
      </c>
      <c r="AX108" s="27">
        <v>0</v>
      </c>
      <c r="AY108" s="27">
        <v>6134</v>
      </c>
      <c r="AZ108" s="27">
        <v>0</v>
      </c>
      <c r="BA108" s="27">
        <v>175</v>
      </c>
      <c r="BB108" s="27">
        <v>502</v>
      </c>
      <c r="BC108" s="27">
        <v>0</v>
      </c>
      <c r="BD108" s="27">
        <v>518</v>
      </c>
      <c r="BE108" s="27">
        <v>7224</v>
      </c>
      <c r="BF108" s="26">
        <f>IFERROR(SUM(Entity_Metrics[[#This Row],[Operating surplus/(deficit) (social housing lettings)]])/SUM(Entity_Metrics[[#This Row],[Turnover from social housing lettings]]),"")</f>
        <v>0.17776518653266932</v>
      </c>
      <c r="BG108" s="27">
        <v>5961</v>
      </c>
      <c r="BH108" s="27">
        <v>33533</v>
      </c>
      <c r="BI108" s="26">
        <f>IFERROR(SUM(Entity_Metrics[[#This Row],[Operating surplus/(deficit) (overall)2]],-Entity_Metrics[[#This Row],[Gain/(loss) on disposal of fixed assets (housing properties)2]],-Entity_Metrics[[#This Row],[Gain/(loss) on disposal of fixed assets (other)2]])/SUM(Entity_Metrics[[#This Row],[Turnover (overall)]]),"")</f>
        <v>0.1880093291260804</v>
      </c>
      <c r="BJ108" s="27">
        <v>7388</v>
      </c>
      <c r="BK108" s="27">
        <v>536</v>
      </c>
      <c r="BL108" s="27">
        <v>0</v>
      </c>
      <c r="BM108" s="27">
        <v>36445</v>
      </c>
      <c r="BN108" s="26">
        <f>IFERROR(SUM(Entity_Metrics[[#This Row],[Operating surplus/(deficit) (overall)3]],Entity_Metrics[[#This Row],[Share of operating surplus/(deficit) in joint ventures or associates]])/SUM(Entity_Metrics[[#This Row],[Total assets less current liabilities]]),"")</f>
        <v>2.2974494206621184E-2</v>
      </c>
      <c r="BO108" s="27">
        <v>7388</v>
      </c>
      <c r="BP108" s="27">
        <v>0</v>
      </c>
      <c r="BQ108" s="27">
        <v>321574</v>
      </c>
      <c r="BR108" s="65">
        <f>Entity_Metrics[[#This Row],[Total social housing units owned (Period end)]]</f>
        <v>7224</v>
      </c>
      <c r="BS108" s="26">
        <v>3.5294117647058823E-2</v>
      </c>
      <c r="BT108" s="26">
        <v>6.4005602240896353E-2</v>
      </c>
      <c r="BU108" s="30" t="s">
        <v>845</v>
      </c>
      <c r="BV108" s="64" t="s">
        <v>118</v>
      </c>
      <c r="BW108" s="30" t="s">
        <v>118</v>
      </c>
      <c r="BX108" s="30" t="s">
        <v>853</v>
      </c>
      <c r="BY108" s="29">
        <v>0.92070169320167683</v>
      </c>
      <c r="BZ108" s="23" t="s">
        <v>155</v>
      </c>
      <c r="CA108" s="32" t="s">
        <v>190</v>
      </c>
    </row>
    <row r="109" spans="1:79" x14ac:dyDescent="0.25">
      <c r="A109" s="23" t="s">
        <v>269</v>
      </c>
      <c r="B109" s="24" t="s">
        <v>601</v>
      </c>
      <c r="C109" s="25" t="s">
        <v>686</v>
      </c>
      <c r="D10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6.0409030544488714E-2</v>
      </c>
      <c r="E109" s="27">
        <v>14941</v>
      </c>
      <c r="F109" s="27">
        <v>0</v>
      </c>
      <c r="G109" s="27">
        <v>1545</v>
      </c>
      <c r="H109" s="27">
        <v>572</v>
      </c>
      <c r="I109" s="27">
        <v>0</v>
      </c>
      <c r="J109" s="27">
        <v>282375</v>
      </c>
      <c r="K109" s="27">
        <v>0</v>
      </c>
      <c r="L10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3.2064128256513023E-2</v>
      </c>
      <c r="M109" s="27">
        <v>80</v>
      </c>
      <c r="N109" s="27">
        <v>0</v>
      </c>
      <c r="O109" s="27">
        <v>2330</v>
      </c>
      <c r="P109" s="27">
        <v>165</v>
      </c>
      <c r="Q10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09" s="27">
        <v>0</v>
      </c>
      <c r="S109" s="27">
        <v>0</v>
      </c>
      <c r="T109" s="27">
        <v>0</v>
      </c>
      <c r="U109" s="27">
        <v>2330</v>
      </c>
      <c r="V109" s="27">
        <v>165</v>
      </c>
      <c r="W109" s="27">
        <v>18</v>
      </c>
      <c r="X109" s="27">
        <v>0</v>
      </c>
      <c r="Y10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0.29058875608676404</v>
      </c>
      <c r="Z109" s="27">
        <v>3471</v>
      </c>
      <c r="AA109" s="27">
        <v>93472</v>
      </c>
      <c r="AB109" s="27">
        <v>14888</v>
      </c>
      <c r="AC109" s="27">
        <v>0</v>
      </c>
      <c r="AD109" s="27">
        <v>0</v>
      </c>
      <c r="AE109" s="27">
        <v>282375</v>
      </c>
      <c r="AF109" s="27">
        <v>0</v>
      </c>
      <c r="AG10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1.0309555854643337</v>
      </c>
      <c r="AH109" s="27">
        <v>7041</v>
      </c>
      <c r="AI109" s="27">
        <v>2205</v>
      </c>
      <c r="AJ109" s="27">
        <v>1181</v>
      </c>
      <c r="AK109" s="27">
        <v>1441</v>
      </c>
      <c r="AL109" s="27">
        <v>0</v>
      </c>
      <c r="AM109" s="27">
        <v>120</v>
      </c>
      <c r="AN109" s="27">
        <v>1545</v>
      </c>
      <c r="AO109" s="27">
        <v>3807</v>
      </c>
      <c r="AP109" s="27">
        <v>-572</v>
      </c>
      <c r="AQ109" s="27">
        <v>-3886</v>
      </c>
      <c r="AR10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6.4912728820774799</v>
      </c>
      <c r="AS109" s="27">
        <v>2828</v>
      </c>
      <c r="AT109" s="27">
        <v>4180</v>
      </c>
      <c r="AU109" s="27">
        <v>3987</v>
      </c>
      <c r="AV109" s="27">
        <v>1619</v>
      </c>
      <c r="AW109" s="27">
        <v>321</v>
      </c>
      <c r="AX109" s="27">
        <v>0</v>
      </c>
      <c r="AY109" s="27">
        <v>1545</v>
      </c>
      <c r="AZ109" s="27">
        <v>0</v>
      </c>
      <c r="BA109" s="27">
        <v>410</v>
      </c>
      <c r="BB109" s="27">
        <v>0</v>
      </c>
      <c r="BC109" s="27">
        <v>358</v>
      </c>
      <c r="BD109" s="27">
        <v>0</v>
      </c>
      <c r="BE109" s="27">
        <v>2349</v>
      </c>
      <c r="BF109" s="26">
        <f>IFERROR(SUM(Entity_Metrics[[#This Row],[Operating surplus/(deficit) (social housing lettings)]])/SUM(Entity_Metrics[[#This Row],[Turnover from social housing lettings]]),"")</f>
        <v>8.1044181093331877E-2</v>
      </c>
      <c r="BG109" s="27">
        <v>1484</v>
      </c>
      <c r="BH109" s="27">
        <v>18311</v>
      </c>
      <c r="BI109" s="26">
        <f>IFERROR(SUM(Entity_Metrics[[#This Row],[Operating surplus/(deficit) (overall)2]],-Entity_Metrics[[#This Row],[Gain/(loss) on disposal of fixed assets (housing properties)2]],-Entity_Metrics[[#This Row],[Gain/(loss) on disposal of fixed assets (other)2]])/SUM(Entity_Metrics[[#This Row],[Turnover (overall)]]),"")</f>
        <v>0.14827586206896551</v>
      </c>
      <c r="BJ109" s="27">
        <v>7041</v>
      </c>
      <c r="BK109" s="27">
        <v>2205</v>
      </c>
      <c r="BL109" s="27">
        <v>1181</v>
      </c>
      <c r="BM109" s="27">
        <v>24650</v>
      </c>
      <c r="BN109" s="26">
        <f>IFERROR(SUM(Entity_Metrics[[#This Row],[Operating surplus/(deficit) (overall)3]],Entity_Metrics[[#This Row],[Share of operating surplus/(deficit) in joint ventures or associates]])/SUM(Entity_Metrics[[#This Row],[Total assets less current liabilities]]),"")</f>
        <v>2.2741072812774533E-2</v>
      </c>
      <c r="BO109" s="27">
        <v>7041</v>
      </c>
      <c r="BP109" s="27">
        <v>0</v>
      </c>
      <c r="BQ109" s="27">
        <v>309616</v>
      </c>
      <c r="BR109" s="65">
        <f>Entity_Metrics[[#This Row],[Total social housing units owned (Period end)]]</f>
        <v>2330</v>
      </c>
      <c r="BS109" s="26">
        <v>2.6816608996539794E-2</v>
      </c>
      <c r="BT109" s="26">
        <v>1.8166089965397925E-2</v>
      </c>
      <c r="BU109" s="30" t="s">
        <v>845</v>
      </c>
      <c r="BV109" s="64" t="s">
        <v>118</v>
      </c>
      <c r="BW109" s="30" t="s">
        <v>118</v>
      </c>
      <c r="BX109" s="30" t="s">
        <v>846</v>
      </c>
      <c r="BY109" s="29">
        <v>1.2671743050743891</v>
      </c>
      <c r="BZ109" s="23" t="s">
        <v>269</v>
      </c>
      <c r="CA109" s="32" t="s">
        <v>601</v>
      </c>
    </row>
    <row r="110" spans="1:79" x14ac:dyDescent="0.25">
      <c r="A110" s="23" t="s">
        <v>112</v>
      </c>
      <c r="B110" s="24" t="s">
        <v>705</v>
      </c>
      <c r="C110" s="25" t="s">
        <v>686</v>
      </c>
      <c r="D11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6.6077860025699958E-2</v>
      </c>
      <c r="E110" s="27">
        <v>3347</v>
      </c>
      <c r="F110" s="27">
        <v>0</v>
      </c>
      <c r="G110" s="27">
        <v>289</v>
      </c>
      <c r="H110" s="27">
        <v>15</v>
      </c>
      <c r="I110" s="27">
        <v>0</v>
      </c>
      <c r="J110" s="27">
        <v>55253</v>
      </c>
      <c r="K110" s="27">
        <v>0</v>
      </c>
      <c r="L11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8.7744126804415509E-3</v>
      </c>
      <c r="M110" s="27">
        <v>31</v>
      </c>
      <c r="N110" s="27">
        <v>0</v>
      </c>
      <c r="O110" s="27">
        <v>3237</v>
      </c>
      <c r="P110" s="27">
        <v>296</v>
      </c>
      <c r="Q11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10" s="27">
        <v>0</v>
      </c>
      <c r="S110" s="27">
        <v>0</v>
      </c>
      <c r="T110" s="27">
        <v>0</v>
      </c>
      <c r="U110" s="27">
        <v>3237</v>
      </c>
      <c r="V110" s="27">
        <v>296</v>
      </c>
      <c r="W110" s="27">
        <v>0</v>
      </c>
      <c r="X110" s="27">
        <v>0</v>
      </c>
      <c r="Y11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6.7163773912728722E-2</v>
      </c>
      <c r="Z110" s="27">
        <v>918</v>
      </c>
      <c r="AA110" s="27">
        <v>20024</v>
      </c>
      <c r="AB110" s="27">
        <v>17231</v>
      </c>
      <c r="AC110" s="27">
        <v>0</v>
      </c>
      <c r="AD110" s="27">
        <v>0</v>
      </c>
      <c r="AE110" s="27">
        <v>55253</v>
      </c>
      <c r="AF110" s="27">
        <v>0</v>
      </c>
      <c r="AG11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3.4366685945633315</v>
      </c>
      <c r="AH110" s="27">
        <v>6798</v>
      </c>
      <c r="AI110" s="27">
        <v>1708</v>
      </c>
      <c r="AJ110" s="27">
        <v>0</v>
      </c>
      <c r="AK110" s="27">
        <v>23</v>
      </c>
      <c r="AL110" s="27">
        <v>0</v>
      </c>
      <c r="AM110" s="27">
        <v>143</v>
      </c>
      <c r="AN110" s="27">
        <v>373</v>
      </c>
      <c r="AO110" s="27">
        <v>1105</v>
      </c>
      <c r="AP110" s="27">
        <v>-15</v>
      </c>
      <c r="AQ110" s="27">
        <v>-1714</v>
      </c>
      <c r="AR11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2.9848625270312019</v>
      </c>
      <c r="AS110" s="27">
        <v>3018</v>
      </c>
      <c r="AT110" s="27">
        <v>1454</v>
      </c>
      <c r="AU110" s="27">
        <v>2172</v>
      </c>
      <c r="AV110" s="27">
        <v>2607</v>
      </c>
      <c r="AW110" s="27">
        <v>18</v>
      </c>
      <c r="AX110" s="27">
        <v>8</v>
      </c>
      <c r="AY110" s="27">
        <v>373</v>
      </c>
      <c r="AZ110" s="27">
        <v>12</v>
      </c>
      <c r="BA110" s="27">
        <v>0</v>
      </c>
      <c r="BB110" s="27">
        <v>0</v>
      </c>
      <c r="BC110" s="27">
        <v>0</v>
      </c>
      <c r="BD110" s="27">
        <v>0</v>
      </c>
      <c r="BE110" s="27">
        <v>3237</v>
      </c>
      <c r="BF110" s="26">
        <f>IFERROR(SUM(Entity_Metrics[[#This Row],[Operating surplus/(deficit) (social housing lettings)]])/SUM(Entity_Metrics[[#This Row],[Turnover from social housing lettings]]),"")</f>
        <v>0.27282051282051284</v>
      </c>
      <c r="BG110" s="27">
        <v>3990</v>
      </c>
      <c r="BH110" s="27">
        <v>14625</v>
      </c>
      <c r="BI110" s="26">
        <f>IFERROR(SUM(Entity_Metrics[[#This Row],[Operating surplus/(deficit) (overall)2]],-Entity_Metrics[[#This Row],[Gain/(loss) on disposal of fixed assets (housing properties)2]],-Entity_Metrics[[#This Row],[Gain/(loss) on disposal of fixed assets (other)2]])/SUM(Entity_Metrics[[#This Row],[Turnover (overall)]]),"")</f>
        <v>0.30961070559610704</v>
      </c>
      <c r="BJ110" s="27">
        <v>6798</v>
      </c>
      <c r="BK110" s="27">
        <v>1708</v>
      </c>
      <c r="BL110" s="27">
        <v>0</v>
      </c>
      <c r="BM110" s="27">
        <v>16440</v>
      </c>
      <c r="BN110" s="26">
        <f>IFERROR(SUM(Entity_Metrics[[#This Row],[Operating surplus/(deficit) (overall)3]],Entity_Metrics[[#This Row],[Share of operating surplus/(deficit) in joint ventures or associates]])/SUM(Entity_Metrics[[#This Row],[Total assets less current liabilities]]),"")</f>
        <v>9.1147998176503708E-2</v>
      </c>
      <c r="BO110" s="27">
        <v>6798</v>
      </c>
      <c r="BP110" s="27">
        <v>0</v>
      </c>
      <c r="BQ110" s="27">
        <v>74582</v>
      </c>
      <c r="BR110" s="65">
        <f>Entity_Metrics[[#This Row],[Total social housing units owned (Period end)]]</f>
        <v>3237</v>
      </c>
      <c r="BS110" s="26">
        <v>0</v>
      </c>
      <c r="BT110" s="26">
        <v>0.26135310472659873</v>
      </c>
      <c r="BU110" s="30" t="s">
        <v>850</v>
      </c>
      <c r="BV110" s="64">
        <v>2008</v>
      </c>
      <c r="BW110" s="30" t="s">
        <v>851</v>
      </c>
      <c r="BX110" s="30" t="s">
        <v>852</v>
      </c>
      <c r="BY110" s="29">
        <v>0.94953308586159046</v>
      </c>
      <c r="BZ110" s="23" t="s">
        <v>730</v>
      </c>
      <c r="CA110" s="32" t="s">
        <v>602</v>
      </c>
    </row>
    <row r="111" spans="1:79" x14ac:dyDescent="0.25">
      <c r="A111" s="23" t="s">
        <v>222</v>
      </c>
      <c r="B111" s="24" t="s">
        <v>337</v>
      </c>
      <c r="C111" s="25" t="s">
        <v>686</v>
      </c>
      <c r="D11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6.5033009891220073E-2</v>
      </c>
      <c r="E111" s="27">
        <v>1082</v>
      </c>
      <c r="F111" s="27">
        <v>3004</v>
      </c>
      <c r="G111" s="27">
        <v>4198</v>
      </c>
      <c r="H111" s="27">
        <v>20</v>
      </c>
      <c r="I111" s="27">
        <v>0</v>
      </c>
      <c r="J111" s="27">
        <v>127689</v>
      </c>
      <c r="K111" s="27">
        <v>0</v>
      </c>
      <c r="L11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7.4989866234292666E-3</v>
      </c>
      <c r="M111" s="27">
        <v>37</v>
      </c>
      <c r="N111" s="27">
        <v>0</v>
      </c>
      <c r="O111" s="27">
        <v>4856</v>
      </c>
      <c r="P111" s="27">
        <v>78</v>
      </c>
      <c r="Q11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11" s="27">
        <v>0</v>
      </c>
      <c r="S111" s="27">
        <v>0</v>
      </c>
      <c r="T111" s="27">
        <v>0</v>
      </c>
      <c r="U111" s="27">
        <v>4856</v>
      </c>
      <c r="V111" s="27">
        <v>78</v>
      </c>
      <c r="W111" s="27">
        <v>0</v>
      </c>
      <c r="X111" s="27">
        <v>0</v>
      </c>
      <c r="Y11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0.44109516089874617</v>
      </c>
      <c r="Z111" s="27">
        <v>2770</v>
      </c>
      <c r="AA111" s="27">
        <v>64014</v>
      </c>
      <c r="AB111" s="27">
        <v>10461</v>
      </c>
      <c r="AC111" s="27">
        <v>0</v>
      </c>
      <c r="AD111" s="27">
        <v>0</v>
      </c>
      <c r="AE111" s="27">
        <v>127689</v>
      </c>
      <c r="AF111" s="27">
        <v>0</v>
      </c>
      <c r="AG11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1.3346862316578207</v>
      </c>
      <c r="AH111" s="27">
        <v>4922</v>
      </c>
      <c r="AI111" s="27">
        <v>120</v>
      </c>
      <c r="AJ111" s="27">
        <v>0</v>
      </c>
      <c r="AK111" s="27">
        <v>33</v>
      </c>
      <c r="AL111" s="27">
        <v>0</v>
      </c>
      <c r="AM111" s="27">
        <v>48</v>
      </c>
      <c r="AN111" s="27">
        <v>4198</v>
      </c>
      <c r="AO111" s="27">
        <v>3656</v>
      </c>
      <c r="AP111" s="27">
        <v>-20</v>
      </c>
      <c r="AQ111" s="27">
        <v>-3183</v>
      </c>
      <c r="AR11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4.0229602296022957</v>
      </c>
      <c r="AS111" s="27">
        <v>5953</v>
      </c>
      <c r="AT111" s="27">
        <v>5083</v>
      </c>
      <c r="AU111" s="27">
        <v>2411</v>
      </c>
      <c r="AV111" s="27">
        <v>1955</v>
      </c>
      <c r="AW111" s="27">
        <v>0</v>
      </c>
      <c r="AX111" s="27">
        <v>0</v>
      </c>
      <c r="AY111" s="27">
        <v>4198</v>
      </c>
      <c r="AZ111" s="27">
        <v>0</v>
      </c>
      <c r="BA111" s="27">
        <v>-2</v>
      </c>
      <c r="BB111" s="27">
        <v>0</v>
      </c>
      <c r="BC111" s="27">
        <v>26</v>
      </c>
      <c r="BD111" s="27">
        <v>0</v>
      </c>
      <c r="BE111" s="27">
        <v>4878</v>
      </c>
      <c r="BF111" s="26">
        <f>IFERROR(SUM(Entity_Metrics[[#This Row],[Operating surplus/(deficit) (social housing lettings)]])/SUM(Entity_Metrics[[#This Row],[Turnover from social housing lettings]]),"")</f>
        <v>0.19269543685886098</v>
      </c>
      <c r="BG111" s="27">
        <v>4358</v>
      </c>
      <c r="BH111" s="27">
        <v>22616</v>
      </c>
      <c r="BI111" s="26">
        <f>IFERROR(SUM(Entity_Metrics[[#This Row],[Operating surplus/(deficit) (overall)2]],-Entity_Metrics[[#This Row],[Gain/(loss) on disposal of fixed assets (housing properties)2]],-Entity_Metrics[[#This Row],[Gain/(loss) on disposal of fixed assets (other)2]])/SUM(Entity_Metrics[[#This Row],[Turnover (overall)]]),"")</f>
        <v>0.19185744536337848</v>
      </c>
      <c r="BJ111" s="27">
        <v>4922</v>
      </c>
      <c r="BK111" s="27">
        <v>120</v>
      </c>
      <c r="BL111" s="27">
        <v>0</v>
      </c>
      <c r="BM111" s="27">
        <v>25029</v>
      </c>
      <c r="BN111" s="26">
        <f>IFERROR(SUM(Entity_Metrics[[#This Row],[Operating surplus/(deficit) (overall)3]],Entity_Metrics[[#This Row],[Share of operating surplus/(deficit) in joint ventures or associates]])/SUM(Entity_Metrics[[#This Row],[Total assets less current liabilities]]),"")</f>
        <v>3.7430227075696966E-2</v>
      </c>
      <c r="BO111" s="27">
        <v>4922</v>
      </c>
      <c r="BP111" s="27">
        <v>0</v>
      </c>
      <c r="BQ111" s="27">
        <v>131498</v>
      </c>
      <c r="BR111" s="65">
        <f>Entity_Metrics[[#This Row],[Total social housing units owned (Period end)]]</f>
        <v>4856</v>
      </c>
      <c r="BS111" s="26">
        <v>1.8418874172185431E-2</v>
      </c>
      <c r="BT111" s="26">
        <v>0.50413907284768211</v>
      </c>
      <c r="BU111" s="30" t="s">
        <v>845</v>
      </c>
      <c r="BV111" s="64" t="s">
        <v>118</v>
      </c>
      <c r="BW111" s="30" t="s">
        <v>118</v>
      </c>
      <c r="BX111" s="30" t="s">
        <v>848</v>
      </c>
      <c r="BY111" s="29">
        <v>0.91165919230130965</v>
      </c>
      <c r="BZ111" s="23" t="s">
        <v>222</v>
      </c>
      <c r="CA111" s="32" t="s">
        <v>337</v>
      </c>
    </row>
    <row r="112" spans="1:79" x14ac:dyDescent="0.25">
      <c r="A112" s="23" t="s">
        <v>603</v>
      </c>
      <c r="B112" s="24" t="s">
        <v>604</v>
      </c>
      <c r="C112" s="25" t="s">
        <v>686</v>
      </c>
      <c r="D11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9.3989318321962084E-2</v>
      </c>
      <c r="E112" s="27">
        <v>64959</v>
      </c>
      <c r="F112" s="27">
        <v>161</v>
      </c>
      <c r="G112" s="27">
        <v>10482</v>
      </c>
      <c r="H112" s="27">
        <v>0</v>
      </c>
      <c r="I112" s="27">
        <v>0</v>
      </c>
      <c r="J112" s="27">
        <v>804368</v>
      </c>
      <c r="K112" s="27">
        <v>0</v>
      </c>
      <c r="L11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1.875901875901876E-2</v>
      </c>
      <c r="M112" s="27">
        <v>481</v>
      </c>
      <c r="N112" s="27">
        <v>0</v>
      </c>
      <c r="O112" s="27">
        <v>24916</v>
      </c>
      <c r="P112" s="27">
        <v>725</v>
      </c>
      <c r="Q11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1.4791172005760773E-3</v>
      </c>
      <c r="R112" s="27">
        <v>0</v>
      </c>
      <c r="S112" s="27">
        <v>0</v>
      </c>
      <c r="T112" s="27">
        <v>38</v>
      </c>
      <c r="U112" s="27">
        <v>24916</v>
      </c>
      <c r="V112" s="27">
        <v>725</v>
      </c>
      <c r="W112" s="27">
        <v>32</v>
      </c>
      <c r="X112" s="27">
        <v>18</v>
      </c>
      <c r="Y11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0.42363694229506893</v>
      </c>
      <c r="Z112" s="27">
        <v>8644</v>
      </c>
      <c r="AA112" s="27">
        <v>348617</v>
      </c>
      <c r="AB112" s="27">
        <v>16501</v>
      </c>
      <c r="AC112" s="27">
        <v>0</v>
      </c>
      <c r="AD112" s="27">
        <v>0</v>
      </c>
      <c r="AE112" s="27">
        <v>804368</v>
      </c>
      <c r="AF112" s="27">
        <v>0</v>
      </c>
      <c r="AG11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2.3423291287767674</v>
      </c>
      <c r="AH112" s="27">
        <v>33870</v>
      </c>
      <c r="AI112" s="27">
        <v>2653</v>
      </c>
      <c r="AJ112" s="27">
        <v>0</v>
      </c>
      <c r="AK112" s="27">
        <v>4696</v>
      </c>
      <c r="AL112" s="27">
        <v>0</v>
      </c>
      <c r="AM112" s="27">
        <v>2488</v>
      </c>
      <c r="AN112" s="27">
        <v>10482</v>
      </c>
      <c r="AO112" s="27">
        <v>21398</v>
      </c>
      <c r="AP112" s="27">
        <v>0</v>
      </c>
      <c r="AQ112" s="27">
        <v>-17045</v>
      </c>
      <c r="AR11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3.0981147212194142</v>
      </c>
      <c r="AS112" s="27">
        <v>15171</v>
      </c>
      <c r="AT112" s="27">
        <v>11846</v>
      </c>
      <c r="AU112" s="27">
        <v>22964</v>
      </c>
      <c r="AV112" s="27">
        <v>8685</v>
      </c>
      <c r="AW112" s="27">
        <v>0</v>
      </c>
      <c r="AX112" s="27">
        <v>0</v>
      </c>
      <c r="AY112" s="27">
        <v>10482</v>
      </c>
      <c r="AZ112" s="27">
        <v>454</v>
      </c>
      <c r="BA112" s="27">
        <v>944</v>
      </c>
      <c r="BB112" s="27">
        <v>2568</v>
      </c>
      <c r="BC112" s="27">
        <v>1980</v>
      </c>
      <c r="BD112" s="27">
        <v>2142</v>
      </c>
      <c r="BE112" s="27">
        <v>24930</v>
      </c>
      <c r="BF112" s="26">
        <f>IFERROR(SUM(Entity_Metrics[[#This Row],[Operating surplus/(deficit) (social housing lettings)]])/SUM(Entity_Metrics[[#This Row],[Turnover from social housing lettings]]),"")</f>
        <v>0.29452472491051307</v>
      </c>
      <c r="BG112" s="27">
        <v>33324</v>
      </c>
      <c r="BH112" s="27">
        <v>113145</v>
      </c>
      <c r="BI112" s="26">
        <f>IFERROR(SUM(Entity_Metrics[[#This Row],[Operating surplus/(deficit) (overall)2]],-Entity_Metrics[[#This Row],[Gain/(loss) on disposal of fixed assets (housing properties)2]],-Entity_Metrics[[#This Row],[Gain/(loss) on disposal of fixed assets (other)2]])/SUM(Entity_Metrics[[#This Row],[Turnover (overall)]]),"")</f>
        <v>0.23659996968318933</v>
      </c>
      <c r="BJ112" s="27">
        <v>33870</v>
      </c>
      <c r="BK112" s="27">
        <v>2653</v>
      </c>
      <c r="BL112" s="27">
        <v>0</v>
      </c>
      <c r="BM112" s="27">
        <v>131940</v>
      </c>
      <c r="BN112" s="26">
        <f>IFERROR(SUM(Entity_Metrics[[#This Row],[Operating surplus/(deficit) (overall)3]],Entity_Metrics[[#This Row],[Share of operating surplus/(deficit) in joint ventures or associates]])/SUM(Entity_Metrics[[#This Row],[Total assets less current liabilities]]),"")</f>
        <v>3.8411115748217234E-2</v>
      </c>
      <c r="BO112" s="27">
        <v>33870</v>
      </c>
      <c r="BP112" s="27">
        <v>0</v>
      </c>
      <c r="BQ112" s="27">
        <v>881776</v>
      </c>
      <c r="BR112" s="65">
        <f>Entity_Metrics[[#This Row],[Total social housing units owned (Period end)]]</f>
        <v>24916</v>
      </c>
      <c r="BS112" s="26">
        <v>1.9666078022154438E-2</v>
      </c>
      <c r="BT112" s="26">
        <v>3.0462353507786161E-2</v>
      </c>
      <c r="BU112" s="30" t="s">
        <v>850</v>
      </c>
      <c r="BV112" s="64">
        <v>2006</v>
      </c>
      <c r="BW112" s="30" t="s">
        <v>851</v>
      </c>
      <c r="BX112" s="30" t="s">
        <v>858</v>
      </c>
      <c r="BY112" s="29">
        <v>0.87871243699005175</v>
      </c>
      <c r="BZ112" s="23">
        <v>4846</v>
      </c>
      <c r="CA112" s="32" t="s">
        <v>604</v>
      </c>
    </row>
    <row r="113" spans="1:79" x14ac:dyDescent="0.25">
      <c r="A113" s="23" t="s">
        <v>101</v>
      </c>
      <c r="B113" s="24" t="s">
        <v>606</v>
      </c>
      <c r="C113" s="25" t="s">
        <v>686</v>
      </c>
      <c r="D11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0.10780250703504733</v>
      </c>
      <c r="E113" s="27">
        <v>4891</v>
      </c>
      <c r="F113" s="27">
        <v>0</v>
      </c>
      <c r="G113" s="27">
        <v>1333</v>
      </c>
      <c r="H113" s="27">
        <v>97</v>
      </c>
      <c r="I113" s="27">
        <v>0</v>
      </c>
      <c r="J113" s="27">
        <v>58635</v>
      </c>
      <c r="K113" s="27">
        <v>0</v>
      </c>
      <c r="L11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4.5743329097839895E-2</v>
      </c>
      <c r="M113" s="27">
        <v>72</v>
      </c>
      <c r="N113" s="27">
        <v>0</v>
      </c>
      <c r="O113" s="27">
        <v>1574</v>
      </c>
      <c r="P113" s="27">
        <v>0</v>
      </c>
      <c r="Q11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13" s="27">
        <v>0</v>
      </c>
      <c r="S113" s="27">
        <v>0</v>
      </c>
      <c r="T113" s="27">
        <v>0</v>
      </c>
      <c r="U113" s="27">
        <v>1574</v>
      </c>
      <c r="V113" s="27">
        <v>0</v>
      </c>
      <c r="W113" s="27">
        <v>13</v>
      </c>
      <c r="X113" s="27">
        <v>0</v>
      </c>
      <c r="Y11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0.37663511554532275</v>
      </c>
      <c r="Z113" s="27">
        <v>1155</v>
      </c>
      <c r="AA113" s="27">
        <v>22295</v>
      </c>
      <c r="AB113" s="27">
        <v>1366</v>
      </c>
      <c r="AC113" s="27">
        <v>0</v>
      </c>
      <c r="AD113" s="27">
        <v>0</v>
      </c>
      <c r="AE113" s="27">
        <v>58635</v>
      </c>
      <c r="AF113" s="27">
        <v>0</v>
      </c>
      <c r="AG11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1.8689809630459127</v>
      </c>
      <c r="AH113" s="27">
        <v>1982</v>
      </c>
      <c r="AI113" s="27">
        <v>73</v>
      </c>
      <c r="AJ113" s="27">
        <v>0</v>
      </c>
      <c r="AK113" s="27">
        <v>86</v>
      </c>
      <c r="AL113" s="27">
        <v>0</v>
      </c>
      <c r="AM113" s="27">
        <v>2</v>
      </c>
      <c r="AN113" s="27">
        <v>1333</v>
      </c>
      <c r="AO113" s="27">
        <v>1177</v>
      </c>
      <c r="AP113" s="27">
        <v>-97</v>
      </c>
      <c r="AQ113" s="27">
        <v>-796</v>
      </c>
      <c r="AR11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3.7557856272838004</v>
      </c>
      <c r="AS113" s="27">
        <v>2463</v>
      </c>
      <c r="AT113" s="27">
        <v>431</v>
      </c>
      <c r="AU113" s="27">
        <v>1153</v>
      </c>
      <c r="AV113" s="27">
        <v>451</v>
      </c>
      <c r="AW113" s="27">
        <v>232</v>
      </c>
      <c r="AX113" s="27">
        <v>0</v>
      </c>
      <c r="AY113" s="27">
        <v>1333</v>
      </c>
      <c r="AZ113" s="27">
        <v>25</v>
      </c>
      <c r="BA113" s="27">
        <v>0</v>
      </c>
      <c r="BB113" s="27">
        <v>0</v>
      </c>
      <c r="BC113" s="27">
        <v>74</v>
      </c>
      <c r="BD113" s="27">
        <v>5</v>
      </c>
      <c r="BE113" s="27">
        <v>1642</v>
      </c>
      <c r="BF113" s="26">
        <f>IFERROR(SUM(Entity_Metrics[[#This Row],[Operating surplus/(deficit) (social housing lettings)]])/SUM(Entity_Metrics[[#This Row],[Turnover from social housing lettings]]),"")</f>
        <v>0.18356471743093536</v>
      </c>
      <c r="BG113" s="27">
        <v>1309</v>
      </c>
      <c r="BH113" s="27">
        <v>7131</v>
      </c>
      <c r="BI113" s="26">
        <f>IFERROR(SUM(Entity_Metrics[[#This Row],[Operating surplus/(deficit) (overall)2]],-Entity_Metrics[[#This Row],[Gain/(loss) on disposal of fixed assets (housing properties)2]],-Entity_Metrics[[#This Row],[Gain/(loss) on disposal of fixed assets (other)2]])/SUM(Entity_Metrics[[#This Row],[Turnover (overall)]]),"")</f>
        <v>0.22477334275285529</v>
      </c>
      <c r="BJ113" s="27">
        <v>1982</v>
      </c>
      <c r="BK113" s="27">
        <v>73</v>
      </c>
      <c r="BL113" s="27">
        <v>0</v>
      </c>
      <c r="BM113" s="27">
        <v>8493</v>
      </c>
      <c r="BN113" s="26">
        <f>IFERROR(SUM(Entity_Metrics[[#This Row],[Operating surplus/(deficit) (overall)3]],Entity_Metrics[[#This Row],[Share of operating surplus/(deficit) in joint ventures or associates]])/SUM(Entity_Metrics[[#This Row],[Total assets less current liabilities]]),"")</f>
        <v>3.3303088348959911E-2</v>
      </c>
      <c r="BO113" s="27">
        <v>1982</v>
      </c>
      <c r="BP113" s="27">
        <v>0</v>
      </c>
      <c r="BQ113" s="27">
        <v>59514</v>
      </c>
      <c r="BR113" s="65">
        <f>Entity_Metrics[[#This Row],[Total social housing units owned (Period end)]]</f>
        <v>1574</v>
      </c>
      <c r="BS113" s="26">
        <v>0</v>
      </c>
      <c r="BT113" s="26">
        <v>4.8284625158831002E-2</v>
      </c>
      <c r="BU113" s="30" t="s">
        <v>845</v>
      </c>
      <c r="BV113" s="64" t="s">
        <v>118</v>
      </c>
      <c r="BW113" s="30" t="s">
        <v>118</v>
      </c>
      <c r="BX113" s="30" t="s">
        <v>854</v>
      </c>
      <c r="BY113" s="29">
        <v>0.91110798318362418</v>
      </c>
      <c r="BZ113" s="23" t="s">
        <v>101</v>
      </c>
      <c r="CA113" s="32" t="s">
        <v>606</v>
      </c>
    </row>
    <row r="114" spans="1:79" x14ac:dyDescent="0.25">
      <c r="A114" s="23" t="s">
        <v>7</v>
      </c>
      <c r="B114" s="24" t="s">
        <v>8</v>
      </c>
      <c r="C114" s="25" t="s">
        <v>686</v>
      </c>
      <c r="D11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6.729818580299525E-2</v>
      </c>
      <c r="E114" s="27">
        <v>2093</v>
      </c>
      <c r="F114" s="27">
        <v>10345</v>
      </c>
      <c r="G114" s="27">
        <v>1380</v>
      </c>
      <c r="H114" s="27">
        <v>0</v>
      </c>
      <c r="I114" s="27">
        <v>0</v>
      </c>
      <c r="J114" s="27">
        <v>205325</v>
      </c>
      <c r="K114" s="27">
        <v>0</v>
      </c>
      <c r="L11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3.6325775104118462E-2</v>
      </c>
      <c r="M114" s="27">
        <v>157</v>
      </c>
      <c r="N114" s="27">
        <v>0</v>
      </c>
      <c r="O114" s="27">
        <v>4293</v>
      </c>
      <c r="P114" s="27">
        <v>29</v>
      </c>
      <c r="Q11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14" s="27">
        <v>0</v>
      </c>
      <c r="S114" s="27">
        <v>0</v>
      </c>
      <c r="T114" s="27">
        <v>0</v>
      </c>
      <c r="U114" s="27">
        <v>4293</v>
      </c>
      <c r="V114" s="27">
        <v>29</v>
      </c>
      <c r="W114" s="27">
        <v>85</v>
      </c>
      <c r="X114" s="27">
        <v>0</v>
      </c>
      <c r="Y11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0.24565932058930964</v>
      </c>
      <c r="Z114" s="27">
        <v>3183</v>
      </c>
      <c r="AA114" s="27">
        <v>52762</v>
      </c>
      <c r="AB114" s="27">
        <v>5505</v>
      </c>
      <c r="AC114" s="27">
        <v>0</v>
      </c>
      <c r="AD114" s="27">
        <v>0</v>
      </c>
      <c r="AE114" s="27">
        <v>205325</v>
      </c>
      <c r="AF114" s="27">
        <v>0</v>
      </c>
      <c r="AG11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3.3044956554590104</v>
      </c>
      <c r="AH114" s="27">
        <v>8133</v>
      </c>
      <c r="AI114" s="27">
        <v>1045</v>
      </c>
      <c r="AJ114" s="27">
        <v>0</v>
      </c>
      <c r="AK114" s="27">
        <v>1824</v>
      </c>
      <c r="AL114" s="27">
        <v>0</v>
      </c>
      <c r="AM114" s="27">
        <v>57</v>
      </c>
      <c r="AN114" s="27">
        <v>1380</v>
      </c>
      <c r="AO114" s="27">
        <v>4806</v>
      </c>
      <c r="AP114" s="27">
        <v>0</v>
      </c>
      <c r="AQ114" s="27">
        <v>-2647</v>
      </c>
      <c r="AR11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3.199627300256231</v>
      </c>
      <c r="AS114" s="27">
        <v>5204</v>
      </c>
      <c r="AT114" s="27">
        <v>861</v>
      </c>
      <c r="AU114" s="27">
        <v>3315</v>
      </c>
      <c r="AV114" s="27">
        <v>571</v>
      </c>
      <c r="AW114" s="27">
        <v>1262</v>
      </c>
      <c r="AX114" s="27">
        <v>21</v>
      </c>
      <c r="AY114" s="27">
        <v>1380</v>
      </c>
      <c r="AZ114" s="27">
        <v>0</v>
      </c>
      <c r="BA114" s="27">
        <v>187</v>
      </c>
      <c r="BB114" s="27">
        <v>0</v>
      </c>
      <c r="BC114" s="27">
        <v>935</v>
      </c>
      <c r="BD114" s="27">
        <v>0</v>
      </c>
      <c r="BE114" s="27">
        <v>4293</v>
      </c>
      <c r="BF114" s="26">
        <f>IFERROR(SUM(Entity_Metrics[[#This Row],[Operating surplus/(deficit) (social housing lettings)]])/SUM(Entity_Metrics[[#This Row],[Turnover from social housing lettings]]),"")</f>
        <v>0.20845783742719676</v>
      </c>
      <c r="BG114" s="27">
        <v>4116</v>
      </c>
      <c r="BH114" s="27">
        <v>19745</v>
      </c>
      <c r="BI114" s="26">
        <f>IFERROR(SUM(Entity_Metrics[[#This Row],[Operating surplus/(deficit) (overall)2]],-Entity_Metrics[[#This Row],[Gain/(loss) on disposal of fixed assets (housing properties)2]],-Entity_Metrics[[#This Row],[Gain/(loss) on disposal of fixed assets (other)2]])/SUM(Entity_Metrics[[#This Row],[Turnover (overall)]]),"")</f>
        <v>0.25508331234030301</v>
      </c>
      <c r="BJ114" s="27">
        <v>8133</v>
      </c>
      <c r="BK114" s="27">
        <v>1045</v>
      </c>
      <c r="BL114" s="27">
        <v>0</v>
      </c>
      <c r="BM114" s="27">
        <v>27787</v>
      </c>
      <c r="BN114" s="26">
        <f>IFERROR(SUM(Entity_Metrics[[#This Row],[Operating surplus/(deficit) (overall)3]],Entity_Metrics[[#This Row],[Share of operating surplus/(deficit) in joint ventures or associates]])/SUM(Entity_Metrics[[#This Row],[Total assets less current liabilities]]),"")</f>
        <v>3.7999168344772488E-2</v>
      </c>
      <c r="BO114" s="27">
        <v>8133</v>
      </c>
      <c r="BP114" s="27">
        <v>0</v>
      </c>
      <c r="BQ114" s="27">
        <v>214031</v>
      </c>
      <c r="BR114" s="65">
        <f>Entity_Metrics[[#This Row],[Total social housing units owned (Period end)]]</f>
        <v>4293</v>
      </c>
      <c r="BS114" s="26">
        <v>3.5319048740287261E-2</v>
      </c>
      <c r="BT114" s="26">
        <v>6.0042382858488348E-2</v>
      </c>
      <c r="BU114" s="30" t="s">
        <v>845</v>
      </c>
      <c r="BV114" s="64" t="s">
        <v>118</v>
      </c>
      <c r="BW114" s="30" t="s">
        <v>118</v>
      </c>
      <c r="BX114" s="30" t="s">
        <v>854</v>
      </c>
      <c r="BY114" s="29">
        <v>0.91109262389529333</v>
      </c>
      <c r="BZ114" s="23" t="s">
        <v>7</v>
      </c>
      <c r="CA114" s="32" t="s">
        <v>8</v>
      </c>
    </row>
    <row r="115" spans="1:79" x14ac:dyDescent="0.25">
      <c r="A115" s="23" t="s">
        <v>666</v>
      </c>
      <c r="B115" s="24" t="s">
        <v>667</v>
      </c>
      <c r="C115" s="25" t="s">
        <v>686</v>
      </c>
      <c r="D11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7.2262498343070983E-2</v>
      </c>
      <c r="E115" s="27">
        <v>0</v>
      </c>
      <c r="F115" s="27">
        <v>10840</v>
      </c>
      <c r="G115" s="27">
        <v>10421</v>
      </c>
      <c r="H115" s="27">
        <v>0</v>
      </c>
      <c r="I115" s="27">
        <v>0</v>
      </c>
      <c r="J115" s="27">
        <v>294219</v>
      </c>
      <c r="K115" s="27">
        <v>0</v>
      </c>
      <c r="L11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1.0354178650669734E-2</v>
      </c>
      <c r="M115" s="27">
        <v>126</v>
      </c>
      <c r="N115" s="27">
        <v>0</v>
      </c>
      <c r="O115" s="27">
        <v>12169</v>
      </c>
      <c r="P115" s="27">
        <v>0</v>
      </c>
      <c r="Q11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15" s="27">
        <v>0</v>
      </c>
      <c r="S115" s="27">
        <v>0</v>
      </c>
      <c r="T115" s="27">
        <v>0</v>
      </c>
      <c r="U115" s="27">
        <v>12169</v>
      </c>
      <c r="V115" s="27">
        <v>0</v>
      </c>
      <c r="W115" s="27">
        <v>34</v>
      </c>
      <c r="X115" s="27">
        <v>364</v>
      </c>
      <c r="Y11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0.50704067378381412</v>
      </c>
      <c r="Z115" s="27">
        <v>0</v>
      </c>
      <c r="AA115" s="27">
        <v>160810</v>
      </c>
      <c r="AB115" s="27">
        <v>11629</v>
      </c>
      <c r="AC115" s="27">
        <v>0</v>
      </c>
      <c r="AD115" s="27">
        <v>0</v>
      </c>
      <c r="AE115" s="27">
        <v>294219</v>
      </c>
      <c r="AF115" s="27">
        <v>0</v>
      </c>
      <c r="AG11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1.7016352549889135</v>
      </c>
      <c r="AH115" s="27">
        <v>16009</v>
      </c>
      <c r="AI115" s="27">
        <v>1611</v>
      </c>
      <c r="AJ115" s="27">
        <v>0</v>
      </c>
      <c r="AK115" s="27">
        <v>762</v>
      </c>
      <c r="AL115" s="27">
        <v>0</v>
      </c>
      <c r="AM115" s="27">
        <v>27</v>
      </c>
      <c r="AN115" s="27">
        <v>10421</v>
      </c>
      <c r="AO115" s="27">
        <v>9037</v>
      </c>
      <c r="AP115" s="27">
        <v>0</v>
      </c>
      <c r="AQ115" s="27">
        <v>-7216</v>
      </c>
      <c r="AR11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3.1470105124835741</v>
      </c>
      <c r="AS115" s="27">
        <v>15923</v>
      </c>
      <c r="AT115" s="27">
        <v>2601</v>
      </c>
      <c r="AU115" s="27">
        <v>7422</v>
      </c>
      <c r="AV115" s="27">
        <v>1618</v>
      </c>
      <c r="AW115" s="27">
        <v>333</v>
      </c>
      <c r="AX115" s="27">
        <v>0</v>
      </c>
      <c r="AY115" s="27">
        <v>10421</v>
      </c>
      <c r="AZ115" s="27">
        <v>0</v>
      </c>
      <c r="BA115" s="27">
        <v>0</v>
      </c>
      <c r="BB115" s="27">
        <v>0</v>
      </c>
      <c r="BC115" s="27">
        <v>0</v>
      </c>
      <c r="BD115" s="27">
        <v>0</v>
      </c>
      <c r="BE115" s="27">
        <v>12176</v>
      </c>
      <c r="BF115" s="26">
        <f>IFERROR(SUM(Entity_Metrics[[#This Row],[Operating surplus/(deficit) (social housing lettings)]])/SUM(Entity_Metrics[[#This Row],[Turnover from social housing lettings]]),"")</f>
        <v>0.27430349145959654</v>
      </c>
      <c r="BG115" s="27">
        <v>13843</v>
      </c>
      <c r="BH115" s="27">
        <v>50466</v>
      </c>
      <c r="BI115" s="26">
        <f>IFERROR(SUM(Entity_Metrics[[#This Row],[Operating surplus/(deficit) (overall)2]],-Entity_Metrics[[#This Row],[Gain/(loss) on disposal of fixed assets (housing properties)2]],-Entity_Metrics[[#This Row],[Gain/(loss) on disposal of fixed assets (other)2]])/SUM(Entity_Metrics[[#This Row],[Turnover (overall)]]),"")</f>
        <v>0.27105178937856511</v>
      </c>
      <c r="BJ115" s="27">
        <v>16009</v>
      </c>
      <c r="BK115" s="27">
        <v>1611</v>
      </c>
      <c r="BL115" s="27">
        <v>0</v>
      </c>
      <c r="BM115" s="27">
        <v>53119</v>
      </c>
      <c r="BN115" s="26">
        <f>IFERROR(SUM(Entity_Metrics[[#This Row],[Operating surplus/(deficit) (overall)3]],Entity_Metrics[[#This Row],[Share of operating surplus/(deficit) in joint ventures or associates]])/SUM(Entity_Metrics[[#This Row],[Total assets less current liabilities]]),"")</f>
        <v>5.3062117380337614E-2</v>
      </c>
      <c r="BO115" s="27">
        <v>16009</v>
      </c>
      <c r="BP115" s="27">
        <v>0</v>
      </c>
      <c r="BQ115" s="27">
        <v>301703</v>
      </c>
      <c r="BR115" s="65">
        <f>Entity_Metrics[[#This Row],[Total social housing units owned (Period end)]]</f>
        <v>12169</v>
      </c>
      <c r="BS115" s="26">
        <v>1.6531658125309968E-3</v>
      </c>
      <c r="BT115" s="26">
        <v>0.14390808398082328</v>
      </c>
      <c r="BU115" s="30" t="s">
        <v>850</v>
      </c>
      <c r="BV115" s="64">
        <v>2005</v>
      </c>
      <c r="BW115" s="30" t="s">
        <v>851</v>
      </c>
      <c r="BX115" s="30" t="s">
        <v>854</v>
      </c>
      <c r="BY115" s="29">
        <v>0.92656148980080244</v>
      </c>
      <c r="BZ115" s="23">
        <v>4877</v>
      </c>
      <c r="CA115" s="32" t="s">
        <v>667</v>
      </c>
    </row>
    <row r="116" spans="1:79" x14ac:dyDescent="0.25">
      <c r="A116" s="23" t="s">
        <v>607</v>
      </c>
      <c r="B116" s="24" t="s">
        <v>647</v>
      </c>
      <c r="C116" s="25" t="s">
        <v>686</v>
      </c>
      <c r="D11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8.5642518202134227E-2</v>
      </c>
      <c r="E116" s="27">
        <v>49894</v>
      </c>
      <c r="F116" s="27">
        <v>109354</v>
      </c>
      <c r="G116" s="27">
        <v>13951</v>
      </c>
      <c r="H116" s="27">
        <v>2971</v>
      </c>
      <c r="I116" s="27">
        <v>0</v>
      </c>
      <c r="J116" s="27">
        <v>2057039</v>
      </c>
      <c r="K116" s="27">
        <v>0</v>
      </c>
      <c r="L11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3.1983649118930563E-2</v>
      </c>
      <c r="M116" s="27">
        <v>1158</v>
      </c>
      <c r="N116" s="27">
        <v>0</v>
      </c>
      <c r="O116" s="27">
        <v>35403</v>
      </c>
      <c r="P116" s="27">
        <v>803</v>
      </c>
      <c r="Q11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16" s="27">
        <v>0</v>
      </c>
      <c r="S116" s="27">
        <v>0</v>
      </c>
      <c r="T116" s="27">
        <v>0</v>
      </c>
      <c r="U116" s="27">
        <v>35403</v>
      </c>
      <c r="V116" s="27">
        <v>803</v>
      </c>
      <c r="W116" s="27">
        <v>66</v>
      </c>
      <c r="X116" s="27">
        <v>5</v>
      </c>
      <c r="Y11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0.41150653925375258</v>
      </c>
      <c r="Z116" s="27">
        <v>19741</v>
      </c>
      <c r="AA116" s="27">
        <v>877441</v>
      </c>
      <c r="AB116" s="27">
        <v>50697</v>
      </c>
      <c r="AC116" s="27">
        <v>0</v>
      </c>
      <c r="AD116" s="27">
        <v>0</v>
      </c>
      <c r="AE116" s="27">
        <v>2057039</v>
      </c>
      <c r="AF116" s="27">
        <v>0</v>
      </c>
      <c r="AG11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2.449531705819131</v>
      </c>
      <c r="AH116" s="27">
        <v>87742</v>
      </c>
      <c r="AI116" s="27">
        <v>19917</v>
      </c>
      <c r="AJ116" s="27">
        <v>-43</v>
      </c>
      <c r="AK116" s="27">
        <v>7944</v>
      </c>
      <c r="AL116" s="27">
        <v>0</v>
      </c>
      <c r="AM116" s="27">
        <v>2636</v>
      </c>
      <c r="AN116" s="27">
        <v>13951</v>
      </c>
      <c r="AO116" s="27">
        <v>31160</v>
      </c>
      <c r="AP116" s="27">
        <v>-2971</v>
      </c>
      <c r="AQ116" s="27">
        <v>-29594</v>
      </c>
      <c r="AR11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3.1754826690753077</v>
      </c>
      <c r="AS116" s="27">
        <v>34249</v>
      </c>
      <c r="AT116" s="27">
        <v>13698</v>
      </c>
      <c r="AU116" s="27">
        <v>24964</v>
      </c>
      <c r="AV116" s="27">
        <v>10460</v>
      </c>
      <c r="AW116" s="27">
        <v>7223</v>
      </c>
      <c r="AX116" s="27">
        <v>230</v>
      </c>
      <c r="AY116" s="27">
        <v>13951</v>
      </c>
      <c r="AZ116" s="27">
        <v>0</v>
      </c>
      <c r="BA116" s="27">
        <v>2666</v>
      </c>
      <c r="BB116" s="27">
        <v>0</v>
      </c>
      <c r="BC116" s="27">
        <v>385</v>
      </c>
      <c r="BD116" s="27">
        <v>4675</v>
      </c>
      <c r="BE116" s="27">
        <v>35428</v>
      </c>
      <c r="BF116" s="26">
        <f>IFERROR(SUM(Entity_Metrics[[#This Row],[Operating surplus/(deficit) (social housing lettings)]])/SUM(Entity_Metrics[[#This Row],[Turnover from social housing lettings]]),"")</f>
        <v>0.33545770891399912</v>
      </c>
      <c r="BG116" s="27">
        <v>60058</v>
      </c>
      <c r="BH116" s="27">
        <v>179033</v>
      </c>
      <c r="BI116" s="26">
        <f>IFERROR(SUM(Entity_Metrics[[#This Row],[Operating surplus/(deficit) (overall)2]],-Entity_Metrics[[#This Row],[Gain/(loss) on disposal of fixed assets (housing properties)2]],-Entity_Metrics[[#This Row],[Gain/(loss) on disposal of fixed assets (other)2]])/SUM(Entity_Metrics[[#This Row],[Turnover (overall)]]),"")</f>
        <v>0.30732029813709599</v>
      </c>
      <c r="BJ116" s="27">
        <v>87742</v>
      </c>
      <c r="BK116" s="27">
        <v>19917</v>
      </c>
      <c r="BL116" s="27">
        <v>-43</v>
      </c>
      <c r="BM116" s="27">
        <v>220838</v>
      </c>
      <c r="BN116" s="26">
        <f>IFERROR(SUM(Entity_Metrics[[#This Row],[Operating surplus/(deficit) (overall)3]],Entity_Metrics[[#This Row],[Share of operating surplus/(deficit) in joint ventures or associates]])/SUM(Entity_Metrics[[#This Row],[Total assets less current liabilities]]),"")</f>
        <v>3.996572882500065E-2</v>
      </c>
      <c r="BO116" s="27">
        <v>87742</v>
      </c>
      <c r="BP116" s="27">
        <v>0</v>
      </c>
      <c r="BQ116" s="27">
        <v>2195431</v>
      </c>
      <c r="BR116" s="65">
        <f>Entity_Metrics[[#This Row],[Total social housing units owned (Period end)]]</f>
        <v>35403</v>
      </c>
      <c r="BS116" s="26">
        <v>4.0759257690026272E-2</v>
      </c>
      <c r="BT116" s="26">
        <v>5.1097364630116091E-2</v>
      </c>
      <c r="BU116" s="30" t="s">
        <v>845</v>
      </c>
      <c r="BV116" s="64" t="s">
        <v>118</v>
      </c>
      <c r="BW116" s="30" t="s">
        <v>118</v>
      </c>
      <c r="BX116" s="30" t="s">
        <v>855</v>
      </c>
      <c r="BY116" s="29">
        <v>0.94451780697565579</v>
      </c>
      <c r="BZ116" s="23">
        <v>4873</v>
      </c>
      <c r="CA116" s="32" t="s">
        <v>647</v>
      </c>
    </row>
    <row r="117" spans="1:79" x14ac:dyDescent="0.25">
      <c r="A117" s="23" t="s">
        <v>173</v>
      </c>
      <c r="B117" s="24" t="s">
        <v>349</v>
      </c>
      <c r="C117" s="25" t="s">
        <v>686</v>
      </c>
      <c r="D11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0.14981788862012399</v>
      </c>
      <c r="E117" s="27">
        <v>7254</v>
      </c>
      <c r="F117" s="27">
        <v>9678</v>
      </c>
      <c r="G117" s="27">
        <v>4622</v>
      </c>
      <c r="H117" s="27">
        <v>0</v>
      </c>
      <c r="I117" s="27">
        <v>0</v>
      </c>
      <c r="J117" s="27">
        <v>143868</v>
      </c>
      <c r="K117" s="27">
        <v>0</v>
      </c>
      <c r="L11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1.466275659824047E-2</v>
      </c>
      <c r="M117" s="27">
        <v>125</v>
      </c>
      <c r="N117" s="27">
        <v>0</v>
      </c>
      <c r="O117" s="27">
        <v>8458</v>
      </c>
      <c r="P117" s="27">
        <v>67</v>
      </c>
      <c r="Q11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17" s="27">
        <v>0</v>
      </c>
      <c r="S117" s="27">
        <v>0</v>
      </c>
      <c r="T117" s="27">
        <v>0</v>
      </c>
      <c r="U117" s="27">
        <v>8458</v>
      </c>
      <c r="V117" s="27">
        <v>67</v>
      </c>
      <c r="W117" s="27">
        <v>0</v>
      </c>
      <c r="X117" s="27">
        <v>0</v>
      </c>
      <c r="Y11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0.61454249728918175</v>
      </c>
      <c r="Z117" s="27">
        <v>0</v>
      </c>
      <c r="AA117" s="27">
        <v>92015</v>
      </c>
      <c r="AB117" s="27">
        <v>3602</v>
      </c>
      <c r="AC117" s="27">
        <v>0</v>
      </c>
      <c r="AD117" s="27">
        <v>0</v>
      </c>
      <c r="AE117" s="27">
        <v>143868</v>
      </c>
      <c r="AF117" s="27">
        <v>0</v>
      </c>
      <c r="AG11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2.9967773122784402</v>
      </c>
      <c r="AH117" s="27">
        <v>9247</v>
      </c>
      <c r="AI117" s="27">
        <v>904</v>
      </c>
      <c r="AJ117" s="27">
        <v>250</v>
      </c>
      <c r="AK117" s="27">
        <v>257</v>
      </c>
      <c r="AL117" s="27">
        <v>0</v>
      </c>
      <c r="AM117" s="27">
        <v>18</v>
      </c>
      <c r="AN117" s="27">
        <v>4622</v>
      </c>
      <c r="AO117" s="27">
        <v>6067</v>
      </c>
      <c r="AP117" s="27">
        <v>0</v>
      </c>
      <c r="AQ117" s="27">
        <v>-3103</v>
      </c>
      <c r="AR11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2.9506975644360369</v>
      </c>
      <c r="AS117" s="27">
        <v>9925</v>
      </c>
      <c r="AT117" s="27">
        <v>86</v>
      </c>
      <c r="AU117" s="27">
        <v>8569</v>
      </c>
      <c r="AV117" s="27">
        <v>793</v>
      </c>
      <c r="AW117" s="27">
        <v>391</v>
      </c>
      <c r="AX117" s="27">
        <v>0</v>
      </c>
      <c r="AY117" s="27">
        <v>4622</v>
      </c>
      <c r="AZ117" s="27">
        <v>343</v>
      </c>
      <c r="BA117" s="27">
        <v>0</v>
      </c>
      <c r="BB117" s="27">
        <v>0</v>
      </c>
      <c r="BC117" s="27">
        <v>228</v>
      </c>
      <c r="BD117" s="27">
        <v>0</v>
      </c>
      <c r="BE117" s="27">
        <v>8458</v>
      </c>
      <c r="BF117" s="26">
        <f>IFERROR(SUM(Entity_Metrics[[#This Row],[Operating surplus/(deficit) (social housing lettings)]])/SUM(Entity_Metrics[[#This Row],[Turnover from social housing lettings]]),"")</f>
        <v>0.20282933317211777</v>
      </c>
      <c r="BG117" s="27">
        <v>6710</v>
      </c>
      <c r="BH117" s="27">
        <v>33082</v>
      </c>
      <c r="BI117" s="26">
        <f>IFERROR(SUM(Entity_Metrics[[#This Row],[Operating surplus/(deficit) (overall)2]],-Entity_Metrics[[#This Row],[Gain/(loss) on disposal of fixed assets (housing properties)2]],-Entity_Metrics[[#This Row],[Gain/(loss) on disposal of fixed assets (other)2]])/SUM(Entity_Metrics[[#This Row],[Turnover (overall)]]),"")</f>
        <v>0.22783064016665727</v>
      </c>
      <c r="BJ117" s="27">
        <v>9247</v>
      </c>
      <c r="BK117" s="27">
        <v>904</v>
      </c>
      <c r="BL117" s="27">
        <v>250</v>
      </c>
      <c r="BM117" s="27">
        <v>35522</v>
      </c>
      <c r="BN117" s="26">
        <f>IFERROR(SUM(Entity_Metrics[[#This Row],[Operating surplus/(deficit) (overall)3]],Entity_Metrics[[#This Row],[Share of operating surplus/(deficit) in joint ventures or associates]])/SUM(Entity_Metrics[[#This Row],[Total assets less current liabilities]]),"")</f>
        <v>5.839337698996571E-2</v>
      </c>
      <c r="BO117" s="27">
        <v>9247</v>
      </c>
      <c r="BP117" s="27">
        <v>0</v>
      </c>
      <c r="BQ117" s="27">
        <v>158357</v>
      </c>
      <c r="BR117" s="65">
        <f>Entity_Metrics[[#This Row],[Total social housing units owned (Period end)]]</f>
        <v>8458</v>
      </c>
      <c r="BS117" s="26">
        <v>0</v>
      </c>
      <c r="BT117" s="26">
        <v>0</v>
      </c>
      <c r="BU117" s="30" t="s">
        <v>850</v>
      </c>
      <c r="BV117" s="64">
        <v>2009</v>
      </c>
      <c r="BW117" s="30" t="s">
        <v>859</v>
      </c>
      <c r="BX117" s="30" t="s">
        <v>858</v>
      </c>
      <c r="BY117" s="29">
        <v>0.87859632736113924</v>
      </c>
      <c r="BZ117" s="23" t="s">
        <v>173</v>
      </c>
      <c r="CA117" s="32" t="s">
        <v>349</v>
      </c>
    </row>
    <row r="118" spans="1:79" x14ac:dyDescent="0.25">
      <c r="A118" s="23" t="s">
        <v>76</v>
      </c>
      <c r="B118" s="24" t="s">
        <v>706</v>
      </c>
      <c r="C118" s="25" t="s">
        <v>686</v>
      </c>
      <c r="D11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6.9041189797436814E-2</v>
      </c>
      <c r="E118" s="27">
        <v>4955</v>
      </c>
      <c r="F118" s="27">
        <v>6781</v>
      </c>
      <c r="G118" s="27">
        <v>4781</v>
      </c>
      <c r="H118" s="27">
        <v>0</v>
      </c>
      <c r="I118" s="27">
        <v>0</v>
      </c>
      <c r="J118" s="27">
        <v>239234</v>
      </c>
      <c r="K118" s="27">
        <v>0</v>
      </c>
      <c r="L11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4.1647735877631377E-3</v>
      </c>
      <c r="M118" s="27">
        <v>55</v>
      </c>
      <c r="N118" s="27">
        <v>0</v>
      </c>
      <c r="O118" s="27">
        <v>13206</v>
      </c>
      <c r="P118" s="27">
        <v>0</v>
      </c>
      <c r="Q11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18" s="27">
        <v>0</v>
      </c>
      <c r="S118" s="27">
        <v>0</v>
      </c>
      <c r="T118" s="27">
        <v>0</v>
      </c>
      <c r="U118" s="27">
        <v>13206</v>
      </c>
      <c r="V118" s="27">
        <v>0</v>
      </c>
      <c r="W118" s="27">
        <v>0</v>
      </c>
      <c r="X118" s="27">
        <v>0</v>
      </c>
      <c r="Y11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0.65941713970422267</v>
      </c>
      <c r="Z118" s="27">
        <v>0</v>
      </c>
      <c r="AA118" s="27">
        <v>185920</v>
      </c>
      <c r="AB118" s="27">
        <v>28165</v>
      </c>
      <c r="AC118" s="27">
        <v>0</v>
      </c>
      <c r="AD118" s="27">
        <v>0</v>
      </c>
      <c r="AE118" s="27">
        <v>239234</v>
      </c>
      <c r="AF118" s="27">
        <v>0</v>
      </c>
      <c r="AG11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1.880123076923077</v>
      </c>
      <c r="AH118" s="27">
        <v>14960</v>
      </c>
      <c r="AI118" s="27">
        <v>2829</v>
      </c>
      <c r="AJ118" s="27">
        <v>333</v>
      </c>
      <c r="AK118" s="27">
        <v>420</v>
      </c>
      <c r="AL118" s="27">
        <v>0</v>
      </c>
      <c r="AM118" s="27">
        <v>138</v>
      </c>
      <c r="AN118" s="27">
        <v>4781</v>
      </c>
      <c r="AO118" s="27">
        <v>8541</v>
      </c>
      <c r="AP118" s="27">
        <v>0</v>
      </c>
      <c r="AQ118" s="27">
        <v>-8125</v>
      </c>
      <c r="AR11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3.242692715432379</v>
      </c>
      <c r="AS118" s="27">
        <v>13393</v>
      </c>
      <c r="AT118" s="27">
        <v>2142</v>
      </c>
      <c r="AU118" s="27">
        <v>15858</v>
      </c>
      <c r="AV118" s="27">
        <v>0</v>
      </c>
      <c r="AW118" s="27">
        <v>5759</v>
      </c>
      <c r="AX118" s="27">
        <v>0</v>
      </c>
      <c r="AY118" s="27">
        <v>4781</v>
      </c>
      <c r="AZ118" s="27">
        <v>672</v>
      </c>
      <c r="BA118" s="27">
        <v>0</v>
      </c>
      <c r="BB118" s="27">
        <v>0</v>
      </c>
      <c r="BC118" s="27">
        <v>77</v>
      </c>
      <c r="BD118" s="27">
        <v>141</v>
      </c>
      <c r="BE118" s="27">
        <v>13206</v>
      </c>
      <c r="BF118" s="26">
        <f>IFERROR(SUM(Entity_Metrics[[#This Row],[Operating surplus/(deficit) (social housing lettings)]])/SUM(Entity_Metrics[[#This Row],[Turnover from social housing lettings]]),"")</f>
        <v>0.19364761063150024</v>
      </c>
      <c r="BG118" s="27">
        <v>11395</v>
      </c>
      <c r="BH118" s="27">
        <v>58844</v>
      </c>
      <c r="BI118" s="26">
        <f>IFERROR(SUM(Entity_Metrics[[#This Row],[Operating surplus/(deficit) (overall)2]],-Entity_Metrics[[#This Row],[Gain/(loss) on disposal of fixed assets (housing properties)2]],-Entity_Metrics[[#This Row],[Gain/(loss) on disposal of fixed assets (other)2]])/SUM(Entity_Metrics[[#This Row],[Turnover (overall)]]),"")</f>
        <v>0.18587138040772599</v>
      </c>
      <c r="BJ118" s="27">
        <v>14960</v>
      </c>
      <c r="BK118" s="27">
        <v>2829</v>
      </c>
      <c r="BL118" s="27">
        <v>333</v>
      </c>
      <c r="BM118" s="27">
        <v>63474</v>
      </c>
      <c r="BN118" s="26">
        <f>IFERROR(SUM(Entity_Metrics[[#This Row],[Operating surplus/(deficit) (overall)3]],Entity_Metrics[[#This Row],[Share of operating surplus/(deficit) in joint ventures or associates]])/SUM(Entity_Metrics[[#This Row],[Total assets less current liabilities]]),"")</f>
        <v>5.5635926825367901E-2</v>
      </c>
      <c r="BO118" s="27">
        <v>14960</v>
      </c>
      <c r="BP118" s="27">
        <v>0</v>
      </c>
      <c r="BQ118" s="27">
        <v>268891</v>
      </c>
      <c r="BR118" s="65">
        <f>Entity_Metrics[[#This Row],[Total social housing units owned (Period end)]]</f>
        <v>13206</v>
      </c>
      <c r="BS118" s="26">
        <v>2.8064320388349515E-3</v>
      </c>
      <c r="BT118" s="26">
        <v>5.0819174757281552E-2</v>
      </c>
      <c r="BU118" s="30" t="s">
        <v>850</v>
      </c>
      <c r="BV118" s="64">
        <v>2002</v>
      </c>
      <c r="BW118" s="30" t="s">
        <v>851</v>
      </c>
      <c r="BX118" s="30" t="s">
        <v>853</v>
      </c>
      <c r="BY118" s="29">
        <v>0.92070169320167683</v>
      </c>
      <c r="BZ118" s="23" t="s">
        <v>76</v>
      </c>
      <c r="CA118" s="32" t="s">
        <v>706</v>
      </c>
    </row>
    <row r="119" spans="1:79" x14ac:dyDescent="0.25">
      <c r="A119" s="23" t="s">
        <v>67</v>
      </c>
      <c r="B119" s="24" t="s">
        <v>707</v>
      </c>
      <c r="C119" s="25" t="s">
        <v>686</v>
      </c>
      <c r="D11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0.16512833726298551</v>
      </c>
      <c r="E119" s="27">
        <v>0</v>
      </c>
      <c r="F119" s="27">
        <v>90561</v>
      </c>
      <c r="G119" s="27">
        <v>3006</v>
      </c>
      <c r="H119" s="27">
        <v>0</v>
      </c>
      <c r="I119" s="27">
        <v>0</v>
      </c>
      <c r="J119" s="27">
        <v>566632</v>
      </c>
      <c r="K119" s="27">
        <v>0</v>
      </c>
      <c r="L11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0.10177828225501324</v>
      </c>
      <c r="M119" s="27">
        <v>269</v>
      </c>
      <c r="N119" s="27">
        <v>0</v>
      </c>
      <c r="O119" s="27">
        <v>2643</v>
      </c>
      <c r="P119" s="27">
        <v>0</v>
      </c>
      <c r="Q11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19" s="27">
        <v>0</v>
      </c>
      <c r="S119" s="27">
        <v>0</v>
      </c>
      <c r="T119" s="27">
        <v>0</v>
      </c>
      <c r="U119" s="27">
        <v>2643</v>
      </c>
      <c r="V119" s="27">
        <v>0</v>
      </c>
      <c r="W119" s="27">
        <v>0</v>
      </c>
      <c r="X119" s="27">
        <v>0</v>
      </c>
      <c r="Y11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0.63284459755185019</v>
      </c>
      <c r="Z119" s="27">
        <v>48000</v>
      </c>
      <c r="AA119" s="27">
        <v>319984</v>
      </c>
      <c r="AB119" s="27">
        <v>9394</v>
      </c>
      <c r="AC119" s="27">
        <v>0</v>
      </c>
      <c r="AD119" s="27">
        <v>0</v>
      </c>
      <c r="AE119" s="27">
        <v>566632</v>
      </c>
      <c r="AF119" s="27">
        <v>0</v>
      </c>
      <c r="AG11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1.718889294848374</v>
      </c>
      <c r="AH119" s="27">
        <v>21322</v>
      </c>
      <c r="AI119" s="27">
        <v>-293</v>
      </c>
      <c r="AJ119" s="27">
        <v>0</v>
      </c>
      <c r="AK119" s="27">
        <v>284</v>
      </c>
      <c r="AL119" s="27">
        <v>0</v>
      </c>
      <c r="AM119" s="27">
        <v>46</v>
      </c>
      <c r="AN119" s="27">
        <v>3006</v>
      </c>
      <c r="AO119" s="27">
        <v>5152</v>
      </c>
      <c r="AP119" s="27">
        <v>0</v>
      </c>
      <c r="AQ119" s="27">
        <v>-13685</v>
      </c>
      <c r="AR11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4.1180476730987516</v>
      </c>
      <c r="AS119" s="27">
        <v>3958</v>
      </c>
      <c r="AT119" s="27">
        <v>1420</v>
      </c>
      <c r="AU119" s="27">
        <v>1558</v>
      </c>
      <c r="AV119" s="27">
        <v>704</v>
      </c>
      <c r="AW119" s="27">
        <v>0</v>
      </c>
      <c r="AX119" s="27">
        <v>0</v>
      </c>
      <c r="AY119" s="27">
        <v>3006</v>
      </c>
      <c r="AZ119" s="27">
        <v>238</v>
      </c>
      <c r="BA119" s="27">
        <v>0</v>
      </c>
      <c r="BB119" s="27">
        <v>0</v>
      </c>
      <c r="BC119" s="27">
        <v>0</v>
      </c>
      <c r="BD119" s="27">
        <v>0</v>
      </c>
      <c r="BE119" s="27">
        <v>2643</v>
      </c>
      <c r="BF119" s="26">
        <f>IFERROR(SUM(Entity_Metrics[[#This Row],[Operating surplus/(deficit) (social housing lettings)]])/SUM(Entity_Metrics[[#This Row],[Turnover from social housing lettings]]),"")</f>
        <v>0.62724890829694324</v>
      </c>
      <c r="BG119" s="27">
        <v>21546</v>
      </c>
      <c r="BH119" s="27">
        <v>34350</v>
      </c>
      <c r="BI119" s="26">
        <f>IFERROR(SUM(Entity_Metrics[[#This Row],[Operating surplus/(deficit) (overall)2]],-Entity_Metrics[[#This Row],[Gain/(loss) on disposal of fixed assets (housing properties)2]],-Entity_Metrics[[#This Row],[Gain/(loss) on disposal of fixed assets (other)2]])/SUM(Entity_Metrics[[#This Row],[Turnover (overall)]]),"")</f>
        <v>0.62744927283810847</v>
      </c>
      <c r="BJ119" s="27">
        <v>21322</v>
      </c>
      <c r="BK119" s="27">
        <v>-293</v>
      </c>
      <c r="BL119" s="27">
        <v>0</v>
      </c>
      <c r="BM119" s="27">
        <v>34449</v>
      </c>
      <c r="BN119" s="26">
        <f>IFERROR(SUM(Entity_Metrics[[#This Row],[Operating surplus/(deficit) (overall)3]],Entity_Metrics[[#This Row],[Share of operating surplus/(deficit) in joint ventures or associates]])/SUM(Entity_Metrics[[#This Row],[Total assets less current liabilities]]),"")</f>
        <v>4.0632682229633156E-2</v>
      </c>
      <c r="BO119" s="27">
        <v>21322</v>
      </c>
      <c r="BP119" s="27">
        <v>0</v>
      </c>
      <c r="BQ119" s="27">
        <v>524750</v>
      </c>
      <c r="BR119" s="65">
        <f>Entity_Metrics[[#This Row],[Total social housing units owned (Period end)]]</f>
        <v>2643</v>
      </c>
      <c r="BS119" s="26">
        <v>0</v>
      </c>
      <c r="BT119" s="26">
        <v>0</v>
      </c>
      <c r="BU119" s="30" t="s">
        <v>845</v>
      </c>
      <c r="BV119" s="64" t="s">
        <v>118</v>
      </c>
      <c r="BW119" s="30" t="s">
        <v>118</v>
      </c>
      <c r="BX119" s="30" t="s">
        <v>846</v>
      </c>
      <c r="BY119" s="29">
        <v>1.2173514099506981</v>
      </c>
      <c r="BZ119" s="23" t="s">
        <v>67</v>
      </c>
      <c r="CA119" s="32" t="s">
        <v>707</v>
      </c>
    </row>
    <row r="120" spans="1:79" x14ac:dyDescent="0.25">
      <c r="A120" s="23" t="s">
        <v>107</v>
      </c>
      <c r="B120" s="24" t="s">
        <v>279</v>
      </c>
      <c r="C120" s="25" t="s">
        <v>686</v>
      </c>
      <c r="D12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8.2313293306283869E-2</v>
      </c>
      <c r="E120" s="27">
        <v>744973</v>
      </c>
      <c r="F120" s="27">
        <v>0</v>
      </c>
      <c r="G120" s="27">
        <v>57382</v>
      </c>
      <c r="H120" s="27">
        <v>0</v>
      </c>
      <c r="I120" s="27">
        <v>0</v>
      </c>
      <c r="J120" s="27">
        <v>9747575</v>
      </c>
      <c r="K120" s="27">
        <v>0</v>
      </c>
      <c r="L12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1.4274924471299093E-2</v>
      </c>
      <c r="M120" s="27">
        <v>1134</v>
      </c>
      <c r="N120" s="27">
        <v>0</v>
      </c>
      <c r="O120" s="27">
        <v>79440</v>
      </c>
      <c r="P120" s="27">
        <v>0</v>
      </c>
      <c r="Q12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1.1774544974360102E-3</v>
      </c>
      <c r="R120" s="27">
        <v>5</v>
      </c>
      <c r="S120" s="27">
        <v>0</v>
      </c>
      <c r="T120" s="27">
        <v>102</v>
      </c>
      <c r="U120" s="27">
        <v>79440</v>
      </c>
      <c r="V120" s="27">
        <v>0</v>
      </c>
      <c r="W120" s="27">
        <v>394</v>
      </c>
      <c r="X120" s="27">
        <v>11040</v>
      </c>
      <c r="Y12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0.52229708414656983</v>
      </c>
      <c r="Z120" s="27">
        <v>59053</v>
      </c>
      <c r="AA120" s="27">
        <v>5135210</v>
      </c>
      <c r="AB120" s="27">
        <v>103133</v>
      </c>
      <c r="AC120" s="27">
        <v>0</v>
      </c>
      <c r="AD120" s="27">
        <v>0</v>
      </c>
      <c r="AE120" s="27">
        <v>9747575</v>
      </c>
      <c r="AF120" s="27">
        <v>0</v>
      </c>
      <c r="AG12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2.253003485273013</v>
      </c>
      <c r="AH120" s="27">
        <v>352688</v>
      </c>
      <c r="AI120" s="27">
        <v>65377</v>
      </c>
      <c r="AJ120" s="27">
        <v>0</v>
      </c>
      <c r="AK120" s="27">
        <v>23514</v>
      </c>
      <c r="AL120" s="27">
        <v>3500</v>
      </c>
      <c r="AM120" s="27">
        <v>41636</v>
      </c>
      <c r="AN120" s="27">
        <v>57382</v>
      </c>
      <c r="AO120" s="27">
        <v>85131</v>
      </c>
      <c r="AP120" s="27">
        <v>-22210</v>
      </c>
      <c r="AQ120" s="27">
        <v>-124120</v>
      </c>
      <c r="AR12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4.5310904552239739</v>
      </c>
      <c r="AS120" s="27">
        <v>44458</v>
      </c>
      <c r="AT120" s="27">
        <v>64132</v>
      </c>
      <c r="AU120" s="27">
        <v>105633</v>
      </c>
      <c r="AV120" s="27">
        <v>49552</v>
      </c>
      <c r="AW120" s="27">
        <v>0</v>
      </c>
      <c r="AX120" s="27">
        <v>0</v>
      </c>
      <c r="AY120" s="27">
        <v>57382</v>
      </c>
      <c r="AZ120" s="27">
        <v>565</v>
      </c>
      <c r="BA120" s="27">
        <v>31681</v>
      </c>
      <c r="BB120" s="27">
        <v>6508</v>
      </c>
      <c r="BC120" s="27">
        <v>1303</v>
      </c>
      <c r="BD120" s="27">
        <v>0</v>
      </c>
      <c r="BE120" s="27">
        <v>79719</v>
      </c>
      <c r="BF120" s="26">
        <f>IFERROR(SUM(Entity_Metrics[[#This Row],[Operating surplus/(deficit) (social housing lettings)]])/SUM(Entity_Metrics[[#This Row],[Turnover from social housing lettings]]),"")</f>
        <v>0.34446433861408643</v>
      </c>
      <c r="BG120" s="27">
        <v>184884</v>
      </c>
      <c r="BH120" s="27">
        <v>536729</v>
      </c>
      <c r="BI120" s="26">
        <f>IFERROR(SUM(Entity_Metrics[[#This Row],[Operating surplus/(deficit) (overall)2]],-Entity_Metrics[[#This Row],[Gain/(loss) on disposal of fixed assets (housing properties)2]],-Entity_Metrics[[#This Row],[Gain/(loss) on disposal of fixed assets (other)2]])/SUM(Entity_Metrics[[#This Row],[Turnover (overall)]]),"")</f>
        <v>0.36383633183946223</v>
      </c>
      <c r="BJ120" s="27">
        <v>352688</v>
      </c>
      <c r="BK120" s="27">
        <v>65377</v>
      </c>
      <c r="BL120" s="27">
        <v>0</v>
      </c>
      <c r="BM120" s="27">
        <v>789671</v>
      </c>
      <c r="BN120" s="26">
        <f>IFERROR(SUM(Entity_Metrics[[#This Row],[Operating surplus/(deficit) (overall)3]],Entity_Metrics[[#This Row],[Share of operating surplus/(deficit) in joint ventures or associates]])/SUM(Entity_Metrics[[#This Row],[Total assets less current liabilities]]),"")</f>
        <v>2.8188955068537778E-2</v>
      </c>
      <c r="BO120" s="27">
        <v>352688</v>
      </c>
      <c r="BP120" s="27">
        <v>0</v>
      </c>
      <c r="BQ120" s="27">
        <v>12511567</v>
      </c>
      <c r="BR120" s="65">
        <f>Entity_Metrics[[#This Row],[Total social housing units owned (Period end)]]</f>
        <v>79440</v>
      </c>
      <c r="BS120" s="26">
        <v>3.4321517511789329E-2</v>
      </c>
      <c r="BT120" s="26">
        <v>3.3977110157367665E-2</v>
      </c>
      <c r="BU120" s="30" t="s">
        <v>845</v>
      </c>
      <c r="BV120" s="64" t="s">
        <v>118</v>
      </c>
      <c r="BW120" s="30" t="s">
        <v>118</v>
      </c>
      <c r="BX120" s="30" t="s">
        <v>846</v>
      </c>
      <c r="BY120" s="29">
        <v>1.2304126064709715</v>
      </c>
      <c r="BZ120" s="23" t="s">
        <v>107</v>
      </c>
      <c r="CA120" s="32" t="s">
        <v>279</v>
      </c>
    </row>
    <row r="121" spans="1:79" x14ac:dyDescent="0.25">
      <c r="A121" s="23" t="s">
        <v>685</v>
      </c>
      <c r="B121" s="24" t="s">
        <v>451</v>
      </c>
      <c r="C121" s="25" t="s">
        <v>686</v>
      </c>
      <c r="D12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6.3797096362366273E-2</v>
      </c>
      <c r="E121" s="27">
        <v>60919</v>
      </c>
      <c r="F121" s="27">
        <v>0</v>
      </c>
      <c r="G121" s="27">
        <v>10709</v>
      </c>
      <c r="H121" s="27">
        <v>2530</v>
      </c>
      <c r="I121" s="27">
        <v>0</v>
      </c>
      <c r="J121" s="27">
        <v>1162404</v>
      </c>
      <c r="K121" s="27">
        <v>0</v>
      </c>
      <c r="L12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2.2271328913731098E-2</v>
      </c>
      <c r="M121" s="27">
        <v>514</v>
      </c>
      <c r="N121" s="27">
        <v>0</v>
      </c>
      <c r="O121" s="27">
        <v>21192</v>
      </c>
      <c r="P121" s="27">
        <v>1887</v>
      </c>
      <c r="Q12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2.3750917649090989E-3</v>
      </c>
      <c r="R121" s="27">
        <v>8</v>
      </c>
      <c r="S121" s="27">
        <v>0</v>
      </c>
      <c r="T121" s="27">
        <v>47</v>
      </c>
      <c r="U121" s="27">
        <v>21192</v>
      </c>
      <c r="V121" s="27">
        <v>1887</v>
      </c>
      <c r="W121" s="27">
        <v>78</v>
      </c>
      <c r="X121" s="27">
        <v>0</v>
      </c>
      <c r="Y12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0.48269362459179427</v>
      </c>
      <c r="Z121" s="27">
        <v>3028</v>
      </c>
      <c r="AA121" s="27">
        <v>677365</v>
      </c>
      <c r="AB121" s="27">
        <v>119308</v>
      </c>
      <c r="AC121" s="27">
        <v>0</v>
      </c>
      <c r="AD121" s="27">
        <v>0</v>
      </c>
      <c r="AE121" s="27">
        <v>1162404</v>
      </c>
      <c r="AF121" s="27">
        <v>0</v>
      </c>
      <c r="AG12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1.5159650064744339</v>
      </c>
      <c r="AH121" s="27">
        <v>45727</v>
      </c>
      <c r="AI121" s="27">
        <v>3470</v>
      </c>
      <c r="AJ121" s="27">
        <v>0</v>
      </c>
      <c r="AK121" s="27">
        <v>2816</v>
      </c>
      <c r="AL121" s="27">
        <v>0</v>
      </c>
      <c r="AM121" s="27">
        <v>877</v>
      </c>
      <c r="AN121" s="27">
        <v>10709</v>
      </c>
      <c r="AO121" s="27">
        <v>18391</v>
      </c>
      <c r="AP121" s="27">
        <v>-2530</v>
      </c>
      <c r="AQ121" s="27">
        <v>-29133</v>
      </c>
      <c r="AR12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3.8329110360360361</v>
      </c>
      <c r="AS121" s="27">
        <v>21782</v>
      </c>
      <c r="AT121" s="27">
        <v>19283</v>
      </c>
      <c r="AU121" s="27">
        <v>12260</v>
      </c>
      <c r="AV121" s="27">
        <v>6639</v>
      </c>
      <c r="AW121" s="27">
        <v>1031</v>
      </c>
      <c r="AX121" s="27">
        <v>48</v>
      </c>
      <c r="AY121" s="27">
        <v>10709</v>
      </c>
      <c r="AZ121" s="27">
        <v>0</v>
      </c>
      <c r="BA121" s="27">
        <v>1830</v>
      </c>
      <c r="BB121" s="27">
        <v>0</v>
      </c>
      <c r="BC121" s="27">
        <v>4333</v>
      </c>
      <c r="BD121" s="27">
        <v>3772</v>
      </c>
      <c r="BE121" s="27">
        <v>21312</v>
      </c>
      <c r="BF121" s="26">
        <f>IFERROR(SUM(Entity_Metrics[[#This Row],[Operating surplus/(deficit) (social housing lettings)]])/SUM(Entity_Metrics[[#This Row],[Turnover from social housing lettings]]),"")</f>
        <v>0.31131094390408026</v>
      </c>
      <c r="BG121" s="27">
        <v>35623</v>
      </c>
      <c r="BH121" s="27">
        <v>114429</v>
      </c>
      <c r="BI121" s="26">
        <f>IFERROR(SUM(Entity_Metrics[[#This Row],[Operating surplus/(deficit) (overall)2]],-Entity_Metrics[[#This Row],[Gain/(loss) on disposal of fixed assets (housing properties)2]],-Entity_Metrics[[#This Row],[Gain/(loss) on disposal of fixed assets (other)2]])/SUM(Entity_Metrics[[#This Row],[Turnover (overall)]]),"")</f>
        <v>0.2881054325297262</v>
      </c>
      <c r="BJ121" s="27">
        <v>45727</v>
      </c>
      <c r="BK121" s="27">
        <v>3470</v>
      </c>
      <c r="BL121" s="27">
        <v>0</v>
      </c>
      <c r="BM121" s="27">
        <v>146672</v>
      </c>
      <c r="BN121" s="26">
        <f>IFERROR(SUM(Entity_Metrics[[#This Row],[Operating surplus/(deficit) (overall)3]],Entity_Metrics[[#This Row],[Share of operating surplus/(deficit) in joint ventures or associates]])/SUM(Entity_Metrics[[#This Row],[Total assets less current liabilities]]),"")</f>
        <v>3.5489571683470923E-2</v>
      </c>
      <c r="BO121" s="27">
        <v>45727</v>
      </c>
      <c r="BP121" s="27">
        <v>0</v>
      </c>
      <c r="BQ121" s="27">
        <v>1288463</v>
      </c>
      <c r="BR121" s="65">
        <f>Entity_Metrics[[#This Row],[Total social housing units owned (Period end)]]</f>
        <v>21192</v>
      </c>
      <c r="BS121" s="26">
        <v>2.3208546038948761E-2</v>
      </c>
      <c r="BT121" s="26">
        <v>6.0361126867082622E-2</v>
      </c>
      <c r="BU121" s="30" t="s">
        <v>845</v>
      </c>
      <c r="BV121" s="64" t="s">
        <v>118</v>
      </c>
      <c r="BW121" s="30" t="s">
        <v>118</v>
      </c>
      <c r="BX121" s="30" t="s">
        <v>852</v>
      </c>
      <c r="BY121" s="29">
        <v>0.952531684505594</v>
      </c>
      <c r="BZ121" s="23" t="s">
        <v>685</v>
      </c>
      <c r="CA121" s="32" t="s">
        <v>451</v>
      </c>
    </row>
    <row r="122" spans="1:79" x14ac:dyDescent="0.25">
      <c r="A122" s="23" t="s">
        <v>307</v>
      </c>
      <c r="B122" s="24" t="s">
        <v>453</v>
      </c>
      <c r="C122" s="25" t="s">
        <v>686</v>
      </c>
      <c r="D12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1.4977854413902694E-2</v>
      </c>
      <c r="E122" s="27">
        <v>0</v>
      </c>
      <c r="F122" s="27">
        <v>0</v>
      </c>
      <c r="G122" s="27">
        <v>1772</v>
      </c>
      <c r="H122" s="27">
        <v>0</v>
      </c>
      <c r="I122" s="27">
        <v>0</v>
      </c>
      <c r="J122" s="27">
        <v>118308</v>
      </c>
      <c r="K122" s="27">
        <v>0</v>
      </c>
      <c r="L12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4.0096230954290296E-3</v>
      </c>
      <c r="M122" s="27">
        <v>5</v>
      </c>
      <c r="N122" s="27">
        <v>0</v>
      </c>
      <c r="O122" s="27">
        <v>1247</v>
      </c>
      <c r="P122" s="27">
        <v>0</v>
      </c>
      <c r="Q12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22" s="27">
        <v>0</v>
      </c>
      <c r="S122" s="27">
        <v>0</v>
      </c>
      <c r="T122" s="27">
        <v>0</v>
      </c>
      <c r="U122" s="27">
        <v>1247</v>
      </c>
      <c r="V122" s="27">
        <v>0</v>
      </c>
      <c r="W122" s="27">
        <v>27</v>
      </c>
      <c r="X122" s="27">
        <v>0</v>
      </c>
      <c r="Y12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8.2149981404469691E-2</v>
      </c>
      <c r="Z122" s="27">
        <v>7483</v>
      </c>
      <c r="AA122" s="27">
        <v>4696</v>
      </c>
      <c r="AB122" s="27">
        <v>2460</v>
      </c>
      <c r="AC122" s="27">
        <v>0</v>
      </c>
      <c r="AD122" s="27">
        <v>0</v>
      </c>
      <c r="AE122" s="27">
        <v>118308</v>
      </c>
      <c r="AF122" s="27">
        <v>0</v>
      </c>
      <c r="AG12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3.3391136801541426</v>
      </c>
      <c r="AH122" s="27">
        <v>1396</v>
      </c>
      <c r="AI122" s="27">
        <v>0</v>
      </c>
      <c r="AJ122" s="27">
        <v>-128</v>
      </c>
      <c r="AK122" s="27">
        <v>873</v>
      </c>
      <c r="AL122" s="27">
        <v>0</v>
      </c>
      <c r="AM122" s="27">
        <v>508</v>
      </c>
      <c r="AN122" s="27">
        <v>1772</v>
      </c>
      <c r="AO122" s="27">
        <v>2346</v>
      </c>
      <c r="AP122" s="27">
        <v>0</v>
      </c>
      <c r="AQ122" s="27">
        <v>-519</v>
      </c>
      <c r="AR12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26.135572642654797</v>
      </c>
      <c r="AS122" s="27">
        <v>10462</v>
      </c>
      <c r="AT122" s="27">
        <v>9690</v>
      </c>
      <c r="AU122" s="27">
        <v>2152</v>
      </c>
      <c r="AV122" s="27">
        <v>0</v>
      </c>
      <c r="AW122" s="27">
        <v>45</v>
      </c>
      <c r="AX122" s="27">
        <v>0</v>
      </c>
      <c r="AY122" s="27">
        <v>1772</v>
      </c>
      <c r="AZ122" s="27">
        <v>0</v>
      </c>
      <c r="BA122" s="27">
        <v>0</v>
      </c>
      <c r="BB122" s="27">
        <v>0</v>
      </c>
      <c r="BC122" s="27">
        <v>0</v>
      </c>
      <c r="BD122" s="27">
        <v>40460</v>
      </c>
      <c r="BE122" s="27">
        <v>2471</v>
      </c>
      <c r="BF122" s="26">
        <f>IFERROR(SUM(Entity_Metrics[[#This Row],[Operating surplus/(deficit) (social housing lettings)]])/SUM(Entity_Metrics[[#This Row],[Turnover from social housing lettings]]),"")</f>
        <v>6.9476941655974039E-2</v>
      </c>
      <c r="BG122" s="27">
        <v>1841</v>
      </c>
      <c r="BH122" s="27">
        <v>26498</v>
      </c>
      <c r="BI122" s="26">
        <f>IFERROR(SUM(Entity_Metrics[[#This Row],[Operating surplus/(deficit) (overall)2]],-Entity_Metrics[[#This Row],[Gain/(loss) on disposal of fixed assets (housing properties)2]],-Entity_Metrics[[#This Row],[Gain/(loss) on disposal of fixed assets (other)2]])/SUM(Entity_Metrics[[#This Row],[Turnover (overall)]]),"")</f>
        <v>2.2831802723636309E-2</v>
      </c>
      <c r="BJ122" s="27">
        <v>1396</v>
      </c>
      <c r="BK122" s="27">
        <v>0</v>
      </c>
      <c r="BL122" s="27">
        <v>-128</v>
      </c>
      <c r="BM122" s="27">
        <v>66749</v>
      </c>
      <c r="BN122" s="26">
        <f>IFERROR(SUM(Entity_Metrics[[#This Row],[Operating surplus/(deficit) (overall)3]],Entity_Metrics[[#This Row],[Share of operating surplus/(deficit) in joint ventures or associates]])/SUM(Entity_Metrics[[#This Row],[Total assets less current liabilities]]),"")</f>
        <v>8.5104826467844886E-3</v>
      </c>
      <c r="BO122" s="27">
        <v>1396</v>
      </c>
      <c r="BP122" s="27">
        <v>0</v>
      </c>
      <c r="BQ122" s="27">
        <v>164033</v>
      </c>
      <c r="BR122" s="65">
        <f>Entity_Metrics[[#This Row],[Total social housing units owned (Period end)]]</f>
        <v>1247</v>
      </c>
      <c r="BS122" s="26">
        <v>0.9495867768595041</v>
      </c>
      <c r="BT122" s="26">
        <v>0</v>
      </c>
      <c r="BU122" s="30" t="s">
        <v>845</v>
      </c>
      <c r="BV122" s="64" t="s">
        <v>118</v>
      </c>
      <c r="BW122" s="30" t="s">
        <v>118</v>
      </c>
      <c r="BX122" s="30" t="s">
        <v>846</v>
      </c>
      <c r="BY122" s="29">
        <v>1.2289045106742513</v>
      </c>
      <c r="BZ122" s="23" t="s">
        <v>307</v>
      </c>
      <c r="CA122" s="32" t="s">
        <v>453</v>
      </c>
    </row>
    <row r="123" spans="1:79" x14ac:dyDescent="0.25">
      <c r="A123" s="23" t="s">
        <v>121</v>
      </c>
      <c r="B123" s="24" t="s">
        <v>669</v>
      </c>
      <c r="C123" s="25" t="s">
        <v>686</v>
      </c>
      <c r="D12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9.6030831393151592E-2</v>
      </c>
      <c r="E123" s="27">
        <v>18305</v>
      </c>
      <c r="F123" s="27">
        <v>0</v>
      </c>
      <c r="G123" s="27">
        <v>2277</v>
      </c>
      <c r="H123" s="27">
        <v>0</v>
      </c>
      <c r="I123" s="27">
        <v>0</v>
      </c>
      <c r="J123" s="27">
        <v>214327</v>
      </c>
      <c r="K123" s="27">
        <v>0</v>
      </c>
      <c r="L12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3.6532460613440901E-3</v>
      </c>
      <c r="M123" s="27">
        <v>48</v>
      </c>
      <c r="N123" s="27">
        <v>0</v>
      </c>
      <c r="O123" s="27">
        <v>12645</v>
      </c>
      <c r="P123" s="27">
        <v>494</v>
      </c>
      <c r="Q12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23" s="27">
        <v>0</v>
      </c>
      <c r="S123" s="27">
        <v>0</v>
      </c>
      <c r="T123" s="27">
        <v>0</v>
      </c>
      <c r="U123" s="27">
        <v>12645</v>
      </c>
      <c r="V123" s="27">
        <v>494</v>
      </c>
      <c r="W123" s="27">
        <v>0</v>
      </c>
      <c r="X123" s="27">
        <v>0</v>
      </c>
      <c r="Y12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0.35425774634087165</v>
      </c>
      <c r="Z123" s="27">
        <v>0</v>
      </c>
      <c r="AA123" s="27">
        <v>81100</v>
      </c>
      <c r="AB123" s="27">
        <v>5173</v>
      </c>
      <c r="AC123" s="27">
        <v>0</v>
      </c>
      <c r="AD123" s="27">
        <v>0</v>
      </c>
      <c r="AE123" s="27">
        <v>214327</v>
      </c>
      <c r="AF123" s="27">
        <v>0</v>
      </c>
      <c r="AG12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1.9257386212403513</v>
      </c>
      <c r="AH123" s="27">
        <v>2548</v>
      </c>
      <c r="AI123" s="27">
        <v>2898</v>
      </c>
      <c r="AJ123" s="27">
        <v>0</v>
      </c>
      <c r="AK123" s="27">
        <v>269</v>
      </c>
      <c r="AL123" s="27">
        <v>0</v>
      </c>
      <c r="AM123" s="27">
        <v>806</v>
      </c>
      <c r="AN123" s="27">
        <v>2277</v>
      </c>
      <c r="AO123" s="27">
        <v>9325</v>
      </c>
      <c r="AP123" s="27">
        <v>0</v>
      </c>
      <c r="AQ123" s="27">
        <v>-3757</v>
      </c>
      <c r="AR12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4.2762919132149904</v>
      </c>
      <c r="AS123" s="27">
        <v>20915</v>
      </c>
      <c r="AT123" s="27">
        <v>2373</v>
      </c>
      <c r="AU123" s="27">
        <v>10445</v>
      </c>
      <c r="AV123" s="27">
        <v>6231</v>
      </c>
      <c r="AW123" s="27">
        <v>11901</v>
      </c>
      <c r="AX123" s="27">
        <v>0</v>
      </c>
      <c r="AY123" s="27">
        <v>2277</v>
      </c>
      <c r="AZ123" s="27">
        <v>44</v>
      </c>
      <c r="BA123" s="27">
        <v>16</v>
      </c>
      <c r="BB123" s="27">
        <v>0</v>
      </c>
      <c r="BC123" s="27">
        <v>0</v>
      </c>
      <c r="BD123" s="27">
        <v>0</v>
      </c>
      <c r="BE123" s="27">
        <v>12675</v>
      </c>
      <c r="BF123" s="26">
        <f>IFERROR(SUM(Entity_Metrics[[#This Row],[Operating surplus/(deficit) (social housing lettings)]])/SUM(Entity_Metrics[[#This Row],[Turnover from social housing lettings]]),"")</f>
        <v>-1.0885005450761456E-2</v>
      </c>
      <c r="BG123" s="27">
        <v>-659</v>
      </c>
      <c r="BH123" s="27">
        <v>60542</v>
      </c>
      <c r="BI123" s="26">
        <f>IFERROR(SUM(Entity_Metrics[[#This Row],[Operating surplus/(deficit) (overall)2]],-Entity_Metrics[[#This Row],[Gain/(loss) on disposal of fixed assets (housing properties)2]],-Entity_Metrics[[#This Row],[Gain/(loss) on disposal of fixed assets (other)2]])/SUM(Entity_Metrics[[#This Row],[Turnover (overall)]]),"")</f>
        <v>-5.5073877673049989E-3</v>
      </c>
      <c r="BJ123" s="27">
        <v>2548</v>
      </c>
      <c r="BK123" s="27">
        <v>2898</v>
      </c>
      <c r="BL123" s="27">
        <v>0</v>
      </c>
      <c r="BM123" s="27">
        <v>63551</v>
      </c>
      <c r="BN123" s="26">
        <f>IFERROR(SUM(Entity_Metrics[[#This Row],[Operating surplus/(deficit) (overall)3]],Entity_Metrics[[#This Row],[Share of operating surplus/(deficit) in joint ventures or associates]])/SUM(Entity_Metrics[[#This Row],[Total assets less current liabilities]]),"")</f>
        <v>1.0350865077204941E-2</v>
      </c>
      <c r="BO123" s="27">
        <v>2548</v>
      </c>
      <c r="BP123" s="27">
        <v>0</v>
      </c>
      <c r="BQ123" s="27">
        <v>246163</v>
      </c>
      <c r="BR123" s="65">
        <f>Entity_Metrics[[#This Row],[Total social housing units owned (Period end)]]</f>
        <v>12645</v>
      </c>
      <c r="BS123" s="26">
        <v>1.5078168399333385E-3</v>
      </c>
      <c r="BT123" s="26">
        <v>0.13006904213951273</v>
      </c>
      <c r="BU123" s="30" t="s">
        <v>850</v>
      </c>
      <c r="BV123" s="64">
        <v>2005</v>
      </c>
      <c r="BW123" s="30" t="s">
        <v>851</v>
      </c>
      <c r="BX123" s="30" t="s">
        <v>853</v>
      </c>
      <c r="BY123" s="29">
        <v>0.92070169320167683</v>
      </c>
      <c r="BZ123" s="23" t="s">
        <v>121</v>
      </c>
      <c r="CA123" s="32" t="s">
        <v>669</v>
      </c>
    </row>
    <row r="124" spans="1:79" x14ac:dyDescent="0.25">
      <c r="A124" s="23" t="s">
        <v>566</v>
      </c>
      <c r="B124" s="24" t="s">
        <v>565</v>
      </c>
      <c r="C124" s="25" t="s">
        <v>686</v>
      </c>
      <c r="D12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5.1171319724796722E-2</v>
      </c>
      <c r="E124" s="27">
        <v>12460</v>
      </c>
      <c r="F124" s="27">
        <v>0</v>
      </c>
      <c r="G124" s="27">
        <v>5408</v>
      </c>
      <c r="H124" s="27">
        <v>131</v>
      </c>
      <c r="I124" s="27">
        <v>0</v>
      </c>
      <c r="J124" s="27">
        <v>351740</v>
      </c>
      <c r="K124" s="27">
        <v>0</v>
      </c>
      <c r="L12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2.4057738572574178E-3</v>
      </c>
      <c r="M124" s="27">
        <v>21</v>
      </c>
      <c r="N124" s="27">
        <v>0</v>
      </c>
      <c r="O124" s="27">
        <v>8354</v>
      </c>
      <c r="P124" s="27">
        <v>375</v>
      </c>
      <c r="Q12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24" s="27">
        <v>0</v>
      </c>
      <c r="S124" s="27">
        <v>0</v>
      </c>
      <c r="T124" s="27">
        <v>0</v>
      </c>
      <c r="U124" s="27">
        <v>8354</v>
      </c>
      <c r="V124" s="27">
        <v>375</v>
      </c>
      <c r="W124" s="27">
        <v>25</v>
      </c>
      <c r="X124" s="27">
        <v>118</v>
      </c>
      <c r="Y12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0.24531187809177232</v>
      </c>
      <c r="Z124" s="27">
        <v>12800</v>
      </c>
      <c r="AA124" s="27">
        <v>105200</v>
      </c>
      <c r="AB124" s="27">
        <v>31714</v>
      </c>
      <c r="AC124" s="27">
        <v>0</v>
      </c>
      <c r="AD124" s="27">
        <v>0</v>
      </c>
      <c r="AE124" s="27">
        <v>351740</v>
      </c>
      <c r="AF124" s="27">
        <v>0</v>
      </c>
      <c r="AG12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1.9109547123623012</v>
      </c>
      <c r="AH124" s="27">
        <v>11638</v>
      </c>
      <c r="AI124" s="27">
        <v>2156</v>
      </c>
      <c r="AJ124" s="27">
        <v>14</v>
      </c>
      <c r="AK124" s="27">
        <v>26</v>
      </c>
      <c r="AL124" s="27">
        <v>0</v>
      </c>
      <c r="AM124" s="27">
        <v>292</v>
      </c>
      <c r="AN124" s="27">
        <v>5408</v>
      </c>
      <c r="AO124" s="27">
        <v>8164</v>
      </c>
      <c r="AP124" s="27">
        <v>-131</v>
      </c>
      <c r="AQ124" s="27">
        <v>-6405</v>
      </c>
      <c r="AR12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3.9243185078909613</v>
      </c>
      <c r="AS124" s="27">
        <v>10409</v>
      </c>
      <c r="AT124" s="27">
        <v>3103</v>
      </c>
      <c r="AU124" s="27">
        <v>5028</v>
      </c>
      <c r="AV124" s="27">
        <v>2953</v>
      </c>
      <c r="AW124" s="27">
        <v>4068</v>
      </c>
      <c r="AX124" s="27">
        <v>266</v>
      </c>
      <c r="AY124" s="27">
        <v>5408</v>
      </c>
      <c r="AZ124" s="27">
        <v>635</v>
      </c>
      <c r="BA124" s="27">
        <v>107</v>
      </c>
      <c r="BB124" s="27">
        <v>0</v>
      </c>
      <c r="BC124" s="27">
        <v>608</v>
      </c>
      <c r="BD124" s="27">
        <v>238</v>
      </c>
      <c r="BE124" s="27">
        <v>8364</v>
      </c>
      <c r="BF124" s="26">
        <f>IFERROR(SUM(Entity_Metrics[[#This Row],[Operating surplus/(deficit) (social housing lettings)]])/SUM(Entity_Metrics[[#This Row],[Turnover from social housing lettings]]),"")</f>
        <v>0.22408557313148711</v>
      </c>
      <c r="BG124" s="27">
        <v>9888</v>
      </c>
      <c r="BH124" s="27">
        <v>44126</v>
      </c>
      <c r="BI124" s="26">
        <f>IFERROR(SUM(Entity_Metrics[[#This Row],[Operating surplus/(deficit) (overall)2]],-Entity_Metrics[[#This Row],[Gain/(loss) on disposal of fixed assets (housing properties)2]],-Entity_Metrics[[#This Row],[Gain/(loss) on disposal of fixed assets (other)2]])/SUM(Entity_Metrics[[#This Row],[Turnover (overall)]]),"")</f>
        <v>0.20714098188500918</v>
      </c>
      <c r="BJ124" s="27">
        <v>11638</v>
      </c>
      <c r="BK124" s="27">
        <v>2156</v>
      </c>
      <c r="BL124" s="27">
        <v>14</v>
      </c>
      <c r="BM124" s="27">
        <v>45708</v>
      </c>
      <c r="BN124" s="26">
        <f>IFERROR(SUM(Entity_Metrics[[#This Row],[Operating surplus/(deficit) (overall)3]],Entity_Metrics[[#This Row],[Share of operating surplus/(deficit) in joint ventures or associates]])/SUM(Entity_Metrics[[#This Row],[Total assets less current liabilities]]),"")</f>
        <v>3.1435617489202282E-2</v>
      </c>
      <c r="BO124" s="27">
        <v>11638</v>
      </c>
      <c r="BP124" s="27">
        <v>0</v>
      </c>
      <c r="BQ124" s="27">
        <v>370217</v>
      </c>
      <c r="BR124" s="65">
        <f>Entity_Metrics[[#This Row],[Total social housing units owned (Period end)]]</f>
        <v>8354</v>
      </c>
      <c r="BS124" s="26">
        <v>2.7290213993748497E-2</v>
      </c>
      <c r="BT124" s="26">
        <v>0.22108679971146911</v>
      </c>
      <c r="BU124" s="30" t="s">
        <v>850</v>
      </c>
      <c r="BV124" s="64">
        <v>1993</v>
      </c>
      <c r="BW124" s="30" t="s">
        <v>851</v>
      </c>
      <c r="BX124" s="30" t="s">
        <v>855</v>
      </c>
      <c r="BY124" s="29">
        <v>0.94425117472629427</v>
      </c>
      <c r="BZ124" s="23">
        <v>4844</v>
      </c>
      <c r="CA124" s="32" t="s">
        <v>565</v>
      </c>
    </row>
    <row r="125" spans="1:79" x14ac:dyDescent="0.25">
      <c r="A125" s="23" t="s">
        <v>234</v>
      </c>
      <c r="B125" s="24" t="s">
        <v>235</v>
      </c>
      <c r="C125" s="25" t="s">
        <v>686</v>
      </c>
      <c r="D12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4.3928486878446983E-3</v>
      </c>
      <c r="E125" s="27">
        <v>0</v>
      </c>
      <c r="F125" s="27">
        <v>0</v>
      </c>
      <c r="G125" s="27">
        <v>501</v>
      </c>
      <c r="H125" s="27">
        <v>0</v>
      </c>
      <c r="I125" s="27">
        <v>0</v>
      </c>
      <c r="J125" s="27">
        <v>114049</v>
      </c>
      <c r="K125" s="27">
        <v>0</v>
      </c>
      <c r="L12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25" s="27">
        <v>0</v>
      </c>
      <c r="N125" s="27">
        <v>0</v>
      </c>
      <c r="O125" s="27">
        <v>1394</v>
      </c>
      <c r="P125" s="27">
        <v>0</v>
      </c>
      <c r="Q12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25" s="27">
        <v>0</v>
      </c>
      <c r="S125" s="27">
        <v>0</v>
      </c>
      <c r="T125" s="27">
        <v>0</v>
      </c>
      <c r="U125" s="27">
        <v>1394</v>
      </c>
      <c r="V125" s="27">
        <v>0</v>
      </c>
      <c r="W125" s="27">
        <v>1</v>
      </c>
      <c r="X125" s="27">
        <v>0</v>
      </c>
      <c r="Y12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0.38885040640426483</v>
      </c>
      <c r="Z125" s="27">
        <v>1447</v>
      </c>
      <c r="AA125" s="27">
        <v>47923</v>
      </c>
      <c r="AB125" s="27">
        <v>5022</v>
      </c>
      <c r="AC125" s="27">
        <v>0</v>
      </c>
      <c r="AD125" s="27">
        <v>0</v>
      </c>
      <c r="AE125" s="27">
        <v>114049</v>
      </c>
      <c r="AF125" s="27">
        <v>0</v>
      </c>
      <c r="AG12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1.4803180914512923</v>
      </c>
      <c r="AH125" s="27">
        <v>3423</v>
      </c>
      <c r="AI125" s="27">
        <v>-92</v>
      </c>
      <c r="AJ125" s="27">
        <v>0</v>
      </c>
      <c r="AK125" s="27">
        <v>664</v>
      </c>
      <c r="AL125" s="27">
        <v>0</v>
      </c>
      <c r="AM125" s="27">
        <v>25</v>
      </c>
      <c r="AN125" s="27">
        <v>501</v>
      </c>
      <c r="AO125" s="27">
        <v>1348</v>
      </c>
      <c r="AP125" s="27">
        <v>0</v>
      </c>
      <c r="AQ125" s="27">
        <v>-2515</v>
      </c>
      <c r="AR12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2.7475247524752477</v>
      </c>
      <c r="AS125" s="27">
        <v>1887</v>
      </c>
      <c r="AT125" s="27">
        <v>276</v>
      </c>
      <c r="AU125" s="27">
        <v>751</v>
      </c>
      <c r="AV125" s="27">
        <v>429</v>
      </c>
      <c r="AW125" s="27">
        <v>41</v>
      </c>
      <c r="AX125" s="27">
        <v>0</v>
      </c>
      <c r="AY125" s="27">
        <v>501</v>
      </c>
      <c r="AZ125" s="27">
        <v>0</v>
      </c>
      <c r="BA125" s="27">
        <v>0</v>
      </c>
      <c r="BB125" s="27">
        <v>0</v>
      </c>
      <c r="BC125" s="27">
        <v>0</v>
      </c>
      <c r="BD125" s="27">
        <v>0</v>
      </c>
      <c r="BE125" s="27">
        <v>1414</v>
      </c>
      <c r="BF125" s="26">
        <f>IFERROR(SUM(Entity_Metrics[[#This Row],[Operating surplus/(deficit) (social housing lettings)]])/SUM(Entity_Metrics[[#This Row],[Turnover from social housing lettings]]),"")</f>
        <v>0.41887254901960785</v>
      </c>
      <c r="BG125" s="27">
        <v>3418</v>
      </c>
      <c r="BH125" s="27">
        <v>8160</v>
      </c>
      <c r="BI125" s="26">
        <f>IFERROR(SUM(Entity_Metrics[[#This Row],[Operating surplus/(deficit) (overall)2]],-Entity_Metrics[[#This Row],[Gain/(loss) on disposal of fixed assets (housing properties)2]],-Entity_Metrics[[#This Row],[Gain/(loss) on disposal of fixed assets (other)2]])/SUM(Entity_Metrics[[#This Row],[Turnover (overall)]]),"")</f>
        <v>0.42508163018502843</v>
      </c>
      <c r="BJ125" s="27">
        <v>3423</v>
      </c>
      <c r="BK125" s="27">
        <v>-92</v>
      </c>
      <c r="BL125" s="27">
        <v>0</v>
      </c>
      <c r="BM125" s="27">
        <v>8269</v>
      </c>
      <c r="BN125" s="26">
        <f>IFERROR(SUM(Entity_Metrics[[#This Row],[Operating surplus/(deficit) (overall)3]],Entity_Metrics[[#This Row],[Share of operating surplus/(deficit) in joint ventures or associates]])/SUM(Entity_Metrics[[#This Row],[Total assets less current liabilities]]),"")</f>
        <v>2.900208428651314E-2</v>
      </c>
      <c r="BO125" s="27">
        <v>3423</v>
      </c>
      <c r="BP125" s="27">
        <v>0</v>
      </c>
      <c r="BQ125" s="27">
        <v>118026</v>
      </c>
      <c r="BR125" s="65">
        <f>Entity_Metrics[[#This Row],[Total social housing units owned (Period end)]]</f>
        <v>1394</v>
      </c>
      <c r="BS125" s="26">
        <v>0</v>
      </c>
      <c r="BT125" s="26">
        <v>0</v>
      </c>
      <c r="BU125" s="30" t="s">
        <v>845</v>
      </c>
      <c r="BV125" s="64" t="s">
        <v>118</v>
      </c>
      <c r="BW125" s="30" t="s">
        <v>118</v>
      </c>
      <c r="BX125" s="30" t="s">
        <v>854</v>
      </c>
      <c r="BY125" s="29">
        <v>0.9110835406103297</v>
      </c>
      <c r="BZ125" s="23" t="s">
        <v>234</v>
      </c>
      <c r="CA125" s="32" t="s">
        <v>235</v>
      </c>
    </row>
    <row r="126" spans="1:79" x14ac:dyDescent="0.25">
      <c r="A126" s="23" t="s">
        <v>263</v>
      </c>
      <c r="B126" s="24" t="s">
        <v>264</v>
      </c>
      <c r="C126" s="25" t="s">
        <v>686</v>
      </c>
      <c r="D12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1.97421004955507E-2</v>
      </c>
      <c r="E126" s="27">
        <v>1</v>
      </c>
      <c r="F126" s="27">
        <v>0</v>
      </c>
      <c r="G126" s="27">
        <v>5171</v>
      </c>
      <c r="H126" s="27">
        <v>15</v>
      </c>
      <c r="I126" s="27">
        <v>0</v>
      </c>
      <c r="J126" s="27">
        <v>262738</v>
      </c>
      <c r="K126" s="27">
        <v>0</v>
      </c>
      <c r="L12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26" s="27">
        <v>0</v>
      </c>
      <c r="N126" s="27">
        <v>0</v>
      </c>
      <c r="O126" s="27">
        <v>6283</v>
      </c>
      <c r="P126" s="27">
        <v>0</v>
      </c>
      <c r="Q12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26" s="27">
        <v>0</v>
      </c>
      <c r="S126" s="27">
        <v>0</v>
      </c>
      <c r="T126" s="27">
        <v>0</v>
      </c>
      <c r="U126" s="27">
        <v>6283</v>
      </c>
      <c r="V126" s="27">
        <v>0</v>
      </c>
      <c r="W126" s="27">
        <v>0</v>
      </c>
      <c r="X126" s="27">
        <v>761</v>
      </c>
      <c r="Y12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1.4460032427741705</v>
      </c>
      <c r="Z126" s="27">
        <v>0</v>
      </c>
      <c r="AA126" s="27">
        <v>393190</v>
      </c>
      <c r="AB126" s="27">
        <v>13270</v>
      </c>
      <c r="AC126" s="27">
        <v>0</v>
      </c>
      <c r="AD126" s="27">
        <v>0</v>
      </c>
      <c r="AE126" s="27">
        <v>262738</v>
      </c>
      <c r="AF126" s="27">
        <v>0</v>
      </c>
      <c r="AG12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1.5831496448689688</v>
      </c>
      <c r="AH126" s="27">
        <v>9549</v>
      </c>
      <c r="AI126" s="27">
        <v>128</v>
      </c>
      <c r="AJ126" s="27">
        <v>0</v>
      </c>
      <c r="AK126" s="27">
        <v>445</v>
      </c>
      <c r="AL126" s="27">
        <v>0</v>
      </c>
      <c r="AM126" s="27">
        <v>11416</v>
      </c>
      <c r="AN126" s="27">
        <v>5706</v>
      </c>
      <c r="AO126" s="27">
        <v>4706</v>
      </c>
      <c r="AP126" s="27">
        <v>-15</v>
      </c>
      <c r="AQ126" s="27">
        <v>-12234</v>
      </c>
      <c r="AR12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5.6870921534298899</v>
      </c>
      <c r="AS126" s="27">
        <v>5244</v>
      </c>
      <c r="AT126" s="27">
        <v>2415</v>
      </c>
      <c r="AU126" s="27">
        <v>14729</v>
      </c>
      <c r="AV126" s="27">
        <v>3583</v>
      </c>
      <c r="AW126" s="27">
        <v>-18</v>
      </c>
      <c r="AX126" s="27">
        <v>0</v>
      </c>
      <c r="AY126" s="27">
        <v>5706</v>
      </c>
      <c r="AZ126" s="27">
        <v>0</v>
      </c>
      <c r="BA126" s="27">
        <v>0</v>
      </c>
      <c r="BB126" s="27">
        <v>0</v>
      </c>
      <c r="BC126" s="27">
        <v>4073</v>
      </c>
      <c r="BD126" s="27">
        <v>0</v>
      </c>
      <c r="BE126" s="27">
        <v>6283</v>
      </c>
      <c r="BF126" s="26">
        <f>IFERROR(SUM(Entity_Metrics[[#This Row],[Operating surplus/(deficit) (social housing lettings)]])/SUM(Entity_Metrics[[#This Row],[Turnover from social housing lettings]]),"")</f>
        <v>0.29555827674496271</v>
      </c>
      <c r="BG126" s="27">
        <v>13275</v>
      </c>
      <c r="BH126" s="27">
        <v>44915</v>
      </c>
      <c r="BI126" s="26">
        <f>IFERROR(SUM(Entity_Metrics[[#This Row],[Operating surplus/(deficit) (overall)2]],-Entity_Metrics[[#This Row],[Gain/(loss) on disposal of fixed assets (housing properties)2]],-Entity_Metrics[[#This Row],[Gain/(loss) on disposal of fixed assets (other)2]])/SUM(Entity_Metrics[[#This Row],[Turnover (overall)]]),"")</f>
        <v>0.20317453471069033</v>
      </c>
      <c r="BJ126" s="27">
        <v>9549</v>
      </c>
      <c r="BK126" s="27">
        <v>128</v>
      </c>
      <c r="BL126" s="27">
        <v>0</v>
      </c>
      <c r="BM126" s="27">
        <v>46369</v>
      </c>
      <c r="BN126" s="26">
        <f>IFERROR(SUM(Entity_Metrics[[#This Row],[Operating surplus/(deficit) (overall)3]],Entity_Metrics[[#This Row],[Share of operating surplus/(deficit) in joint ventures or associates]])/SUM(Entity_Metrics[[#This Row],[Total assets less current liabilities]]),"")</f>
        <v>1.8156201515013234E-2</v>
      </c>
      <c r="BO126" s="27">
        <v>9549</v>
      </c>
      <c r="BP126" s="27">
        <v>0</v>
      </c>
      <c r="BQ126" s="27">
        <v>525936</v>
      </c>
      <c r="BR126" s="65">
        <f>Entity_Metrics[[#This Row],[Total social housing units owned (Period end)]]</f>
        <v>6283</v>
      </c>
      <c r="BS126" s="26">
        <v>7.1644642572838719E-3</v>
      </c>
      <c r="BT126" s="26">
        <v>6.3206495780926603E-2</v>
      </c>
      <c r="BU126" s="30" t="s">
        <v>850</v>
      </c>
      <c r="BV126" s="64">
        <v>2001</v>
      </c>
      <c r="BW126" s="30" t="s">
        <v>851</v>
      </c>
      <c r="BX126" s="30" t="s">
        <v>847</v>
      </c>
      <c r="BY126" s="29">
        <v>1.0329711362193799</v>
      </c>
      <c r="BZ126" s="23" t="s">
        <v>308</v>
      </c>
      <c r="CA126" s="32" t="s">
        <v>309</v>
      </c>
    </row>
    <row r="127" spans="1:79" x14ac:dyDescent="0.25">
      <c r="A127" s="23" t="s">
        <v>54</v>
      </c>
      <c r="B127" s="24" t="s">
        <v>106</v>
      </c>
      <c r="C127" s="25" t="s">
        <v>686</v>
      </c>
      <c r="D12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8.9442289223474261E-2</v>
      </c>
      <c r="E127" s="27">
        <v>27700</v>
      </c>
      <c r="F127" s="27">
        <v>0</v>
      </c>
      <c r="G127" s="27">
        <v>11112</v>
      </c>
      <c r="H127" s="27">
        <v>1328</v>
      </c>
      <c r="I127" s="27">
        <v>0</v>
      </c>
      <c r="J127" s="27">
        <v>448781</v>
      </c>
      <c r="K127" s="27">
        <v>0</v>
      </c>
      <c r="L12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2.4528301886792454E-2</v>
      </c>
      <c r="M127" s="27">
        <v>308</v>
      </c>
      <c r="N127" s="27">
        <v>4</v>
      </c>
      <c r="O127" s="27">
        <v>12062</v>
      </c>
      <c r="P127" s="27">
        <v>658</v>
      </c>
      <c r="Q12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27" s="27">
        <v>0</v>
      </c>
      <c r="S127" s="27">
        <v>0</v>
      </c>
      <c r="T127" s="27">
        <v>0</v>
      </c>
      <c r="U127" s="27">
        <v>12062</v>
      </c>
      <c r="V127" s="27">
        <v>658</v>
      </c>
      <c r="W127" s="27">
        <v>92</v>
      </c>
      <c r="X127" s="27">
        <v>0</v>
      </c>
      <c r="Y12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0.57399488837539914</v>
      </c>
      <c r="Z127" s="27">
        <v>0</v>
      </c>
      <c r="AA127" s="27">
        <v>163232</v>
      </c>
      <c r="AB127" s="27">
        <v>48634</v>
      </c>
      <c r="AC127" s="27">
        <v>143000</v>
      </c>
      <c r="AD127" s="27">
        <v>0</v>
      </c>
      <c r="AE127" s="27">
        <v>448781</v>
      </c>
      <c r="AF127" s="27">
        <v>0</v>
      </c>
      <c r="AG12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2.0562762304463944</v>
      </c>
      <c r="AH127" s="27">
        <v>28603</v>
      </c>
      <c r="AI127" s="27">
        <v>4588</v>
      </c>
      <c r="AJ127" s="27">
        <v>0</v>
      </c>
      <c r="AK127" s="27">
        <v>124</v>
      </c>
      <c r="AL127" s="27">
        <v>0</v>
      </c>
      <c r="AM127" s="27">
        <v>40</v>
      </c>
      <c r="AN127" s="27">
        <v>11112</v>
      </c>
      <c r="AO127" s="27">
        <v>8739</v>
      </c>
      <c r="AP127" s="27">
        <v>-1139</v>
      </c>
      <c r="AQ127" s="27">
        <v>-9345</v>
      </c>
      <c r="AR12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3.707426428629657</v>
      </c>
      <c r="AS127" s="27">
        <v>7599</v>
      </c>
      <c r="AT127" s="27">
        <v>5258</v>
      </c>
      <c r="AU127" s="27">
        <v>10178</v>
      </c>
      <c r="AV127" s="27">
        <v>6646</v>
      </c>
      <c r="AW127" s="27">
        <v>1876</v>
      </c>
      <c r="AX127" s="27">
        <v>0</v>
      </c>
      <c r="AY127" s="27">
        <v>11112</v>
      </c>
      <c r="AZ127" s="27">
        <v>0</v>
      </c>
      <c r="BA127" s="27">
        <v>1127</v>
      </c>
      <c r="BB127" s="27">
        <v>0</v>
      </c>
      <c r="BC127" s="27">
        <v>505</v>
      </c>
      <c r="BD127" s="27">
        <v>1178</v>
      </c>
      <c r="BE127" s="27">
        <v>12267</v>
      </c>
      <c r="BF127" s="26">
        <f>IFERROR(SUM(Entity_Metrics[[#This Row],[Operating surplus/(deficit) (social housing lettings)]])/SUM(Entity_Metrics[[#This Row],[Turnover from social housing lettings]]),"")</f>
        <v>0.34382906485154169</v>
      </c>
      <c r="BG127" s="27">
        <v>21064</v>
      </c>
      <c r="BH127" s="27">
        <v>61263</v>
      </c>
      <c r="BI127" s="26">
        <f>IFERROR(SUM(Entity_Metrics[[#This Row],[Operating surplus/(deficit) (overall)2]],-Entity_Metrics[[#This Row],[Gain/(loss) on disposal of fixed assets (housing properties)2]],-Entity_Metrics[[#This Row],[Gain/(loss) on disposal of fixed assets (other)2]])/SUM(Entity_Metrics[[#This Row],[Turnover (overall)]]),"")</f>
        <v>0.32359559645884145</v>
      </c>
      <c r="BJ127" s="27">
        <v>28603</v>
      </c>
      <c r="BK127" s="27">
        <v>4588</v>
      </c>
      <c r="BL127" s="27">
        <v>0</v>
      </c>
      <c r="BM127" s="27">
        <v>74213</v>
      </c>
      <c r="BN127" s="26">
        <f>IFERROR(SUM(Entity_Metrics[[#This Row],[Operating surplus/(deficit) (overall)3]],Entity_Metrics[[#This Row],[Share of operating surplus/(deficit) in joint ventures or associates]])/SUM(Entity_Metrics[[#This Row],[Total assets less current liabilities]]),"")</f>
        <v>5.5446032050648318E-2</v>
      </c>
      <c r="BO127" s="27">
        <v>28603</v>
      </c>
      <c r="BP127" s="27">
        <v>0</v>
      </c>
      <c r="BQ127" s="27">
        <v>515871</v>
      </c>
      <c r="BR127" s="65">
        <f>Entity_Metrics[[#This Row],[Total social housing units owned (Period end)]]</f>
        <v>12062</v>
      </c>
      <c r="BS127" s="26">
        <v>6.159480605959714E-3</v>
      </c>
      <c r="BT127" s="26">
        <v>0.14366572332279007</v>
      </c>
      <c r="BU127" s="30" t="s">
        <v>850</v>
      </c>
      <c r="BV127" s="64">
        <v>2007</v>
      </c>
      <c r="BW127" s="30" t="s">
        <v>851</v>
      </c>
      <c r="BX127" s="30" t="s">
        <v>855</v>
      </c>
      <c r="BY127" s="29">
        <v>0.94425269141017654</v>
      </c>
      <c r="BZ127" s="23" t="s">
        <v>725</v>
      </c>
      <c r="CA127" s="32" t="s">
        <v>404</v>
      </c>
    </row>
    <row r="128" spans="1:79" x14ac:dyDescent="0.25">
      <c r="A128" s="23" t="s">
        <v>212</v>
      </c>
      <c r="B128" s="24" t="s">
        <v>213</v>
      </c>
      <c r="C128" s="25" t="s">
        <v>686</v>
      </c>
      <c r="D12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4.646230490088455E-2</v>
      </c>
      <c r="E128" s="27">
        <v>0</v>
      </c>
      <c r="F128" s="27">
        <v>151822</v>
      </c>
      <c r="G128" s="27">
        <v>36988</v>
      </c>
      <c r="H128" s="27">
        <v>6688</v>
      </c>
      <c r="I128" s="27">
        <v>0</v>
      </c>
      <c r="J128" s="27">
        <v>4207669</v>
      </c>
      <c r="K128" s="27">
        <v>0</v>
      </c>
      <c r="L12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1.6880532491594043E-2</v>
      </c>
      <c r="M128" s="27">
        <v>738</v>
      </c>
      <c r="N128" s="27">
        <v>0</v>
      </c>
      <c r="O128" s="27">
        <v>43719</v>
      </c>
      <c r="P128" s="27">
        <v>0</v>
      </c>
      <c r="Q12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28" s="27">
        <v>0</v>
      </c>
      <c r="S128" s="27">
        <v>0</v>
      </c>
      <c r="T128" s="27">
        <v>0</v>
      </c>
      <c r="U128" s="27">
        <v>43719</v>
      </c>
      <c r="V128" s="27">
        <v>0</v>
      </c>
      <c r="W128" s="27">
        <v>1015</v>
      </c>
      <c r="X128" s="27">
        <v>6452</v>
      </c>
      <c r="Y12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0.41860659666908212</v>
      </c>
      <c r="Z128" s="27">
        <v>111006</v>
      </c>
      <c r="AA128" s="27">
        <v>1488204</v>
      </c>
      <c r="AB128" s="27">
        <v>94518</v>
      </c>
      <c r="AC128" s="27">
        <v>256138</v>
      </c>
      <c r="AD128" s="27">
        <v>528</v>
      </c>
      <c r="AE128" s="27">
        <v>4207669</v>
      </c>
      <c r="AF128" s="27">
        <v>0</v>
      </c>
      <c r="AG12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1.024447328173518</v>
      </c>
      <c r="AH128" s="27">
        <v>119459</v>
      </c>
      <c r="AI128" s="27">
        <v>29374</v>
      </c>
      <c r="AJ128" s="27">
        <v>0</v>
      </c>
      <c r="AK128" s="27">
        <v>10200</v>
      </c>
      <c r="AL128" s="27">
        <v>0</v>
      </c>
      <c r="AM128" s="27">
        <v>9018</v>
      </c>
      <c r="AN128" s="27">
        <v>36988</v>
      </c>
      <c r="AO128" s="27">
        <v>36503</v>
      </c>
      <c r="AP128" s="27">
        <v>-6915</v>
      </c>
      <c r="AQ128" s="27">
        <v>-79393</v>
      </c>
      <c r="AR12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4.8478490633924753</v>
      </c>
      <c r="AS128" s="27">
        <v>56427</v>
      </c>
      <c r="AT128" s="27">
        <v>44742</v>
      </c>
      <c r="AU128" s="27">
        <v>34356</v>
      </c>
      <c r="AV128" s="27">
        <v>12918</v>
      </c>
      <c r="AW128" s="27">
        <v>5172</v>
      </c>
      <c r="AX128" s="27">
        <v>1584</v>
      </c>
      <c r="AY128" s="27">
        <v>36988</v>
      </c>
      <c r="AZ128" s="27">
        <v>2045</v>
      </c>
      <c r="BA128" s="27">
        <v>0</v>
      </c>
      <c r="BB128" s="27">
        <v>3122</v>
      </c>
      <c r="BC128" s="27">
        <v>6209</v>
      </c>
      <c r="BD128" s="27">
        <v>12016</v>
      </c>
      <c r="BE128" s="27">
        <v>44469</v>
      </c>
      <c r="BF128" s="26">
        <f>IFERROR(SUM(Entity_Metrics[[#This Row],[Operating surplus/(deficit) (social housing lettings)]])/SUM(Entity_Metrics[[#This Row],[Turnover from social housing lettings]]),"")</f>
        <v>0.30320504414334271</v>
      </c>
      <c r="BG128" s="27">
        <v>85549</v>
      </c>
      <c r="BH128" s="27">
        <v>282149</v>
      </c>
      <c r="BI128" s="26">
        <f>IFERROR(SUM(Entity_Metrics[[#This Row],[Operating surplus/(deficit) (overall)2]],-Entity_Metrics[[#This Row],[Gain/(loss) on disposal of fixed assets (housing properties)2]],-Entity_Metrics[[#This Row],[Gain/(loss) on disposal of fixed assets (other)2]])/SUM(Entity_Metrics[[#This Row],[Turnover (overall)]]),"")</f>
        <v>0.23722123180715785</v>
      </c>
      <c r="BJ128" s="27">
        <v>119459</v>
      </c>
      <c r="BK128" s="27">
        <v>29374</v>
      </c>
      <c r="BL128" s="27">
        <v>0</v>
      </c>
      <c r="BM128" s="27">
        <v>379751</v>
      </c>
      <c r="BN128" s="26">
        <f>IFERROR(SUM(Entity_Metrics[[#This Row],[Operating surplus/(deficit) (overall)3]],Entity_Metrics[[#This Row],[Share of operating surplus/(deficit) in joint ventures or associates]])/SUM(Entity_Metrics[[#This Row],[Total assets less current liabilities]]),"")</f>
        <v>2.6062930745025126E-2</v>
      </c>
      <c r="BO128" s="27">
        <v>119459</v>
      </c>
      <c r="BP128" s="27">
        <v>0</v>
      </c>
      <c r="BQ128" s="27">
        <v>4583483</v>
      </c>
      <c r="BR128" s="65">
        <f>Entity_Metrics[[#This Row],[Total social housing units owned (Period end)]]</f>
        <v>43719</v>
      </c>
      <c r="BS128" s="26">
        <v>4.7901721253237377E-2</v>
      </c>
      <c r="BT128" s="26">
        <v>7.4167449749031653E-2</v>
      </c>
      <c r="BU128" s="30" t="s">
        <v>845</v>
      </c>
      <c r="BV128" s="64" t="s">
        <v>118</v>
      </c>
      <c r="BW128" s="30" t="s">
        <v>118</v>
      </c>
      <c r="BX128" s="30" t="s">
        <v>848</v>
      </c>
      <c r="BY128" s="29">
        <v>1.1188194473055657</v>
      </c>
      <c r="BZ128" s="23" t="s">
        <v>204</v>
      </c>
      <c r="CA128" s="32" t="s">
        <v>205</v>
      </c>
    </row>
    <row r="129" spans="1:79" x14ac:dyDescent="0.25">
      <c r="A129" s="23" t="s">
        <v>132</v>
      </c>
      <c r="B129" s="24" t="s">
        <v>133</v>
      </c>
      <c r="C129" s="25" t="s">
        <v>686</v>
      </c>
      <c r="D12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6.6082086972553175E-2</v>
      </c>
      <c r="E129" s="27">
        <v>41422</v>
      </c>
      <c r="F129" s="27">
        <v>45992</v>
      </c>
      <c r="G129" s="27">
        <v>13886</v>
      </c>
      <c r="H129" s="27">
        <v>1930</v>
      </c>
      <c r="I129" s="27">
        <v>0</v>
      </c>
      <c r="J129" s="27">
        <v>1562148</v>
      </c>
      <c r="K129" s="27">
        <v>0</v>
      </c>
      <c r="L12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1.608919153481541E-2</v>
      </c>
      <c r="M129" s="27">
        <v>482</v>
      </c>
      <c r="N129" s="27">
        <v>0</v>
      </c>
      <c r="O129" s="27">
        <v>29958</v>
      </c>
      <c r="P129" s="27">
        <v>0</v>
      </c>
      <c r="Q12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3.9873459434521851E-3</v>
      </c>
      <c r="R129" s="27">
        <v>113</v>
      </c>
      <c r="S129" s="27">
        <v>0</v>
      </c>
      <c r="T129" s="27">
        <v>8</v>
      </c>
      <c r="U129" s="27">
        <v>29958</v>
      </c>
      <c r="V129" s="27">
        <v>0</v>
      </c>
      <c r="W129" s="27">
        <v>388</v>
      </c>
      <c r="X129" s="27">
        <v>0</v>
      </c>
      <c r="Y12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0.26650995936364547</v>
      </c>
      <c r="Z129" s="27">
        <v>6516</v>
      </c>
      <c r="AA129" s="27">
        <v>221432</v>
      </c>
      <c r="AB129" s="27">
        <v>90434</v>
      </c>
      <c r="AC129" s="27">
        <v>275199</v>
      </c>
      <c r="AD129" s="27">
        <v>3615</v>
      </c>
      <c r="AE129" s="27">
        <v>1562148</v>
      </c>
      <c r="AF129" s="27">
        <v>0</v>
      </c>
      <c r="AG12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2.7030405677877249</v>
      </c>
      <c r="AH129" s="27">
        <v>85790</v>
      </c>
      <c r="AI129" s="27">
        <v>24809</v>
      </c>
      <c r="AJ129" s="27">
        <v>0</v>
      </c>
      <c r="AK129" s="27">
        <v>7996</v>
      </c>
      <c r="AL129" s="27">
        <v>0</v>
      </c>
      <c r="AM129" s="27">
        <v>656</v>
      </c>
      <c r="AN129" s="27">
        <v>13886</v>
      </c>
      <c r="AO129" s="27">
        <v>27275</v>
      </c>
      <c r="AP129" s="27">
        <v>-1930</v>
      </c>
      <c r="AQ129" s="27">
        <v>-22868</v>
      </c>
      <c r="AR12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3.3248512469932905</v>
      </c>
      <c r="AS129" s="27">
        <v>29214</v>
      </c>
      <c r="AT129" s="27">
        <v>25534</v>
      </c>
      <c r="AU129" s="27">
        <v>22931</v>
      </c>
      <c r="AV129" s="27">
        <v>6482</v>
      </c>
      <c r="AW129" s="27">
        <v>5092</v>
      </c>
      <c r="AX129" s="27">
        <v>0</v>
      </c>
      <c r="AY129" s="27">
        <v>13886</v>
      </c>
      <c r="AZ129" s="27">
        <v>0</v>
      </c>
      <c r="BA129" s="27">
        <v>59</v>
      </c>
      <c r="BB129" s="27">
        <v>0</v>
      </c>
      <c r="BC129" s="27">
        <v>1854</v>
      </c>
      <c r="BD129" s="27">
        <v>0</v>
      </c>
      <c r="BE129" s="27">
        <v>31596</v>
      </c>
      <c r="BF129" s="26">
        <f>IFERROR(SUM(Entity_Metrics[[#This Row],[Operating surplus/(deficit) (social housing lettings)]])/SUM(Entity_Metrics[[#This Row],[Turnover from social housing lettings]]),"")</f>
        <v>0.33968306807550808</v>
      </c>
      <c r="BG129" s="27">
        <v>59184</v>
      </c>
      <c r="BH129" s="27">
        <v>174233</v>
      </c>
      <c r="BI129" s="26">
        <f>IFERROR(SUM(Entity_Metrics[[#This Row],[Operating surplus/(deficit) (overall)2]],-Entity_Metrics[[#This Row],[Gain/(loss) on disposal of fixed assets (housing properties)2]],-Entity_Metrics[[#This Row],[Gain/(loss) on disposal of fixed assets (other)2]])/SUM(Entity_Metrics[[#This Row],[Turnover (overall)]]),"")</f>
        <v>0.30463387585049306</v>
      </c>
      <c r="BJ129" s="27">
        <v>85790</v>
      </c>
      <c r="BK129" s="27">
        <v>24809</v>
      </c>
      <c r="BL129" s="27">
        <v>0</v>
      </c>
      <c r="BM129" s="27">
        <v>200178</v>
      </c>
      <c r="BN129" s="26">
        <f>IFERROR(SUM(Entity_Metrics[[#This Row],[Operating surplus/(deficit) (overall)3]],Entity_Metrics[[#This Row],[Share of operating surplus/(deficit) in joint ventures or associates]])/SUM(Entity_Metrics[[#This Row],[Total assets less current liabilities]]),"")</f>
        <v>5.214725231574769E-2</v>
      </c>
      <c r="BO129" s="27">
        <v>85790</v>
      </c>
      <c r="BP129" s="27">
        <v>0</v>
      </c>
      <c r="BQ129" s="27">
        <v>1645149</v>
      </c>
      <c r="BR129" s="65">
        <f>Entity_Metrics[[#This Row],[Total social housing units owned (Period end)]]</f>
        <v>29958</v>
      </c>
      <c r="BS129" s="26">
        <v>4.4620040349697375E-2</v>
      </c>
      <c r="BT129" s="26">
        <v>9.3006052454606594E-2</v>
      </c>
      <c r="BU129" s="30" t="s">
        <v>845</v>
      </c>
      <c r="BV129" s="64" t="s">
        <v>118</v>
      </c>
      <c r="BW129" s="30" t="s">
        <v>118</v>
      </c>
      <c r="BX129" s="30" t="s">
        <v>849</v>
      </c>
      <c r="BY129" s="29">
        <v>0.94750286103757198</v>
      </c>
      <c r="BZ129" s="23" t="s">
        <v>132</v>
      </c>
      <c r="CA129" s="32" t="s">
        <v>133</v>
      </c>
    </row>
    <row r="130" spans="1:79" x14ac:dyDescent="0.25">
      <c r="A130" s="23" t="s">
        <v>203</v>
      </c>
      <c r="B130" s="24" t="s">
        <v>124</v>
      </c>
      <c r="C130" s="25" t="s">
        <v>686</v>
      </c>
      <c r="D13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6.7454736037093593E-2</v>
      </c>
      <c r="E130" s="27">
        <v>90013</v>
      </c>
      <c r="F130" s="27">
        <v>0</v>
      </c>
      <c r="G130" s="27">
        <v>6296</v>
      </c>
      <c r="H130" s="27">
        <v>4596</v>
      </c>
      <c r="I130" s="27">
        <v>0</v>
      </c>
      <c r="J130" s="27">
        <v>1495892</v>
      </c>
      <c r="K130" s="27">
        <v>0</v>
      </c>
      <c r="L13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2.8763235454644688E-2</v>
      </c>
      <c r="M130" s="27">
        <v>527</v>
      </c>
      <c r="N130" s="27">
        <v>0</v>
      </c>
      <c r="O130" s="27">
        <v>17272</v>
      </c>
      <c r="P130" s="27">
        <v>1050</v>
      </c>
      <c r="Q13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30" s="27">
        <v>0</v>
      </c>
      <c r="S130" s="27">
        <v>0</v>
      </c>
      <c r="T130" s="27">
        <v>0</v>
      </c>
      <c r="U130" s="27">
        <v>17272</v>
      </c>
      <c r="V130" s="27">
        <v>1050</v>
      </c>
      <c r="W130" s="27">
        <v>47</v>
      </c>
      <c r="X130" s="27">
        <v>0</v>
      </c>
      <c r="Y13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0.36655453735964894</v>
      </c>
      <c r="Z130" s="27">
        <v>6735</v>
      </c>
      <c r="AA130" s="27">
        <v>272520</v>
      </c>
      <c r="AB130" s="27">
        <v>20162</v>
      </c>
      <c r="AC130" s="27">
        <v>289144</v>
      </c>
      <c r="AD130" s="27">
        <v>89</v>
      </c>
      <c r="AE130" s="27">
        <v>1495892</v>
      </c>
      <c r="AF130" s="27">
        <v>0</v>
      </c>
      <c r="AG13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1.8966470518541922</v>
      </c>
      <c r="AH130" s="27">
        <v>51553</v>
      </c>
      <c r="AI130" s="27">
        <v>11837</v>
      </c>
      <c r="AJ130" s="27">
        <v>0</v>
      </c>
      <c r="AK130" s="27">
        <v>5075</v>
      </c>
      <c r="AL130" s="27">
        <v>0</v>
      </c>
      <c r="AM130" s="27">
        <v>1073</v>
      </c>
      <c r="AN130" s="27">
        <v>6296</v>
      </c>
      <c r="AO130" s="27">
        <v>18607</v>
      </c>
      <c r="AP130" s="27">
        <v>-4596</v>
      </c>
      <c r="AQ130" s="27">
        <v>-20725</v>
      </c>
      <c r="AR13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3.2977476965077921</v>
      </c>
      <c r="AS130" s="27">
        <v>15849</v>
      </c>
      <c r="AT130" s="27">
        <v>10973</v>
      </c>
      <c r="AU130" s="27">
        <v>11479</v>
      </c>
      <c r="AV130" s="27">
        <v>3520</v>
      </c>
      <c r="AW130" s="27">
        <v>2518</v>
      </c>
      <c r="AX130" s="27">
        <v>0</v>
      </c>
      <c r="AY130" s="27">
        <v>6296</v>
      </c>
      <c r="AZ130" s="27">
        <v>0</v>
      </c>
      <c r="BA130" s="27">
        <v>3597</v>
      </c>
      <c r="BB130" s="27">
        <v>2059</v>
      </c>
      <c r="BC130" s="27">
        <v>1690</v>
      </c>
      <c r="BD130" s="27">
        <v>0</v>
      </c>
      <c r="BE130" s="27">
        <v>17582</v>
      </c>
      <c r="BF130" s="26">
        <f>IFERROR(SUM(Entity_Metrics[[#This Row],[Operating surplus/(deficit) (social housing lettings)]])/SUM(Entity_Metrics[[#This Row],[Turnover from social housing lettings]]),"")</f>
        <v>0.39799606577710595</v>
      </c>
      <c r="BG130" s="27">
        <v>41072</v>
      </c>
      <c r="BH130" s="27">
        <v>103197</v>
      </c>
      <c r="BI130" s="26">
        <f>IFERROR(SUM(Entity_Metrics[[#This Row],[Operating surplus/(deficit) (overall)2]],-Entity_Metrics[[#This Row],[Gain/(loss) on disposal of fixed assets (housing properties)2]],-Entity_Metrics[[#This Row],[Gain/(loss) on disposal of fixed assets (other)2]])/SUM(Entity_Metrics[[#This Row],[Turnover (overall)]]),"")</f>
        <v>0.28044259597935306</v>
      </c>
      <c r="BJ130" s="27">
        <v>51553</v>
      </c>
      <c r="BK130" s="27">
        <v>11837</v>
      </c>
      <c r="BL130" s="27">
        <v>0</v>
      </c>
      <c r="BM130" s="27">
        <v>141619</v>
      </c>
      <c r="BN130" s="26">
        <f>IFERROR(SUM(Entity_Metrics[[#This Row],[Operating surplus/(deficit) (overall)3]],Entity_Metrics[[#This Row],[Share of operating surplus/(deficit) in joint ventures or associates]])/SUM(Entity_Metrics[[#This Row],[Total assets less current liabilities]]),"")</f>
        <v>3.2307512015125682E-2</v>
      </c>
      <c r="BO130" s="27">
        <v>51553</v>
      </c>
      <c r="BP130" s="27">
        <v>0</v>
      </c>
      <c r="BQ130" s="27">
        <v>1595697</v>
      </c>
      <c r="BR130" s="65">
        <f>Entity_Metrics[[#This Row],[Total social housing units owned (Period end)]]</f>
        <v>17272</v>
      </c>
      <c r="BS130" s="26">
        <v>1.2505789717461788E-2</v>
      </c>
      <c r="BT130" s="26">
        <v>8.5050949513663737E-2</v>
      </c>
      <c r="BU130" s="30" t="s">
        <v>845</v>
      </c>
      <c r="BV130" s="64" t="s">
        <v>118</v>
      </c>
      <c r="BW130" s="30" t="s">
        <v>118</v>
      </c>
      <c r="BX130" s="30" t="s">
        <v>847</v>
      </c>
      <c r="BY130" s="29">
        <v>1.0709667954106363</v>
      </c>
      <c r="BZ130" s="23" t="s">
        <v>203</v>
      </c>
      <c r="CA130" s="32" t="s">
        <v>124</v>
      </c>
    </row>
    <row r="131" spans="1:79" x14ac:dyDescent="0.25">
      <c r="A131" s="23" t="s">
        <v>114</v>
      </c>
      <c r="B131" s="24" t="s">
        <v>314</v>
      </c>
      <c r="C131" s="25" t="s">
        <v>686</v>
      </c>
      <c r="D13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2.1885594129511222E-3</v>
      </c>
      <c r="E131" s="27">
        <v>0</v>
      </c>
      <c r="F131" s="27">
        <v>0</v>
      </c>
      <c r="G131" s="27">
        <v>51</v>
      </c>
      <c r="H131" s="27">
        <v>0</v>
      </c>
      <c r="I131" s="27">
        <v>0</v>
      </c>
      <c r="J131" s="27">
        <v>23303</v>
      </c>
      <c r="K131" s="27">
        <v>0</v>
      </c>
      <c r="L13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31" s="27">
        <v>0</v>
      </c>
      <c r="N131" s="27">
        <v>0</v>
      </c>
      <c r="O131" s="27">
        <v>1123</v>
      </c>
      <c r="P131" s="27">
        <v>96</v>
      </c>
      <c r="Q13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31" s="27">
        <v>0</v>
      </c>
      <c r="S131" s="27">
        <v>0</v>
      </c>
      <c r="T131" s="27">
        <v>0</v>
      </c>
      <c r="U131" s="27">
        <v>1123</v>
      </c>
      <c r="V131" s="27">
        <v>96</v>
      </c>
      <c r="W131" s="27">
        <v>0</v>
      </c>
      <c r="X131" s="27">
        <v>0</v>
      </c>
      <c r="Y13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0.72844698107539807</v>
      </c>
      <c r="Z131" s="27">
        <v>1148</v>
      </c>
      <c r="AA131" s="27">
        <v>22821</v>
      </c>
      <c r="AB131" s="27">
        <v>6994</v>
      </c>
      <c r="AC131" s="27">
        <v>0</v>
      </c>
      <c r="AD131" s="27">
        <v>0</v>
      </c>
      <c r="AE131" s="27">
        <v>23303</v>
      </c>
      <c r="AF131" s="27">
        <v>0</v>
      </c>
      <c r="AG13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2.6666666666666665</v>
      </c>
      <c r="AH131" s="27">
        <v>1499</v>
      </c>
      <c r="AI131" s="27">
        <v>200</v>
      </c>
      <c r="AJ131" s="27">
        <v>0</v>
      </c>
      <c r="AK131" s="27">
        <v>17</v>
      </c>
      <c r="AL131" s="27">
        <v>0</v>
      </c>
      <c r="AM131" s="27">
        <v>36</v>
      </c>
      <c r="AN131" s="27">
        <v>51</v>
      </c>
      <c r="AO131" s="27">
        <v>1205</v>
      </c>
      <c r="AP131" s="27">
        <v>0</v>
      </c>
      <c r="AQ131" s="27">
        <v>-927</v>
      </c>
      <c r="AR13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1.9394479073909172</v>
      </c>
      <c r="AS131" s="27">
        <v>449</v>
      </c>
      <c r="AT131" s="27">
        <v>100</v>
      </c>
      <c r="AU131" s="27">
        <v>1093</v>
      </c>
      <c r="AV131" s="27">
        <v>467</v>
      </c>
      <c r="AW131" s="27">
        <v>0</v>
      </c>
      <c r="AX131" s="27">
        <v>0</v>
      </c>
      <c r="AY131" s="27">
        <v>51</v>
      </c>
      <c r="AZ131" s="27">
        <v>14</v>
      </c>
      <c r="BA131" s="27">
        <v>0</v>
      </c>
      <c r="BB131" s="27">
        <v>0</v>
      </c>
      <c r="BC131" s="27">
        <v>4</v>
      </c>
      <c r="BD131" s="27">
        <v>0</v>
      </c>
      <c r="BE131" s="27">
        <v>1123</v>
      </c>
      <c r="BF131" s="26">
        <f>IFERROR(SUM(Entity_Metrics[[#This Row],[Operating surplus/(deficit) (social housing lettings)]])/SUM(Entity_Metrics[[#This Row],[Turnover from social housing lettings]]),"")</f>
        <v>0.28047182175622543</v>
      </c>
      <c r="BG131" s="27">
        <v>1284</v>
      </c>
      <c r="BH131" s="27">
        <v>4578</v>
      </c>
      <c r="BI131" s="26">
        <f>IFERROR(SUM(Entity_Metrics[[#This Row],[Operating surplus/(deficit) (overall)2]],-Entity_Metrics[[#This Row],[Gain/(loss) on disposal of fixed assets (housing properties)2]],-Entity_Metrics[[#This Row],[Gain/(loss) on disposal of fixed assets (other)2]])/SUM(Entity_Metrics[[#This Row],[Turnover (overall)]]),"")</f>
        <v>0.28098637248539909</v>
      </c>
      <c r="BJ131" s="27">
        <v>1499</v>
      </c>
      <c r="BK131" s="27">
        <v>200</v>
      </c>
      <c r="BL131" s="27">
        <v>0</v>
      </c>
      <c r="BM131" s="27">
        <v>4623</v>
      </c>
      <c r="BN131" s="26">
        <f>IFERROR(SUM(Entity_Metrics[[#This Row],[Operating surplus/(deficit) (overall)3]],Entity_Metrics[[#This Row],[Share of operating surplus/(deficit) in joint ventures or associates]])/SUM(Entity_Metrics[[#This Row],[Total assets less current liabilities]]),"")</f>
        <v>5.2648215790952517E-2</v>
      </c>
      <c r="BO131" s="27">
        <v>1499</v>
      </c>
      <c r="BP131" s="27">
        <v>0</v>
      </c>
      <c r="BQ131" s="27">
        <v>28472</v>
      </c>
      <c r="BR131" s="65">
        <f>Entity_Metrics[[#This Row],[Total social housing units owned (Period end)]]</f>
        <v>1123</v>
      </c>
      <c r="BS131" s="26">
        <v>0</v>
      </c>
      <c r="BT131" s="26">
        <v>0</v>
      </c>
      <c r="BU131" s="30" t="s">
        <v>845</v>
      </c>
      <c r="BV131" s="64" t="s">
        <v>118</v>
      </c>
      <c r="BW131" s="30" t="s">
        <v>118</v>
      </c>
      <c r="BX131" s="30" t="s">
        <v>853</v>
      </c>
      <c r="BY131" s="29">
        <v>0.92070169320167683</v>
      </c>
      <c r="BZ131" s="23">
        <v>4857</v>
      </c>
      <c r="CA131" s="32" t="s">
        <v>610</v>
      </c>
    </row>
    <row r="132" spans="1:79" x14ac:dyDescent="0.25">
      <c r="A132" s="23" t="s">
        <v>609</v>
      </c>
      <c r="B132" s="24" t="s">
        <v>610</v>
      </c>
      <c r="C132" s="25" t="s">
        <v>686</v>
      </c>
      <c r="D13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8.847720149168363E-2</v>
      </c>
      <c r="E132" s="27">
        <v>25053</v>
      </c>
      <c r="F132" s="27">
        <v>0</v>
      </c>
      <c r="G132" s="27">
        <v>5410</v>
      </c>
      <c r="H132" s="27">
        <v>475</v>
      </c>
      <c r="I132" s="27">
        <v>0</v>
      </c>
      <c r="J132" s="27">
        <v>349672</v>
      </c>
      <c r="K132" s="27">
        <v>0</v>
      </c>
      <c r="L13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1.270594805920134E-2</v>
      </c>
      <c r="M132" s="27">
        <v>91</v>
      </c>
      <c r="N132" s="27">
        <v>0</v>
      </c>
      <c r="O132" s="27">
        <v>7128</v>
      </c>
      <c r="P132" s="27">
        <v>34</v>
      </c>
      <c r="Q13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32" s="27">
        <v>0</v>
      </c>
      <c r="S132" s="27">
        <v>0</v>
      </c>
      <c r="T132" s="27">
        <v>0</v>
      </c>
      <c r="U132" s="27">
        <v>7128</v>
      </c>
      <c r="V132" s="27">
        <v>34</v>
      </c>
      <c r="W132" s="27">
        <v>151</v>
      </c>
      <c r="X132" s="27">
        <v>0</v>
      </c>
      <c r="Y13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0.37817440344093894</v>
      </c>
      <c r="Z132" s="27">
        <v>3788</v>
      </c>
      <c r="AA132" s="27">
        <v>134408</v>
      </c>
      <c r="AB132" s="27">
        <v>5959</v>
      </c>
      <c r="AC132" s="27">
        <v>0</v>
      </c>
      <c r="AD132" s="27">
        <v>0</v>
      </c>
      <c r="AE132" s="27">
        <v>349672</v>
      </c>
      <c r="AF132" s="27">
        <v>0</v>
      </c>
      <c r="AG13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1.2630738522954092</v>
      </c>
      <c r="AH132" s="27">
        <v>9889</v>
      </c>
      <c r="AI132" s="27">
        <v>443</v>
      </c>
      <c r="AJ132" s="27">
        <v>0</v>
      </c>
      <c r="AK132" s="27">
        <v>2063</v>
      </c>
      <c r="AL132" s="27">
        <v>0</v>
      </c>
      <c r="AM132" s="27">
        <v>467</v>
      </c>
      <c r="AN132" s="27">
        <v>5410</v>
      </c>
      <c r="AO132" s="27">
        <v>7052</v>
      </c>
      <c r="AP132" s="27">
        <v>-475</v>
      </c>
      <c r="AQ132" s="27">
        <v>-7040</v>
      </c>
      <c r="AR13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3.8239622379564069</v>
      </c>
      <c r="AS132" s="27">
        <v>5794</v>
      </c>
      <c r="AT132" s="27">
        <v>3847</v>
      </c>
      <c r="AU132" s="27">
        <v>8321</v>
      </c>
      <c r="AV132" s="27">
        <v>2950</v>
      </c>
      <c r="AW132" s="27">
        <v>0</v>
      </c>
      <c r="AX132" s="27">
        <v>350</v>
      </c>
      <c r="AY132" s="27">
        <v>5410</v>
      </c>
      <c r="AZ132" s="27">
        <v>0</v>
      </c>
      <c r="BA132" s="27">
        <v>151</v>
      </c>
      <c r="BB132" s="27">
        <v>640</v>
      </c>
      <c r="BC132" s="27">
        <v>21</v>
      </c>
      <c r="BD132" s="27">
        <v>60</v>
      </c>
      <c r="BE132" s="27">
        <v>7203</v>
      </c>
      <c r="BF132" s="26">
        <f>IFERROR(SUM(Entity_Metrics[[#This Row],[Operating surplus/(deficit) (social housing lettings)]])/SUM(Entity_Metrics[[#This Row],[Turnover from social housing lettings]]),"")</f>
        <v>0.24225006810133479</v>
      </c>
      <c r="BG132" s="27">
        <v>8893</v>
      </c>
      <c r="BH132" s="27">
        <v>36710</v>
      </c>
      <c r="BI132" s="26">
        <f>IFERROR(SUM(Entity_Metrics[[#This Row],[Operating surplus/(deficit) (overall)2]],-Entity_Metrics[[#This Row],[Gain/(loss) on disposal of fixed assets (housing properties)2]],-Entity_Metrics[[#This Row],[Gain/(loss) on disposal of fixed assets (other)2]])/SUM(Entity_Metrics[[#This Row],[Turnover (overall)]]),"")</f>
        <v>0.22741170522666537</v>
      </c>
      <c r="BJ132" s="27">
        <v>9889</v>
      </c>
      <c r="BK132" s="27">
        <v>443</v>
      </c>
      <c r="BL132" s="27">
        <v>0</v>
      </c>
      <c r="BM132" s="27">
        <v>41537</v>
      </c>
      <c r="BN132" s="26">
        <f>IFERROR(SUM(Entity_Metrics[[#This Row],[Operating surplus/(deficit) (overall)3]],Entity_Metrics[[#This Row],[Share of operating surplus/(deficit) in joint ventures or associates]])/SUM(Entity_Metrics[[#This Row],[Total assets less current liabilities]]),"")</f>
        <v>2.747852762440918E-2</v>
      </c>
      <c r="BO132" s="27">
        <v>9889</v>
      </c>
      <c r="BP132" s="27">
        <v>0</v>
      </c>
      <c r="BQ132" s="27">
        <v>359881</v>
      </c>
      <c r="BR132" s="65">
        <f>Entity_Metrics[[#This Row],[Total social housing units owned (Period end)]]</f>
        <v>7128</v>
      </c>
      <c r="BS132" s="26">
        <v>8.1978699551569501E-2</v>
      </c>
      <c r="BT132" s="26">
        <v>7.5532511210762335E-2</v>
      </c>
      <c r="BU132" s="30" t="s">
        <v>845</v>
      </c>
      <c r="BV132" s="64" t="s">
        <v>118</v>
      </c>
      <c r="BW132" s="30" t="s">
        <v>118</v>
      </c>
      <c r="BX132" s="30" t="s">
        <v>853</v>
      </c>
      <c r="BY132" s="29">
        <v>0.92049988961415197</v>
      </c>
      <c r="BZ132" s="23">
        <v>4857</v>
      </c>
      <c r="CA132" s="32" t="s">
        <v>610</v>
      </c>
    </row>
    <row r="133" spans="1:79" x14ac:dyDescent="0.25">
      <c r="A133" s="23" t="s">
        <v>158</v>
      </c>
      <c r="B133" s="24" t="s">
        <v>159</v>
      </c>
      <c r="C133" s="25" t="s">
        <v>686</v>
      </c>
      <c r="D13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0.10387993820348709</v>
      </c>
      <c r="E133" s="27">
        <v>10487</v>
      </c>
      <c r="F133" s="27">
        <v>0</v>
      </c>
      <c r="G133" s="27">
        <v>1157</v>
      </c>
      <c r="H133" s="27">
        <v>123</v>
      </c>
      <c r="I133" s="27">
        <v>0</v>
      </c>
      <c r="J133" s="27">
        <v>113275</v>
      </c>
      <c r="K133" s="27">
        <v>0</v>
      </c>
      <c r="L13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1.5595757953836557E-2</v>
      </c>
      <c r="M133" s="27">
        <v>25</v>
      </c>
      <c r="N133" s="27">
        <v>0</v>
      </c>
      <c r="O133" s="27">
        <v>1555</v>
      </c>
      <c r="P133" s="27">
        <v>48</v>
      </c>
      <c r="Q13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33" s="27">
        <v>0</v>
      </c>
      <c r="S133" s="27">
        <v>0</v>
      </c>
      <c r="T133" s="27">
        <v>0</v>
      </c>
      <c r="U133" s="27">
        <v>1555</v>
      </c>
      <c r="V133" s="27">
        <v>48</v>
      </c>
      <c r="W133" s="27">
        <v>0</v>
      </c>
      <c r="X133" s="27">
        <v>0</v>
      </c>
      <c r="Y13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0.61987199293754136</v>
      </c>
      <c r="Z133" s="27">
        <v>402</v>
      </c>
      <c r="AA133" s="27">
        <v>71417</v>
      </c>
      <c r="AB133" s="27">
        <v>1603</v>
      </c>
      <c r="AC133" s="27">
        <v>0</v>
      </c>
      <c r="AD133" s="27">
        <v>0</v>
      </c>
      <c r="AE133" s="27">
        <v>113275</v>
      </c>
      <c r="AF133" s="27">
        <v>0</v>
      </c>
      <c r="AG13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1.1306259699948267</v>
      </c>
      <c r="AH133" s="27">
        <v>4355</v>
      </c>
      <c r="AI133" s="27">
        <v>384</v>
      </c>
      <c r="AJ133" s="27">
        <v>0</v>
      </c>
      <c r="AK133" s="27">
        <v>200</v>
      </c>
      <c r="AL133" s="27">
        <v>0</v>
      </c>
      <c r="AM133" s="27">
        <v>21</v>
      </c>
      <c r="AN133" s="27">
        <v>1157</v>
      </c>
      <c r="AO133" s="27">
        <v>1736</v>
      </c>
      <c r="AP133" s="27">
        <v>-123</v>
      </c>
      <c r="AQ133" s="27">
        <v>-3743</v>
      </c>
      <c r="AR13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4.2527331189710607</v>
      </c>
      <c r="AS133" s="27">
        <v>1340</v>
      </c>
      <c r="AT133" s="27">
        <v>1293</v>
      </c>
      <c r="AU133" s="27">
        <v>1284</v>
      </c>
      <c r="AV133" s="27">
        <v>903</v>
      </c>
      <c r="AW133" s="27">
        <v>188</v>
      </c>
      <c r="AX133" s="27">
        <v>0</v>
      </c>
      <c r="AY133" s="27">
        <v>1157</v>
      </c>
      <c r="AZ133" s="27">
        <v>97</v>
      </c>
      <c r="BA133" s="27">
        <v>253</v>
      </c>
      <c r="BB133" s="27">
        <v>0</v>
      </c>
      <c r="BC133" s="27">
        <v>0</v>
      </c>
      <c r="BD133" s="27">
        <v>98</v>
      </c>
      <c r="BE133" s="27">
        <v>1555</v>
      </c>
      <c r="BF133" s="26">
        <f>IFERROR(SUM(Entity_Metrics[[#This Row],[Operating surplus/(deficit) (social housing lettings)]])/SUM(Entity_Metrics[[#This Row],[Turnover from social housing lettings]]),"")</f>
        <v>0.34783443772207817</v>
      </c>
      <c r="BG133" s="27">
        <v>3622</v>
      </c>
      <c r="BH133" s="27">
        <v>10413</v>
      </c>
      <c r="BI133" s="26">
        <f>IFERROR(SUM(Entity_Metrics[[#This Row],[Operating surplus/(deficit) (overall)2]],-Entity_Metrics[[#This Row],[Gain/(loss) on disposal of fixed assets (housing properties)2]],-Entity_Metrics[[#This Row],[Gain/(loss) on disposal of fixed assets (other)2]])/SUM(Entity_Metrics[[#This Row],[Turnover (overall)]]),"")</f>
        <v>0.29332249963066925</v>
      </c>
      <c r="BJ133" s="27">
        <v>4355</v>
      </c>
      <c r="BK133" s="27">
        <v>384</v>
      </c>
      <c r="BL133" s="27">
        <v>0</v>
      </c>
      <c r="BM133" s="27">
        <v>13538</v>
      </c>
      <c r="BN133" s="26">
        <f>IFERROR(SUM(Entity_Metrics[[#This Row],[Operating surplus/(deficit) (overall)3]],Entity_Metrics[[#This Row],[Share of operating surplus/(deficit) in joint ventures or associates]])/SUM(Entity_Metrics[[#This Row],[Total assets less current liabilities]]),"")</f>
        <v>3.7487518507041281E-2</v>
      </c>
      <c r="BO133" s="27">
        <v>4355</v>
      </c>
      <c r="BP133" s="27">
        <v>0</v>
      </c>
      <c r="BQ133" s="27">
        <v>116172</v>
      </c>
      <c r="BR133" s="65">
        <f>Entity_Metrics[[#This Row],[Total social housing units owned (Period end)]]</f>
        <v>1555</v>
      </c>
      <c r="BS133" s="26">
        <v>3.2195750160978753E-2</v>
      </c>
      <c r="BT133" s="26">
        <v>0.21184803605924019</v>
      </c>
      <c r="BU133" s="30" t="s">
        <v>845</v>
      </c>
      <c r="BV133" s="64" t="s">
        <v>118</v>
      </c>
      <c r="BW133" s="30" t="s">
        <v>118</v>
      </c>
      <c r="BX133" s="30" t="s">
        <v>847</v>
      </c>
      <c r="BY133" s="29">
        <v>1.0373843213375054</v>
      </c>
      <c r="BZ133" s="23" t="s">
        <v>158</v>
      </c>
      <c r="CA133" s="32" t="s">
        <v>159</v>
      </c>
    </row>
    <row r="134" spans="1:79" x14ac:dyDescent="0.25">
      <c r="A134" s="23" t="s">
        <v>226</v>
      </c>
      <c r="B134" s="24" t="s">
        <v>227</v>
      </c>
      <c r="C134" s="25" t="s">
        <v>686</v>
      </c>
      <c r="D13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5.1553483218687968E-2</v>
      </c>
      <c r="E134" s="27">
        <v>0</v>
      </c>
      <c r="F134" s="27">
        <v>8016</v>
      </c>
      <c r="G134" s="27">
        <v>3122</v>
      </c>
      <c r="H134" s="27">
        <v>29</v>
      </c>
      <c r="I134" s="27">
        <v>0</v>
      </c>
      <c r="J134" s="27">
        <v>216610</v>
      </c>
      <c r="K134" s="27">
        <v>0</v>
      </c>
      <c r="L13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1.0240178737665239E-2</v>
      </c>
      <c r="M134" s="27">
        <v>55</v>
      </c>
      <c r="N134" s="27">
        <v>0</v>
      </c>
      <c r="O134" s="27">
        <v>5348</v>
      </c>
      <c r="P134" s="27">
        <v>23</v>
      </c>
      <c r="Q13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34" s="27">
        <v>0</v>
      </c>
      <c r="S134" s="27">
        <v>0</v>
      </c>
      <c r="T134" s="27">
        <v>0</v>
      </c>
      <c r="U134" s="27">
        <v>5348</v>
      </c>
      <c r="V134" s="27">
        <v>23</v>
      </c>
      <c r="W134" s="27">
        <v>0</v>
      </c>
      <c r="X134" s="27">
        <v>153</v>
      </c>
      <c r="Y13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0.30525368173214534</v>
      </c>
      <c r="Z134" s="27">
        <v>740</v>
      </c>
      <c r="AA134" s="27">
        <v>66769</v>
      </c>
      <c r="AB134" s="27">
        <v>1388</v>
      </c>
      <c r="AC134" s="27">
        <v>0</v>
      </c>
      <c r="AD134" s="27">
        <v>0</v>
      </c>
      <c r="AE134" s="27">
        <v>216610</v>
      </c>
      <c r="AF134" s="27">
        <v>0</v>
      </c>
      <c r="AG13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2.5883785664578984</v>
      </c>
      <c r="AH134" s="27">
        <v>6690</v>
      </c>
      <c r="AI134" s="27">
        <v>566</v>
      </c>
      <c r="AJ134" s="27">
        <v>2</v>
      </c>
      <c r="AK134" s="27">
        <v>1142</v>
      </c>
      <c r="AL134" s="27">
        <v>0</v>
      </c>
      <c r="AM134" s="27">
        <v>55</v>
      </c>
      <c r="AN134" s="27">
        <v>3122</v>
      </c>
      <c r="AO134" s="27">
        <v>5526</v>
      </c>
      <c r="AP134" s="27">
        <v>-29</v>
      </c>
      <c r="AQ134" s="27">
        <v>-2845</v>
      </c>
      <c r="AR13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3.7404637247569186</v>
      </c>
      <c r="AS134" s="27">
        <v>5362</v>
      </c>
      <c r="AT134" s="27">
        <v>2454</v>
      </c>
      <c r="AU134" s="27">
        <v>5185</v>
      </c>
      <c r="AV134" s="27">
        <v>381</v>
      </c>
      <c r="AW134" s="27">
        <v>2601</v>
      </c>
      <c r="AX134" s="27">
        <v>0</v>
      </c>
      <c r="AY134" s="27">
        <v>3122</v>
      </c>
      <c r="AZ134" s="27">
        <v>8</v>
      </c>
      <c r="BA134" s="27">
        <v>714</v>
      </c>
      <c r="BB134" s="27">
        <v>0</v>
      </c>
      <c r="BC134" s="27">
        <v>177</v>
      </c>
      <c r="BD134" s="27">
        <v>0</v>
      </c>
      <c r="BE134" s="27">
        <v>5348</v>
      </c>
      <c r="BF134" s="26">
        <f>IFERROR(SUM(Entity_Metrics[[#This Row],[Operating surplus/(deficit) (social housing lettings)]])/SUM(Entity_Metrics[[#This Row],[Turnover from social housing lettings]]),"")</f>
        <v>0.23575390821986889</v>
      </c>
      <c r="BG134" s="27">
        <v>6545</v>
      </c>
      <c r="BH134" s="27">
        <v>27762</v>
      </c>
      <c r="BI134" s="26">
        <f>IFERROR(SUM(Entity_Metrics[[#This Row],[Operating surplus/(deficit) (overall)2]],-Entity_Metrics[[#This Row],[Gain/(loss) on disposal of fixed assets (housing properties)2]],-Entity_Metrics[[#This Row],[Gain/(loss) on disposal of fixed assets (other)2]])/SUM(Entity_Metrics[[#This Row],[Turnover (overall)]]),"")</f>
        <v>0.21410086032034692</v>
      </c>
      <c r="BJ134" s="27">
        <v>6690</v>
      </c>
      <c r="BK134" s="27">
        <v>566</v>
      </c>
      <c r="BL134" s="27">
        <v>2</v>
      </c>
      <c r="BM134" s="27">
        <v>28594</v>
      </c>
      <c r="BN134" s="26">
        <f>IFERROR(SUM(Entity_Metrics[[#This Row],[Operating surplus/(deficit) (overall)3]],Entity_Metrics[[#This Row],[Share of operating surplus/(deficit) in joint ventures or associates]])/SUM(Entity_Metrics[[#This Row],[Total assets less current liabilities]]),"")</f>
        <v>2.9478897691921285E-2</v>
      </c>
      <c r="BO134" s="27">
        <v>6690</v>
      </c>
      <c r="BP134" s="27">
        <v>0</v>
      </c>
      <c r="BQ134" s="27">
        <v>226942</v>
      </c>
      <c r="BR134" s="65">
        <f>Entity_Metrics[[#This Row],[Total social housing units owned (Period end)]]</f>
        <v>5348</v>
      </c>
      <c r="BS134" s="26">
        <v>6.9041095890410964E-2</v>
      </c>
      <c r="BT134" s="26">
        <v>3.415525114155251E-2</v>
      </c>
      <c r="BU134" s="30" t="s">
        <v>845</v>
      </c>
      <c r="BV134" s="64" t="s">
        <v>118</v>
      </c>
      <c r="BW134" s="30" t="s">
        <v>118</v>
      </c>
      <c r="BX134" s="30" t="s">
        <v>853</v>
      </c>
      <c r="BY134" s="29">
        <v>0.93433952175523582</v>
      </c>
      <c r="BZ134" s="23" t="s">
        <v>226</v>
      </c>
      <c r="CA134" s="32" t="s">
        <v>227</v>
      </c>
    </row>
    <row r="135" spans="1:79" x14ac:dyDescent="0.25">
      <c r="A135" s="23" t="s">
        <v>459</v>
      </c>
      <c r="B135" s="24" t="s">
        <v>612</v>
      </c>
      <c r="C135" s="25" t="s">
        <v>686</v>
      </c>
      <c r="D13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2.9455321285140564E-2</v>
      </c>
      <c r="E135" s="27">
        <v>0</v>
      </c>
      <c r="F135" s="27">
        <v>0</v>
      </c>
      <c r="G135" s="27">
        <v>942</v>
      </c>
      <c r="H135" s="27">
        <v>0</v>
      </c>
      <c r="I135" s="27">
        <v>1405</v>
      </c>
      <c r="J135" s="27">
        <v>79680</v>
      </c>
      <c r="K135" s="27">
        <v>0</v>
      </c>
      <c r="L13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35" s="27">
        <v>0</v>
      </c>
      <c r="N135" s="27">
        <v>0</v>
      </c>
      <c r="O135" s="27">
        <v>1204</v>
      </c>
      <c r="P135" s="27">
        <v>0</v>
      </c>
      <c r="Q13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35" s="27">
        <v>0</v>
      </c>
      <c r="S135" s="27">
        <v>0</v>
      </c>
      <c r="T135" s="27">
        <v>0</v>
      </c>
      <c r="U135" s="27">
        <v>1204</v>
      </c>
      <c r="V135" s="27">
        <v>0</v>
      </c>
      <c r="W135" s="27">
        <v>2</v>
      </c>
      <c r="X135" s="27">
        <v>0</v>
      </c>
      <c r="Y13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0.38153865461847392</v>
      </c>
      <c r="Z135" s="27">
        <v>104</v>
      </c>
      <c r="AA135" s="27">
        <v>32662</v>
      </c>
      <c r="AB135" s="27">
        <v>2365</v>
      </c>
      <c r="AC135" s="27">
        <v>0</v>
      </c>
      <c r="AD135" s="27">
        <v>0</v>
      </c>
      <c r="AE135" s="27">
        <v>79680</v>
      </c>
      <c r="AF135" s="27">
        <v>0</v>
      </c>
      <c r="AG13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1.4880847308031775</v>
      </c>
      <c r="AH135" s="27">
        <v>2262</v>
      </c>
      <c r="AI135" s="27">
        <v>115</v>
      </c>
      <c r="AJ135" s="27">
        <v>0</v>
      </c>
      <c r="AK135" s="27">
        <v>375</v>
      </c>
      <c r="AL135" s="27">
        <v>0</v>
      </c>
      <c r="AM135" s="27">
        <v>9</v>
      </c>
      <c r="AN135" s="27">
        <v>942</v>
      </c>
      <c r="AO135" s="27">
        <v>847</v>
      </c>
      <c r="AP135" s="27">
        <v>0</v>
      </c>
      <c r="AQ135" s="27">
        <v>-1133</v>
      </c>
      <c r="AR13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3.966882067851373</v>
      </c>
      <c r="AS135" s="27">
        <v>1091</v>
      </c>
      <c r="AT135" s="27">
        <v>1216</v>
      </c>
      <c r="AU135" s="27">
        <v>836</v>
      </c>
      <c r="AV135" s="27">
        <v>567</v>
      </c>
      <c r="AW135" s="27">
        <v>0</v>
      </c>
      <c r="AX135" s="27">
        <v>97</v>
      </c>
      <c r="AY135" s="27">
        <v>942</v>
      </c>
      <c r="AZ135" s="27">
        <v>0</v>
      </c>
      <c r="BA135" s="27">
        <v>85</v>
      </c>
      <c r="BB135" s="27">
        <v>0</v>
      </c>
      <c r="BC135" s="27">
        <v>0</v>
      </c>
      <c r="BD135" s="27">
        <v>77</v>
      </c>
      <c r="BE135" s="27">
        <v>1238</v>
      </c>
      <c r="BF135" s="26">
        <f>IFERROR(SUM(Entity_Metrics[[#This Row],[Operating surplus/(deficit) (social housing lettings)]])/SUM(Entity_Metrics[[#This Row],[Turnover from social housing lettings]]),"")</f>
        <v>0.31608860390556687</v>
      </c>
      <c r="BG135" s="27">
        <v>2169</v>
      </c>
      <c r="BH135" s="27">
        <v>6862</v>
      </c>
      <c r="BI135" s="26">
        <f>IFERROR(SUM(Entity_Metrics[[#This Row],[Operating surplus/(deficit) (overall)2]],-Entity_Metrics[[#This Row],[Gain/(loss) on disposal of fixed assets (housing properties)2]],-Entity_Metrics[[#This Row],[Gain/(loss) on disposal of fixed assets (other)2]])/SUM(Entity_Metrics[[#This Row],[Turnover (overall)]]),"")</f>
        <v>0.30649536045681658</v>
      </c>
      <c r="BJ135" s="27">
        <v>2262</v>
      </c>
      <c r="BK135" s="27">
        <v>115</v>
      </c>
      <c r="BL135" s="27">
        <v>0</v>
      </c>
      <c r="BM135" s="27">
        <v>7005</v>
      </c>
      <c r="BN135" s="26">
        <f>IFERROR(SUM(Entity_Metrics[[#This Row],[Operating surplus/(deficit) (overall)3]],Entity_Metrics[[#This Row],[Share of operating surplus/(deficit) in joint ventures or associates]])/SUM(Entity_Metrics[[#This Row],[Total assets less current liabilities]]),"")</f>
        <v>2.7525950083356655E-2</v>
      </c>
      <c r="BO135" s="27">
        <v>2262</v>
      </c>
      <c r="BP135" s="27">
        <v>0</v>
      </c>
      <c r="BQ135" s="27">
        <v>82177</v>
      </c>
      <c r="BR135" s="65">
        <f>Entity_Metrics[[#This Row],[Total social housing units owned (Period end)]]</f>
        <v>1204</v>
      </c>
      <c r="BS135" s="26">
        <v>2.8973509933774833E-2</v>
      </c>
      <c r="BT135" s="26">
        <v>0.22019867549668873</v>
      </c>
      <c r="BU135" s="30" t="s">
        <v>845</v>
      </c>
      <c r="BV135" s="64" t="s">
        <v>118</v>
      </c>
      <c r="BW135" s="30" t="s">
        <v>118</v>
      </c>
      <c r="BX135" s="30" t="s">
        <v>849</v>
      </c>
      <c r="BY135" s="29">
        <v>0.94607331874240064</v>
      </c>
      <c r="BZ135" s="23" t="s">
        <v>459</v>
      </c>
      <c r="CA135" s="32" t="s">
        <v>612</v>
      </c>
    </row>
    <row r="136" spans="1:79" x14ac:dyDescent="0.25">
      <c r="A136" s="23" t="s">
        <v>560</v>
      </c>
      <c r="B136" s="24" t="s">
        <v>559</v>
      </c>
      <c r="C136" s="25" t="s">
        <v>686</v>
      </c>
      <c r="D13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0.12042367599981324</v>
      </c>
      <c r="E136" s="27">
        <v>211348</v>
      </c>
      <c r="F136" s="27">
        <v>0</v>
      </c>
      <c r="G136" s="27">
        <v>16335</v>
      </c>
      <c r="H136" s="27">
        <v>9608</v>
      </c>
      <c r="I136" s="27">
        <v>0</v>
      </c>
      <c r="J136" s="27">
        <v>1970468</v>
      </c>
      <c r="K136" s="27">
        <v>0</v>
      </c>
      <c r="L13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2.3626039342932469E-2</v>
      </c>
      <c r="M136" s="27">
        <v>466</v>
      </c>
      <c r="N136" s="27">
        <v>0</v>
      </c>
      <c r="O136" s="27">
        <v>17563</v>
      </c>
      <c r="P136" s="27">
        <v>2161</v>
      </c>
      <c r="Q13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36" s="27">
        <v>0</v>
      </c>
      <c r="S136" s="27">
        <v>0</v>
      </c>
      <c r="T136" s="27">
        <v>0</v>
      </c>
      <c r="U136" s="27">
        <v>17563</v>
      </c>
      <c r="V136" s="27">
        <v>2161</v>
      </c>
      <c r="W136" s="27">
        <v>254</v>
      </c>
      <c r="X136" s="27">
        <v>582</v>
      </c>
      <c r="Y13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0.50125147934399339</v>
      </c>
      <c r="Z136" s="27">
        <v>74747</v>
      </c>
      <c r="AA136" s="27">
        <v>556329</v>
      </c>
      <c r="AB136" s="27">
        <v>61143</v>
      </c>
      <c r="AC136" s="27">
        <v>417767</v>
      </c>
      <c r="AD136" s="27">
        <v>0</v>
      </c>
      <c r="AE136" s="27">
        <v>1970468</v>
      </c>
      <c r="AF136" s="27">
        <v>0</v>
      </c>
      <c r="AG13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1.1958360594448079</v>
      </c>
      <c r="AH136" s="27">
        <v>55633</v>
      </c>
      <c r="AI136" s="27">
        <v>7886</v>
      </c>
      <c r="AJ136" s="27">
        <v>0</v>
      </c>
      <c r="AK136" s="27">
        <v>7907</v>
      </c>
      <c r="AL136" s="27">
        <v>0</v>
      </c>
      <c r="AM136" s="27">
        <v>783</v>
      </c>
      <c r="AN136" s="27">
        <v>16335</v>
      </c>
      <c r="AO136" s="27">
        <v>26889</v>
      </c>
      <c r="AP136" s="27">
        <v>-9608</v>
      </c>
      <c r="AQ136" s="27">
        <v>-33188</v>
      </c>
      <c r="AR13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5.3647183728207422</v>
      </c>
      <c r="AS136" s="27">
        <v>28088</v>
      </c>
      <c r="AT136" s="27">
        <v>14397</v>
      </c>
      <c r="AU136" s="27">
        <v>11648</v>
      </c>
      <c r="AV136" s="27">
        <v>7923</v>
      </c>
      <c r="AW136" s="27">
        <v>446</v>
      </c>
      <c r="AX136" s="27">
        <v>15601</v>
      </c>
      <c r="AY136" s="27">
        <v>16335</v>
      </c>
      <c r="AZ136" s="27">
        <v>0</v>
      </c>
      <c r="BA136" s="27">
        <v>0</v>
      </c>
      <c r="BB136" s="27">
        <v>245</v>
      </c>
      <c r="BC136" s="27">
        <v>1243</v>
      </c>
      <c r="BD136" s="27">
        <v>81</v>
      </c>
      <c r="BE136" s="27">
        <v>17896</v>
      </c>
      <c r="BF136" s="26">
        <f>IFERROR(SUM(Entity_Metrics[[#This Row],[Operating surplus/(deficit) (social housing lettings)]])/SUM(Entity_Metrics[[#This Row],[Turnover from social housing lettings]]),"")</f>
        <v>0.2282275965123533</v>
      </c>
      <c r="BG136" s="27">
        <v>31463</v>
      </c>
      <c r="BH136" s="27">
        <v>137858</v>
      </c>
      <c r="BI136" s="26">
        <f>IFERROR(SUM(Entity_Metrics[[#This Row],[Operating surplus/(deficit) (overall)2]],-Entity_Metrics[[#This Row],[Gain/(loss) on disposal of fixed assets (housing properties)2]],-Entity_Metrics[[#This Row],[Gain/(loss) on disposal of fixed assets (other)2]])/SUM(Entity_Metrics[[#This Row],[Turnover (overall)]]),"")</f>
        <v>0.26674748738805676</v>
      </c>
      <c r="BJ136" s="27">
        <v>55633</v>
      </c>
      <c r="BK136" s="27">
        <v>7886</v>
      </c>
      <c r="BL136" s="27">
        <v>0</v>
      </c>
      <c r="BM136" s="27">
        <v>178997</v>
      </c>
      <c r="BN136" s="26">
        <f>IFERROR(SUM(Entity_Metrics[[#This Row],[Operating surplus/(deficit) (overall)3]],Entity_Metrics[[#This Row],[Share of operating surplus/(deficit) in joint ventures or associates]])/SUM(Entity_Metrics[[#This Row],[Total assets less current liabilities]]),"")</f>
        <v>2.6190884199505115E-2</v>
      </c>
      <c r="BO136" s="27">
        <v>55633</v>
      </c>
      <c r="BP136" s="27">
        <v>0</v>
      </c>
      <c r="BQ136" s="27">
        <v>2124136</v>
      </c>
      <c r="BR136" s="65">
        <f>Entity_Metrics[[#This Row],[Total social housing units owned (Period end)]]</f>
        <v>17563</v>
      </c>
      <c r="BS136" s="26">
        <v>2.8041635856890963E-2</v>
      </c>
      <c r="BT136" s="26">
        <v>8.076901200159263E-2</v>
      </c>
      <c r="BU136" s="30" t="s">
        <v>845</v>
      </c>
      <c r="BV136" s="64" t="s">
        <v>118</v>
      </c>
      <c r="BW136" s="30" t="s">
        <v>118</v>
      </c>
      <c r="BX136" s="30" t="s">
        <v>846</v>
      </c>
      <c r="BY136" s="29">
        <v>1.193995318622106</v>
      </c>
      <c r="BZ136" s="23">
        <v>4825</v>
      </c>
      <c r="CA136" s="32" t="s">
        <v>559</v>
      </c>
    </row>
    <row r="137" spans="1:79" x14ac:dyDescent="0.25">
      <c r="A137" s="23" t="s">
        <v>71</v>
      </c>
      <c r="B137" s="24" t="s">
        <v>178</v>
      </c>
      <c r="C137" s="25" t="s">
        <v>686</v>
      </c>
      <c r="D13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1.1342924729514871E-2</v>
      </c>
      <c r="E137" s="27">
        <v>3840</v>
      </c>
      <c r="F137" s="27">
        <v>0</v>
      </c>
      <c r="G137" s="27">
        <v>1395</v>
      </c>
      <c r="H137" s="27">
        <v>30</v>
      </c>
      <c r="I137" s="27">
        <v>0</v>
      </c>
      <c r="J137" s="27">
        <v>464166</v>
      </c>
      <c r="K137" s="27">
        <v>0</v>
      </c>
      <c r="L13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8.9928057553956839E-4</v>
      </c>
      <c r="M137" s="27">
        <v>14</v>
      </c>
      <c r="N137" s="27">
        <v>0</v>
      </c>
      <c r="O137" s="27">
        <v>14976</v>
      </c>
      <c r="P137" s="27">
        <v>592</v>
      </c>
      <c r="Q13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37" s="27">
        <v>0</v>
      </c>
      <c r="S137" s="27">
        <v>0</v>
      </c>
      <c r="T137" s="27">
        <v>0</v>
      </c>
      <c r="U137" s="27">
        <v>14976</v>
      </c>
      <c r="V137" s="27">
        <v>592</v>
      </c>
      <c r="W137" s="27">
        <v>88</v>
      </c>
      <c r="X137" s="27">
        <v>0</v>
      </c>
      <c r="Y13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0.63300629516164475</v>
      </c>
      <c r="Z137" s="27">
        <v>0</v>
      </c>
      <c r="AA137" s="27">
        <v>324800</v>
      </c>
      <c r="AB137" s="27">
        <v>30980</v>
      </c>
      <c r="AC137" s="27">
        <v>0</v>
      </c>
      <c r="AD137" s="27">
        <v>0</v>
      </c>
      <c r="AE137" s="27">
        <v>464166</v>
      </c>
      <c r="AF137" s="27">
        <v>0</v>
      </c>
      <c r="AG13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1.5897864538395168</v>
      </c>
      <c r="AH137" s="27">
        <v>21912</v>
      </c>
      <c r="AI137" s="27">
        <v>1017</v>
      </c>
      <c r="AJ137" s="27">
        <v>0</v>
      </c>
      <c r="AK137" s="27">
        <v>116</v>
      </c>
      <c r="AL137" s="27">
        <v>0</v>
      </c>
      <c r="AM137" s="27">
        <v>84</v>
      </c>
      <c r="AN137" s="27">
        <v>2269</v>
      </c>
      <c r="AO137" s="27">
        <v>10887</v>
      </c>
      <c r="AP137" s="27">
        <v>-30</v>
      </c>
      <c r="AQ137" s="27">
        <v>-18514</v>
      </c>
      <c r="AR13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3.2451772244843466</v>
      </c>
      <c r="AS137" s="27">
        <v>22319</v>
      </c>
      <c r="AT137" s="27">
        <v>0</v>
      </c>
      <c r="AU137" s="27">
        <v>10204</v>
      </c>
      <c r="AV137" s="27">
        <v>5785</v>
      </c>
      <c r="AW137" s="27">
        <v>1445</v>
      </c>
      <c r="AX137" s="27">
        <v>0</v>
      </c>
      <c r="AY137" s="27">
        <v>2269</v>
      </c>
      <c r="AZ137" s="27">
        <v>126</v>
      </c>
      <c r="BA137" s="27">
        <v>0</v>
      </c>
      <c r="BB137" s="27">
        <v>0</v>
      </c>
      <c r="BC137" s="27">
        <v>6468</v>
      </c>
      <c r="BD137" s="27">
        <v>0</v>
      </c>
      <c r="BE137" s="27">
        <v>14981</v>
      </c>
      <c r="BF137" s="26">
        <f>IFERROR(SUM(Entity_Metrics[[#This Row],[Operating surplus/(deficit) (social housing lettings)]])/SUM(Entity_Metrics[[#This Row],[Turnover from social housing lettings]]),"")</f>
        <v>0.28317247167436005</v>
      </c>
      <c r="BG137" s="27">
        <v>20244</v>
      </c>
      <c r="BH137" s="27">
        <v>71490</v>
      </c>
      <c r="BI137" s="26">
        <f>IFERROR(SUM(Entity_Metrics[[#This Row],[Operating surplus/(deficit) (overall)2]],-Entity_Metrics[[#This Row],[Gain/(loss) on disposal of fixed assets (housing properties)2]],-Entity_Metrics[[#This Row],[Gain/(loss) on disposal of fixed assets (other)2]])/SUM(Entity_Metrics[[#This Row],[Turnover (overall)]]),"")</f>
        <v>0.26580925848185322</v>
      </c>
      <c r="BJ137" s="27">
        <v>21912</v>
      </c>
      <c r="BK137" s="27">
        <v>1017</v>
      </c>
      <c r="BL137" s="27">
        <v>0</v>
      </c>
      <c r="BM137" s="27">
        <v>78609</v>
      </c>
      <c r="BN137" s="26">
        <f>IFERROR(SUM(Entity_Metrics[[#This Row],[Operating surplus/(deficit) (overall)3]],Entity_Metrics[[#This Row],[Share of operating surplus/(deficit) in joint ventures or associates]])/SUM(Entity_Metrics[[#This Row],[Total assets less current liabilities]]),"")</f>
        <v>4.3137934293004061E-2</v>
      </c>
      <c r="BO137" s="27">
        <v>21912</v>
      </c>
      <c r="BP137" s="27">
        <v>0</v>
      </c>
      <c r="BQ137" s="27">
        <v>507952</v>
      </c>
      <c r="BR137" s="65">
        <f>Entity_Metrics[[#This Row],[Total social housing units owned (Period end)]]</f>
        <v>14976</v>
      </c>
      <c r="BS137" s="26">
        <v>1.1840617308587773E-2</v>
      </c>
      <c r="BT137" s="26">
        <v>4.3570810882724673E-2</v>
      </c>
      <c r="BU137" s="30" t="s">
        <v>850</v>
      </c>
      <c r="BV137" s="64">
        <v>2000</v>
      </c>
      <c r="BW137" s="30" t="s">
        <v>851</v>
      </c>
      <c r="BX137" s="30" t="s">
        <v>853</v>
      </c>
      <c r="BY137" s="29">
        <v>0.92070169320167683</v>
      </c>
      <c r="BZ137" s="23" t="s">
        <v>730</v>
      </c>
      <c r="CA137" s="32" t="s">
        <v>602</v>
      </c>
    </row>
    <row r="138" spans="1:79" x14ac:dyDescent="0.25">
      <c r="A138" s="23" t="s">
        <v>147</v>
      </c>
      <c r="B138" s="24" t="s">
        <v>148</v>
      </c>
      <c r="C138" s="25" t="s">
        <v>686</v>
      </c>
      <c r="D13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4.4147027233103486E-2</v>
      </c>
      <c r="E138" s="27">
        <v>41072</v>
      </c>
      <c r="F138" s="27">
        <v>0</v>
      </c>
      <c r="G138" s="27">
        <v>7100</v>
      </c>
      <c r="H138" s="27">
        <v>3323</v>
      </c>
      <c r="I138" s="27">
        <v>-3323</v>
      </c>
      <c r="J138" s="27">
        <v>1091172</v>
      </c>
      <c r="K138" s="27">
        <v>0</v>
      </c>
      <c r="L13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2.9263370332996974E-2</v>
      </c>
      <c r="M138" s="27">
        <v>232</v>
      </c>
      <c r="N138" s="27">
        <v>0</v>
      </c>
      <c r="O138" s="27">
        <v>7184</v>
      </c>
      <c r="P138" s="27">
        <v>744</v>
      </c>
      <c r="Q13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38" s="27">
        <v>0</v>
      </c>
      <c r="S138" s="27">
        <v>0</v>
      </c>
      <c r="T138" s="27">
        <v>0</v>
      </c>
      <c r="U138" s="27">
        <v>7184</v>
      </c>
      <c r="V138" s="27">
        <v>744</v>
      </c>
      <c r="W138" s="27">
        <v>68</v>
      </c>
      <c r="X138" s="27">
        <v>0</v>
      </c>
      <c r="Y13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0.49783535501277526</v>
      </c>
      <c r="Z138" s="27">
        <v>2651</v>
      </c>
      <c r="AA138" s="27">
        <v>572964</v>
      </c>
      <c r="AB138" s="27">
        <v>32391</v>
      </c>
      <c r="AC138" s="27">
        <v>0</v>
      </c>
      <c r="AD138" s="27">
        <v>0</v>
      </c>
      <c r="AE138" s="27">
        <v>1091172</v>
      </c>
      <c r="AF138" s="27">
        <v>0</v>
      </c>
      <c r="AG13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1.2477307450346005</v>
      </c>
      <c r="AH138" s="27">
        <v>36044</v>
      </c>
      <c r="AI138" s="27">
        <v>6396</v>
      </c>
      <c r="AJ138" s="27">
        <v>0</v>
      </c>
      <c r="AK138" s="27">
        <v>3323</v>
      </c>
      <c r="AL138" s="27">
        <v>0</v>
      </c>
      <c r="AM138" s="27">
        <v>963</v>
      </c>
      <c r="AN138" s="27">
        <v>7100</v>
      </c>
      <c r="AO138" s="27">
        <v>7579</v>
      </c>
      <c r="AP138" s="27">
        <v>-3323</v>
      </c>
      <c r="AQ138" s="27">
        <v>-18931</v>
      </c>
      <c r="AR13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5.1620267260579062</v>
      </c>
      <c r="AS138" s="27">
        <v>6875</v>
      </c>
      <c r="AT138" s="27">
        <v>7748</v>
      </c>
      <c r="AU138" s="27">
        <v>6689</v>
      </c>
      <c r="AV138" s="27">
        <v>6364</v>
      </c>
      <c r="AW138" s="27">
        <v>215</v>
      </c>
      <c r="AX138" s="27">
        <v>0</v>
      </c>
      <c r="AY138" s="27">
        <v>7100</v>
      </c>
      <c r="AZ138" s="27">
        <v>0</v>
      </c>
      <c r="BA138" s="27">
        <v>1904</v>
      </c>
      <c r="BB138" s="27">
        <v>0</v>
      </c>
      <c r="BC138" s="27">
        <v>189</v>
      </c>
      <c r="BD138" s="27">
        <v>0</v>
      </c>
      <c r="BE138" s="27">
        <v>7184</v>
      </c>
      <c r="BF138" s="26">
        <f>IFERROR(SUM(Entity_Metrics[[#This Row],[Operating surplus/(deficit) (social housing lettings)]])/SUM(Entity_Metrics[[#This Row],[Turnover from social housing lettings]]),"")</f>
        <v>0.38440700478870288</v>
      </c>
      <c r="BG138" s="27">
        <v>21995</v>
      </c>
      <c r="BH138" s="27">
        <v>57218</v>
      </c>
      <c r="BI138" s="26">
        <f>IFERROR(SUM(Entity_Metrics[[#This Row],[Operating surplus/(deficit) (overall)2]],-Entity_Metrics[[#This Row],[Gain/(loss) on disposal of fixed assets (housing properties)2]],-Entity_Metrics[[#This Row],[Gain/(loss) on disposal of fixed assets (other)2]])/SUM(Entity_Metrics[[#This Row],[Turnover (overall)]]),"")</f>
        <v>0.39342870033705779</v>
      </c>
      <c r="BJ138" s="27">
        <v>36044</v>
      </c>
      <c r="BK138" s="27">
        <v>6396</v>
      </c>
      <c r="BL138" s="27">
        <v>0</v>
      </c>
      <c r="BM138" s="27">
        <v>75358</v>
      </c>
      <c r="BN138" s="26">
        <f>IFERROR(SUM(Entity_Metrics[[#This Row],[Operating surplus/(deficit) (overall)3]],Entity_Metrics[[#This Row],[Share of operating surplus/(deficit) in joint ventures or associates]])/SUM(Entity_Metrics[[#This Row],[Total assets less current liabilities]]),"")</f>
        <v>3.1012767685597787E-2</v>
      </c>
      <c r="BO138" s="27">
        <v>36044</v>
      </c>
      <c r="BP138" s="27">
        <v>0</v>
      </c>
      <c r="BQ138" s="27">
        <v>1162231</v>
      </c>
      <c r="BR138" s="65">
        <f>Entity_Metrics[[#This Row],[Total social housing units owned (Period end)]]</f>
        <v>7184</v>
      </c>
      <c r="BS138" s="26">
        <v>5.8007566204287514E-2</v>
      </c>
      <c r="BT138" s="26">
        <v>2.5781140535238896E-2</v>
      </c>
      <c r="BU138" s="30" t="s">
        <v>845</v>
      </c>
      <c r="BV138" s="64" t="s">
        <v>118</v>
      </c>
      <c r="BW138" s="30" t="s">
        <v>118</v>
      </c>
      <c r="BX138" s="30" t="s">
        <v>846</v>
      </c>
      <c r="BY138" s="29">
        <v>1.2671357208603089</v>
      </c>
      <c r="BZ138" s="23" t="s">
        <v>147</v>
      </c>
      <c r="CA138" s="32" t="s">
        <v>148</v>
      </c>
    </row>
    <row r="139" spans="1:79" x14ac:dyDescent="0.25">
      <c r="A139" s="23" t="s">
        <v>69</v>
      </c>
      <c r="B139" s="24" t="s">
        <v>670</v>
      </c>
      <c r="C139" s="25" t="s">
        <v>686</v>
      </c>
      <c r="D13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3.5041804810226923E-2</v>
      </c>
      <c r="E139" s="27">
        <v>3087</v>
      </c>
      <c r="F139" s="27">
        <v>1382</v>
      </c>
      <c r="G139" s="27">
        <v>1101</v>
      </c>
      <c r="H139" s="27">
        <v>153</v>
      </c>
      <c r="I139" s="27">
        <v>-153</v>
      </c>
      <c r="J139" s="27">
        <v>158953</v>
      </c>
      <c r="K139" s="27">
        <v>0</v>
      </c>
      <c r="L13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1.7230955259975818E-2</v>
      </c>
      <c r="M139" s="27">
        <v>57</v>
      </c>
      <c r="N139" s="27">
        <v>0</v>
      </c>
      <c r="O139" s="27">
        <v>3308</v>
      </c>
      <c r="P139" s="27">
        <v>0</v>
      </c>
      <c r="Q13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39" s="27">
        <v>0</v>
      </c>
      <c r="S139" s="27">
        <v>0</v>
      </c>
      <c r="T139" s="27">
        <v>0</v>
      </c>
      <c r="U139" s="27">
        <v>3308</v>
      </c>
      <c r="V139" s="27">
        <v>0</v>
      </c>
      <c r="W139" s="27">
        <v>7</v>
      </c>
      <c r="X139" s="27">
        <v>89</v>
      </c>
      <c r="Y13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0.58538687536567413</v>
      </c>
      <c r="Z139" s="27">
        <v>0</v>
      </c>
      <c r="AA139" s="27">
        <v>104748</v>
      </c>
      <c r="AB139" s="27">
        <v>11713</v>
      </c>
      <c r="AC139" s="27">
        <v>0</v>
      </c>
      <c r="AD139" s="27">
        <v>14</v>
      </c>
      <c r="AE139" s="27">
        <v>158953</v>
      </c>
      <c r="AF139" s="27">
        <v>0</v>
      </c>
      <c r="AG13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1.5249304515300663</v>
      </c>
      <c r="AH139" s="27">
        <v>6176</v>
      </c>
      <c r="AI139" s="27">
        <v>1034</v>
      </c>
      <c r="AJ139" s="27">
        <v>59</v>
      </c>
      <c r="AK139" s="27">
        <v>156</v>
      </c>
      <c r="AL139" s="27">
        <v>0</v>
      </c>
      <c r="AM139" s="27">
        <v>135</v>
      </c>
      <c r="AN139" s="27">
        <v>1101</v>
      </c>
      <c r="AO139" s="27">
        <v>3165</v>
      </c>
      <c r="AP139" s="27">
        <v>-154</v>
      </c>
      <c r="AQ139" s="27">
        <v>-4519</v>
      </c>
      <c r="AR13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2.7999398315282793</v>
      </c>
      <c r="AS139" s="27">
        <v>1494</v>
      </c>
      <c r="AT139" s="27">
        <v>850</v>
      </c>
      <c r="AU139" s="27">
        <v>3116</v>
      </c>
      <c r="AV139" s="27">
        <v>997</v>
      </c>
      <c r="AW139" s="27">
        <v>1424</v>
      </c>
      <c r="AX139" s="27">
        <v>0</v>
      </c>
      <c r="AY139" s="27">
        <v>1101</v>
      </c>
      <c r="AZ139" s="27">
        <v>0</v>
      </c>
      <c r="BA139" s="27">
        <v>0</v>
      </c>
      <c r="BB139" s="27">
        <v>0</v>
      </c>
      <c r="BC139" s="27">
        <v>0</v>
      </c>
      <c r="BD139" s="27">
        <v>325</v>
      </c>
      <c r="BE139" s="27">
        <v>3324</v>
      </c>
      <c r="BF139" s="26">
        <f>IFERROR(SUM(Entity_Metrics[[#This Row],[Operating surplus/(deficit) (social housing lettings)]])/SUM(Entity_Metrics[[#This Row],[Turnover from social housing lettings]]),"")</f>
        <v>0.26778074866310159</v>
      </c>
      <c r="BG139" s="27">
        <v>4006</v>
      </c>
      <c r="BH139" s="27">
        <v>14960</v>
      </c>
      <c r="BI139" s="26">
        <f>IFERROR(SUM(Entity_Metrics[[#This Row],[Operating surplus/(deficit) (overall)2]],-Entity_Metrics[[#This Row],[Gain/(loss) on disposal of fixed assets (housing properties)2]],-Entity_Metrics[[#This Row],[Gain/(loss) on disposal of fixed assets (other)2]])/SUM(Entity_Metrics[[#This Row],[Turnover (overall)]]),"")</f>
        <v>0.29903518060948348</v>
      </c>
      <c r="BJ139" s="27">
        <v>6176</v>
      </c>
      <c r="BK139" s="27">
        <v>1034</v>
      </c>
      <c r="BL139" s="27">
        <v>59</v>
      </c>
      <c r="BM139" s="27">
        <v>16998</v>
      </c>
      <c r="BN139" s="26">
        <f>IFERROR(SUM(Entity_Metrics[[#This Row],[Operating surplus/(deficit) (overall)3]],Entity_Metrics[[#This Row],[Share of operating surplus/(deficit) in joint ventures or associates]])/SUM(Entity_Metrics[[#This Row],[Total assets less current liabilities]]),"")</f>
        <v>3.3905004501635957E-2</v>
      </c>
      <c r="BO139" s="27">
        <v>6176</v>
      </c>
      <c r="BP139" s="27">
        <v>0</v>
      </c>
      <c r="BQ139" s="27">
        <v>182156</v>
      </c>
      <c r="BR139" s="65">
        <f>Entity_Metrics[[#This Row],[Total social housing units owned (Period end)]]</f>
        <v>3308</v>
      </c>
      <c r="BS139" s="26">
        <v>0</v>
      </c>
      <c r="BT139" s="26">
        <v>0.15386940749697703</v>
      </c>
      <c r="BU139" s="30" t="s">
        <v>850</v>
      </c>
      <c r="BV139" s="64">
        <v>2000</v>
      </c>
      <c r="BW139" s="30" t="s">
        <v>851</v>
      </c>
      <c r="BX139" s="30" t="s">
        <v>855</v>
      </c>
      <c r="BY139" s="29">
        <v>0.94425117472629427</v>
      </c>
      <c r="BZ139" s="23" t="s">
        <v>69</v>
      </c>
      <c r="CA139" s="32" t="s">
        <v>670</v>
      </c>
    </row>
    <row r="140" spans="1:79" x14ac:dyDescent="0.25">
      <c r="A140" s="23" t="s">
        <v>671</v>
      </c>
      <c r="B140" s="24" t="s">
        <v>672</v>
      </c>
      <c r="C140" s="25" t="s">
        <v>686</v>
      </c>
      <c r="D14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1.6822051074179164E-2</v>
      </c>
      <c r="E140" s="27">
        <v>78700</v>
      </c>
      <c r="F140" s="27">
        <v>0</v>
      </c>
      <c r="G140" s="27">
        <v>12600</v>
      </c>
      <c r="H140" s="27">
        <v>0</v>
      </c>
      <c r="I140" s="27">
        <v>0</v>
      </c>
      <c r="J140" s="27">
        <v>5427400</v>
      </c>
      <c r="K140" s="27">
        <v>0</v>
      </c>
      <c r="L14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1.6540982596009616E-2</v>
      </c>
      <c r="M140" s="27">
        <v>805</v>
      </c>
      <c r="N140" s="27">
        <v>0</v>
      </c>
      <c r="O140" s="27">
        <v>45231</v>
      </c>
      <c r="P140" s="27">
        <v>3436</v>
      </c>
      <c r="Q14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1.015369913195827E-3</v>
      </c>
      <c r="R140" s="27">
        <v>0</v>
      </c>
      <c r="S140" s="27">
        <v>0</v>
      </c>
      <c r="T140" s="27">
        <v>51</v>
      </c>
      <c r="U140" s="27">
        <v>45231</v>
      </c>
      <c r="V140" s="27">
        <v>3436</v>
      </c>
      <c r="W140" s="27">
        <v>1561</v>
      </c>
      <c r="X140" s="27">
        <v>0</v>
      </c>
      <c r="Y14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0.57767992040387661</v>
      </c>
      <c r="Z140" s="27">
        <v>113500</v>
      </c>
      <c r="AA140" s="27">
        <v>3117000</v>
      </c>
      <c r="AB140" s="27">
        <v>95200</v>
      </c>
      <c r="AC140" s="27">
        <v>0</v>
      </c>
      <c r="AD140" s="27">
        <v>0</v>
      </c>
      <c r="AE140" s="27">
        <v>5427400</v>
      </c>
      <c r="AF140" s="27">
        <v>0</v>
      </c>
      <c r="AG14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1.4626031599717706</v>
      </c>
      <c r="AH140" s="27">
        <v>138100</v>
      </c>
      <c r="AI140" s="27">
        <v>9700</v>
      </c>
      <c r="AJ140" s="27">
        <v>0</v>
      </c>
      <c r="AK140" s="27">
        <v>10100</v>
      </c>
      <c r="AL140" s="27">
        <v>0</v>
      </c>
      <c r="AM140" s="27">
        <v>37600</v>
      </c>
      <c r="AN140" s="27">
        <v>12600</v>
      </c>
      <c r="AO140" s="27">
        <v>59800</v>
      </c>
      <c r="AP140" s="27">
        <v>-8662</v>
      </c>
      <c r="AQ140" s="27">
        <v>-130200</v>
      </c>
      <c r="AR14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6.343336942532023</v>
      </c>
      <c r="AS140" s="27">
        <v>72300</v>
      </c>
      <c r="AT140" s="27">
        <v>42300</v>
      </c>
      <c r="AU140" s="27">
        <v>74300</v>
      </c>
      <c r="AV140" s="27">
        <v>19400</v>
      </c>
      <c r="AW140" s="27">
        <v>18900</v>
      </c>
      <c r="AX140" s="27">
        <v>48200</v>
      </c>
      <c r="AY140" s="27">
        <v>12600</v>
      </c>
      <c r="AZ140" s="27">
        <v>0</v>
      </c>
      <c r="BA140" s="27">
        <v>4300</v>
      </c>
      <c r="BB140" s="27">
        <v>1400</v>
      </c>
      <c r="BC140" s="27">
        <v>3200</v>
      </c>
      <c r="BD140" s="27">
        <v>13600</v>
      </c>
      <c r="BE140" s="27">
        <v>48949</v>
      </c>
      <c r="BF140" s="26">
        <f>IFERROR(SUM(Entity_Metrics[[#This Row],[Operating surplus/(deficit) (social housing lettings)]])/SUM(Entity_Metrics[[#This Row],[Turnover from social housing lettings]]),"")</f>
        <v>0.22538860103626943</v>
      </c>
      <c r="BG140" s="27">
        <v>95700</v>
      </c>
      <c r="BH140" s="27">
        <v>424600</v>
      </c>
      <c r="BI140" s="26">
        <f>IFERROR(SUM(Entity_Metrics[[#This Row],[Operating surplus/(deficit) (overall)2]],-Entity_Metrics[[#This Row],[Gain/(loss) on disposal of fixed assets (housing properties)2]],-Entity_Metrics[[#This Row],[Gain/(loss) on disposal of fixed assets (other)2]])/SUM(Entity_Metrics[[#This Row],[Turnover (overall)]]),"")</f>
        <v>0.24443175328383782</v>
      </c>
      <c r="BJ140" s="27">
        <v>138100</v>
      </c>
      <c r="BK140" s="27">
        <v>9700</v>
      </c>
      <c r="BL140" s="27">
        <v>0</v>
      </c>
      <c r="BM140" s="27">
        <v>525300</v>
      </c>
      <c r="BN140" s="26">
        <f>IFERROR(SUM(Entity_Metrics[[#This Row],[Operating surplus/(deficit) (overall)3]],Entity_Metrics[[#This Row],[Share of operating surplus/(deficit) in joint ventures or associates]])/SUM(Entity_Metrics[[#This Row],[Total assets less current liabilities]]),"")</f>
        <v>1.9301997288495673E-2</v>
      </c>
      <c r="BO140" s="27">
        <v>138100</v>
      </c>
      <c r="BP140" s="27">
        <v>0</v>
      </c>
      <c r="BQ140" s="27">
        <v>7154700</v>
      </c>
      <c r="BR140" s="65">
        <f>Entity_Metrics[[#This Row],[Total social housing units owned (Period end)]]</f>
        <v>45231</v>
      </c>
      <c r="BS140" s="26">
        <v>5.8819550906303544E-2</v>
      </c>
      <c r="BT140" s="26">
        <v>4.4526106952836146E-2</v>
      </c>
      <c r="BU140" s="30" t="s">
        <v>845</v>
      </c>
      <c r="BV140" s="64" t="s">
        <v>118</v>
      </c>
      <c r="BW140" s="30" t="s">
        <v>118</v>
      </c>
      <c r="BX140" s="30" t="s">
        <v>846</v>
      </c>
      <c r="BY140" s="29">
        <v>1.2373851577109891</v>
      </c>
      <c r="BZ140" s="23">
        <v>4880</v>
      </c>
      <c r="CA140" s="32" t="s">
        <v>672</v>
      </c>
    </row>
    <row r="141" spans="1:79" x14ac:dyDescent="0.25">
      <c r="A141" s="23" t="s">
        <v>290</v>
      </c>
      <c r="B141" s="24" t="s">
        <v>291</v>
      </c>
      <c r="C141" s="25" t="s">
        <v>686</v>
      </c>
      <c r="D14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4.1729135432283855E-2</v>
      </c>
      <c r="E141" s="27">
        <v>28900</v>
      </c>
      <c r="F141" s="27">
        <v>0</v>
      </c>
      <c r="G141" s="27">
        <v>0</v>
      </c>
      <c r="H141" s="27">
        <v>4500</v>
      </c>
      <c r="I141" s="27">
        <v>0</v>
      </c>
      <c r="J141" s="27">
        <v>800400</v>
      </c>
      <c r="K141" s="27">
        <v>0</v>
      </c>
      <c r="L14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7.7774483644628911E-2</v>
      </c>
      <c r="M141" s="27">
        <v>379</v>
      </c>
      <c r="N141" s="27">
        <v>408</v>
      </c>
      <c r="O141" s="27">
        <v>5448</v>
      </c>
      <c r="P141" s="27">
        <v>4671</v>
      </c>
      <c r="Q14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6.4472013285142127E-2</v>
      </c>
      <c r="R141" s="27">
        <v>252</v>
      </c>
      <c r="S141" s="27">
        <v>0</v>
      </c>
      <c r="T141" s="27">
        <v>408</v>
      </c>
      <c r="U141" s="27">
        <v>5448</v>
      </c>
      <c r="V141" s="27">
        <v>4671</v>
      </c>
      <c r="W141" s="27">
        <v>118</v>
      </c>
      <c r="X141" s="27">
        <v>0</v>
      </c>
      <c r="Y14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0.49737631184407793</v>
      </c>
      <c r="Z141" s="27">
        <v>175000</v>
      </c>
      <c r="AA141" s="27">
        <v>247500</v>
      </c>
      <c r="AB141" s="27">
        <v>24400</v>
      </c>
      <c r="AC141" s="27">
        <v>0</v>
      </c>
      <c r="AD141" s="27">
        <v>0</v>
      </c>
      <c r="AE141" s="27">
        <v>800400</v>
      </c>
      <c r="AF141" s="27">
        <v>0</v>
      </c>
      <c r="AG14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2.2142857142857144</v>
      </c>
      <c r="AH141" s="27">
        <v>44800</v>
      </c>
      <c r="AI141" s="27">
        <v>17700</v>
      </c>
      <c r="AJ141" s="27">
        <v>0</v>
      </c>
      <c r="AK141" s="27">
        <v>200</v>
      </c>
      <c r="AL141" s="27">
        <v>0</v>
      </c>
      <c r="AM141" s="27">
        <v>0</v>
      </c>
      <c r="AN141" s="27">
        <v>0</v>
      </c>
      <c r="AO141" s="27">
        <v>1000</v>
      </c>
      <c r="AP141" s="27">
        <v>-4500</v>
      </c>
      <c r="AQ141" s="27">
        <v>-8100</v>
      </c>
      <c r="AR14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6.609300622482607</v>
      </c>
      <c r="AS141" s="27">
        <v>9700</v>
      </c>
      <c r="AT141" s="27">
        <v>13500</v>
      </c>
      <c r="AU141" s="27">
        <v>400</v>
      </c>
      <c r="AV141" s="27">
        <v>0</v>
      </c>
      <c r="AW141" s="27">
        <v>1900</v>
      </c>
      <c r="AX141" s="27">
        <v>0</v>
      </c>
      <c r="AY141" s="27">
        <v>0</v>
      </c>
      <c r="AZ141" s="27">
        <v>0</v>
      </c>
      <c r="BA141" s="27">
        <v>1900</v>
      </c>
      <c r="BB141" s="27">
        <v>0</v>
      </c>
      <c r="BC141" s="27">
        <v>8700</v>
      </c>
      <c r="BD141" s="27">
        <v>0</v>
      </c>
      <c r="BE141" s="27">
        <v>5462</v>
      </c>
      <c r="BF141" s="26">
        <f>IFERROR(SUM(Entity_Metrics[[#This Row],[Operating surplus/(deficit) (social housing lettings)]])/SUM(Entity_Metrics[[#This Row],[Turnover from social housing lettings]]),"")</f>
        <v>0.46105263157894738</v>
      </c>
      <c r="BG141" s="27">
        <v>21900</v>
      </c>
      <c r="BH141" s="27">
        <v>47500</v>
      </c>
      <c r="BI141" s="26">
        <f>IFERROR(SUM(Entity_Metrics[[#This Row],[Operating surplus/(deficit) (overall)2]],-Entity_Metrics[[#This Row],[Gain/(loss) on disposal of fixed assets (housing properties)2]],-Entity_Metrics[[#This Row],[Gain/(loss) on disposal of fixed assets (other)2]])/SUM(Entity_Metrics[[#This Row],[Turnover (overall)]]),"")</f>
        <v>0.10619122257053291</v>
      </c>
      <c r="BJ141" s="27">
        <v>44800</v>
      </c>
      <c r="BK141" s="27">
        <v>17700</v>
      </c>
      <c r="BL141" s="27">
        <v>0</v>
      </c>
      <c r="BM141" s="27">
        <v>255200</v>
      </c>
      <c r="BN141" s="26">
        <f>IFERROR(SUM(Entity_Metrics[[#This Row],[Operating surplus/(deficit) (overall)3]],Entity_Metrics[[#This Row],[Share of operating surplus/(deficit) in joint ventures or associates]])/SUM(Entity_Metrics[[#This Row],[Total assets less current liabilities]]),"")</f>
        <v>5.8204495257892688E-2</v>
      </c>
      <c r="BO141" s="27">
        <v>44800</v>
      </c>
      <c r="BP141" s="27">
        <v>0</v>
      </c>
      <c r="BQ141" s="27">
        <v>769700</v>
      </c>
      <c r="BR141" s="65">
        <f>Entity_Metrics[[#This Row],[Total social housing units owned (Period end)]]</f>
        <v>5448</v>
      </c>
      <c r="BS141" s="26">
        <v>0</v>
      </c>
      <c r="BT141" s="26">
        <v>0</v>
      </c>
      <c r="BU141" s="30" t="s">
        <v>845</v>
      </c>
      <c r="BV141" s="64" t="s">
        <v>118</v>
      </c>
      <c r="BW141" s="30" t="s">
        <v>118</v>
      </c>
      <c r="BX141" s="30" t="s">
        <v>846</v>
      </c>
      <c r="BY141" s="29">
        <v>1.2549566098348968</v>
      </c>
      <c r="BZ141" s="23">
        <v>4880</v>
      </c>
      <c r="CA141" s="32" t="s">
        <v>672</v>
      </c>
    </row>
    <row r="142" spans="1:79" x14ac:dyDescent="0.25">
      <c r="A142" s="23" t="s">
        <v>465</v>
      </c>
      <c r="B142" s="24" t="s">
        <v>338</v>
      </c>
      <c r="C142" s="25" t="s">
        <v>686</v>
      </c>
      <c r="D14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8.8742709721593899E-2</v>
      </c>
      <c r="E142" s="27">
        <v>47177</v>
      </c>
      <c r="F142" s="27">
        <v>0</v>
      </c>
      <c r="G142" s="27">
        <v>3335</v>
      </c>
      <c r="H142" s="27">
        <v>537</v>
      </c>
      <c r="I142" s="27">
        <v>-243</v>
      </c>
      <c r="J142" s="27">
        <v>572509</v>
      </c>
      <c r="K142" s="27">
        <v>0</v>
      </c>
      <c r="L14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2.9328584895778779E-2</v>
      </c>
      <c r="M142" s="27">
        <v>280</v>
      </c>
      <c r="N142" s="27">
        <v>0</v>
      </c>
      <c r="O142" s="27">
        <v>9436</v>
      </c>
      <c r="P142" s="27">
        <v>111</v>
      </c>
      <c r="Q14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42" s="27">
        <v>0</v>
      </c>
      <c r="S142" s="27">
        <v>0</v>
      </c>
      <c r="T142" s="27">
        <v>0</v>
      </c>
      <c r="U142" s="27">
        <v>9436</v>
      </c>
      <c r="V142" s="27">
        <v>111</v>
      </c>
      <c r="W142" s="27">
        <v>0</v>
      </c>
      <c r="X142" s="27">
        <v>0</v>
      </c>
      <c r="Y14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0.42909543780097781</v>
      </c>
      <c r="Z142" s="27">
        <v>2783</v>
      </c>
      <c r="AA142" s="27">
        <v>290321</v>
      </c>
      <c r="AB142" s="27">
        <v>47443</v>
      </c>
      <c r="AC142" s="27">
        <v>0</v>
      </c>
      <c r="AD142" s="27">
        <v>0</v>
      </c>
      <c r="AE142" s="27">
        <v>572509</v>
      </c>
      <c r="AF142" s="27">
        <v>0</v>
      </c>
      <c r="AG14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1.8624228193755978</v>
      </c>
      <c r="AH142" s="27">
        <v>22825</v>
      </c>
      <c r="AI142" s="27">
        <v>5932</v>
      </c>
      <c r="AJ142" s="27">
        <v>0</v>
      </c>
      <c r="AK142" s="27">
        <v>3058</v>
      </c>
      <c r="AL142" s="27">
        <v>0</v>
      </c>
      <c r="AM142" s="27">
        <v>206</v>
      </c>
      <c r="AN142" s="27">
        <v>3335</v>
      </c>
      <c r="AO142" s="27">
        <v>10710</v>
      </c>
      <c r="AP142" s="27">
        <v>-545</v>
      </c>
      <c r="AQ142" s="27">
        <v>-10954</v>
      </c>
      <c r="AR14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5.1571640525646458</v>
      </c>
      <c r="AS142" s="27">
        <v>8873</v>
      </c>
      <c r="AT142" s="27">
        <v>4604</v>
      </c>
      <c r="AU142" s="27">
        <v>7163</v>
      </c>
      <c r="AV142" s="27">
        <v>1675</v>
      </c>
      <c r="AW142" s="27">
        <v>2720</v>
      </c>
      <c r="AX142" s="27">
        <v>0</v>
      </c>
      <c r="AY142" s="27">
        <v>3335</v>
      </c>
      <c r="AZ142" s="27">
        <v>9642</v>
      </c>
      <c r="BA142" s="27">
        <v>581</v>
      </c>
      <c r="BB142" s="27">
        <v>0</v>
      </c>
      <c r="BC142" s="27">
        <v>1785</v>
      </c>
      <c r="BD142" s="27">
        <v>8285</v>
      </c>
      <c r="BE142" s="27">
        <v>9436</v>
      </c>
      <c r="BF142" s="26">
        <f>IFERROR(SUM(Entity_Metrics[[#This Row],[Operating surplus/(deficit) (social housing lettings)]])/SUM(Entity_Metrics[[#This Row],[Turnover from social housing lettings]]),"")</f>
        <v>0.28639854389858382</v>
      </c>
      <c r="BG142" s="27">
        <v>17938</v>
      </c>
      <c r="BH142" s="27">
        <v>62633</v>
      </c>
      <c r="BI142" s="26">
        <f>IFERROR(SUM(Entity_Metrics[[#This Row],[Operating surplus/(deficit) (overall)2]],-Entity_Metrics[[#This Row],[Gain/(loss) on disposal of fixed assets (housing properties)2]],-Entity_Metrics[[#This Row],[Gain/(loss) on disposal of fixed assets (other)2]])/SUM(Entity_Metrics[[#This Row],[Turnover (overall)]]),"")</f>
        <v>0.22061012876433253</v>
      </c>
      <c r="BJ142" s="27">
        <v>22825</v>
      </c>
      <c r="BK142" s="27">
        <v>5932</v>
      </c>
      <c r="BL142" s="27">
        <v>0</v>
      </c>
      <c r="BM142" s="27">
        <v>76574</v>
      </c>
      <c r="BN142" s="26">
        <f>IFERROR(SUM(Entity_Metrics[[#This Row],[Operating surplus/(deficit) (overall)3]],Entity_Metrics[[#This Row],[Share of operating surplus/(deficit) in joint ventures or associates]])/SUM(Entity_Metrics[[#This Row],[Total assets less current liabilities]]),"")</f>
        <v>3.6652594425594029E-2</v>
      </c>
      <c r="BO142" s="27">
        <v>22825</v>
      </c>
      <c r="BP142" s="27">
        <v>0</v>
      </c>
      <c r="BQ142" s="27">
        <v>622739</v>
      </c>
      <c r="BR142" s="65">
        <f>Entity_Metrics[[#This Row],[Total social housing units owned (Period end)]]</f>
        <v>9436</v>
      </c>
      <c r="BS142" s="26">
        <v>6.0376956660632523E-2</v>
      </c>
      <c r="BT142" s="26">
        <v>3.1838994782238311E-2</v>
      </c>
      <c r="BU142" s="30" t="s">
        <v>845</v>
      </c>
      <c r="BV142" s="64" t="s">
        <v>118</v>
      </c>
      <c r="BW142" s="30" t="s">
        <v>118</v>
      </c>
      <c r="BX142" s="30" t="s">
        <v>852</v>
      </c>
      <c r="BY142" s="29">
        <v>0.94953308586159046</v>
      </c>
      <c r="BZ142" s="23">
        <v>4817</v>
      </c>
      <c r="CA142" s="32" t="s">
        <v>338</v>
      </c>
    </row>
    <row r="143" spans="1:79" x14ac:dyDescent="0.25">
      <c r="A143" s="23" t="s">
        <v>187</v>
      </c>
      <c r="B143" s="24" t="s">
        <v>466</v>
      </c>
      <c r="C143" s="25" t="s">
        <v>686</v>
      </c>
      <c r="D14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0.1611112285374085</v>
      </c>
      <c r="E143" s="27">
        <v>18741</v>
      </c>
      <c r="F143" s="27">
        <v>0</v>
      </c>
      <c r="G143" s="27">
        <v>3948</v>
      </c>
      <c r="H143" s="27">
        <v>178</v>
      </c>
      <c r="I143" s="27">
        <v>0</v>
      </c>
      <c r="J143" s="27">
        <v>141933</v>
      </c>
      <c r="K143" s="27">
        <v>0</v>
      </c>
      <c r="L14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1.0468951670729958E-2</v>
      </c>
      <c r="M143" s="27">
        <v>73</v>
      </c>
      <c r="N143" s="27">
        <v>0</v>
      </c>
      <c r="O143" s="27">
        <v>6465</v>
      </c>
      <c r="P143" s="27">
        <v>508</v>
      </c>
      <c r="Q14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43" s="27">
        <v>0</v>
      </c>
      <c r="S143" s="27">
        <v>0</v>
      </c>
      <c r="T143" s="27">
        <v>0</v>
      </c>
      <c r="U143" s="27">
        <v>6465</v>
      </c>
      <c r="V143" s="27">
        <v>508</v>
      </c>
      <c r="W143" s="27">
        <v>3</v>
      </c>
      <c r="X143" s="27">
        <v>53</v>
      </c>
      <c r="Y14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0.47707016690973908</v>
      </c>
      <c r="Z143" s="27">
        <v>0</v>
      </c>
      <c r="AA143" s="27">
        <v>89129</v>
      </c>
      <c r="AB143" s="27">
        <v>22703</v>
      </c>
      <c r="AC143" s="27">
        <v>0</v>
      </c>
      <c r="AD143" s="27">
        <v>1286</v>
      </c>
      <c r="AE143" s="27">
        <v>141933</v>
      </c>
      <c r="AF143" s="27">
        <v>0</v>
      </c>
      <c r="AG14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2.9085729788388499</v>
      </c>
      <c r="AH143" s="27">
        <v>10445</v>
      </c>
      <c r="AI143" s="27">
        <v>975</v>
      </c>
      <c r="AJ143" s="27">
        <v>0</v>
      </c>
      <c r="AK143" s="27">
        <v>69</v>
      </c>
      <c r="AL143" s="27">
        <v>0</v>
      </c>
      <c r="AM143" s="27">
        <v>260</v>
      </c>
      <c r="AN143" s="27">
        <v>3948</v>
      </c>
      <c r="AO143" s="27">
        <v>5008</v>
      </c>
      <c r="AP143" s="27">
        <v>-178</v>
      </c>
      <c r="AQ143" s="27">
        <v>-3508</v>
      </c>
      <c r="AR14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4.2138459228112328</v>
      </c>
      <c r="AS143" s="27">
        <v>7331</v>
      </c>
      <c r="AT143" s="27">
        <v>2522</v>
      </c>
      <c r="AU143" s="27">
        <v>6068</v>
      </c>
      <c r="AV143" s="27">
        <v>3601</v>
      </c>
      <c r="AW143" s="27">
        <v>2485</v>
      </c>
      <c r="AX143" s="27">
        <v>0</v>
      </c>
      <c r="AY143" s="27">
        <v>3948</v>
      </c>
      <c r="AZ143" s="27">
        <v>0</v>
      </c>
      <c r="BA143" s="27">
        <v>944</v>
      </c>
      <c r="BB143" s="27">
        <v>0</v>
      </c>
      <c r="BC143" s="27">
        <v>47</v>
      </c>
      <c r="BD143" s="27">
        <v>1114</v>
      </c>
      <c r="BE143" s="27">
        <v>6659</v>
      </c>
      <c r="BF143" s="26">
        <f>IFERROR(SUM(Entity_Metrics[[#This Row],[Operating surplus/(deficit) (social housing lettings)]])/SUM(Entity_Metrics[[#This Row],[Turnover from social housing lettings]]),"")</f>
        <v>0.21921360511397903</v>
      </c>
      <c r="BG143" s="27">
        <v>7270</v>
      </c>
      <c r="BH143" s="27">
        <v>33164</v>
      </c>
      <c r="BI143" s="26">
        <f>IFERROR(SUM(Entity_Metrics[[#This Row],[Operating surplus/(deficit) (overall)2]],-Entity_Metrics[[#This Row],[Gain/(loss) on disposal of fixed assets (housing properties)2]],-Entity_Metrics[[#This Row],[Gain/(loss) on disposal of fixed assets (other)2]])/SUM(Entity_Metrics[[#This Row],[Turnover (overall)]]),"")</f>
        <v>0.23951035686284428</v>
      </c>
      <c r="BJ143" s="27">
        <v>10445</v>
      </c>
      <c r="BK143" s="27">
        <v>975</v>
      </c>
      <c r="BL143" s="27">
        <v>0</v>
      </c>
      <c r="BM143" s="27">
        <v>39539</v>
      </c>
      <c r="BN143" s="26">
        <f>IFERROR(SUM(Entity_Metrics[[#This Row],[Operating surplus/(deficit) (overall)3]],Entity_Metrics[[#This Row],[Share of operating surplus/(deficit) in joint ventures or associates]])/SUM(Entity_Metrics[[#This Row],[Total assets less current liabilities]]),"")</f>
        <v>5.460895388170587E-2</v>
      </c>
      <c r="BO143" s="27">
        <v>10445</v>
      </c>
      <c r="BP143" s="27">
        <v>0</v>
      </c>
      <c r="BQ143" s="27">
        <v>191269</v>
      </c>
      <c r="BR143" s="65">
        <f>Entity_Metrics[[#This Row],[Total social housing units owned (Period end)]]</f>
        <v>6465</v>
      </c>
      <c r="BS143" s="26">
        <v>1.0679461383686736E-2</v>
      </c>
      <c r="BT143" s="26">
        <v>0</v>
      </c>
      <c r="BU143" s="30" t="s">
        <v>850</v>
      </c>
      <c r="BV143" s="64">
        <v>2006</v>
      </c>
      <c r="BW143" s="30" t="s">
        <v>851</v>
      </c>
      <c r="BX143" s="30" t="s">
        <v>855</v>
      </c>
      <c r="BY143" s="29">
        <v>0.94425117472629427</v>
      </c>
      <c r="BZ143" s="23" t="s">
        <v>187</v>
      </c>
      <c r="CA143" s="32" t="s">
        <v>466</v>
      </c>
    </row>
    <row r="144" spans="1:79" x14ac:dyDescent="0.25">
      <c r="A144" s="23" t="s">
        <v>283</v>
      </c>
      <c r="B144" s="24" t="s">
        <v>284</v>
      </c>
      <c r="C144" s="25" t="s">
        <v>686</v>
      </c>
      <c r="D14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6.0237845615297221E-2</v>
      </c>
      <c r="E144" s="27">
        <v>0</v>
      </c>
      <c r="F144" s="27">
        <v>10243</v>
      </c>
      <c r="G144" s="27">
        <v>3321</v>
      </c>
      <c r="H144" s="27">
        <v>168</v>
      </c>
      <c r="I144" s="27">
        <v>0</v>
      </c>
      <c r="J144" s="27">
        <v>227963</v>
      </c>
      <c r="K144" s="27">
        <v>0</v>
      </c>
      <c r="L14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2.1027530890960329E-2</v>
      </c>
      <c r="M144" s="27">
        <v>97</v>
      </c>
      <c r="N144" s="27">
        <v>0</v>
      </c>
      <c r="O144" s="27">
        <v>4613</v>
      </c>
      <c r="P144" s="27">
        <v>0</v>
      </c>
      <c r="Q14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44" s="27">
        <v>0</v>
      </c>
      <c r="S144" s="27">
        <v>0</v>
      </c>
      <c r="T144" s="27">
        <v>0</v>
      </c>
      <c r="U144" s="27">
        <v>4613</v>
      </c>
      <c r="V144" s="27">
        <v>0</v>
      </c>
      <c r="W144" s="27">
        <v>0</v>
      </c>
      <c r="X144" s="27">
        <v>0</v>
      </c>
      <c r="Y14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0.64597763672174868</v>
      </c>
      <c r="Z144" s="27">
        <v>0</v>
      </c>
      <c r="AA144" s="27">
        <v>150325</v>
      </c>
      <c r="AB144" s="27">
        <v>3066</v>
      </c>
      <c r="AC144" s="27">
        <v>0</v>
      </c>
      <c r="AD144" s="27">
        <v>0</v>
      </c>
      <c r="AE144" s="27">
        <v>227963</v>
      </c>
      <c r="AF144" s="27">
        <v>0</v>
      </c>
      <c r="AG14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1.2112504565932058</v>
      </c>
      <c r="AH144" s="27">
        <v>10623</v>
      </c>
      <c r="AI144" s="27">
        <v>1323</v>
      </c>
      <c r="AJ144" s="27">
        <v>0</v>
      </c>
      <c r="AK144" s="27">
        <v>572</v>
      </c>
      <c r="AL144" s="27">
        <v>0</v>
      </c>
      <c r="AM144" s="27">
        <v>372</v>
      </c>
      <c r="AN144" s="27">
        <v>3321</v>
      </c>
      <c r="AO144" s="27">
        <v>4169</v>
      </c>
      <c r="AP144" s="27">
        <v>-168</v>
      </c>
      <c r="AQ144" s="27">
        <v>-8045</v>
      </c>
      <c r="AR14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2.6152178625623237</v>
      </c>
      <c r="AS144" s="27">
        <v>3071</v>
      </c>
      <c r="AT144" s="27">
        <v>836</v>
      </c>
      <c r="AU144" s="27">
        <v>2584</v>
      </c>
      <c r="AV144" s="27">
        <v>1621</v>
      </c>
      <c r="AW144" s="27">
        <v>386</v>
      </c>
      <c r="AX144" s="27">
        <v>245</v>
      </c>
      <c r="AY144" s="27">
        <v>3321</v>
      </c>
      <c r="AZ144" s="27">
        <v>0</v>
      </c>
      <c r="BA144" s="27">
        <v>0</v>
      </c>
      <c r="BB144" s="27">
        <v>0</v>
      </c>
      <c r="BC144" s="27">
        <v>0</v>
      </c>
      <c r="BD144" s="27">
        <v>0</v>
      </c>
      <c r="BE144" s="27">
        <v>4613</v>
      </c>
      <c r="BF144" s="26">
        <f>IFERROR(SUM(Entity_Metrics[[#This Row],[Operating surplus/(deficit) (social housing lettings)]])/SUM(Entity_Metrics[[#This Row],[Turnover from social housing lettings]]),"")</f>
        <v>0.41287773128777311</v>
      </c>
      <c r="BG144" s="27">
        <v>8881</v>
      </c>
      <c r="BH144" s="27">
        <v>21510</v>
      </c>
      <c r="BI144" s="26">
        <f>IFERROR(SUM(Entity_Metrics[[#This Row],[Operating surplus/(deficit) (overall)2]],-Entity_Metrics[[#This Row],[Gain/(loss) on disposal of fixed assets (housing properties)2]],-Entity_Metrics[[#This Row],[Gain/(loss) on disposal of fixed assets (other)2]])/SUM(Entity_Metrics[[#This Row],[Turnover (overall)]]),"")</f>
        <v>0.38510911424903721</v>
      </c>
      <c r="BJ144" s="27">
        <v>10623</v>
      </c>
      <c r="BK144" s="27">
        <v>1323</v>
      </c>
      <c r="BL144" s="27">
        <v>0</v>
      </c>
      <c r="BM144" s="27">
        <v>24149</v>
      </c>
      <c r="BN144" s="26">
        <f>IFERROR(SUM(Entity_Metrics[[#This Row],[Operating surplus/(deficit) (overall)3]],Entity_Metrics[[#This Row],[Share of operating surplus/(deficit) in joint ventures or associates]])/SUM(Entity_Metrics[[#This Row],[Total assets less current liabilities]]),"")</f>
        <v>4.3700044016800429E-2</v>
      </c>
      <c r="BO144" s="27">
        <v>10623</v>
      </c>
      <c r="BP144" s="27">
        <v>0</v>
      </c>
      <c r="BQ144" s="27">
        <v>243089</v>
      </c>
      <c r="BR144" s="65">
        <f>Entity_Metrics[[#This Row],[Total social housing units owned (Period end)]]</f>
        <v>4613</v>
      </c>
      <c r="BS144" s="26">
        <v>3.0349013657056147E-3</v>
      </c>
      <c r="BT144" s="26">
        <v>0.13548666811185781</v>
      </c>
      <c r="BU144" s="30" t="s">
        <v>850</v>
      </c>
      <c r="BV144" s="64">
        <v>2000</v>
      </c>
      <c r="BW144" s="30" t="s">
        <v>851</v>
      </c>
      <c r="BX144" s="30" t="s">
        <v>855</v>
      </c>
      <c r="BY144" s="29">
        <v>0.94425117472629427</v>
      </c>
      <c r="BZ144" s="23" t="s">
        <v>731</v>
      </c>
      <c r="CA144" s="32" t="s">
        <v>468</v>
      </c>
    </row>
    <row r="145" spans="1:79" x14ac:dyDescent="0.25">
      <c r="A145" s="23" t="s">
        <v>211</v>
      </c>
      <c r="B145" s="24" t="s">
        <v>189</v>
      </c>
      <c r="C145" s="25" t="s">
        <v>686</v>
      </c>
      <c r="D14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6.1039011350869719E-2</v>
      </c>
      <c r="E145" s="27">
        <v>26746</v>
      </c>
      <c r="F145" s="27">
        <v>0</v>
      </c>
      <c r="G145" s="27">
        <v>4006</v>
      </c>
      <c r="H145" s="27">
        <v>760</v>
      </c>
      <c r="I145" s="27">
        <v>0</v>
      </c>
      <c r="J145" s="27">
        <v>516260</v>
      </c>
      <c r="K145" s="27">
        <v>0</v>
      </c>
      <c r="L14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2.3273706482015773E-2</v>
      </c>
      <c r="M145" s="27">
        <v>115</v>
      </c>
      <c r="N145" s="27">
        <v>6</v>
      </c>
      <c r="O145" s="27">
        <v>4919</v>
      </c>
      <c r="P145" s="27">
        <v>280</v>
      </c>
      <c r="Q14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45" s="27">
        <v>0</v>
      </c>
      <c r="S145" s="27">
        <v>0</v>
      </c>
      <c r="T145" s="27">
        <v>0</v>
      </c>
      <c r="U145" s="27">
        <v>4919</v>
      </c>
      <c r="V145" s="27">
        <v>280</v>
      </c>
      <c r="W145" s="27">
        <v>0</v>
      </c>
      <c r="X145" s="27">
        <v>0</v>
      </c>
      <c r="Y14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0.38076356874443112</v>
      </c>
      <c r="Z145" s="27">
        <v>996</v>
      </c>
      <c r="AA145" s="27">
        <v>221129</v>
      </c>
      <c r="AB145" s="27">
        <v>25552</v>
      </c>
      <c r="AC145" s="27">
        <v>0</v>
      </c>
      <c r="AD145" s="27">
        <v>0</v>
      </c>
      <c r="AE145" s="27">
        <v>516260</v>
      </c>
      <c r="AF145" s="27">
        <v>0</v>
      </c>
      <c r="AG14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1.3489701154899392</v>
      </c>
      <c r="AH145" s="27">
        <v>12765</v>
      </c>
      <c r="AI145" s="27">
        <v>2954</v>
      </c>
      <c r="AJ145" s="27">
        <v>0</v>
      </c>
      <c r="AK145" s="27">
        <v>1857</v>
      </c>
      <c r="AL145" s="27">
        <v>27</v>
      </c>
      <c r="AM145" s="27">
        <v>215</v>
      </c>
      <c r="AN145" s="27">
        <v>5062</v>
      </c>
      <c r="AO145" s="27">
        <v>8250</v>
      </c>
      <c r="AP145" s="27">
        <v>-760</v>
      </c>
      <c r="AQ145" s="27">
        <v>-7639</v>
      </c>
      <c r="AR14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7.4730964467005077</v>
      </c>
      <c r="AS145" s="27">
        <v>7197</v>
      </c>
      <c r="AT145" s="27">
        <v>8266</v>
      </c>
      <c r="AU145" s="27">
        <v>6274</v>
      </c>
      <c r="AV145" s="27">
        <v>2823</v>
      </c>
      <c r="AW145" s="27">
        <v>374</v>
      </c>
      <c r="AX145" s="27">
        <v>0</v>
      </c>
      <c r="AY145" s="27">
        <v>5062</v>
      </c>
      <c r="AZ145" s="27">
        <v>436</v>
      </c>
      <c r="BA145" s="27">
        <v>0</v>
      </c>
      <c r="BB145" s="27">
        <v>0</v>
      </c>
      <c r="BC145" s="27">
        <v>6112</v>
      </c>
      <c r="BD145" s="27">
        <v>261</v>
      </c>
      <c r="BE145" s="27">
        <v>4925</v>
      </c>
      <c r="BF145" s="26">
        <f>IFERROR(SUM(Entity_Metrics[[#This Row],[Operating surplus/(deficit) (social housing lettings)]])/SUM(Entity_Metrics[[#This Row],[Turnover from social housing lettings]]),"")</f>
        <v>0.20353256819198093</v>
      </c>
      <c r="BG145" s="27">
        <v>8193</v>
      </c>
      <c r="BH145" s="27">
        <v>40254</v>
      </c>
      <c r="BI145" s="26">
        <f>IFERROR(SUM(Entity_Metrics[[#This Row],[Operating surplus/(deficit) (overall)2]],-Entity_Metrics[[#This Row],[Gain/(loss) on disposal of fixed assets (housing properties)2]],-Entity_Metrics[[#This Row],[Gain/(loss) on disposal of fixed assets (other)2]])/SUM(Entity_Metrics[[#This Row],[Turnover (overall)]]),"")</f>
        <v>0.17237986471053326</v>
      </c>
      <c r="BJ145" s="27">
        <v>12765</v>
      </c>
      <c r="BK145" s="27">
        <v>2954</v>
      </c>
      <c r="BL145" s="27">
        <v>0</v>
      </c>
      <c r="BM145" s="27">
        <v>56915</v>
      </c>
      <c r="BN145" s="26">
        <f>IFERROR(SUM(Entity_Metrics[[#This Row],[Operating surplus/(deficit) (overall)3]],Entity_Metrics[[#This Row],[Share of operating surplus/(deficit) in joint ventures or associates]])/SUM(Entity_Metrics[[#This Row],[Total assets less current liabilities]]),"")</f>
        <v>2.306120568644348E-2</v>
      </c>
      <c r="BO145" s="27">
        <v>12765</v>
      </c>
      <c r="BP145" s="27">
        <v>0</v>
      </c>
      <c r="BQ145" s="27">
        <v>553527</v>
      </c>
      <c r="BR145" s="65">
        <f>Entity_Metrics[[#This Row],[Total social housing units owned (Period end)]]</f>
        <v>4919</v>
      </c>
      <c r="BS145" s="26">
        <v>5.8199958428601123E-2</v>
      </c>
      <c r="BT145" s="26">
        <v>2.8892122219912698E-2</v>
      </c>
      <c r="BU145" s="30" t="s">
        <v>845</v>
      </c>
      <c r="BV145" s="64" t="s">
        <v>118</v>
      </c>
      <c r="BW145" s="30" t="s">
        <v>118</v>
      </c>
      <c r="BX145" s="30" t="s">
        <v>846</v>
      </c>
      <c r="BY145" s="29">
        <v>1.2671743050743891</v>
      </c>
      <c r="BZ145" s="23" t="s">
        <v>211</v>
      </c>
      <c r="CA145" s="32" t="s">
        <v>189</v>
      </c>
    </row>
    <row r="146" spans="1:79" x14ac:dyDescent="0.25">
      <c r="A146" s="23" t="s">
        <v>280</v>
      </c>
      <c r="B146" s="24" t="s">
        <v>166</v>
      </c>
      <c r="C146" s="25" t="s">
        <v>686</v>
      </c>
      <c r="D14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3.9016499705362404E-2</v>
      </c>
      <c r="E146" s="27">
        <v>47961</v>
      </c>
      <c r="F146" s="27">
        <v>0</v>
      </c>
      <c r="G146" s="27">
        <v>14487</v>
      </c>
      <c r="H146" s="27">
        <v>3763</v>
      </c>
      <c r="I146" s="27">
        <v>0</v>
      </c>
      <c r="J146" s="27">
        <v>1697000</v>
      </c>
      <c r="K146" s="27">
        <v>0</v>
      </c>
      <c r="L14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2.2125354996367478E-2</v>
      </c>
      <c r="M146" s="27">
        <v>212</v>
      </c>
      <c r="N146" s="27">
        <v>123</v>
      </c>
      <c r="O146" s="27">
        <v>12478</v>
      </c>
      <c r="P146" s="27">
        <v>2663</v>
      </c>
      <c r="Q14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1.0754716981132076E-2</v>
      </c>
      <c r="R146" s="27">
        <v>171</v>
      </c>
      <c r="S146" s="27">
        <v>0</v>
      </c>
      <c r="T146" s="27">
        <v>0</v>
      </c>
      <c r="U146" s="27">
        <v>12478</v>
      </c>
      <c r="V146" s="27">
        <v>2663</v>
      </c>
      <c r="W146" s="27">
        <v>352</v>
      </c>
      <c r="X146" s="27">
        <v>407</v>
      </c>
      <c r="Y14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0.54976664702416034</v>
      </c>
      <c r="Z146" s="27">
        <v>124792</v>
      </c>
      <c r="AA146" s="27">
        <v>855513</v>
      </c>
      <c r="AB146" s="27">
        <v>47351</v>
      </c>
      <c r="AC146" s="27">
        <v>0</v>
      </c>
      <c r="AD146" s="27">
        <v>0</v>
      </c>
      <c r="AE146" s="27">
        <v>1697000</v>
      </c>
      <c r="AF146" s="27">
        <v>0</v>
      </c>
      <c r="AG14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0.74394673123486688</v>
      </c>
      <c r="AH146" s="27">
        <v>48285</v>
      </c>
      <c r="AI146" s="27">
        <v>10711</v>
      </c>
      <c r="AJ146" s="27">
        <v>7593</v>
      </c>
      <c r="AK146" s="27">
        <v>5443</v>
      </c>
      <c r="AL146" s="27">
        <v>0</v>
      </c>
      <c r="AM146" s="27">
        <v>913</v>
      </c>
      <c r="AN146" s="27">
        <v>14487</v>
      </c>
      <c r="AO146" s="27">
        <v>18532</v>
      </c>
      <c r="AP146" s="27">
        <v>-3763</v>
      </c>
      <c r="AQ146" s="27">
        <v>-35885</v>
      </c>
      <c r="AR14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9.1678449439987286</v>
      </c>
      <c r="AS146" s="27">
        <v>14704</v>
      </c>
      <c r="AT146" s="27">
        <v>19721</v>
      </c>
      <c r="AU146" s="27">
        <v>13888</v>
      </c>
      <c r="AV146" s="27">
        <v>4583</v>
      </c>
      <c r="AW146" s="27">
        <v>4062</v>
      </c>
      <c r="AX146" s="27">
        <v>1540</v>
      </c>
      <c r="AY146" s="27">
        <v>14487</v>
      </c>
      <c r="AZ146" s="27">
        <v>572</v>
      </c>
      <c r="BA146" s="27">
        <v>4034</v>
      </c>
      <c r="BB146" s="27">
        <v>137</v>
      </c>
      <c r="BC146" s="27">
        <v>9078</v>
      </c>
      <c r="BD146" s="27">
        <v>28608</v>
      </c>
      <c r="BE146" s="27">
        <v>12589</v>
      </c>
      <c r="BF146" s="26">
        <f>IFERROR(SUM(Entity_Metrics[[#This Row],[Operating surplus/(deficit) (social housing lettings)]])/SUM(Entity_Metrics[[#This Row],[Turnover from social housing lettings]]),"")</f>
        <v>0.25539136795903439</v>
      </c>
      <c r="BG146" s="27">
        <v>26184</v>
      </c>
      <c r="BH146" s="27">
        <v>102525</v>
      </c>
      <c r="BI146" s="26">
        <f>IFERROR(SUM(Entity_Metrics[[#This Row],[Operating surplus/(deficit) (overall)2]],-Entity_Metrics[[#This Row],[Gain/(loss) on disposal of fixed assets (housing properties)2]],-Entity_Metrics[[#This Row],[Gain/(loss) on disposal of fixed assets (other)2]])/SUM(Entity_Metrics[[#This Row],[Turnover (overall)]]),"")</f>
        <v>0.1617883546489666</v>
      </c>
      <c r="BJ146" s="27">
        <v>48285</v>
      </c>
      <c r="BK146" s="27">
        <v>10711</v>
      </c>
      <c r="BL146" s="27">
        <v>7593</v>
      </c>
      <c r="BM146" s="27">
        <v>185310</v>
      </c>
      <c r="BN146" s="26">
        <f>IFERROR(SUM(Entity_Metrics[[#This Row],[Operating surplus/(deficit) (overall)3]],Entity_Metrics[[#This Row],[Share of operating surplus/(deficit) in joint ventures or associates]])/SUM(Entity_Metrics[[#This Row],[Total assets less current liabilities]]),"")</f>
        <v>2.4500588349015029E-2</v>
      </c>
      <c r="BO146" s="27">
        <v>48285</v>
      </c>
      <c r="BP146" s="27">
        <v>0</v>
      </c>
      <c r="BQ146" s="27">
        <v>1970769</v>
      </c>
      <c r="BR146" s="65">
        <f>Entity_Metrics[[#This Row],[Total social housing units owned (Period end)]]</f>
        <v>12478</v>
      </c>
      <c r="BS146" s="26">
        <v>0</v>
      </c>
      <c r="BT146" s="26">
        <v>0</v>
      </c>
      <c r="BU146" s="30" t="s">
        <v>845</v>
      </c>
      <c r="BV146" s="64" t="s">
        <v>118</v>
      </c>
      <c r="BW146" s="30" t="s">
        <v>118</v>
      </c>
      <c r="BX146" s="30" t="s">
        <v>846</v>
      </c>
      <c r="BY146" s="29">
        <v>1.2371153457747583</v>
      </c>
      <c r="BZ146" s="23" t="s">
        <v>280</v>
      </c>
      <c r="CA146" s="32" t="s">
        <v>471</v>
      </c>
    </row>
    <row r="147" spans="1:79" x14ac:dyDescent="0.25">
      <c r="A147" s="23" t="s">
        <v>684</v>
      </c>
      <c r="B147" s="24" t="s">
        <v>473</v>
      </c>
      <c r="C147" s="25" t="s">
        <v>686</v>
      </c>
      <c r="D14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0.13174447928352942</v>
      </c>
      <c r="E147" s="27">
        <v>22849</v>
      </c>
      <c r="F147" s="27">
        <v>0</v>
      </c>
      <c r="G147" s="27">
        <v>4630</v>
      </c>
      <c r="H147" s="27">
        <v>0</v>
      </c>
      <c r="I147" s="27">
        <v>0</v>
      </c>
      <c r="J147" s="27">
        <v>208578</v>
      </c>
      <c r="K147" s="27">
        <v>0</v>
      </c>
      <c r="L14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2.0941531244764618E-2</v>
      </c>
      <c r="M147" s="27">
        <v>250</v>
      </c>
      <c r="N147" s="27">
        <v>0</v>
      </c>
      <c r="O147" s="27">
        <v>11938</v>
      </c>
      <c r="P147" s="27">
        <v>0</v>
      </c>
      <c r="Q14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3.9577836411609502E-3</v>
      </c>
      <c r="R147" s="27">
        <v>22</v>
      </c>
      <c r="S147" s="27">
        <v>29</v>
      </c>
      <c r="T147" s="27">
        <v>0</v>
      </c>
      <c r="U147" s="27">
        <v>11938</v>
      </c>
      <c r="V147" s="27">
        <v>0</v>
      </c>
      <c r="W147" s="27">
        <v>303</v>
      </c>
      <c r="X147" s="27">
        <v>645</v>
      </c>
      <c r="Y14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0.54764644401614748</v>
      </c>
      <c r="Z147" s="27">
        <v>3393</v>
      </c>
      <c r="AA147" s="27">
        <v>149859</v>
      </c>
      <c r="AB147" s="27">
        <v>39025</v>
      </c>
      <c r="AC147" s="27">
        <v>0</v>
      </c>
      <c r="AD147" s="27">
        <v>0</v>
      </c>
      <c r="AE147" s="27">
        <v>208578</v>
      </c>
      <c r="AF147" s="27">
        <v>0</v>
      </c>
      <c r="AG14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1.5623158848855654</v>
      </c>
      <c r="AH147" s="27">
        <v>18589</v>
      </c>
      <c r="AI147" s="27">
        <v>4266</v>
      </c>
      <c r="AJ147" s="27">
        <v>0</v>
      </c>
      <c r="AK147" s="27">
        <v>3831</v>
      </c>
      <c r="AL147" s="27">
        <v>0</v>
      </c>
      <c r="AM147" s="27">
        <v>229</v>
      </c>
      <c r="AN147" s="27">
        <v>4615</v>
      </c>
      <c r="AO147" s="27">
        <v>7683</v>
      </c>
      <c r="AP147" s="27">
        <v>-665</v>
      </c>
      <c r="AQ147" s="27">
        <v>-8161</v>
      </c>
      <c r="AR14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3.1939185793265206</v>
      </c>
      <c r="AS147" s="27">
        <v>14703</v>
      </c>
      <c r="AT147" s="27">
        <v>3003</v>
      </c>
      <c r="AU147" s="27">
        <v>7882</v>
      </c>
      <c r="AV147" s="27">
        <v>1971</v>
      </c>
      <c r="AW147" s="27">
        <v>3587</v>
      </c>
      <c r="AX147" s="27">
        <v>0</v>
      </c>
      <c r="AY147" s="27">
        <v>4615</v>
      </c>
      <c r="AZ147" s="27">
        <v>1205</v>
      </c>
      <c r="BA147" s="27">
        <v>1163</v>
      </c>
      <c r="BB147" s="27">
        <v>0</v>
      </c>
      <c r="BC147" s="27">
        <v>0</v>
      </c>
      <c r="BD147" s="27">
        <v>0</v>
      </c>
      <c r="BE147" s="27">
        <v>11938</v>
      </c>
      <c r="BF147" s="26">
        <f>IFERROR(SUM(Entity_Metrics[[#This Row],[Operating surplus/(deficit) (social housing lettings)]])/SUM(Entity_Metrics[[#This Row],[Turnover from social housing lettings]]),"")</f>
        <v>0.26192090395480228</v>
      </c>
      <c r="BG147" s="27">
        <v>13908</v>
      </c>
      <c r="BH147" s="27">
        <v>53100</v>
      </c>
      <c r="BI147" s="26">
        <f>IFERROR(SUM(Entity_Metrics[[#This Row],[Operating surplus/(deficit) (overall)2]],-Entity_Metrics[[#This Row],[Gain/(loss) on disposal of fixed assets (housing properties)2]],-Entity_Metrics[[#This Row],[Gain/(loss) on disposal of fixed assets (other)2]])/SUM(Entity_Metrics[[#This Row],[Turnover (overall)]]),"")</f>
        <v>0.23765514037300059</v>
      </c>
      <c r="BJ147" s="27">
        <v>18589</v>
      </c>
      <c r="BK147" s="27">
        <v>4266</v>
      </c>
      <c r="BL147" s="27">
        <v>0</v>
      </c>
      <c r="BM147" s="27">
        <v>60268</v>
      </c>
      <c r="BN147" s="26">
        <f>IFERROR(SUM(Entity_Metrics[[#This Row],[Operating surplus/(deficit) (overall)3]],Entity_Metrics[[#This Row],[Share of operating surplus/(deficit) in joint ventures or associates]])/SUM(Entity_Metrics[[#This Row],[Total assets less current liabilities]]),"")</f>
        <v>6.5863786786850634E-2</v>
      </c>
      <c r="BO147" s="27">
        <v>18589</v>
      </c>
      <c r="BP147" s="27">
        <v>0</v>
      </c>
      <c r="BQ147" s="27">
        <v>282234</v>
      </c>
      <c r="BR147" s="65">
        <f>Entity_Metrics[[#This Row],[Total social housing units owned (Period end)]]</f>
        <v>11938</v>
      </c>
      <c r="BS147" s="26">
        <v>5.8646112600536189E-4</v>
      </c>
      <c r="BT147" s="26">
        <v>1.9939678284182305E-2</v>
      </c>
      <c r="BU147" s="30" t="s">
        <v>850</v>
      </c>
      <c r="BV147" s="64">
        <v>2009</v>
      </c>
      <c r="BW147" s="30" t="s">
        <v>859</v>
      </c>
      <c r="BX147" s="30" t="s">
        <v>853</v>
      </c>
      <c r="BY147" s="29">
        <v>0.92070169320167683</v>
      </c>
      <c r="BZ147" s="23">
        <v>4808</v>
      </c>
      <c r="CA147" s="32" t="s">
        <v>473</v>
      </c>
    </row>
    <row r="148" spans="1:79" x14ac:dyDescent="0.25">
      <c r="A148" s="23" t="s">
        <v>376</v>
      </c>
      <c r="B148" s="24" t="s">
        <v>287</v>
      </c>
      <c r="C148" s="25" t="s">
        <v>686</v>
      </c>
      <c r="D14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0.1974227731764174</v>
      </c>
      <c r="E148" s="27">
        <v>36745</v>
      </c>
      <c r="F148" s="27">
        <v>0</v>
      </c>
      <c r="G148" s="27">
        <v>9463</v>
      </c>
      <c r="H148" s="27">
        <v>964</v>
      </c>
      <c r="I148" s="27">
        <v>0</v>
      </c>
      <c r="J148" s="27">
        <v>238939</v>
      </c>
      <c r="K148" s="27">
        <v>0</v>
      </c>
      <c r="L14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1.6523959741625356E-2</v>
      </c>
      <c r="M148" s="27">
        <v>220</v>
      </c>
      <c r="N148" s="27">
        <v>0</v>
      </c>
      <c r="O148" s="27">
        <v>12709</v>
      </c>
      <c r="P148" s="27">
        <v>605</v>
      </c>
      <c r="Q14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7.4587901842321181E-5</v>
      </c>
      <c r="R148" s="27">
        <v>1</v>
      </c>
      <c r="S148" s="27">
        <v>0</v>
      </c>
      <c r="T148" s="27">
        <v>0</v>
      </c>
      <c r="U148" s="27">
        <v>12709</v>
      </c>
      <c r="V148" s="27">
        <v>605</v>
      </c>
      <c r="W148" s="27">
        <v>93</v>
      </c>
      <c r="X148" s="27">
        <v>0</v>
      </c>
      <c r="Y14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0.77584236980986776</v>
      </c>
      <c r="Z148" s="27">
        <v>1131</v>
      </c>
      <c r="AA148" s="27">
        <v>212344</v>
      </c>
      <c r="AB148" s="27">
        <v>28096</v>
      </c>
      <c r="AC148" s="27">
        <v>0</v>
      </c>
      <c r="AD148" s="27">
        <v>0</v>
      </c>
      <c r="AE148" s="27">
        <v>238939</v>
      </c>
      <c r="AF148" s="27">
        <v>0</v>
      </c>
      <c r="AG14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0.72609619470735942</v>
      </c>
      <c r="AH148" s="27">
        <v>11719</v>
      </c>
      <c r="AI148" s="27">
        <v>1389</v>
      </c>
      <c r="AJ148" s="27">
        <v>0</v>
      </c>
      <c r="AK148" s="27">
        <v>129</v>
      </c>
      <c r="AL148" s="27">
        <v>0</v>
      </c>
      <c r="AM148" s="27">
        <v>347</v>
      </c>
      <c r="AN148" s="27">
        <v>9463</v>
      </c>
      <c r="AO148" s="27">
        <v>6433</v>
      </c>
      <c r="AP148" s="27">
        <v>-1847</v>
      </c>
      <c r="AQ148" s="27">
        <v>-8507</v>
      </c>
      <c r="AR14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4.0875757337320007</v>
      </c>
      <c r="AS148" s="27">
        <v>11604</v>
      </c>
      <c r="AT148" s="27">
        <v>3151</v>
      </c>
      <c r="AU148" s="27">
        <v>4343</v>
      </c>
      <c r="AV148" s="27">
        <v>9583</v>
      </c>
      <c r="AW148" s="27">
        <v>9149</v>
      </c>
      <c r="AX148" s="27">
        <v>0</v>
      </c>
      <c r="AY148" s="27">
        <v>9463</v>
      </c>
      <c r="AZ148" s="27">
        <v>4656</v>
      </c>
      <c r="BA148" s="27">
        <v>0</v>
      </c>
      <c r="BB148" s="27">
        <v>0</v>
      </c>
      <c r="BC148" s="27">
        <v>0</v>
      </c>
      <c r="BD148" s="27">
        <v>0</v>
      </c>
      <c r="BE148" s="27">
        <v>12709</v>
      </c>
      <c r="BF148" s="26">
        <f>IFERROR(SUM(Entity_Metrics[[#This Row],[Operating surplus/(deficit) (social housing lettings)]])/SUM(Entity_Metrics[[#This Row],[Turnover from social housing lettings]]),"")</f>
        <v>0.1529955465927233</v>
      </c>
      <c r="BG148" s="27">
        <v>9104</v>
      </c>
      <c r="BH148" s="27">
        <v>59505</v>
      </c>
      <c r="BI148" s="26">
        <f>IFERROR(SUM(Entity_Metrics[[#This Row],[Operating surplus/(deficit) (overall)2]],-Entity_Metrics[[#This Row],[Gain/(loss) on disposal of fixed assets (housing properties)2]],-Entity_Metrics[[#This Row],[Gain/(loss) on disposal of fixed assets (other)2]])/SUM(Entity_Metrics[[#This Row],[Turnover (overall)]]),"")</f>
        <v>0.16095858393842127</v>
      </c>
      <c r="BJ148" s="27">
        <v>11719</v>
      </c>
      <c r="BK148" s="27">
        <v>1389</v>
      </c>
      <c r="BL148" s="27">
        <v>0</v>
      </c>
      <c r="BM148" s="27">
        <v>64178</v>
      </c>
      <c r="BN148" s="26">
        <f>IFERROR(SUM(Entity_Metrics[[#This Row],[Operating surplus/(deficit) (overall)3]],Entity_Metrics[[#This Row],[Share of operating surplus/(deficit) in joint ventures or associates]])/SUM(Entity_Metrics[[#This Row],[Total assets less current liabilities]]),"")</f>
        <v>4.0450376752165076E-2</v>
      </c>
      <c r="BO148" s="27">
        <v>11719</v>
      </c>
      <c r="BP148" s="27">
        <v>0</v>
      </c>
      <c r="BQ148" s="27">
        <v>289713</v>
      </c>
      <c r="BR148" s="65">
        <f>Entity_Metrics[[#This Row],[Total social housing units owned (Period end)]]</f>
        <v>12709</v>
      </c>
      <c r="BS148" s="26">
        <v>8.1123613187504912E-2</v>
      </c>
      <c r="BT148" s="26">
        <v>0</v>
      </c>
      <c r="BU148" s="30" t="s">
        <v>850</v>
      </c>
      <c r="BV148" s="64">
        <v>2006</v>
      </c>
      <c r="BW148" s="30" t="s">
        <v>851</v>
      </c>
      <c r="BX148" s="30" t="s">
        <v>853</v>
      </c>
      <c r="BY148" s="29">
        <v>0.92070169320167683</v>
      </c>
      <c r="BZ148" s="23">
        <v>4804</v>
      </c>
      <c r="CA148" s="32" t="s">
        <v>287</v>
      </c>
    </row>
    <row r="149" spans="1:79" x14ac:dyDescent="0.25">
      <c r="A149" s="23" t="s">
        <v>55</v>
      </c>
      <c r="B149" s="24" t="s">
        <v>475</v>
      </c>
      <c r="C149" s="25" t="s">
        <v>686</v>
      </c>
      <c r="D14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0.12044819368884817</v>
      </c>
      <c r="E149" s="27">
        <v>18528</v>
      </c>
      <c r="F149" s="27">
        <v>65</v>
      </c>
      <c r="G149" s="27">
        <v>4809</v>
      </c>
      <c r="H149" s="27">
        <v>0</v>
      </c>
      <c r="I149" s="27">
        <v>0</v>
      </c>
      <c r="J149" s="27">
        <v>194291</v>
      </c>
      <c r="K149" s="27">
        <v>0</v>
      </c>
      <c r="L14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1.1421319796954314E-2</v>
      </c>
      <c r="M149" s="27">
        <v>117</v>
      </c>
      <c r="N149" s="27">
        <v>0</v>
      </c>
      <c r="O149" s="27">
        <v>9959</v>
      </c>
      <c r="P149" s="27">
        <v>285</v>
      </c>
      <c r="Q14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49" s="27">
        <v>0</v>
      </c>
      <c r="S149" s="27">
        <v>0</v>
      </c>
      <c r="T149" s="27">
        <v>0</v>
      </c>
      <c r="U149" s="27">
        <v>9959</v>
      </c>
      <c r="V149" s="27">
        <v>285</v>
      </c>
      <c r="W149" s="27">
        <v>0</v>
      </c>
      <c r="X149" s="27">
        <v>0</v>
      </c>
      <c r="Y14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0.23363923187383873</v>
      </c>
      <c r="Z149" s="27">
        <v>0</v>
      </c>
      <c r="AA149" s="27">
        <v>59253</v>
      </c>
      <c r="AB149" s="27">
        <v>13859</v>
      </c>
      <c r="AC149" s="27">
        <v>0</v>
      </c>
      <c r="AD149" s="27">
        <v>0</v>
      </c>
      <c r="AE149" s="27">
        <v>194291</v>
      </c>
      <c r="AF149" s="27">
        <v>0</v>
      </c>
      <c r="AG14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3.6208680655360737</v>
      </c>
      <c r="AH149" s="27">
        <v>11275</v>
      </c>
      <c r="AI149" s="27">
        <v>1602</v>
      </c>
      <c r="AJ149" s="27">
        <v>6</v>
      </c>
      <c r="AK149" s="27">
        <v>2609</v>
      </c>
      <c r="AL149" s="27">
        <v>0</v>
      </c>
      <c r="AM149" s="27">
        <v>206</v>
      </c>
      <c r="AN149" s="27">
        <v>4809</v>
      </c>
      <c r="AO149" s="27">
        <v>10142</v>
      </c>
      <c r="AP149" s="27">
        <v>0</v>
      </c>
      <c r="AQ149" s="27">
        <v>-3479</v>
      </c>
      <c r="AR14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3.041315683914962</v>
      </c>
      <c r="AS149" s="27">
        <v>13680</v>
      </c>
      <c r="AT149" s="27">
        <v>2273</v>
      </c>
      <c r="AU149" s="27">
        <v>5569</v>
      </c>
      <c r="AV149" s="27">
        <v>1796</v>
      </c>
      <c r="AW149" s="27">
        <v>1792</v>
      </c>
      <c r="AX149" s="27">
        <v>31</v>
      </c>
      <c r="AY149" s="27">
        <v>4809</v>
      </c>
      <c r="AZ149" s="27">
        <v>297</v>
      </c>
      <c r="BA149" s="27">
        <v>0</v>
      </c>
      <c r="BB149" s="27">
        <v>0</v>
      </c>
      <c r="BC149" s="27">
        <v>81</v>
      </c>
      <c r="BD149" s="27">
        <v>0</v>
      </c>
      <c r="BE149" s="27">
        <v>9972</v>
      </c>
      <c r="BF149" s="26">
        <f>IFERROR(SUM(Entity_Metrics[[#This Row],[Operating surplus/(deficit) (social housing lettings)]])/SUM(Entity_Metrics[[#This Row],[Turnover from social housing lettings]]),"")</f>
        <v>0.19585434173669466</v>
      </c>
      <c r="BG149" s="27">
        <v>8740</v>
      </c>
      <c r="BH149" s="27">
        <v>44625</v>
      </c>
      <c r="BI149" s="26">
        <f>IFERROR(SUM(Entity_Metrics[[#This Row],[Operating surplus/(deficit) (overall)2]],-Entity_Metrics[[#This Row],[Gain/(loss) on disposal of fixed assets (housing properties)2]],-Entity_Metrics[[#This Row],[Gain/(loss) on disposal of fixed assets (other)2]])/SUM(Entity_Metrics[[#This Row],[Turnover (overall)]]),"")</f>
        <v>0.21088568935427573</v>
      </c>
      <c r="BJ149" s="27">
        <v>11275</v>
      </c>
      <c r="BK149" s="27">
        <v>1602</v>
      </c>
      <c r="BL149" s="27">
        <v>6</v>
      </c>
      <c r="BM149" s="27">
        <v>45840</v>
      </c>
      <c r="BN149" s="26">
        <f>IFERROR(SUM(Entity_Metrics[[#This Row],[Operating surplus/(deficit) (overall)3]],Entity_Metrics[[#This Row],[Share of operating surplus/(deficit) in joint ventures or associates]])/SUM(Entity_Metrics[[#This Row],[Total assets less current liabilities]]),"")</f>
        <v>5.3817845090523765E-2</v>
      </c>
      <c r="BO149" s="27">
        <v>11275</v>
      </c>
      <c r="BP149" s="27">
        <v>0</v>
      </c>
      <c r="BQ149" s="27">
        <v>209503</v>
      </c>
      <c r="BR149" s="65">
        <f>Entity_Metrics[[#This Row],[Total social housing units owned (Period end)]]</f>
        <v>9959</v>
      </c>
      <c r="BS149" s="26">
        <v>3.1127623255346923E-3</v>
      </c>
      <c r="BT149" s="26">
        <v>0</v>
      </c>
      <c r="BU149" s="30" t="s">
        <v>850</v>
      </c>
      <c r="BV149" s="64">
        <v>2007</v>
      </c>
      <c r="BW149" s="30" t="s">
        <v>851</v>
      </c>
      <c r="BX149" s="30" t="s">
        <v>854</v>
      </c>
      <c r="BY149" s="29">
        <v>0.91151594838903649</v>
      </c>
      <c r="BZ149" s="23" t="s">
        <v>55</v>
      </c>
      <c r="CA149" s="32" t="s">
        <v>475</v>
      </c>
    </row>
    <row r="150" spans="1:79" x14ac:dyDescent="0.25">
      <c r="A150" s="23" t="s">
        <v>318</v>
      </c>
      <c r="B150" s="24" t="s">
        <v>569</v>
      </c>
      <c r="C150" s="25" t="s">
        <v>686</v>
      </c>
      <c r="D15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4.5394175743331662E-2</v>
      </c>
      <c r="E150" s="27">
        <v>21023</v>
      </c>
      <c r="F150" s="27">
        <v>0</v>
      </c>
      <c r="G150" s="27">
        <v>6702</v>
      </c>
      <c r="H150" s="27">
        <v>165</v>
      </c>
      <c r="I150" s="27">
        <v>0</v>
      </c>
      <c r="J150" s="27">
        <v>614396</v>
      </c>
      <c r="K150" s="27">
        <v>0</v>
      </c>
      <c r="L15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4.4287476174459019E-3</v>
      </c>
      <c r="M150" s="27">
        <v>79</v>
      </c>
      <c r="N150" s="27">
        <v>0</v>
      </c>
      <c r="O150" s="27">
        <v>17379</v>
      </c>
      <c r="P150" s="27">
        <v>459</v>
      </c>
      <c r="Q15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50" s="27">
        <v>0</v>
      </c>
      <c r="S150" s="27">
        <v>0</v>
      </c>
      <c r="T150" s="27">
        <v>0</v>
      </c>
      <c r="U150" s="27">
        <v>17379</v>
      </c>
      <c r="V150" s="27">
        <v>459</v>
      </c>
      <c r="W150" s="27">
        <v>79</v>
      </c>
      <c r="X150" s="27">
        <v>0</v>
      </c>
      <c r="Y15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0.27974140456643598</v>
      </c>
      <c r="Z150" s="27">
        <v>24883</v>
      </c>
      <c r="AA150" s="27">
        <v>166775</v>
      </c>
      <c r="AB150" s="27">
        <v>19786</v>
      </c>
      <c r="AC150" s="27">
        <v>0</v>
      </c>
      <c r="AD150" s="27">
        <v>0</v>
      </c>
      <c r="AE150" s="27">
        <v>614396</v>
      </c>
      <c r="AF150" s="27">
        <v>0</v>
      </c>
      <c r="AG15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2.4428838951310863</v>
      </c>
      <c r="AH150" s="27">
        <v>19894</v>
      </c>
      <c r="AI150" s="27">
        <v>2626</v>
      </c>
      <c r="AJ150" s="27">
        <v>-144</v>
      </c>
      <c r="AK150" s="27">
        <v>3808</v>
      </c>
      <c r="AL150" s="27">
        <v>0</v>
      </c>
      <c r="AM150" s="27">
        <v>2742</v>
      </c>
      <c r="AN150" s="27">
        <v>7989</v>
      </c>
      <c r="AO150" s="27">
        <v>12515</v>
      </c>
      <c r="AP150" s="27">
        <v>-165</v>
      </c>
      <c r="AQ150" s="27">
        <v>-8379</v>
      </c>
      <c r="AR15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4.0772123767736055</v>
      </c>
      <c r="AS150" s="27">
        <v>18726</v>
      </c>
      <c r="AT150" s="27">
        <v>6777</v>
      </c>
      <c r="AU150" s="27">
        <v>15032</v>
      </c>
      <c r="AV150" s="27">
        <v>10063</v>
      </c>
      <c r="AW150" s="27">
        <v>621</v>
      </c>
      <c r="AX150" s="27">
        <v>0</v>
      </c>
      <c r="AY150" s="27">
        <v>7989</v>
      </c>
      <c r="AZ150" s="27">
        <v>188</v>
      </c>
      <c r="BA150" s="27">
        <v>610</v>
      </c>
      <c r="BB150" s="27">
        <v>1572</v>
      </c>
      <c r="BC150" s="27">
        <v>9973</v>
      </c>
      <c r="BD150" s="27">
        <v>0</v>
      </c>
      <c r="BE150" s="27">
        <v>17549</v>
      </c>
      <c r="BF150" s="26">
        <f>IFERROR(SUM(Entity_Metrics[[#This Row],[Operating surplus/(deficit) (social housing lettings)]])/SUM(Entity_Metrics[[#This Row],[Turnover from social housing lettings]]),"")</f>
        <v>0.21824891375513361</v>
      </c>
      <c r="BG150" s="27">
        <v>18334</v>
      </c>
      <c r="BH150" s="27">
        <v>84005</v>
      </c>
      <c r="BI150" s="26">
        <f>IFERROR(SUM(Entity_Metrics[[#This Row],[Operating surplus/(deficit) (overall)2]],-Entity_Metrics[[#This Row],[Gain/(loss) on disposal of fixed assets (housing properties)2]],-Entity_Metrics[[#This Row],[Gain/(loss) on disposal of fixed assets (other)2]])/SUM(Entity_Metrics[[#This Row],[Turnover (overall)]]),"")</f>
        <v>0.17460715395954712</v>
      </c>
      <c r="BJ150" s="27">
        <v>19894</v>
      </c>
      <c r="BK150" s="27">
        <v>2626</v>
      </c>
      <c r="BL150" s="27">
        <v>-144</v>
      </c>
      <c r="BM150" s="27">
        <v>99721</v>
      </c>
      <c r="BN150" s="26">
        <f>IFERROR(SUM(Entity_Metrics[[#This Row],[Operating surplus/(deficit) (overall)3]],Entity_Metrics[[#This Row],[Share of operating surplus/(deficit) in joint ventures or associates]])/SUM(Entity_Metrics[[#This Row],[Total assets less current liabilities]]),"")</f>
        <v>3.0867003771875248E-2</v>
      </c>
      <c r="BO150" s="27">
        <v>19894</v>
      </c>
      <c r="BP150" s="27">
        <v>0</v>
      </c>
      <c r="BQ150" s="27">
        <v>644507</v>
      </c>
      <c r="BR150" s="65">
        <f>Entity_Metrics[[#This Row],[Total social housing units owned (Period end)]]</f>
        <v>17379</v>
      </c>
      <c r="BS150" s="26">
        <v>7.7795039990793485E-2</v>
      </c>
      <c r="BT150" s="26">
        <v>0.13815524483572128</v>
      </c>
      <c r="BU150" s="30" t="s">
        <v>850</v>
      </c>
      <c r="BV150" s="64">
        <v>2005</v>
      </c>
      <c r="BW150" s="30" t="s">
        <v>851</v>
      </c>
      <c r="BX150" s="30" t="s">
        <v>853</v>
      </c>
      <c r="BY150" s="29">
        <v>0.92070169320167683</v>
      </c>
      <c r="BZ150" s="23">
        <v>4649</v>
      </c>
      <c r="CA150" s="32" t="s">
        <v>651</v>
      </c>
    </row>
    <row r="151" spans="1:79" x14ac:dyDescent="0.25">
      <c r="A151" s="23" t="s">
        <v>613</v>
      </c>
      <c r="B151" s="24" t="s">
        <v>614</v>
      </c>
      <c r="C151" s="25" t="s">
        <v>686</v>
      </c>
      <c r="D15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7.0485696079697138E-2</v>
      </c>
      <c r="E151" s="27">
        <v>174285</v>
      </c>
      <c r="F151" s="27">
        <v>0</v>
      </c>
      <c r="G151" s="27">
        <v>20473</v>
      </c>
      <c r="H151" s="27">
        <v>8333</v>
      </c>
      <c r="I151" s="27">
        <v>0</v>
      </c>
      <c r="J151" s="27">
        <v>2881308</v>
      </c>
      <c r="K151" s="27">
        <v>0</v>
      </c>
      <c r="L15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1.9807128675427815E-2</v>
      </c>
      <c r="M151" s="27">
        <v>838</v>
      </c>
      <c r="N151" s="27">
        <v>0</v>
      </c>
      <c r="O151" s="27">
        <v>40162</v>
      </c>
      <c r="P151" s="27">
        <v>2146</v>
      </c>
      <c r="Q15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51" s="27">
        <v>0</v>
      </c>
      <c r="S151" s="27">
        <v>0</v>
      </c>
      <c r="T151" s="27">
        <v>0</v>
      </c>
      <c r="U151" s="27">
        <v>40162</v>
      </c>
      <c r="V151" s="27">
        <v>2146</v>
      </c>
      <c r="W151" s="27">
        <v>2549</v>
      </c>
      <c r="X151" s="27">
        <v>10</v>
      </c>
      <c r="Y15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0.46721558403336261</v>
      </c>
      <c r="Z151" s="27">
        <v>45540</v>
      </c>
      <c r="AA151" s="27">
        <v>1430789</v>
      </c>
      <c r="AB151" s="27">
        <v>130137</v>
      </c>
      <c r="AC151" s="27">
        <v>0</v>
      </c>
      <c r="AD151" s="27">
        <v>0</v>
      </c>
      <c r="AE151" s="27">
        <v>2881308</v>
      </c>
      <c r="AF151" s="27">
        <v>0</v>
      </c>
      <c r="AG15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1.474188212762253</v>
      </c>
      <c r="AH151" s="27">
        <v>88490</v>
      </c>
      <c r="AI151" s="27">
        <v>16307</v>
      </c>
      <c r="AJ151" s="27">
        <v>0</v>
      </c>
      <c r="AK151" s="27">
        <v>9504</v>
      </c>
      <c r="AL151" s="27">
        <v>0</v>
      </c>
      <c r="AM151" s="27">
        <v>3802</v>
      </c>
      <c r="AN151" s="27">
        <v>20473</v>
      </c>
      <c r="AO151" s="27">
        <v>38662</v>
      </c>
      <c r="AP151" s="27">
        <v>-9693</v>
      </c>
      <c r="AQ151" s="27">
        <v>-47742</v>
      </c>
      <c r="AR15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4.4798696938800884</v>
      </c>
      <c r="AS151" s="27">
        <v>49880</v>
      </c>
      <c r="AT151" s="27">
        <v>27577</v>
      </c>
      <c r="AU151" s="27">
        <v>31378</v>
      </c>
      <c r="AV151" s="27">
        <v>40587</v>
      </c>
      <c r="AW151" s="27">
        <v>8253</v>
      </c>
      <c r="AX151" s="27">
        <v>0</v>
      </c>
      <c r="AY151" s="27">
        <v>20473</v>
      </c>
      <c r="AZ151" s="27">
        <v>521</v>
      </c>
      <c r="BA151" s="27">
        <v>1456</v>
      </c>
      <c r="BB151" s="27">
        <v>0</v>
      </c>
      <c r="BC151" s="27">
        <v>0</v>
      </c>
      <c r="BD151" s="27">
        <v>24</v>
      </c>
      <c r="BE151" s="27">
        <v>40213</v>
      </c>
      <c r="BF151" s="26">
        <f>IFERROR(SUM(Entity_Metrics[[#This Row],[Operating surplus/(deficit) (social housing lettings)]])/SUM(Entity_Metrics[[#This Row],[Turnover from social housing lettings]]),"")</f>
        <v>0.2449312656085138</v>
      </c>
      <c r="BG151" s="27">
        <v>64534</v>
      </c>
      <c r="BH151" s="27">
        <v>263478</v>
      </c>
      <c r="BI151" s="26">
        <f>IFERROR(SUM(Entity_Metrics[[#This Row],[Operating surplus/(deficit) (overall)2]],-Entity_Metrics[[#This Row],[Gain/(loss) on disposal of fixed assets (housing properties)2]],-Entity_Metrics[[#This Row],[Gain/(loss) on disposal of fixed assets (other)2]])/SUM(Entity_Metrics[[#This Row],[Turnover (overall)]]),"")</f>
        <v>0.2254478786667333</v>
      </c>
      <c r="BJ151" s="27">
        <v>88490</v>
      </c>
      <c r="BK151" s="27">
        <v>16307</v>
      </c>
      <c r="BL151" s="27">
        <v>0</v>
      </c>
      <c r="BM151" s="27">
        <v>320176</v>
      </c>
      <c r="BN151" s="26">
        <f>IFERROR(SUM(Entity_Metrics[[#This Row],[Operating surplus/(deficit) (overall)3]],Entity_Metrics[[#This Row],[Share of operating surplus/(deficit) in joint ventures or associates]])/SUM(Entity_Metrics[[#This Row],[Total assets less current liabilities]]),"")</f>
        <v>2.7443295279498906E-2</v>
      </c>
      <c r="BO151" s="27">
        <v>88490</v>
      </c>
      <c r="BP151" s="27">
        <v>0</v>
      </c>
      <c r="BQ151" s="27">
        <v>3224467</v>
      </c>
      <c r="BR151" s="65">
        <f>Entity_Metrics[[#This Row],[Total social housing units owned (Period end)]]</f>
        <v>40162</v>
      </c>
      <c r="BS151" s="26">
        <v>2.4482578267041918E-2</v>
      </c>
      <c r="BT151" s="26">
        <v>8.6299220442828325E-2</v>
      </c>
      <c r="BU151" s="30" t="s">
        <v>845</v>
      </c>
      <c r="BV151" s="64" t="s">
        <v>118</v>
      </c>
      <c r="BW151" s="30" t="s">
        <v>118</v>
      </c>
      <c r="BX151" s="30" t="s">
        <v>848</v>
      </c>
      <c r="BY151" s="29">
        <v>1.1358461163026041</v>
      </c>
      <c r="BZ151" s="23">
        <v>4851</v>
      </c>
      <c r="CA151" s="32" t="s">
        <v>614</v>
      </c>
    </row>
    <row r="152" spans="1:79" x14ac:dyDescent="0.25">
      <c r="A152" s="23" t="s">
        <v>240</v>
      </c>
      <c r="B152" s="24" t="s">
        <v>103</v>
      </c>
      <c r="C152" s="25" t="s">
        <v>686</v>
      </c>
      <c r="D15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0.26924235901851057</v>
      </c>
      <c r="E152" s="27">
        <v>109772</v>
      </c>
      <c r="F152" s="27">
        <v>0</v>
      </c>
      <c r="G152" s="27">
        <v>0</v>
      </c>
      <c r="H152" s="27">
        <v>2809</v>
      </c>
      <c r="I152" s="27">
        <v>0</v>
      </c>
      <c r="J152" s="27">
        <v>418140</v>
      </c>
      <c r="K152" s="27">
        <v>0</v>
      </c>
      <c r="L15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9.4477485131690742E-2</v>
      </c>
      <c r="M152" s="27">
        <v>556</v>
      </c>
      <c r="N152" s="27">
        <v>0</v>
      </c>
      <c r="O152" s="27">
        <v>5380</v>
      </c>
      <c r="P152" s="27">
        <v>505</v>
      </c>
      <c r="Q15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1.5617374328940947E-2</v>
      </c>
      <c r="R152" s="27">
        <v>10</v>
      </c>
      <c r="S152" s="27">
        <v>86</v>
      </c>
      <c r="T152" s="27">
        <v>0</v>
      </c>
      <c r="U152" s="27">
        <v>5380</v>
      </c>
      <c r="V152" s="27">
        <v>505</v>
      </c>
      <c r="W152" s="27">
        <v>10</v>
      </c>
      <c r="X152" s="27">
        <v>252</v>
      </c>
      <c r="Y15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0.26069737408523463</v>
      </c>
      <c r="Z152" s="27">
        <v>5663</v>
      </c>
      <c r="AA152" s="27">
        <v>182018</v>
      </c>
      <c r="AB152" s="27">
        <v>78673</v>
      </c>
      <c r="AC152" s="27">
        <v>0</v>
      </c>
      <c r="AD152" s="27">
        <v>0</v>
      </c>
      <c r="AE152" s="27">
        <v>418140</v>
      </c>
      <c r="AF152" s="27">
        <v>0</v>
      </c>
      <c r="AG15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1.4329856711180426</v>
      </c>
      <c r="AH152" s="27">
        <v>12176</v>
      </c>
      <c r="AI152" s="27">
        <v>5193</v>
      </c>
      <c r="AJ152" s="27">
        <v>-475</v>
      </c>
      <c r="AK152" s="27">
        <v>807</v>
      </c>
      <c r="AL152" s="27">
        <v>0</v>
      </c>
      <c r="AM152" s="27">
        <v>3396</v>
      </c>
      <c r="AN152" s="27">
        <v>0</v>
      </c>
      <c r="AO152" s="27">
        <v>4654</v>
      </c>
      <c r="AP152" s="27">
        <v>-2809</v>
      </c>
      <c r="AQ152" s="27">
        <v>-7450</v>
      </c>
      <c r="AR15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7.3059479553903346</v>
      </c>
      <c r="AS152" s="27">
        <v>2472</v>
      </c>
      <c r="AT152" s="27">
        <v>2562</v>
      </c>
      <c r="AU152" s="27">
        <v>27</v>
      </c>
      <c r="AV152" s="27">
        <v>338</v>
      </c>
      <c r="AW152" s="27">
        <v>0</v>
      </c>
      <c r="AX152" s="27">
        <v>0</v>
      </c>
      <c r="AY152" s="27">
        <v>0</v>
      </c>
      <c r="AZ152" s="27">
        <v>0</v>
      </c>
      <c r="BA152" s="27">
        <v>0</v>
      </c>
      <c r="BB152" s="27">
        <v>0</v>
      </c>
      <c r="BC152" s="27">
        <v>33907</v>
      </c>
      <c r="BD152" s="27">
        <v>0</v>
      </c>
      <c r="BE152" s="27">
        <v>5380</v>
      </c>
      <c r="BF152" s="26">
        <f>IFERROR(SUM(Entity_Metrics[[#This Row],[Operating surplus/(deficit) (social housing lettings)]])/SUM(Entity_Metrics[[#This Row],[Turnover from social housing lettings]]),"")</f>
        <v>0.62442174248265225</v>
      </c>
      <c r="BG152" s="27">
        <v>12958</v>
      </c>
      <c r="BH152" s="27">
        <v>20752</v>
      </c>
      <c r="BI152" s="26">
        <f>IFERROR(SUM(Entity_Metrics[[#This Row],[Operating surplus/(deficit) (overall)2]],-Entity_Metrics[[#This Row],[Gain/(loss) on disposal of fixed assets (housing properties)2]],-Entity_Metrics[[#This Row],[Gain/(loss) on disposal of fixed assets (other)2]])/SUM(Entity_Metrics[[#This Row],[Turnover (overall)]]),"")</f>
        <v>8.867065355669429E-2</v>
      </c>
      <c r="BJ152" s="27">
        <v>12176</v>
      </c>
      <c r="BK152" s="27">
        <v>5193</v>
      </c>
      <c r="BL152" s="27">
        <v>-475</v>
      </c>
      <c r="BM152" s="27">
        <v>84109</v>
      </c>
      <c r="BN152" s="26">
        <f>IFERROR(SUM(Entity_Metrics[[#This Row],[Operating surplus/(deficit) (overall)3]],Entity_Metrics[[#This Row],[Share of operating surplus/(deficit) in joint ventures or associates]])/SUM(Entity_Metrics[[#This Row],[Total assets less current liabilities]]),"")</f>
        <v>2.0788160855565306E-2</v>
      </c>
      <c r="BO152" s="27">
        <v>12176</v>
      </c>
      <c r="BP152" s="27">
        <v>0</v>
      </c>
      <c r="BQ152" s="27">
        <v>585718</v>
      </c>
      <c r="BR152" s="65">
        <f>Entity_Metrics[[#This Row],[Total social housing units owned (Period end)]]</f>
        <v>5380</v>
      </c>
      <c r="BS152" s="26">
        <v>0</v>
      </c>
      <c r="BT152" s="26">
        <v>0</v>
      </c>
      <c r="BU152" s="30" t="s">
        <v>845</v>
      </c>
      <c r="BV152" s="64" t="s">
        <v>118</v>
      </c>
      <c r="BW152" s="30" t="s">
        <v>118</v>
      </c>
      <c r="BX152" s="30" t="s">
        <v>848</v>
      </c>
      <c r="BY152" s="29">
        <v>1.0071470893224759</v>
      </c>
      <c r="BZ152" s="23" t="s">
        <v>240</v>
      </c>
      <c r="CA152" s="32" t="s">
        <v>103</v>
      </c>
    </row>
    <row r="153" spans="1:79" x14ac:dyDescent="0.25">
      <c r="A153" s="23" t="s">
        <v>238</v>
      </c>
      <c r="B153" s="24" t="s">
        <v>44</v>
      </c>
      <c r="C153" s="25" t="s">
        <v>686</v>
      </c>
      <c r="D15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9.6136759542864408E-2</v>
      </c>
      <c r="E153" s="27">
        <v>90932</v>
      </c>
      <c r="F153" s="27">
        <v>0</v>
      </c>
      <c r="G153" s="27">
        <v>23970</v>
      </c>
      <c r="H153" s="27">
        <v>3145</v>
      </c>
      <c r="I153" s="27">
        <v>0</v>
      </c>
      <c r="J153" s="27">
        <v>1227907</v>
      </c>
      <c r="K153" s="27">
        <v>0</v>
      </c>
      <c r="L15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1.4057225081631524E-2</v>
      </c>
      <c r="M153" s="27">
        <v>254</v>
      </c>
      <c r="N153" s="27">
        <v>0</v>
      </c>
      <c r="O153" s="27">
        <v>17061</v>
      </c>
      <c r="P153" s="27">
        <v>1008</v>
      </c>
      <c r="Q15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2.3934897079942556E-3</v>
      </c>
      <c r="R153" s="27">
        <v>20</v>
      </c>
      <c r="S153" s="27">
        <v>25</v>
      </c>
      <c r="T153" s="27">
        <v>0</v>
      </c>
      <c r="U153" s="27">
        <v>17061</v>
      </c>
      <c r="V153" s="27">
        <v>1008</v>
      </c>
      <c r="W153" s="27">
        <v>20</v>
      </c>
      <c r="X153" s="27">
        <v>712</v>
      </c>
      <c r="Y15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0.49167241493044667</v>
      </c>
      <c r="Z153" s="27">
        <v>7210</v>
      </c>
      <c r="AA153" s="27">
        <v>49572</v>
      </c>
      <c r="AB153" s="27">
        <v>1114</v>
      </c>
      <c r="AC153" s="27">
        <v>548060</v>
      </c>
      <c r="AD153" s="27">
        <v>0</v>
      </c>
      <c r="AE153" s="27">
        <v>1227907</v>
      </c>
      <c r="AF153" s="27">
        <v>0</v>
      </c>
      <c r="AG15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0.94468135985014545</v>
      </c>
      <c r="AH153" s="27">
        <v>44964</v>
      </c>
      <c r="AI153" s="27">
        <v>7666</v>
      </c>
      <c r="AJ153" s="27">
        <v>202</v>
      </c>
      <c r="AK153" s="27">
        <v>7067</v>
      </c>
      <c r="AL153" s="27">
        <v>0</v>
      </c>
      <c r="AM153" s="27">
        <v>12</v>
      </c>
      <c r="AN153" s="27">
        <v>23970</v>
      </c>
      <c r="AO153" s="27">
        <v>17632</v>
      </c>
      <c r="AP153" s="27">
        <v>-3145</v>
      </c>
      <c r="AQ153" s="27">
        <v>-21946</v>
      </c>
      <c r="AR15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3.9978417988355752</v>
      </c>
      <c r="AS153" s="27">
        <v>10972</v>
      </c>
      <c r="AT153" s="27">
        <v>11118</v>
      </c>
      <c r="AU153" s="27">
        <v>16672</v>
      </c>
      <c r="AV153" s="27">
        <v>9957</v>
      </c>
      <c r="AW153" s="27">
        <v>0</v>
      </c>
      <c r="AX153" s="27">
        <v>0</v>
      </c>
      <c r="AY153" s="27">
        <v>23970</v>
      </c>
      <c r="AZ153" s="27">
        <v>0</v>
      </c>
      <c r="BA153" s="27">
        <v>0</v>
      </c>
      <c r="BB153" s="27">
        <v>2500</v>
      </c>
      <c r="BC153" s="27">
        <v>4373</v>
      </c>
      <c r="BD153" s="27">
        <v>91</v>
      </c>
      <c r="BE153" s="27">
        <v>19924</v>
      </c>
      <c r="BF153" s="26">
        <f>IFERROR(SUM(Entity_Metrics[[#This Row],[Operating surplus/(deficit) (social housing lettings)]])/SUM(Entity_Metrics[[#This Row],[Turnover from social housing lettings]]),"")</f>
        <v>0.37628760170187353</v>
      </c>
      <c r="BG153" s="27">
        <v>40329</v>
      </c>
      <c r="BH153" s="27">
        <v>107176</v>
      </c>
      <c r="BI153" s="26">
        <f>IFERROR(SUM(Entity_Metrics[[#This Row],[Operating surplus/(deficit) (overall)2]],-Entity_Metrics[[#This Row],[Gain/(loss) on disposal of fixed assets (housing properties)2]],-Entity_Metrics[[#This Row],[Gain/(loss) on disposal of fixed assets (other)2]])/SUM(Entity_Metrics[[#This Row],[Turnover (overall)]]),"")</f>
        <v>0.32992404703036338</v>
      </c>
      <c r="BJ153" s="27">
        <v>44964</v>
      </c>
      <c r="BK153" s="27">
        <v>7666</v>
      </c>
      <c r="BL153" s="27">
        <v>202</v>
      </c>
      <c r="BM153" s="27">
        <v>112438</v>
      </c>
      <c r="BN153" s="26">
        <f>IFERROR(SUM(Entity_Metrics[[#This Row],[Operating surplus/(deficit) (overall)3]],Entity_Metrics[[#This Row],[Share of operating surplus/(deficit) in joint ventures or associates]])/SUM(Entity_Metrics[[#This Row],[Total assets less current liabilities]]),"")</f>
        <v>3.7609908860962785E-2</v>
      </c>
      <c r="BO153" s="27">
        <v>44964</v>
      </c>
      <c r="BP153" s="27">
        <v>0</v>
      </c>
      <c r="BQ153" s="27">
        <v>1195536</v>
      </c>
      <c r="BR153" s="65">
        <f>Entity_Metrics[[#This Row],[Total social housing units owned (Period end)]]</f>
        <v>17061</v>
      </c>
      <c r="BS153" s="26">
        <v>1.9460726846424383E-2</v>
      </c>
      <c r="BT153" s="26">
        <v>7.6025791324736219E-2</v>
      </c>
      <c r="BU153" s="30" t="s">
        <v>845</v>
      </c>
      <c r="BV153" s="64" t="s">
        <v>118</v>
      </c>
      <c r="BW153" s="30" t="s">
        <v>118</v>
      </c>
      <c r="BX153" s="30" t="s">
        <v>848</v>
      </c>
      <c r="BY153" s="29">
        <v>1.0836658918706128</v>
      </c>
      <c r="BZ153" s="23" t="s">
        <v>240</v>
      </c>
      <c r="CA153" s="32" t="s">
        <v>103</v>
      </c>
    </row>
    <row r="154" spans="1:79" x14ac:dyDescent="0.25">
      <c r="A154" s="23" t="s">
        <v>214</v>
      </c>
      <c r="B154" s="24" t="s">
        <v>161</v>
      </c>
      <c r="C154" s="25" t="s">
        <v>686</v>
      </c>
      <c r="D15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7.688438902268005E-2</v>
      </c>
      <c r="E154" s="27">
        <v>47596</v>
      </c>
      <c r="F154" s="27">
        <v>0</v>
      </c>
      <c r="G154" s="27">
        <v>5197</v>
      </c>
      <c r="H154" s="27">
        <v>2087</v>
      </c>
      <c r="I154" s="27">
        <v>0</v>
      </c>
      <c r="J154" s="27">
        <v>713799</v>
      </c>
      <c r="K154" s="27">
        <v>0</v>
      </c>
      <c r="L15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2.8254463511873808E-2</v>
      </c>
      <c r="M154" s="27">
        <v>163</v>
      </c>
      <c r="N154" s="27">
        <v>0</v>
      </c>
      <c r="O154" s="27">
        <v>5521</v>
      </c>
      <c r="P154" s="27">
        <v>248</v>
      </c>
      <c r="Q15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1.3528393896492056E-2</v>
      </c>
      <c r="R154" s="27">
        <v>2</v>
      </c>
      <c r="S154" s="27">
        <v>84</v>
      </c>
      <c r="T154" s="27">
        <v>0</v>
      </c>
      <c r="U154" s="27">
        <v>5521</v>
      </c>
      <c r="V154" s="27">
        <v>248</v>
      </c>
      <c r="W154" s="27">
        <v>194</v>
      </c>
      <c r="X154" s="27">
        <v>394</v>
      </c>
      <c r="Y15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0.46004407403204545</v>
      </c>
      <c r="Z154" s="27">
        <v>46368</v>
      </c>
      <c r="AA154" s="27">
        <v>145514</v>
      </c>
      <c r="AB154" s="27">
        <v>11123</v>
      </c>
      <c r="AC154" s="27">
        <v>147620</v>
      </c>
      <c r="AD154" s="27">
        <v>0</v>
      </c>
      <c r="AE154" s="27">
        <v>713799</v>
      </c>
      <c r="AF154" s="27">
        <v>0</v>
      </c>
      <c r="AG15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0.76579244218838127</v>
      </c>
      <c r="AH154" s="27">
        <v>12854</v>
      </c>
      <c r="AI154" s="27">
        <v>1877</v>
      </c>
      <c r="AJ154" s="27">
        <v>0</v>
      </c>
      <c r="AK154" s="27">
        <v>1914</v>
      </c>
      <c r="AL154" s="27">
        <v>0</v>
      </c>
      <c r="AM154" s="27">
        <v>714</v>
      </c>
      <c r="AN154" s="27">
        <v>5197</v>
      </c>
      <c r="AO154" s="27">
        <v>6282</v>
      </c>
      <c r="AP154" s="27">
        <v>-2087</v>
      </c>
      <c r="AQ154" s="27">
        <v>-12097</v>
      </c>
      <c r="AR15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6.2317139245078561</v>
      </c>
      <c r="AS154" s="27">
        <v>5195</v>
      </c>
      <c r="AT154" s="27">
        <v>6221</v>
      </c>
      <c r="AU154" s="27">
        <v>4544</v>
      </c>
      <c r="AV154" s="27">
        <v>4144</v>
      </c>
      <c r="AW154" s="27">
        <v>0</v>
      </c>
      <c r="AX154" s="27">
        <v>0</v>
      </c>
      <c r="AY154" s="27">
        <v>5197</v>
      </c>
      <c r="AZ154" s="27">
        <v>7006</v>
      </c>
      <c r="BA154" s="27">
        <v>565</v>
      </c>
      <c r="BB154" s="27">
        <v>293</v>
      </c>
      <c r="BC154" s="27">
        <v>0</v>
      </c>
      <c r="BD154" s="27">
        <v>1340</v>
      </c>
      <c r="BE154" s="27">
        <v>5537</v>
      </c>
      <c r="BF154" s="26">
        <f>IFERROR(SUM(Entity_Metrics[[#This Row],[Operating surplus/(deficit) (social housing lettings)]])/SUM(Entity_Metrics[[#This Row],[Turnover from social housing lettings]]),"")</f>
        <v>0.23147636162565663</v>
      </c>
      <c r="BG154" s="27">
        <v>10047</v>
      </c>
      <c r="BH154" s="27">
        <v>43404</v>
      </c>
      <c r="BI154" s="26">
        <f>IFERROR(SUM(Entity_Metrics[[#This Row],[Operating surplus/(deficit) (overall)2]],-Entity_Metrics[[#This Row],[Gain/(loss) on disposal of fixed assets (housing properties)2]],-Entity_Metrics[[#This Row],[Gain/(loss) on disposal of fixed assets (other)2]])/SUM(Entity_Metrics[[#This Row],[Turnover (overall)]]),"")</f>
        <v>0.21189074413666634</v>
      </c>
      <c r="BJ154" s="27">
        <v>12854</v>
      </c>
      <c r="BK154" s="27">
        <v>1877</v>
      </c>
      <c r="BL154" s="27">
        <v>0</v>
      </c>
      <c r="BM154" s="27">
        <v>51805</v>
      </c>
      <c r="BN154" s="26">
        <f>IFERROR(SUM(Entity_Metrics[[#This Row],[Operating surplus/(deficit) (overall)3]],Entity_Metrics[[#This Row],[Share of operating surplus/(deficit) in joint ventures or associates]])/SUM(Entity_Metrics[[#This Row],[Total assets less current liabilities]]),"")</f>
        <v>1.6314004609651839E-2</v>
      </c>
      <c r="BO154" s="27">
        <v>12854</v>
      </c>
      <c r="BP154" s="27">
        <v>0</v>
      </c>
      <c r="BQ154" s="27">
        <v>787912</v>
      </c>
      <c r="BR154" s="65">
        <f>Entity_Metrics[[#This Row],[Total social housing units owned (Period end)]]</f>
        <v>5521</v>
      </c>
      <c r="BS154" s="26">
        <v>5.2452452452452454E-2</v>
      </c>
      <c r="BT154" s="26">
        <v>7.9879879879879878E-2</v>
      </c>
      <c r="BU154" s="30" t="s">
        <v>845</v>
      </c>
      <c r="BV154" s="64" t="s">
        <v>118</v>
      </c>
      <c r="BW154" s="30" t="s">
        <v>118</v>
      </c>
      <c r="BX154" s="30" t="s">
        <v>846</v>
      </c>
      <c r="BY154" s="29">
        <v>1.2054808598916331</v>
      </c>
      <c r="BZ154" s="23" t="s">
        <v>214</v>
      </c>
      <c r="CA154" s="32" t="s">
        <v>161</v>
      </c>
    </row>
    <row r="155" spans="1:79" x14ac:dyDescent="0.25">
      <c r="A155" s="23" t="s">
        <v>89</v>
      </c>
      <c r="B155" s="24" t="s">
        <v>90</v>
      </c>
      <c r="C155" s="25" t="s">
        <v>674</v>
      </c>
      <c r="D15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3.3556120563365231E-2</v>
      </c>
      <c r="E155" s="27">
        <v>4917</v>
      </c>
      <c r="F155" s="27">
        <v>947</v>
      </c>
      <c r="G155" s="27">
        <v>1672</v>
      </c>
      <c r="H155" s="27">
        <v>0</v>
      </c>
      <c r="I155" s="27">
        <v>0</v>
      </c>
      <c r="J155" s="27">
        <v>224579</v>
      </c>
      <c r="K155" s="27">
        <v>0</v>
      </c>
      <c r="L15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1.4084507042253521E-2</v>
      </c>
      <c r="M155" s="27">
        <v>52</v>
      </c>
      <c r="N155" s="27">
        <v>0</v>
      </c>
      <c r="O155" s="27">
        <v>3692</v>
      </c>
      <c r="P155" s="27">
        <v>0</v>
      </c>
      <c r="Q15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55" s="27">
        <v>0</v>
      </c>
      <c r="S155" s="27">
        <v>0</v>
      </c>
      <c r="T155" s="27">
        <v>0</v>
      </c>
      <c r="U155" s="27">
        <v>3692</v>
      </c>
      <c r="V155" s="27">
        <v>0</v>
      </c>
      <c r="W155" s="27">
        <v>2</v>
      </c>
      <c r="X155" s="27">
        <v>0</v>
      </c>
      <c r="Y15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0.37330293571527168</v>
      </c>
      <c r="Z155" s="27">
        <v>2247</v>
      </c>
      <c r="AA155" s="27">
        <v>84183</v>
      </c>
      <c r="AB155" s="27">
        <v>2594</v>
      </c>
      <c r="AC155" s="27">
        <v>0</v>
      </c>
      <c r="AD155" s="27">
        <v>0</v>
      </c>
      <c r="AE155" s="27">
        <v>224579</v>
      </c>
      <c r="AF155" s="27">
        <v>0</v>
      </c>
      <c r="AG15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2.2432069775243209</v>
      </c>
      <c r="AH155" s="27">
        <v>7597</v>
      </c>
      <c r="AI155" s="27">
        <v>184</v>
      </c>
      <c r="AJ155" s="27">
        <v>0</v>
      </c>
      <c r="AK155" s="27">
        <v>955</v>
      </c>
      <c r="AL155" s="27">
        <v>3</v>
      </c>
      <c r="AM155" s="27">
        <v>32</v>
      </c>
      <c r="AN155" s="27">
        <v>1672</v>
      </c>
      <c r="AO155" s="27">
        <v>1872</v>
      </c>
      <c r="AP155" s="27">
        <v>0</v>
      </c>
      <c r="AQ155" s="27">
        <v>-2981</v>
      </c>
      <c r="AR15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6.6727959697732997</v>
      </c>
      <c r="AS155" s="27">
        <v>5760</v>
      </c>
      <c r="AT155" s="27">
        <v>2088</v>
      </c>
      <c r="AU155" s="27">
        <v>2710</v>
      </c>
      <c r="AV155" s="27">
        <v>1281</v>
      </c>
      <c r="AW155" s="27">
        <v>0</v>
      </c>
      <c r="AX155" s="27">
        <v>328</v>
      </c>
      <c r="AY155" s="27">
        <v>1672</v>
      </c>
      <c r="AZ155" s="27">
        <v>0</v>
      </c>
      <c r="BA155" s="27">
        <v>2780</v>
      </c>
      <c r="BB155" s="27">
        <v>40</v>
      </c>
      <c r="BC155" s="27">
        <v>6801</v>
      </c>
      <c r="BD155" s="27">
        <v>3031</v>
      </c>
      <c r="BE155" s="27">
        <v>3970</v>
      </c>
      <c r="BF155" s="26">
        <f>IFERROR(SUM(Entity_Metrics[[#This Row],[Operating surplus/(deficit) (social housing lettings)]])/SUM(Entity_Metrics[[#This Row],[Turnover from social housing lettings]]),"")</f>
        <v>0.32095648299420765</v>
      </c>
      <c r="BG155" s="27">
        <v>6483</v>
      </c>
      <c r="BH155" s="27">
        <v>20199</v>
      </c>
      <c r="BI155" s="26">
        <f>IFERROR(SUM(Entity_Metrics[[#This Row],[Operating surplus/(deficit) (overall)2]],-Entity_Metrics[[#This Row],[Gain/(loss) on disposal of fixed assets (housing properties)2]],-Entity_Metrics[[#This Row],[Gain/(loss) on disposal of fixed assets (other)2]])/SUM(Entity_Metrics[[#This Row],[Turnover (overall)]]),"")</f>
        <v>0.21189686713926367</v>
      </c>
      <c r="BJ155" s="27">
        <v>7597</v>
      </c>
      <c r="BK155" s="27">
        <v>184</v>
      </c>
      <c r="BL155" s="27">
        <v>0</v>
      </c>
      <c r="BM155" s="27">
        <v>34984</v>
      </c>
      <c r="BN155" s="26">
        <f>IFERROR(SUM(Entity_Metrics[[#This Row],[Operating surplus/(deficit) (overall)3]],Entity_Metrics[[#This Row],[Share of operating surplus/(deficit) in joint ventures or associates]])/SUM(Entity_Metrics[[#This Row],[Total assets less current liabilities]]),"")</f>
        <v>3.3432791156175187E-2</v>
      </c>
      <c r="BO155" s="27">
        <v>7597</v>
      </c>
      <c r="BP155" s="27">
        <v>0</v>
      </c>
      <c r="BQ155" s="27">
        <v>227232</v>
      </c>
      <c r="BR155" s="65">
        <f>Entity_Metrics[[#This Row],[Total social housing units owned (Period end)]]</f>
        <v>3692</v>
      </c>
      <c r="BS155" s="26">
        <v>9.883563498510696E-2</v>
      </c>
      <c r="BT155" s="26">
        <v>0.11589493636609802</v>
      </c>
      <c r="BU155" s="30" t="s">
        <v>845</v>
      </c>
      <c r="BV155" s="64" t="s">
        <v>118</v>
      </c>
      <c r="BW155" s="30" t="s">
        <v>118</v>
      </c>
      <c r="BX155" s="30" t="s">
        <v>856</v>
      </c>
      <c r="BY155" s="29">
        <v>0.99314921667750744</v>
      </c>
      <c r="BZ155" s="23" t="s">
        <v>89</v>
      </c>
      <c r="CA155" s="32" t="s">
        <v>90</v>
      </c>
    </row>
    <row r="156" spans="1:79" x14ac:dyDescent="0.25">
      <c r="A156" s="23" t="s">
        <v>282</v>
      </c>
      <c r="B156" s="24" t="s">
        <v>339</v>
      </c>
      <c r="C156" s="25" t="s">
        <v>686</v>
      </c>
      <c r="D15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6.0030301038215696E-2</v>
      </c>
      <c r="E156" s="27">
        <v>67731</v>
      </c>
      <c r="F156" s="27">
        <v>0</v>
      </c>
      <c r="G156" s="27">
        <v>6329</v>
      </c>
      <c r="H156" s="27">
        <v>4472</v>
      </c>
      <c r="I156" s="27">
        <v>0</v>
      </c>
      <c r="J156" s="27">
        <v>1308206</v>
      </c>
      <c r="K156" s="27">
        <v>0</v>
      </c>
      <c r="L15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1.7850610871314655E-2</v>
      </c>
      <c r="M156" s="27">
        <v>244</v>
      </c>
      <c r="N156" s="27">
        <v>0</v>
      </c>
      <c r="O156" s="27">
        <v>13669</v>
      </c>
      <c r="P156" s="27">
        <v>0</v>
      </c>
      <c r="Q15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1.0232621597653319E-3</v>
      </c>
      <c r="R156" s="27">
        <v>0</v>
      </c>
      <c r="S156" s="27">
        <v>13</v>
      </c>
      <c r="T156" s="27">
        <v>2</v>
      </c>
      <c r="U156" s="27">
        <v>13669</v>
      </c>
      <c r="V156" s="27">
        <v>0</v>
      </c>
      <c r="W156" s="27">
        <v>259</v>
      </c>
      <c r="X156" s="27">
        <v>731</v>
      </c>
      <c r="Y15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0.55229604511827646</v>
      </c>
      <c r="Z156" s="27">
        <v>5490</v>
      </c>
      <c r="AA156" s="27">
        <v>729138</v>
      </c>
      <c r="AB156" s="27">
        <v>12111</v>
      </c>
      <c r="AC156" s="27">
        <v>0</v>
      </c>
      <c r="AD156" s="27">
        <v>0</v>
      </c>
      <c r="AE156" s="27">
        <v>1308206</v>
      </c>
      <c r="AF156" s="27">
        <v>0</v>
      </c>
      <c r="AG15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1.0932069028599305</v>
      </c>
      <c r="AH156" s="27">
        <v>35175</v>
      </c>
      <c r="AI156" s="27">
        <v>3616</v>
      </c>
      <c r="AJ156" s="27">
        <v>0</v>
      </c>
      <c r="AK156" s="27">
        <v>218</v>
      </c>
      <c r="AL156" s="27">
        <v>0</v>
      </c>
      <c r="AM156" s="27">
        <v>571</v>
      </c>
      <c r="AN156" s="27">
        <v>6329</v>
      </c>
      <c r="AO156" s="27">
        <v>10272</v>
      </c>
      <c r="AP156" s="27">
        <v>-4471</v>
      </c>
      <c r="AQ156" s="27">
        <v>-28327</v>
      </c>
      <c r="AR15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4.0587607597638184</v>
      </c>
      <c r="AS156" s="27">
        <v>7397</v>
      </c>
      <c r="AT156" s="27">
        <v>5875</v>
      </c>
      <c r="AU156" s="27">
        <v>11882</v>
      </c>
      <c r="AV156" s="27">
        <v>8716</v>
      </c>
      <c r="AW156" s="27">
        <v>0</v>
      </c>
      <c r="AX156" s="27">
        <v>5695</v>
      </c>
      <c r="AY156" s="27">
        <v>6329</v>
      </c>
      <c r="AZ156" s="27">
        <v>1634</v>
      </c>
      <c r="BA156" s="27">
        <v>0</v>
      </c>
      <c r="BB156" s="27">
        <v>0</v>
      </c>
      <c r="BC156" s="27">
        <v>9454</v>
      </c>
      <c r="BD156" s="27">
        <v>72</v>
      </c>
      <c r="BE156" s="27">
        <v>14057</v>
      </c>
      <c r="BF156" s="26">
        <f>IFERROR(SUM(Entity_Metrics[[#This Row],[Operating surplus/(deficit) (social housing lettings)]])/SUM(Entity_Metrics[[#This Row],[Turnover from social housing lettings]]),"")</f>
        <v>0.44256087741823169</v>
      </c>
      <c r="BG156" s="27">
        <v>40674</v>
      </c>
      <c r="BH156" s="27">
        <v>91906</v>
      </c>
      <c r="BI156" s="26">
        <f>IFERROR(SUM(Entity_Metrics[[#This Row],[Operating surplus/(deficit) (overall)2]],-Entity_Metrics[[#This Row],[Gain/(loss) on disposal of fixed assets (housing properties)2]],-Entity_Metrics[[#This Row],[Gain/(loss) on disposal of fixed assets (other)2]])/SUM(Entity_Metrics[[#This Row],[Turnover (overall)]]),"")</f>
        <v>0.27397581366276291</v>
      </c>
      <c r="BJ156" s="27">
        <v>35175</v>
      </c>
      <c r="BK156" s="27">
        <v>3616</v>
      </c>
      <c r="BL156" s="27">
        <v>0</v>
      </c>
      <c r="BM156" s="27">
        <v>115189</v>
      </c>
      <c r="BN156" s="26">
        <f>IFERROR(SUM(Entity_Metrics[[#This Row],[Operating surplus/(deficit) (overall)3]],Entity_Metrics[[#This Row],[Share of operating surplus/(deficit) in joint ventures or associates]])/SUM(Entity_Metrics[[#This Row],[Total assets less current liabilities]]),"")</f>
        <v>2.4907398293905175E-2</v>
      </c>
      <c r="BO156" s="27">
        <v>35175</v>
      </c>
      <c r="BP156" s="27">
        <v>0</v>
      </c>
      <c r="BQ156" s="27">
        <v>1412231</v>
      </c>
      <c r="BR156" s="65">
        <f>Entity_Metrics[[#This Row],[Total social housing units owned (Period end)]]</f>
        <v>13669</v>
      </c>
      <c r="BS156" s="26">
        <v>1.1525473498752018E-2</v>
      </c>
      <c r="BT156" s="26">
        <v>3.5237116429305535E-3</v>
      </c>
      <c r="BU156" s="30" t="s">
        <v>845</v>
      </c>
      <c r="BV156" s="64" t="s">
        <v>118</v>
      </c>
      <c r="BW156" s="30" t="s">
        <v>118</v>
      </c>
      <c r="BX156" s="30" t="s">
        <v>847</v>
      </c>
      <c r="BY156" s="29">
        <v>1.0545137233828481</v>
      </c>
      <c r="BZ156" s="23" t="s">
        <v>732</v>
      </c>
      <c r="CA156" s="32" t="s">
        <v>49</v>
      </c>
    </row>
    <row r="157" spans="1:79" x14ac:dyDescent="0.25">
      <c r="A157" s="23" t="s">
        <v>618</v>
      </c>
      <c r="B157" s="24" t="s">
        <v>617</v>
      </c>
      <c r="C157" s="25" t="s">
        <v>686</v>
      </c>
      <c r="D15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7.2146715170397793E-2</v>
      </c>
      <c r="E157" s="27">
        <v>104225</v>
      </c>
      <c r="F157" s="27">
        <v>0</v>
      </c>
      <c r="G157" s="27">
        <v>17266</v>
      </c>
      <c r="H157" s="27">
        <v>4109</v>
      </c>
      <c r="I157" s="27">
        <v>0</v>
      </c>
      <c r="J157" s="27">
        <v>1740897</v>
      </c>
      <c r="K157" s="27">
        <v>0</v>
      </c>
      <c r="L15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1.142156862745098E-2</v>
      </c>
      <c r="M157" s="27">
        <v>233</v>
      </c>
      <c r="N157" s="27">
        <v>0</v>
      </c>
      <c r="O157" s="27">
        <v>20400</v>
      </c>
      <c r="P157" s="27">
        <v>0</v>
      </c>
      <c r="Q15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7.7056443845116551E-4</v>
      </c>
      <c r="R157" s="27">
        <v>16</v>
      </c>
      <c r="S157" s="27">
        <v>0</v>
      </c>
      <c r="T157" s="27">
        <v>0</v>
      </c>
      <c r="U157" s="27">
        <v>20400</v>
      </c>
      <c r="V157" s="27">
        <v>0</v>
      </c>
      <c r="W157" s="27">
        <v>364</v>
      </c>
      <c r="X157" s="27">
        <v>0</v>
      </c>
      <c r="Y15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0.43123343885364845</v>
      </c>
      <c r="Z157" s="27">
        <v>20749</v>
      </c>
      <c r="AA157" s="27">
        <v>774764</v>
      </c>
      <c r="AB157" s="27">
        <v>44780</v>
      </c>
      <c r="AC157" s="27">
        <v>0</v>
      </c>
      <c r="AD157" s="27">
        <v>0</v>
      </c>
      <c r="AE157" s="27">
        <v>1740897</v>
      </c>
      <c r="AF157" s="27">
        <v>0</v>
      </c>
      <c r="AG15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1.3637398065617297</v>
      </c>
      <c r="AH157" s="27">
        <v>55946</v>
      </c>
      <c r="AI157" s="27">
        <v>15019</v>
      </c>
      <c r="AJ157" s="27">
        <v>24</v>
      </c>
      <c r="AK157" s="27">
        <v>5358</v>
      </c>
      <c r="AL157" s="27">
        <v>0</v>
      </c>
      <c r="AM157" s="27">
        <v>308</v>
      </c>
      <c r="AN157" s="27">
        <v>17266</v>
      </c>
      <c r="AO157" s="27">
        <v>24559</v>
      </c>
      <c r="AP157" s="27">
        <v>-4300</v>
      </c>
      <c r="AQ157" s="27">
        <v>-27338</v>
      </c>
      <c r="AR15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4.6306491765607047</v>
      </c>
      <c r="AS157" s="27">
        <v>30788</v>
      </c>
      <c r="AT157" s="27">
        <v>13580</v>
      </c>
      <c r="AU157" s="27">
        <v>18338</v>
      </c>
      <c r="AV157" s="27">
        <v>11305</v>
      </c>
      <c r="AW157" s="27">
        <v>1926</v>
      </c>
      <c r="AX157" s="27">
        <v>0</v>
      </c>
      <c r="AY157" s="27">
        <v>17266</v>
      </c>
      <c r="AZ157" s="27">
        <v>90</v>
      </c>
      <c r="BA157" s="27">
        <v>1339</v>
      </c>
      <c r="BB157" s="27">
        <v>536</v>
      </c>
      <c r="BC157" s="27">
        <v>1557</v>
      </c>
      <c r="BD157" s="27">
        <v>0</v>
      </c>
      <c r="BE157" s="27">
        <v>20888</v>
      </c>
      <c r="BF157" s="26">
        <f>IFERROR(SUM(Entity_Metrics[[#This Row],[Operating surplus/(deficit) (social housing lettings)]])/SUM(Entity_Metrics[[#This Row],[Turnover from social housing lettings]]),"")</f>
        <v>0.25699538570752484</v>
      </c>
      <c r="BG157" s="27">
        <v>34754</v>
      </c>
      <c r="BH157" s="27">
        <v>135232</v>
      </c>
      <c r="BI157" s="26">
        <f>IFERROR(SUM(Entity_Metrics[[#This Row],[Operating surplus/(deficit) (overall)2]],-Entity_Metrics[[#This Row],[Gain/(loss) on disposal of fixed assets (housing properties)2]],-Entity_Metrics[[#This Row],[Gain/(loss) on disposal of fixed assets (other)2]])/SUM(Entity_Metrics[[#This Row],[Turnover (overall)]]),"")</f>
        <v>0.27044915069326442</v>
      </c>
      <c r="BJ157" s="27">
        <v>55946</v>
      </c>
      <c r="BK157" s="27">
        <v>15019</v>
      </c>
      <c r="BL157" s="27">
        <v>24</v>
      </c>
      <c r="BM157" s="27">
        <v>151241</v>
      </c>
      <c r="BN157" s="26">
        <f>IFERROR(SUM(Entity_Metrics[[#This Row],[Operating surplus/(deficit) (overall)3]],Entity_Metrics[[#This Row],[Share of operating surplus/(deficit) in joint ventures or associates]])/SUM(Entity_Metrics[[#This Row],[Total assets less current liabilities]]),"")</f>
        <v>3.0481755133641677E-2</v>
      </c>
      <c r="BO157" s="27">
        <v>55946</v>
      </c>
      <c r="BP157" s="27">
        <v>0</v>
      </c>
      <c r="BQ157" s="27">
        <v>1835393</v>
      </c>
      <c r="BR157" s="65">
        <f>Entity_Metrics[[#This Row],[Total social housing units owned (Period end)]]</f>
        <v>20400</v>
      </c>
      <c r="BS157" s="26">
        <v>2.9082883766552232E-2</v>
      </c>
      <c r="BT157" s="26">
        <v>0.11103482099068171</v>
      </c>
      <c r="BU157" s="30" t="s">
        <v>845</v>
      </c>
      <c r="BV157" s="64" t="s">
        <v>118</v>
      </c>
      <c r="BW157" s="30" t="s">
        <v>118</v>
      </c>
      <c r="BX157" s="30" t="s">
        <v>848</v>
      </c>
      <c r="BY157" s="29">
        <v>1.0823670685897895</v>
      </c>
      <c r="BZ157" s="23">
        <v>4849</v>
      </c>
      <c r="CA157" s="32" t="s">
        <v>617</v>
      </c>
    </row>
    <row r="158" spans="1:79" x14ac:dyDescent="0.25">
      <c r="A158" s="23" t="s">
        <v>138</v>
      </c>
      <c r="B158" s="24" t="s">
        <v>139</v>
      </c>
      <c r="C158" s="25" t="s">
        <v>686</v>
      </c>
      <c r="D15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3.4722720424707657E-2</v>
      </c>
      <c r="E158" s="27">
        <v>2284</v>
      </c>
      <c r="F158" s="27">
        <v>381</v>
      </c>
      <c r="G158" s="27">
        <v>1691</v>
      </c>
      <c r="H158" s="27">
        <v>0</v>
      </c>
      <c r="I158" s="27">
        <v>0</v>
      </c>
      <c r="J158" s="27">
        <v>125451</v>
      </c>
      <c r="K158" s="27">
        <v>0</v>
      </c>
      <c r="L15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4.8180760923741484E-3</v>
      </c>
      <c r="M158" s="27">
        <v>24</v>
      </c>
      <c r="N158" s="27">
        <v>5</v>
      </c>
      <c r="O158" s="27">
        <v>5679</v>
      </c>
      <c r="P158" s="27">
        <v>340</v>
      </c>
      <c r="Q15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58" s="27">
        <v>0</v>
      </c>
      <c r="S158" s="27">
        <v>0</v>
      </c>
      <c r="T158" s="27">
        <v>0</v>
      </c>
      <c r="U158" s="27">
        <v>5679</v>
      </c>
      <c r="V158" s="27">
        <v>340</v>
      </c>
      <c r="W158" s="27">
        <v>15</v>
      </c>
      <c r="X158" s="27">
        <v>0</v>
      </c>
      <c r="Y15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0.27627519908171316</v>
      </c>
      <c r="Z158" s="27">
        <v>0</v>
      </c>
      <c r="AA158" s="27">
        <v>45609</v>
      </c>
      <c r="AB158" s="27">
        <v>10950</v>
      </c>
      <c r="AC158" s="27">
        <v>0</v>
      </c>
      <c r="AD158" s="27">
        <v>0</v>
      </c>
      <c r="AE158" s="27">
        <v>125451</v>
      </c>
      <c r="AF158" s="27">
        <v>0</v>
      </c>
      <c r="AG15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1.7661290322580645</v>
      </c>
      <c r="AH158" s="27">
        <v>2924</v>
      </c>
      <c r="AI158" s="27">
        <v>2280</v>
      </c>
      <c r="AJ158" s="27">
        <v>0</v>
      </c>
      <c r="AK158" s="27">
        <v>102</v>
      </c>
      <c r="AL158" s="27">
        <v>0</v>
      </c>
      <c r="AM158" s="27">
        <v>207</v>
      </c>
      <c r="AN158" s="27">
        <v>1691</v>
      </c>
      <c r="AO158" s="27">
        <v>4884</v>
      </c>
      <c r="AP158" s="27">
        <v>0</v>
      </c>
      <c r="AQ158" s="27">
        <v>-2232</v>
      </c>
      <c r="AR15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3.618594823032224</v>
      </c>
      <c r="AS158" s="27">
        <v>5598</v>
      </c>
      <c r="AT158" s="27">
        <v>2285</v>
      </c>
      <c r="AU158" s="27">
        <v>4563</v>
      </c>
      <c r="AV158" s="27">
        <v>666</v>
      </c>
      <c r="AW158" s="27">
        <v>4318</v>
      </c>
      <c r="AX158" s="27">
        <v>0</v>
      </c>
      <c r="AY158" s="27">
        <v>1691</v>
      </c>
      <c r="AZ158" s="27">
        <v>1429</v>
      </c>
      <c r="BA158" s="27">
        <v>0</v>
      </c>
      <c r="BB158" s="27">
        <v>0</v>
      </c>
      <c r="BC158" s="27">
        <v>0</v>
      </c>
      <c r="BD158" s="27">
        <v>0</v>
      </c>
      <c r="BE158" s="27">
        <v>5679</v>
      </c>
      <c r="BF158" s="26">
        <f>IFERROR(SUM(Entity_Metrics[[#This Row],[Operating surplus/(deficit) (social housing lettings)]])/SUM(Entity_Metrics[[#This Row],[Turnover from social housing lettings]]),"")</f>
        <v>5.97703112325492E-3</v>
      </c>
      <c r="BG158" s="27">
        <v>140</v>
      </c>
      <c r="BH158" s="27">
        <v>23423</v>
      </c>
      <c r="BI158" s="26">
        <f>IFERROR(SUM(Entity_Metrics[[#This Row],[Operating surplus/(deficit) (overall)2]],-Entity_Metrics[[#This Row],[Gain/(loss) on disposal of fixed assets (housing properties)2]],-Entity_Metrics[[#This Row],[Gain/(loss) on disposal of fixed assets (other)2]])/SUM(Entity_Metrics[[#This Row],[Turnover (overall)]]),"")</f>
        <v>2.634054562558796E-2</v>
      </c>
      <c r="BJ158" s="27">
        <v>2924</v>
      </c>
      <c r="BK158" s="27">
        <v>2280</v>
      </c>
      <c r="BL158" s="27">
        <v>0</v>
      </c>
      <c r="BM158" s="27">
        <v>24449</v>
      </c>
      <c r="BN158" s="26">
        <f>IFERROR(SUM(Entity_Metrics[[#This Row],[Operating surplus/(deficit) (overall)3]],Entity_Metrics[[#This Row],[Share of operating surplus/(deficit) in joint ventures or associates]])/SUM(Entity_Metrics[[#This Row],[Total assets less current liabilities]]),"")</f>
        <v>1.9259395871481077E-2</v>
      </c>
      <c r="BO158" s="27">
        <v>2924</v>
      </c>
      <c r="BP158" s="27">
        <v>0</v>
      </c>
      <c r="BQ158" s="27">
        <v>151822</v>
      </c>
      <c r="BR158" s="65">
        <f>Entity_Metrics[[#This Row],[Total social housing units owned (Period end)]]</f>
        <v>5679</v>
      </c>
      <c r="BS158" s="26">
        <v>0</v>
      </c>
      <c r="BT158" s="26">
        <v>0</v>
      </c>
      <c r="BU158" s="30" t="s">
        <v>850</v>
      </c>
      <c r="BV158" s="64">
        <v>2006</v>
      </c>
      <c r="BW158" s="30" t="s">
        <v>851</v>
      </c>
      <c r="BX158" s="30" t="s">
        <v>853</v>
      </c>
      <c r="BY158" s="29">
        <v>0.92070169320167683</v>
      </c>
      <c r="BZ158" s="23">
        <v>4755</v>
      </c>
      <c r="CA158" s="32" t="s">
        <v>544</v>
      </c>
    </row>
    <row r="159" spans="1:79" x14ac:dyDescent="0.25">
      <c r="A159" s="23" t="s">
        <v>619</v>
      </c>
      <c r="B159" s="24" t="s">
        <v>620</v>
      </c>
      <c r="C159" s="25" t="s">
        <v>686</v>
      </c>
      <c r="D15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1.8398951788589652E-2</v>
      </c>
      <c r="E159" s="27">
        <v>0</v>
      </c>
      <c r="F159" s="27">
        <v>0</v>
      </c>
      <c r="G159" s="27">
        <v>2331</v>
      </c>
      <c r="H159" s="27">
        <v>0</v>
      </c>
      <c r="I159" s="27">
        <v>0</v>
      </c>
      <c r="J159" s="27">
        <v>126692</v>
      </c>
      <c r="K159" s="27">
        <v>0</v>
      </c>
      <c r="L15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59" s="27">
        <v>0</v>
      </c>
      <c r="N159" s="27">
        <v>0</v>
      </c>
      <c r="O159" s="27">
        <v>1773</v>
      </c>
      <c r="P159" s="27">
        <v>18</v>
      </c>
      <c r="Q15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59" s="27">
        <v>0</v>
      </c>
      <c r="S159" s="27">
        <v>0</v>
      </c>
      <c r="T159" s="27">
        <v>0</v>
      </c>
      <c r="U159" s="27">
        <v>1773</v>
      </c>
      <c r="V159" s="27">
        <v>18</v>
      </c>
      <c r="W159" s="27">
        <v>0</v>
      </c>
      <c r="X159" s="27">
        <v>0</v>
      </c>
      <c r="Y15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0.59404698007766865</v>
      </c>
      <c r="Z159" s="27">
        <v>0</v>
      </c>
      <c r="AA159" s="27">
        <v>0</v>
      </c>
      <c r="AB159" s="27">
        <v>2997</v>
      </c>
      <c r="AC159" s="27">
        <v>78258</v>
      </c>
      <c r="AD159" s="27">
        <v>0</v>
      </c>
      <c r="AE159" s="27">
        <v>126692</v>
      </c>
      <c r="AF159" s="27">
        <v>0</v>
      </c>
      <c r="AG15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1.2503246753246753</v>
      </c>
      <c r="AH159" s="27">
        <v>4296</v>
      </c>
      <c r="AI159" s="27">
        <v>54</v>
      </c>
      <c r="AJ159" s="27">
        <v>0</v>
      </c>
      <c r="AK159" s="27">
        <v>0</v>
      </c>
      <c r="AL159" s="27">
        <v>0</v>
      </c>
      <c r="AM159" s="27">
        <v>14</v>
      </c>
      <c r="AN159" s="27">
        <v>2331</v>
      </c>
      <c r="AO159" s="27">
        <v>1926</v>
      </c>
      <c r="AP159" s="27">
        <v>0</v>
      </c>
      <c r="AQ159" s="27">
        <v>-3080</v>
      </c>
      <c r="AR15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15.048754062838571</v>
      </c>
      <c r="AS159" s="27">
        <v>2211</v>
      </c>
      <c r="AT159" s="27">
        <v>2151</v>
      </c>
      <c r="AU159" s="27">
        <v>671</v>
      </c>
      <c r="AV159" s="27">
        <v>811</v>
      </c>
      <c r="AW159" s="27">
        <v>0</v>
      </c>
      <c r="AX159" s="27">
        <v>0</v>
      </c>
      <c r="AY159" s="27">
        <v>2331</v>
      </c>
      <c r="AZ159" s="27">
        <v>0</v>
      </c>
      <c r="BA159" s="27">
        <v>0</v>
      </c>
      <c r="BB159" s="27">
        <v>0</v>
      </c>
      <c r="BC159" s="27">
        <v>0</v>
      </c>
      <c r="BD159" s="27">
        <v>19605</v>
      </c>
      <c r="BE159" s="27">
        <v>1846</v>
      </c>
      <c r="BF159" s="26">
        <f>IFERROR(SUM(Entity_Metrics[[#This Row],[Operating surplus/(deficit) (social housing lettings)]])/SUM(Entity_Metrics[[#This Row],[Turnover from social housing lettings]]),"")</f>
        <v>0.30845852384062705</v>
      </c>
      <c r="BG159" s="27">
        <v>3778</v>
      </c>
      <c r="BH159" s="27">
        <v>12248</v>
      </c>
      <c r="BI159" s="26">
        <f>IFERROR(SUM(Entity_Metrics[[#This Row],[Operating surplus/(deficit) (overall)2]],-Entity_Metrics[[#This Row],[Gain/(loss) on disposal of fixed assets (housing properties)2]],-Entity_Metrics[[#This Row],[Gain/(loss) on disposal of fixed assets (other)2]])/SUM(Entity_Metrics[[#This Row],[Turnover (overall)]]),"")</f>
        <v>0.12992740972158412</v>
      </c>
      <c r="BJ159" s="27">
        <v>4296</v>
      </c>
      <c r="BK159" s="27">
        <v>54</v>
      </c>
      <c r="BL159" s="27">
        <v>0</v>
      </c>
      <c r="BM159" s="27">
        <v>32649</v>
      </c>
      <c r="BN159" s="26">
        <f>IFERROR(SUM(Entity_Metrics[[#This Row],[Operating surplus/(deficit) (overall)3]],Entity_Metrics[[#This Row],[Share of operating surplus/(deficit) in joint ventures or associates]])/SUM(Entity_Metrics[[#This Row],[Total assets less current liabilities]]),"")</f>
        <v>3.1478984700158273E-2</v>
      </c>
      <c r="BO159" s="27">
        <v>4296</v>
      </c>
      <c r="BP159" s="27">
        <v>0</v>
      </c>
      <c r="BQ159" s="27">
        <v>136472</v>
      </c>
      <c r="BR159" s="65">
        <f>Entity_Metrics[[#This Row],[Total social housing units owned (Period end)]]</f>
        <v>1773</v>
      </c>
      <c r="BS159" s="26">
        <v>0.28619528619528617</v>
      </c>
      <c r="BT159" s="26">
        <v>2.8058361391694726E-2</v>
      </c>
      <c r="BU159" s="30" t="s">
        <v>845</v>
      </c>
      <c r="BV159" s="64" t="s">
        <v>118</v>
      </c>
      <c r="BW159" s="30" t="s">
        <v>118</v>
      </c>
      <c r="BX159" s="30" t="s">
        <v>856</v>
      </c>
      <c r="BY159" s="29">
        <v>0.99542858580953375</v>
      </c>
      <c r="BZ159" s="23">
        <v>4878</v>
      </c>
      <c r="CA159" s="32" t="s">
        <v>149</v>
      </c>
    </row>
    <row r="160" spans="1:79" x14ac:dyDescent="0.25">
      <c r="A160" s="23" t="s">
        <v>621</v>
      </c>
      <c r="B160" s="24" t="s">
        <v>149</v>
      </c>
      <c r="C160" s="25" t="s">
        <v>686</v>
      </c>
      <c r="D16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4.6418398828498172E-2</v>
      </c>
      <c r="E160" s="27">
        <v>136921</v>
      </c>
      <c r="F160" s="27">
        <v>0</v>
      </c>
      <c r="G160" s="27">
        <v>104906</v>
      </c>
      <c r="H160" s="27">
        <v>0</v>
      </c>
      <c r="I160" s="27">
        <v>0</v>
      </c>
      <c r="J160" s="27">
        <v>5209723</v>
      </c>
      <c r="K160" s="27">
        <v>0</v>
      </c>
      <c r="L16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1.9826517967781909E-2</v>
      </c>
      <c r="M160" s="27">
        <v>762</v>
      </c>
      <c r="N160" s="27">
        <v>294</v>
      </c>
      <c r="O160" s="27">
        <v>48055</v>
      </c>
      <c r="P160" s="27">
        <v>5207</v>
      </c>
      <c r="Q16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3.3287716832488813E-4</v>
      </c>
      <c r="R160" s="27">
        <v>18</v>
      </c>
      <c r="S160" s="27">
        <v>0</v>
      </c>
      <c r="T160" s="27">
        <v>0</v>
      </c>
      <c r="U160" s="27">
        <v>48055</v>
      </c>
      <c r="V160" s="27">
        <v>5207</v>
      </c>
      <c r="W160" s="27">
        <v>625</v>
      </c>
      <c r="X160" s="27">
        <v>187</v>
      </c>
      <c r="Y16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0.4749505875840232</v>
      </c>
      <c r="Z160" s="27">
        <v>14859</v>
      </c>
      <c r="AA160" s="27">
        <v>1713876</v>
      </c>
      <c r="AB160" s="27">
        <v>164406</v>
      </c>
      <c r="AC160" s="27">
        <v>910032</v>
      </c>
      <c r="AD160" s="27">
        <v>0</v>
      </c>
      <c r="AE160" s="27">
        <v>5209723</v>
      </c>
      <c r="AF160" s="27">
        <v>0</v>
      </c>
      <c r="AG16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1.1957289561258446</v>
      </c>
      <c r="AH160" s="27">
        <v>155920</v>
      </c>
      <c r="AI160" s="27">
        <v>35388</v>
      </c>
      <c r="AJ160" s="27">
        <v>0</v>
      </c>
      <c r="AK160" s="27">
        <v>12941</v>
      </c>
      <c r="AL160" s="27">
        <v>0</v>
      </c>
      <c r="AM160" s="27">
        <v>45637</v>
      </c>
      <c r="AN160" s="27">
        <v>104906</v>
      </c>
      <c r="AO160" s="27">
        <v>68814</v>
      </c>
      <c r="AP160" s="27">
        <v>-7260</v>
      </c>
      <c r="AQ160" s="27">
        <v>-90702</v>
      </c>
      <c r="AR16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6.2871412551397601</v>
      </c>
      <c r="AS160" s="27">
        <v>82027</v>
      </c>
      <c r="AT160" s="27">
        <v>40555</v>
      </c>
      <c r="AU160" s="27">
        <v>25500</v>
      </c>
      <c r="AV160" s="27">
        <v>35778</v>
      </c>
      <c r="AW160" s="27">
        <v>0</v>
      </c>
      <c r="AX160" s="27">
        <v>0</v>
      </c>
      <c r="AY160" s="27">
        <v>104906</v>
      </c>
      <c r="AZ160" s="27">
        <v>0</v>
      </c>
      <c r="BA160" s="27">
        <v>0</v>
      </c>
      <c r="BB160" s="27">
        <v>0</v>
      </c>
      <c r="BC160" s="27">
        <v>5990</v>
      </c>
      <c r="BD160" s="27">
        <v>7995</v>
      </c>
      <c r="BE160" s="27">
        <v>48154</v>
      </c>
      <c r="BF160" s="26">
        <f>IFERROR(SUM(Entity_Metrics[[#This Row],[Operating surplus/(deficit) (social housing lettings)]])/SUM(Entity_Metrics[[#This Row],[Turnover from social housing lettings]]),"")</f>
        <v>0.29827391927883629</v>
      </c>
      <c r="BG160" s="27">
        <v>104823</v>
      </c>
      <c r="BH160" s="27">
        <v>351432</v>
      </c>
      <c r="BI160" s="26">
        <f>IFERROR(SUM(Entity_Metrics[[#This Row],[Operating surplus/(deficit) (overall)2]],-Entity_Metrics[[#This Row],[Gain/(loss) on disposal of fixed assets (housing properties)2]],-Entity_Metrics[[#This Row],[Gain/(loss) on disposal of fixed assets (other)2]])/SUM(Entity_Metrics[[#This Row],[Turnover (overall)]]),"")</f>
        <v>0.28580845721006443</v>
      </c>
      <c r="BJ160" s="27">
        <v>155920</v>
      </c>
      <c r="BK160" s="27">
        <v>35388</v>
      </c>
      <c r="BL160" s="27">
        <v>0</v>
      </c>
      <c r="BM160" s="27">
        <v>421723</v>
      </c>
      <c r="BN160" s="26">
        <f>IFERROR(SUM(Entity_Metrics[[#This Row],[Operating surplus/(deficit) (overall)3]],Entity_Metrics[[#This Row],[Share of operating surplus/(deficit) in joint ventures or associates]])/SUM(Entity_Metrics[[#This Row],[Total assets less current liabilities]]),"")</f>
        <v>2.2623413462759225E-2</v>
      </c>
      <c r="BO160" s="27">
        <v>155920</v>
      </c>
      <c r="BP160" s="27">
        <v>0</v>
      </c>
      <c r="BQ160" s="27">
        <v>6891975</v>
      </c>
      <c r="BR160" s="65">
        <f>Entity_Metrics[[#This Row],[Total social housing units owned (Period end)]]</f>
        <v>48055</v>
      </c>
      <c r="BS160" s="26">
        <v>3.1622523733148382E-2</v>
      </c>
      <c r="BT160" s="26">
        <v>2.0373661623824181E-2</v>
      </c>
      <c r="BU160" s="30" t="s">
        <v>845</v>
      </c>
      <c r="BV160" s="64" t="s">
        <v>118</v>
      </c>
      <c r="BW160" s="30" t="s">
        <v>118</v>
      </c>
      <c r="BX160" s="30" t="s">
        <v>846</v>
      </c>
      <c r="BY160" s="29">
        <v>1.2671386347875693</v>
      </c>
      <c r="BZ160" s="23">
        <v>4878</v>
      </c>
      <c r="CA160" s="32" t="s">
        <v>149</v>
      </c>
    </row>
    <row r="161" spans="1:79" x14ac:dyDescent="0.25">
      <c r="A161" s="23" t="s">
        <v>61</v>
      </c>
      <c r="B161" s="24" t="s">
        <v>340</v>
      </c>
      <c r="C161" s="25" t="s">
        <v>686</v>
      </c>
      <c r="D16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8.6516403379525153E-2</v>
      </c>
      <c r="E161" s="27">
        <v>11433</v>
      </c>
      <c r="F161" s="27">
        <v>2940</v>
      </c>
      <c r="G161" s="27">
        <v>3745</v>
      </c>
      <c r="H161" s="27">
        <v>437</v>
      </c>
      <c r="I161" s="27">
        <v>0</v>
      </c>
      <c r="J161" s="27">
        <v>214468</v>
      </c>
      <c r="K161" s="27">
        <v>0</v>
      </c>
      <c r="L16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2.5604096655464873E-3</v>
      </c>
      <c r="M161" s="27">
        <v>16</v>
      </c>
      <c r="N161" s="27">
        <v>0</v>
      </c>
      <c r="O161" s="27">
        <v>5398</v>
      </c>
      <c r="P161" s="27">
        <v>851</v>
      </c>
      <c r="Q16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61" s="27">
        <v>0</v>
      </c>
      <c r="S161" s="27">
        <v>0</v>
      </c>
      <c r="T161" s="27">
        <v>0</v>
      </c>
      <c r="U161" s="27">
        <v>5398</v>
      </c>
      <c r="V161" s="27">
        <v>851</v>
      </c>
      <c r="W161" s="27">
        <v>4</v>
      </c>
      <c r="X161" s="27">
        <v>0</v>
      </c>
      <c r="Y16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0.30638137157990936</v>
      </c>
      <c r="Z161" s="27">
        <v>0</v>
      </c>
      <c r="AA161" s="27">
        <v>89498</v>
      </c>
      <c r="AB161" s="27">
        <v>23789</v>
      </c>
      <c r="AC161" s="27">
        <v>0</v>
      </c>
      <c r="AD161" s="27">
        <v>0</v>
      </c>
      <c r="AE161" s="27">
        <v>214468</v>
      </c>
      <c r="AF161" s="27">
        <v>0</v>
      </c>
      <c r="AG16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3.1107594936708862</v>
      </c>
      <c r="AH161" s="27">
        <v>12002</v>
      </c>
      <c r="AI161" s="27">
        <v>1607</v>
      </c>
      <c r="AJ161" s="27">
        <v>0</v>
      </c>
      <c r="AK161" s="27">
        <v>81</v>
      </c>
      <c r="AL161" s="27">
        <v>0</v>
      </c>
      <c r="AM161" s="27">
        <v>106</v>
      </c>
      <c r="AN161" s="27">
        <v>4131</v>
      </c>
      <c r="AO161" s="27">
        <v>4524</v>
      </c>
      <c r="AP161" s="27">
        <v>-437</v>
      </c>
      <c r="AQ161" s="27">
        <v>-3039</v>
      </c>
      <c r="AR16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4.7713968136346798</v>
      </c>
      <c r="AS161" s="27">
        <v>5388</v>
      </c>
      <c r="AT161" s="27">
        <v>4409</v>
      </c>
      <c r="AU161" s="27">
        <v>5822</v>
      </c>
      <c r="AV161" s="27">
        <v>2657</v>
      </c>
      <c r="AW161" s="27">
        <v>1075</v>
      </c>
      <c r="AX161" s="27">
        <v>0</v>
      </c>
      <c r="AY161" s="27">
        <v>4131</v>
      </c>
      <c r="AZ161" s="27">
        <v>872</v>
      </c>
      <c r="BA161" s="27">
        <v>620</v>
      </c>
      <c r="BB161" s="27">
        <v>0</v>
      </c>
      <c r="BC161" s="27">
        <v>782</v>
      </c>
      <c r="BD161" s="27">
        <v>0</v>
      </c>
      <c r="BE161" s="27">
        <v>5398</v>
      </c>
      <c r="BF161" s="26">
        <f>IFERROR(SUM(Entity_Metrics[[#This Row],[Operating surplus/(deficit) (social housing lettings)]])/SUM(Entity_Metrics[[#This Row],[Turnover from social housing lettings]]),"")</f>
        <v>0.23960191531311614</v>
      </c>
      <c r="BG161" s="27">
        <v>7656</v>
      </c>
      <c r="BH161" s="27">
        <v>31953</v>
      </c>
      <c r="BI161" s="26">
        <f>IFERROR(SUM(Entity_Metrics[[#This Row],[Operating surplus/(deficit) (overall)2]],-Entity_Metrics[[#This Row],[Gain/(loss) on disposal of fixed assets (housing properties)2]],-Entity_Metrics[[#This Row],[Gain/(loss) on disposal of fixed assets (other)2]])/SUM(Entity_Metrics[[#This Row],[Turnover (overall)]]),"")</f>
        <v>0.27858176555716352</v>
      </c>
      <c r="BJ161" s="27">
        <v>12002</v>
      </c>
      <c r="BK161" s="27">
        <v>1607</v>
      </c>
      <c r="BL161" s="27">
        <v>0</v>
      </c>
      <c r="BM161" s="27">
        <v>37314</v>
      </c>
      <c r="BN161" s="26">
        <f>IFERROR(SUM(Entity_Metrics[[#This Row],[Operating surplus/(deficit) (overall)3]],Entity_Metrics[[#This Row],[Share of operating surplus/(deficit) in joint ventures or associates]])/SUM(Entity_Metrics[[#This Row],[Total assets less current liabilities]]),"")</f>
        <v>4.9615953831780336E-2</v>
      </c>
      <c r="BO161" s="27">
        <v>12002</v>
      </c>
      <c r="BP161" s="27">
        <v>0</v>
      </c>
      <c r="BQ161" s="27">
        <v>241898</v>
      </c>
      <c r="BR161" s="65">
        <f>Entity_Metrics[[#This Row],[Total social housing units owned (Period end)]]</f>
        <v>5398</v>
      </c>
      <c r="BS161" s="26">
        <v>0</v>
      </c>
      <c r="BT161" s="26">
        <v>0</v>
      </c>
      <c r="BU161" s="30" t="s">
        <v>850</v>
      </c>
      <c r="BV161" s="64">
        <v>2007</v>
      </c>
      <c r="BW161" s="30" t="s">
        <v>851</v>
      </c>
      <c r="BX161" s="30" t="s">
        <v>846</v>
      </c>
      <c r="BY161" s="29">
        <v>1.2671743050743891</v>
      </c>
      <c r="BZ161" s="23" t="s">
        <v>61</v>
      </c>
      <c r="CA161" s="32" t="s">
        <v>340</v>
      </c>
    </row>
    <row r="162" spans="1:79" x14ac:dyDescent="0.25">
      <c r="A162" s="23" t="s">
        <v>144</v>
      </c>
      <c r="B162" s="24" t="s">
        <v>156</v>
      </c>
      <c r="C162" s="25" t="s">
        <v>686</v>
      </c>
      <c r="D16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2.3094881939299046E-2</v>
      </c>
      <c r="E162" s="27">
        <v>867</v>
      </c>
      <c r="F162" s="27">
        <v>0</v>
      </c>
      <c r="G162" s="27">
        <v>785</v>
      </c>
      <c r="H162" s="27">
        <v>0</v>
      </c>
      <c r="I162" s="27">
        <v>0</v>
      </c>
      <c r="J162" s="27">
        <v>71531</v>
      </c>
      <c r="K162" s="27">
        <v>0</v>
      </c>
      <c r="L16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3.4737620103473761E-2</v>
      </c>
      <c r="M162" s="27">
        <v>47</v>
      </c>
      <c r="N162" s="27">
        <v>0</v>
      </c>
      <c r="O162" s="27">
        <v>1353</v>
      </c>
      <c r="P162" s="27">
        <v>0</v>
      </c>
      <c r="Q16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62" s="27">
        <v>0</v>
      </c>
      <c r="S162" s="27">
        <v>0</v>
      </c>
      <c r="T162" s="27">
        <v>0</v>
      </c>
      <c r="U162" s="27">
        <v>1353</v>
      </c>
      <c r="V162" s="27">
        <v>0</v>
      </c>
      <c r="W162" s="27">
        <v>0</v>
      </c>
      <c r="X162" s="27">
        <v>0</v>
      </c>
      <c r="Y16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0.12066097216591408</v>
      </c>
      <c r="Z162" s="27">
        <v>937</v>
      </c>
      <c r="AA162" s="27">
        <v>13387</v>
      </c>
      <c r="AB162" s="27">
        <v>5693</v>
      </c>
      <c r="AC162" s="27">
        <v>0</v>
      </c>
      <c r="AD162" s="27">
        <v>0</v>
      </c>
      <c r="AE162" s="27">
        <v>71531</v>
      </c>
      <c r="AF162" s="27">
        <v>0</v>
      </c>
      <c r="AG16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6.0077922077922077</v>
      </c>
      <c r="AH162" s="27">
        <v>2098</v>
      </c>
      <c r="AI162" s="27">
        <v>0</v>
      </c>
      <c r="AJ162" s="27">
        <v>0</v>
      </c>
      <c r="AK162" s="27">
        <v>351</v>
      </c>
      <c r="AL162" s="27">
        <v>0</v>
      </c>
      <c r="AM162" s="27">
        <v>43</v>
      </c>
      <c r="AN162" s="27">
        <v>785</v>
      </c>
      <c r="AO162" s="27">
        <v>1308</v>
      </c>
      <c r="AP162" s="27">
        <v>0</v>
      </c>
      <c r="AQ162" s="27">
        <v>-385</v>
      </c>
      <c r="AR16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4.1076589595375719</v>
      </c>
      <c r="AS162" s="27">
        <v>2211</v>
      </c>
      <c r="AT162" s="27">
        <v>1139</v>
      </c>
      <c r="AU162" s="27">
        <v>700</v>
      </c>
      <c r="AV162" s="27">
        <v>385</v>
      </c>
      <c r="AW162" s="27">
        <v>354</v>
      </c>
      <c r="AX162" s="27">
        <v>0</v>
      </c>
      <c r="AY162" s="27">
        <v>785</v>
      </c>
      <c r="AZ162" s="27">
        <v>111</v>
      </c>
      <c r="BA162" s="27">
        <v>0</v>
      </c>
      <c r="BB162" s="27">
        <v>0</v>
      </c>
      <c r="BC162" s="27">
        <v>0</v>
      </c>
      <c r="BD162" s="27">
        <v>0</v>
      </c>
      <c r="BE162" s="27">
        <v>1384</v>
      </c>
      <c r="BF162" s="26">
        <f>IFERROR(SUM(Entity_Metrics[[#This Row],[Operating surplus/(deficit) (social housing lettings)]])/SUM(Entity_Metrics[[#This Row],[Turnover from social housing lettings]]),"")</f>
        <v>0.24135384615384614</v>
      </c>
      <c r="BG162" s="27">
        <v>1961</v>
      </c>
      <c r="BH162" s="27">
        <v>8125</v>
      </c>
      <c r="BI162" s="26">
        <f>IFERROR(SUM(Entity_Metrics[[#This Row],[Operating surplus/(deficit) (overall)2]],-Entity_Metrics[[#This Row],[Gain/(loss) on disposal of fixed assets (housing properties)2]],-Entity_Metrics[[#This Row],[Gain/(loss) on disposal of fixed assets (other)2]])/SUM(Entity_Metrics[[#This Row],[Turnover (overall)]]),"")</f>
        <v>0.25393367223432584</v>
      </c>
      <c r="BJ162" s="27">
        <v>2098</v>
      </c>
      <c r="BK162" s="27">
        <v>0</v>
      </c>
      <c r="BL162" s="27">
        <v>0</v>
      </c>
      <c r="BM162" s="27">
        <v>8262</v>
      </c>
      <c r="BN162" s="26">
        <f>IFERROR(SUM(Entity_Metrics[[#This Row],[Operating surplus/(deficit) (overall)3]],Entity_Metrics[[#This Row],[Share of operating surplus/(deficit) in joint ventures or associates]])/SUM(Entity_Metrics[[#This Row],[Total assets less current liabilities]]),"")</f>
        <v>2.7542206002047941E-2</v>
      </c>
      <c r="BO162" s="27">
        <v>2098</v>
      </c>
      <c r="BP162" s="27">
        <v>0</v>
      </c>
      <c r="BQ162" s="27">
        <v>76174</v>
      </c>
      <c r="BR162" s="65">
        <f>Entity_Metrics[[#This Row],[Total social housing units owned (Period end)]]</f>
        <v>1353</v>
      </c>
      <c r="BS162" s="26">
        <v>0</v>
      </c>
      <c r="BT162" s="26">
        <v>0.14116777531411678</v>
      </c>
      <c r="BU162" s="30" t="s">
        <v>845</v>
      </c>
      <c r="BV162" s="64" t="s">
        <v>118</v>
      </c>
      <c r="BW162" s="30" t="s">
        <v>118</v>
      </c>
      <c r="BX162" s="30" t="s">
        <v>854</v>
      </c>
      <c r="BY162" s="29">
        <v>0.9110835406103297</v>
      </c>
      <c r="BZ162" s="23" t="s">
        <v>144</v>
      </c>
      <c r="CA162" s="32" t="s">
        <v>156</v>
      </c>
    </row>
    <row r="163" spans="1:79" x14ac:dyDescent="0.25">
      <c r="A163" s="23" t="s">
        <v>218</v>
      </c>
      <c r="B163" s="24" t="s">
        <v>219</v>
      </c>
      <c r="C163" s="25" t="s">
        <v>686</v>
      </c>
      <c r="D16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4.567293433774245E-2</v>
      </c>
      <c r="E163" s="27">
        <v>2322</v>
      </c>
      <c r="F163" s="27">
        <v>0</v>
      </c>
      <c r="G163" s="27">
        <v>758</v>
      </c>
      <c r="H163" s="27">
        <v>0</v>
      </c>
      <c r="I163" s="27">
        <v>0</v>
      </c>
      <c r="J163" s="27">
        <v>67436</v>
      </c>
      <c r="K163" s="27">
        <v>0</v>
      </c>
      <c r="L16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2.3735165521549032E-2</v>
      </c>
      <c r="M163" s="27">
        <v>38</v>
      </c>
      <c r="N163" s="27">
        <v>0</v>
      </c>
      <c r="O163" s="27">
        <v>1601</v>
      </c>
      <c r="P163" s="27">
        <v>0</v>
      </c>
      <c r="Q16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63" s="27">
        <v>0</v>
      </c>
      <c r="S163" s="27">
        <v>0</v>
      </c>
      <c r="T163" s="27">
        <v>0</v>
      </c>
      <c r="U163" s="27">
        <v>1601</v>
      </c>
      <c r="V163" s="27">
        <v>0</v>
      </c>
      <c r="W163" s="27">
        <v>0</v>
      </c>
      <c r="X163" s="27">
        <v>0</v>
      </c>
      <c r="Y16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0.19330921169701643</v>
      </c>
      <c r="Z163" s="27">
        <v>746</v>
      </c>
      <c r="AA163" s="27">
        <v>14276</v>
      </c>
      <c r="AB163" s="27">
        <v>1986</v>
      </c>
      <c r="AC163" s="27">
        <v>0</v>
      </c>
      <c r="AD163" s="27">
        <v>0</v>
      </c>
      <c r="AE163" s="27">
        <v>67436</v>
      </c>
      <c r="AF163" s="27">
        <v>0</v>
      </c>
      <c r="AG16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2.1340782122905027</v>
      </c>
      <c r="AH163" s="27">
        <v>1837</v>
      </c>
      <c r="AI163" s="27">
        <v>15</v>
      </c>
      <c r="AJ163" s="27">
        <v>0</v>
      </c>
      <c r="AK163" s="27">
        <v>0</v>
      </c>
      <c r="AL163" s="27">
        <v>568</v>
      </c>
      <c r="AM163" s="27">
        <v>130</v>
      </c>
      <c r="AN163" s="27">
        <v>758</v>
      </c>
      <c r="AO163" s="27">
        <v>1284</v>
      </c>
      <c r="AP163" s="27">
        <v>0</v>
      </c>
      <c r="AQ163" s="27">
        <v>-895</v>
      </c>
      <c r="AR16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3.5777638975640227</v>
      </c>
      <c r="AS163" s="27">
        <v>1644</v>
      </c>
      <c r="AT163" s="27">
        <v>612</v>
      </c>
      <c r="AU163" s="27">
        <v>1490</v>
      </c>
      <c r="AV163" s="27">
        <v>510</v>
      </c>
      <c r="AW163" s="27">
        <v>708</v>
      </c>
      <c r="AX163" s="27">
        <v>0</v>
      </c>
      <c r="AY163" s="27">
        <v>758</v>
      </c>
      <c r="AZ163" s="27">
        <v>0</v>
      </c>
      <c r="BA163" s="27">
        <v>0</v>
      </c>
      <c r="BB163" s="27">
        <v>0</v>
      </c>
      <c r="BC163" s="27">
        <v>6</v>
      </c>
      <c r="BD163" s="27">
        <v>0</v>
      </c>
      <c r="BE163" s="27">
        <v>1601</v>
      </c>
      <c r="BF163" s="26">
        <f>IFERROR(SUM(Entity_Metrics[[#This Row],[Operating surplus/(deficit) (social housing lettings)]])/SUM(Entity_Metrics[[#This Row],[Turnover from social housing lettings]]),"")</f>
        <v>0.22530241935483872</v>
      </c>
      <c r="BG163" s="27">
        <v>1788</v>
      </c>
      <c r="BH163" s="27">
        <v>7936</v>
      </c>
      <c r="BI163" s="26">
        <f>IFERROR(SUM(Entity_Metrics[[#This Row],[Operating surplus/(deficit) (overall)2]],-Entity_Metrics[[#This Row],[Gain/(loss) on disposal of fixed assets (housing properties)2]],-Entity_Metrics[[#This Row],[Gain/(loss) on disposal of fixed assets (other)2]])/SUM(Entity_Metrics[[#This Row],[Turnover (overall)]]),"")</f>
        <v>0.20711606229396384</v>
      </c>
      <c r="BJ163" s="27">
        <v>1837</v>
      </c>
      <c r="BK163" s="27">
        <v>15</v>
      </c>
      <c r="BL163" s="27">
        <v>0</v>
      </c>
      <c r="BM163" s="27">
        <v>8797</v>
      </c>
      <c r="BN163" s="26">
        <f>IFERROR(SUM(Entity_Metrics[[#This Row],[Operating surplus/(deficit) (overall)3]],Entity_Metrics[[#This Row],[Share of operating surplus/(deficit) in joint ventures or associates]])/SUM(Entity_Metrics[[#This Row],[Total assets less current liabilities]]),"")</f>
        <v>2.5413294597772706E-2</v>
      </c>
      <c r="BO163" s="27">
        <v>1837</v>
      </c>
      <c r="BP163" s="27">
        <v>0</v>
      </c>
      <c r="BQ163" s="27">
        <v>72285</v>
      </c>
      <c r="BR163" s="65">
        <f>Entity_Metrics[[#This Row],[Total social housing units owned (Period end)]]</f>
        <v>1601</v>
      </c>
      <c r="BS163" s="26">
        <v>3.4461152882205512E-2</v>
      </c>
      <c r="BT163" s="26">
        <v>0.12468671679197994</v>
      </c>
      <c r="BU163" s="30" t="s">
        <v>845</v>
      </c>
      <c r="BV163" s="64" t="s">
        <v>118</v>
      </c>
      <c r="BW163" s="30" t="s">
        <v>118</v>
      </c>
      <c r="BX163" s="30" t="s">
        <v>853</v>
      </c>
      <c r="BY163" s="29">
        <v>0.92070169320167683</v>
      </c>
      <c r="BZ163" s="23" t="s">
        <v>218</v>
      </c>
      <c r="CA163" s="32" t="s">
        <v>219</v>
      </c>
    </row>
    <row r="164" spans="1:79" x14ac:dyDescent="0.25">
      <c r="A164" s="23" t="s">
        <v>209</v>
      </c>
      <c r="B164" s="24" t="s">
        <v>181</v>
      </c>
      <c r="C164" s="25" t="s">
        <v>686</v>
      </c>
      <c r="D16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7.2374171689254432E-2</v>
      </c>
      <c r="E164" s="27">
        <v>57471</v>
      </c>
      <c r="F164" s="27">
        <v>48857</v>
      </c>
      <c r="G164" s="27">
        <v>32347</v>
      </c>
      <c r="H164" s="27">
        <v>427</v>
      </c>
      <c r="I164" s="27">
        <v>0</v>
      </c>
      <c r="J164" s="27">
        <v>1921984</v>
      </c>
      <c r="K164" s="27">
        <v>0</v>
      </c>
      <c r="L16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1.1253604670245939E-2</v>
      </c>
      <c r="M164" s="27">
        <v>480</v>
      </c>
      <c r="N164" s="27">
        <v>0</v>
      </c>
      <c r="O164" s="27">
        <v>38488</v>
      </c>
      <c r="P164" s="27">
        <v>4165</v>
      </c>
      <c r="Q16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9.755135146984676E-3</v>
      </c>
      <c r="R164" s="27">
        <v>157</v>
      </c>
      <c r="S164" s="27">
        <v>46</v>
      </c>
      <c r="T164" s="27">
        <v>242</v>
      </c>
      <c r="U164" s="27">
        <v>38488</v>
      </c>
      <c r="V164" s="27">
        <v>4165</v>
      </c>
      <c r="W164" s="27">
        <v>2455</v>
      </c>
      <c r="X164" s="27">
        <v>509</v>
      </c>
      <c r="Y16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1.1985406746362093</v>
      </c>
      <c r="Z164" s="27">
        <v>9813</v>
      </c>
      <c r="AA164" s="27">
        <v>921050</v>
      </c>
      <c r="AB164" s="27">
        <v>51914</v>
      </c>
      <c r="AC164" s="27">
        <v>1269421</v>
      </c>
      <c r="AD164" s="27">
        <v>155206</v>
      </c>
      <c r="AE164" s="27">
        <v>1921984</v>
      </c>
      <c r="AF164" s="27">
        <v>0</v>
      </c>
      <c r="AG16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1.1632722428919204</v>
      </c>
      <c r="AH164" s="27">
        <v>133760</v>
      </c>
      <c r="AI164" s="27">
        <v>4800</v>
      </c>
      <c r="AJ164" s="27">
        <v>669</v>
      </c>
      <c r="AK164" s="27">
        <v>10131</v>
      </c>
      <c r="AL164" s="27">
        <v>0</v>
      </c>
      <c r="AM164" s="27">
        <v>22515</v>
      </c>
      <c r="AN164" s="27">
        <v>32347</v>
      </c>
      <c r="AO164" s="27">
        <v>18300</v>
      </c>
      <c r="AP164" s="27">
        <v>-448</v>
      </c>
      <c r="AQ164" s="27">
        <v>-108407</v>
      </c>
      <c r="AR16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2.7128380739394786</v>
      </c>
      <c r="AS164" s="27">
        <v>26451</v>
      </c>
      <c r="AT164" s="27">
        <v>15853</v>
      </c>
      <c r="AU164" s="27">
        <v>23950</v>
      </c>
      <c r="AV164" s="27">
        <v>7414</v>
      </c>
      <c r="AW164" s="27">
        <v>3217</v>
      </c>
      <c r="AX164" s="27">
        <v>0</v>
      </c>
      <c r="AY164" s="27">
        <v>32347</v>
      </c>
      <c r="AZ164" s="27">
        <v>6638</v>
      </c>
      <c r="BA164" s="27">
        <v>0</v>
      </c>
      <c r="BB164" s="27">
        <v>0</v>
      </c>
      <c r="BC164" s="27">
        <v>349</v>
      </c>
      <c r="BD164" s="27">
        <v>235</v>
      </c>
      <c r="BE164" s="27">
        <v>42927</v>
      </c>
      <c r="BF164" s="26">
        <f>IFERROR(SUM(Entity_Metrics[[#This Row],[Operating surplus/(deficit) (social housing lettings)]])/SUM(Entity_Metrics[[#This Row],[Turnover from social housing lettings]]),"")</f>
        <v>0.50172756883050029</v>
      </c>
      <c r="BG164" s="27">
        <v>101358</v>
      </c>
      <c r="BH164" s="27">
        <v>202018</v>
      </c>
      <c r="BI164" s="26">
        <f>IFERROR(SUM(Entity_Metrics[[#This Row],[Operating surplus/(deficit) (overall)2]],-Entity_Metrics[[#This Row],[Gain/(loss) on disposal of fixed assets (housing properties)2]],-Entity_Metrics[[#This Row],[Gain/(loss) on disposal of fixed assets (other)2]])/SUM(Entity_Metrics[[#This Row],[Turnover (overall)]]),"")</f>
        <v>0.4096960755196607</v>
      </c>
      <c r="BJ164" s="27">
        <v>133760</v>
      </c>
      <c r="BK164" s="27">
        <v>4800</v>
      </c>
      <c r="BL164" s="27">
        <v>669</v>
      </c>
      <c r="BM164" s="27">
        <v>313137</v>
      </c>
      <c r="BN164" s="26">
        <f>IFERROR(SUM(Entity_Metrics[[#This Row],[Operating surplus/(deficit) (overall)3]],Entity_Metrics[[#This Row],[Share of operating surplus/(deficit) in joint ventures or associates]])/SUM(Entity_Metrics[[#This Row],[Total assets less current liabilities]]),"")</f>
        <v>3.8942780373607301E-2</v>
      </c>
      <c r="BO164" s="27">
        <v>133760</v>
      </c>
      <c r="BP164" s="27">
        <v>0</v>
      </c>
      <c r="BQ164" s="27">
        <v>3434783</v>
      </c>
      <c r="BR164" s="65">
        <f>Entity_Metrics[[#This Row],[Total social housing units owned (Period end)]]</f>
        <v>38488</v>
      </c>
      <c r="BS164" s="26">
        <v>1.1432431730194611E-2</v>
      </c>
      <c r="BT164" s="26">
        <v>1.2341829708732819E-2</v>
      </c>
      <c r="BU164" s="30" t="s">
        <v>845</v>
      </c>
      <c r="BV164" s="64" t="s">
        <v>118</v>
      </c>
      <c r="BW164" s="30" t="s">
        <v>118</v>
      </c>
      <c r="BX164" s="30" t="s">
        <v>848</v>
      </c>
      <c r="BY164" s="29">
        <v>0.95145893698656314</v>
      </c>
      <c r="BZ164" s="23" t="s">
        <v>733</v>
      </c>
      <c r="CA164" s="32" t="s">
        <v>482</v>
      </c>
    </row>
    <row r="165" spans="1:79" x14ac:dyDescent="0.25">
      <c r="A165" s="23" t="s">
        <v>20</v>
      </c>
      <c r="B165" s="24" t="s">
        <v>484</v>
      </c>
      <c r="C165" s="25" t="s">
        <v>686</v>
      </c>
      <c r="D16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3.0764227456730672E-2</v>
      </c>
      <c r="E165" s="27">
        <v>4373</v>
      </c>
      <c r="F165" s="27">
        <v>42</v>
      </c>
      <c r="G165" s="27">
        <v>6297</v>
      </c>
      <c r="H165" s="27">
        <v>72</v>
      </c>
      <c r="I165" s="27">
        <v>0</v>
      </c>
      <c r="J165" s="27">
        <v>350537</v>
      </c>
      <c r="K165" s="27">
        <v>0</v>
      </c>
      <c r="L16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5.9829059829059833E-3</v>
      </c>
      <c r="M165" s="27">
        <v>35</v>
      </c>
      <c r="N165" s="27">
        <v>0</v>
      </c>
      <c r="O165" s="27">
        <v>5832</v>
      </c>
      <c r="P165" s="27">
        <v>18</v>
      </c>
      <c r="Q16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65" s="27">
        <v>0</v>
      </c>
      <c r="S165" s="27">
        <v>0</v>
      </c>
      <c r="T165" s="27">
        <v>0</v>
      </c>
      <c r="U165" s="27">
        <v>5832</v>
      </c>
      <c r="V165" s="27">
        <v>18</v>
      </c>
      <c r="W165" s="27">
        <v>0</v>
      </c>
      <c r="X165" s="27">
        <v>0</v>
      </c>
      <c r="Y16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0.18224324393715927</v>
      </c>
      <c r="Z165" s="27">
        <v>1636</v>
      </c>
      <c r="AA165" s="27">
        <v>6375</v>
      </c>
      <c r="AB165" s="27">
        <v>228</v>
      </c>
      <c r="AC165" s="27">
        <v>56100</v>
      </c>
      <c r="AD165" s="27">
        <v>0</v>
      </c>
      <c r="AE165" s="27">
        <v>350537</v>
      </c>
      <c r="AF165" s="27">
        <v>0</v>
      </c>
      <c r="AG16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1.8085728202630298</v>
      </c>
      <c r="AH165" s="27">
        <v>9191</v>
      </c>
      <c r="AI165" s="27">
        <v>-73</v>
      </c>
      <c r="AJ165" s="27">
        <v>0</v>
      </c>
      <c r="AK165" s="27">
        <v>2220</v>
      </c>
      <c r="AL165" s="27">
        <v>0</v>
      </c>
      <c r="AM165" s="27">
        <v>206</v>
      </c>
      <c r="AN165" s="27">
        <v>6297</v>
      </c>
      <c r="AO165" s="27">
        <v>2760</v>
      </c>
      <c r="AP165" s="27">
        <v>-72</v>
      </c>
      <c r="AQ165" s="27">
        <v>-1981</v>
      </c>
      <c r="AR16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4.8612294583079736</v>
      </c>
      <c r="AS165" s="27">
        <v>6621</v>
      </c>
      <c r="AT165" s="27">
        <v>9859</v>
      </c>
      <c r="AU165" s="27">
        <v>2309</v>
      </c>
      <c r="AV165" s="27">
        <v>603</v>
      </c>
      <c r="AW165" s="27">
        <v>430</v>
      </c>
      <c r="AX165" s="27">
        <v>0</v>
      </c>
      <c r="AY165" s="27">
        <v>6297</v>
      </c>
      <c r="AZ165" s="27">
        <v>1985</v>
      </c>
      <c r="BA165" s="27">
        <v>0</v>
      </c>
      <c r="BB165" s="27">
        <v>0</v>
      </c>
      <c r="BC165" s="27">
        <v>295</v>
      </c>
      <c r="BD165" s="27">
        <v>3549</v>
      </c>
      <c r="BE165" s="27">
        <v>6572</v>
      </c>
      <c r="BF165" s="26">
        <f>IFERROR(SUM(Entity_Metrics[[#This Row],[Operating surplus/(deficit) (social housing lettings)]])/SUM(Entity_Metrics[[#This Row],[Turnover from social housing lettings]]),"")</f>
        <v>0.27015867398100629</v>
      </c>
      <c r="BG165" s="27">
        <v>9160</v>
      </c>
      <c r="BH165" s="27">
        <v>33906</v>
      </c>
      <c r="BI165" s="26">
        <f>IFERROR(SUM(Entity_Metrics[[#This Row],[Operating surplus/(deficit) (overall)2]],-Entity_Metrics[[#This Row],[Gain/(loss) on disposal of fixed assets (housing properties)2]],-Entity_Metrics[[#This Row],[Gain/(loss) on disposal of fixed assets (other)2]])/SUM(Entity_Metrics[[#This Row],[Turnover (overall)]]),"")</f>
        <v>0.24460697594592454</v>
      </c>
      <c r="BJ165" s="27">
        <v>9191</v>
      </c>
      <c r="BK165" s="27">
        <v>-73</v>
      </c>
      <c r="BL165" s="27">
        <v>0</v>
      </c>
      <c r="BM165" s="27">
        <v>37873</v>
      </c>
      <c r="BN165" s="26">
        <f>IFERROR(SUM(Entity_Metrics[[#This Row],[Operating surplus/(deficit) (overall)3]],Entity_Metrics[[#This Row],[Share of operating surplus/(deficit) in joint ventures or associates]])/SUM(Entity_Metrics[[#This Row],[Total assets less current liabilities]]),"")</f>
        <v>2.3088845959640367E-2</v>
      </c>
      <c r="BO165" s="27">
        <v>9191</v>
      </c>
      <c r="BP165" s="27">
        <v>0</v>
      </c>
      <c r="BQ165" s="27">
        <v>398071</v>
      </c>
      <c r="BR165" s="65">
        <f>Entity_Metrics[[#This Row],[Total social housing units owned (Period end)]]</f>
        <v>5832</v>
      </c>
      <c r="BS165" s="26">
        <v>0.37643628880123475</v>
      </c>
      <c r="BT165" s="26">
        <v>6.9627851140456179E-2</v>
      </c>
      <c r="BU165" s="30" t="s">
        <v>845</v>
      </c>
      <c r="BV165" s="64" t="s">
        <v>118</v>
      </c>
      <c r="BW165" s="30" t="s">
        <v>118</v>
      </c>
      <c r="BX165" s="30" t="s">
        <v>848</v>
      </c>
      <c r="BY165" s="29">
        <v>0.98263776111661461</v>
      </c>
      <c r="BZ165" s="23" t="s">
        <v>733</v>
      </c>
      <c r="CA165" s="32" t="s">
        <v>482</v>
      </c>
    </row>
    <row r="166" spans="1:79" x14ac:dyDescent="0.25">
      <c r="A166" s="23" t="s">
        <v>709</v>
      </c>
      <c r="B166" s="24" t="s">
        <v>708</v>
      </c>
      <c r="C166" s="25" t="s">
        <v>686</v>
      </c>
      <c r="D16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9.171731924946086E-2</v>
      </c>
      <c r="E166" s="27">
        <v>149030</v>
      </c>
      <c r="F166" s="27">
        <v>59472</v>
      </c>
      <c r="G166" s="27">
        <v>12697</v>
      </c>
      <c r="H166" s="27">
        <v>6121</v>
      </c>
      <c r="I166" s="27">
        <v>0</v>
      </c>
      <c r="J166" s="27">
        <v>2478485</v>
      </c>
      <c r="K166" s="27">
        <v>0</v>
      </c>
      <c r="L16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3.2234383342231714E-2</v>
      </c>
      <c r="M166" s="27">
        <v>1449</v>
      </c>
      <c r="N166" s="27">
        <v>0</v>
      </c>
      <c r="O166" s="27">
        <v>43877</v>
      </c>
      <c r="P166" s="27">
        <v>1075</v>
      </c>
      <c r="Q16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66" s="27">
        <v>0</v>
      </c>
      <c r="S166" s="27">
        <v>0</v>
      </c>
      <c r="T166" s="27">
        <v>0</v>
      </c>
      <c r="U166" s="27">
        <v>43877</v>
      </c>
      <c r="V166" s="27">
        <v>1075</v>
      </c>
      <c r="W166" s="27">
        <v>113</v>
      </c>
      <c r="X166" s="27">
        <v>418</v>
      </c>
      <c r="Y16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0.43434920929519444</v>
      </c>
      <c r="Z166" s="27">
        <v>89118</v>
      </c>
      <c r="AA166" s="27">
        <v>1070958</v>
      </c>
      <c r="AB166" s="27">
        <v>83548</v>
      </c>
      <c r="AC166" s="27">
        <v>0</v>
      </c>
      <c r="AD166" s="27">
        <v>0</v>
      </c>
      <c r="AE166" s="27">
        <v>2478485</v>
      </c>
      <c r="AF166" s="27">
        <v>0</v>
      </c>
      <c r="AG16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2.0440269509108409</v>
      </c>
      <c r="AH166" s="27">
        <v>108757</v>
      </c>
      <c r="AI166" s="27">
        <v>10778</v>
      </c>
      <c r="AJ166" s="27">
        <v>-39</v>
      </c>
      <c r="AK166" s="27">
        <v>4661</v>
      </c>
      <c r="AL166" s="27">
        <v>0</v>
      </c>
      <c r="AM166" s="27">
        <v>543</v>
      </c>
      <c r="AN166" s="27">
        <v>12697</v>
      </c>
      <c r="AO166" s="27">
        <v>33471</v>
      </c>
      <c r="AP166" s="27">
        <v>-6121</v>
      </c>
      <c r="AQ166" s="27">
        <v>-49981</v>
      </c>
      <c r="AR16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2.4487675976126475</v>
      </c>
      <c r="AS166" s="27">
        <v>26105</v>
      </c>
      <c r="AT166" s="27">
        <v>16298</v>
      </c>
      <c r="AU166" s="27">
        <v>28869</v>
      </c>
      <c r="AV166" s="27">
        <v>6767</v>
      </c>
      <c r="AW166" s="27">
        <v>11939</v>
      </c>
      <c r="AX166" s="27">
        <v>0</v>
      </c>
      <c r="AY166" s="27">
        <v>12697</v>
      </c>
      <c r="AZ166" s="27">
        <v>0</v>
      </c>
      <c r="BA166" s="27">
        <v>2526</v>
      </c>
      <c r="BB166" s="27">
        <v>0</v>
      </c>
      <c r="BC166" s="27">
        <v>1664</v>
      </c>
      <c r="BD166" s="27">
        <v>631</v>
      </c>
      <c r="BE166" s="27">
        <v>43898</v>
      </c>
      <c r="BF166" s="26">
        <f>IFERROR(SUM(Entity_Metrics[[#This Row],[Operating surplus/(deficit) (social housing lettings)]])/SUM(Entity_Metrics[[#This Row],[Turnover from social housing lettings]]),"")</f>
        <v>0.42322210548825273</v>
      </c>
      <c r="BG166" s="27">
        <v>91041</v>
      </c>
      <c r="BH166" s="27">
        <v>215114</v>
      </c>
      <c r="BI166" s="26">
        <f>IFERROR(SUM(Entity_Metrics[[#This Row],[Operating surplus/(deficit) (overall)2]],-Entity_Metrics[[#This Row],[Gain/(loss) on disposal of fixed assets (housing properties)2]],-Entity_Metrics[[#This Row],[Gain/(loss) on disposal of fixed assets (other)2]])/SUM(Entity_Metrics[[#This Row],[Turnover (overall)]]),"")</f>
        <v>0.39047729074459908</v>
      </c>
      <c r="BJ166" s="27">
        <v>108757</v>
      </c>
      <c r="BK166" s="27">
        <v>10778</v>
      </c>
      <c r="BL166" s="27">
        <v>-39</v>
      </c>
      <c r="BM166" s="27">
        <v>251021</v>
      </c>
      <c r="BN166" s="26">
        <f>IFERROR(SUM(Entity_Metrics[[#This Row],[Operating surplus/(deficit) (overall)3]],Entity_Metrics[[#This Row],[Share of operating surplus/(deficit) in joint ventures or associates]])/SUM(Entity_Metrics[[#This Row],[Total assets less current liabilities]]),"")</f>
        <v>4.3253848151578775E-2</v>
      </c>
      <c r="BO166" s="27">
        <v>108757</v>
      </c>
      <c r="BP166" s="27">
        <v>0</v>
      </c>
      <c r="BQ166" s="27">
        <v>2514389</v>
      </c>
      <c r="BR166" s="65">
        <f>Entity_Metrics[[#This Row],[Total social housing units owned (Period end)]]</f>
        <v>43877</v>
      </c>
      <c r="BS166" s="26">
        <v>8.0452173120313612E-3</v>
      </c>
      <c r="BT166" s="26">
        <v>6.7757595095380263E-2</v>
      </c>
      <c r="BU166" s="30" t="s">
        <v>845</v>
      </c>
      <c r="BV166" s="64" t="s">
        <v>118</v>
      </c>
      <c r="BW166" s="30" t="s">
        <v>118</v>
      </c>
      <c r="BX166" s="30" t="s">
        <v>849</v>
      </c>
      <c r="BY166" s="29">
        <v>0.94793468769836187</v>
      </c>
      <c r="BZ166" s="23">
        <v>4789</v>
      </c>
      <c r="CA166" s="32" t="s">
        <v>653</v>
      </c>
    </row>
    <row r="167" spans="1:79" x14ac:dyDescent="0.25">
      <c r="A167" s="23" t="s">
        <v>579</v>
      </c>
      <c r="B167" s="24" t="s">
        <v>580</v>
      </c>
      <c r="C167" s="25" t="s">
        <v>674</v>
      </c>
      <c r="D16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v>
      </c>
      <c r="E167" s="27">
        <v>0</v>
      </c>
      <c r="F167" s="27">
        <v>0</v>
      </c>
      <c r="G167" s="27">
        <v>0</v>
      </c>
      <c r="H167" s="27">
        <v>0</v>
      </c>
      <c r="I167" s="27">
        <v>0</v>
      </c>
      <c r="J167" s="27">
        <v>0</v>
      </c>
      <c r="K167" s="27">
        <v>151952</v>
      </c>
      <c r="L16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7.2954663887441372E-3</v>
      </c>
      <c r="M167" s="27">
        <v>14</v>
      </c>
      <c r="N167" s="27">
        <v>0</v>
      </c>
      <c r="O167" s="27">
        <v>1919</v>
      </c>
      <c r="P167" s="27">
        <v>0</v>
      </c>
      <c r="Q16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67" s="27">
        <v>0</v>
      </c>
      <c r="S167" s="27">
        <v>0</v>
      </c>
      <c r="T167" s="27">
        <v>0</v>
      </c>
      <c r="U167" s="27">
        <v>1919</v>
      </c>
      <c r="V167" s="27">
        <v>0</v>
      </c>
      <c r="W167" s="27">
        <v>359</v>
      </c>
      <c r="X167" s="27">
        <v>0</v>
      </c>
      <c r="Y16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1.0310097925660735</v>
      </c>
      <c r="Z167" s="27">
        <v>8477</v>
      </c>
      <c r="AA167" s="27">
        <v>145216</v>
      </c>
      <c r="AB167" s="27">
        <v>912</v>
      </c>
      <c r="AC167" s="27">
        <v>3883</v>
      </c>
      <c r="AD167" s="27">
        <v>0</v>
      </c>
      <c r="AE167" s="27">
        <v>0</v>
      </c>
      <c r="AF167" s="27">
        <v>151952</v>
      </c>
      <c r="AG16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3.1853400222965442</v>
      </c>
      <c r="AH167" s="27">
        <v>3191</v>
      </c>
      <c r="AI167" s="27">
        <v>0</v>
      </c>
      <c r="AJ167" s="27">
        <v>0</v>
      </c>
      <c r="AK167" s="27">
        <v>0</v>
      </c>
      <c r="AL167" s="27">
        <v>0</v>
      </c>
      <c r="AM167" s="27">
        <v>30</v>
      </c>
      <c r="AN167" s="27">
        <v>0</v>
      </c>
      <c r="AO167" s="27">
        <v>8208</v>
      </c>
      <c r="AP167" s="27">
        <v>0</v>
      </c>
      <c r="AQ167" s="27">
        <v>-3588</v>
      </c>
      <c r="AR16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2.3355914538822304</v>
      </c>
      <c r="AS167" s="27">
        <v>1381</v>
      </c>
      <c r="AT167" s="27">
        <v>0</v>
      </c>
      <c r="AU167" s="27">
        <v>1807</v>
      </c>
      <c r="AV167" s="27">
        <v>0</v>
      </c>
      <c r="AW167" s="27">
        <v>0</v>
      </c>
      <c r="AX167" s="27">
        <v>844</v>
      </c>
      <c r="AY167" s="27">
        <v>0</v>
      </c>
      <c r="AZ167" s="27">
        <v>450</v>
      </c>
      <c r="BA167" s="27">
        <v>0</v>
      </c>
      <c r="BB167" s="27">
        <v>0</v>
      </c>
      <c r="BC167" s="27">
        <v>0</v>
      </c>
      <c r="BD167" s="27">
        <v>0</v>
      </c>
      <c r="BE167" s="27">
        <v>1919</v>
      </c>
      <c r="BF167" s="26">
        <f>IFERROR(SUM(Entity_Metrics[[#This Row],[Operating surplus/(deficit) (social housing lettings)]])/SUM(Entity_Metrics[[#This Row],[Turnover from social housing lettings]]),"")</f>
        <v>0.22444646648468305</v>
      </c>
      <c r="BG167" s="27">
        <v>3700</v>
      </c>
      <c r="BH167" s="27">
        <v>16485</v>
      </c>
      <c r="BI167" s="26">
        <f>IFERROR(SUM(Entity_Metrics[[#This Row],[Operating surplus/(deficit) (overall)2]],-Entity_Metrics[[#This Row],[Gain/(loss) on disposal of fixed assets (housing properties)2]],-Entity_Metrics[[#This Row],[Gain/(loss) on disposal of fixed assets (other)2]])/SUM(Entity_Metrics[[#This Row],[Turnover (overall)]]),"")</f>
        <v>0.19356991204124963</v>
      </c>
      <c r="BJ167" s="27">
        <v>3191</v>
      </c>
      <c r="BK167" s="27">
        <v>0</v>
      </c>
      <c r="BL167" s="27">
        <v>0</v>
      </c>
      <c r="BM167" s="27">
        <v>16485</v>
      </c>
      <c r="BN167" s="26">
        <f>IFERROR(SUM(Entity_Metrics[[#This Row],[Operating surplus/(deficit) (overall)3]],Entity_Metrics[[#This Row],[Share of operating surplus/(deficit) in joint ventures or associates]])/SUM(Entity_Metrics[[#This Row],[Total assets less current liabilities]]),"")</f>
        <v>2.1666802466118035E-2</v>
      </c>
      <c r="BO167" s="27">
        <v>3191</v>
      </c>
      <c r="BP167" s="27">
        <v>0</v>
      </c>
      <c r="BQ167" s="27">
        <v>147276</v>
      </c>
      <c r="BR167" s="65">
        <f>Entity_Metrics[[#This Row],[Total social housing units owned (Period end)]]</f>
        <v>1919</v>
      </c>
      <c r="BS167" s="26">
        <v>6.575342465753424E-2</v>
      </c>
      <c r="BT167" s="26">
        <v>0</v>
      </c>
      <c r="BU167" s="30" t="s">
        <v>845</v>
      </c>
      <c r="BV167" s="64" t="s">
        <v>118</v>
      </c>
      <c r="BW167" s="30" t="s">
        <v>118</v>
      </c>
      <c r="BX167" s="30" t="s">
        <v>848</v>
      </c>
      <c r="BY167" s="29">
        <v>0.95052726712305735</v>
      </c>
      <c r="BZ167" s="23">
        <v>4757</v>
      </c>
      <c r="CA167" s="32" t="s">
        <v>580</v>
      </c>
    </row>
    <row r="168" spans="1:79" x14ac:dyDescent="0.25">
      <c r="A168" s="23" t="s">
        <v>292</v>
      </c>
      <c r="B168" s="24" t="s">
        <v>188</v>
      </c>
      <c r="C168" s="25" t="s">
        <v>686</v>
      </c>
      <c r="D16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v>
      </c>
      <c r="E168" s="27">
        <v>0</v>
      </c>
      <c r="F168" s="27">
        <v>0</v>
      </c>
      <c r="G168" s="27">
        <v>0</v>
      </c>
      <c r="H168" s="27">
        <v>0</v>
      </c>
      <c r="I168" s="27">
        <v>0</v>
      </c>
      <c r="J168" s="27">
        <v>2426</v>
      </c>
      <c r="K168" s="27">
        <v>0</v>
      </c>
      <c r="L16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68" s="27">
        <v>0</v>
      </c>
      <c r="N168" s="27">
        <v>0</v>
      </c>
      <c r="O168" s="27">
        <v>113</v>
      </c>
      <c r="P168" s="27">
        <v>174</v>
      </c>
      <c r="Q16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6.8743286788399569E-2</v>
      </c>
      <c r="R168" s="27">
        <v>47</v>
      </c>
      <c r="S168" s="27">
        <v>81</v>
      </c>
      <c r="T168" s="27">
        <v>0</v>
      </c>
      <c r="U168" s="27">
        <v>113</v>
      </c>
      <c r="V168" s="27">
        <v>174</v>
      </c>
      <c r="W168" s="27">
        <v>158</v>
      </c>
      <c r="X168" s="27">
        <v>1417</v>
      </c>
      <c r="Y16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-1.6797197032151689</v>
      </c>
      <c r="Z168" s="27">
        <v>5</v>
      </c>
      <c r="AA168" s="27">
        <v>61</v>
      </c>
      <c r="AB168" s="27">
        <v>4141</v>
      </c>
      <c r="AC168" s="27">
        <v>0</v>
      </c>
      <c r="AD168" s="27">
        <v>0</v>
      </c>
      <c r="AE168" s="27">
        <v>2426</v>
      </c>
      <c r="AF168" s="27">
        <v>0</v>
      </c>
      <c r="AG16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97.375</v>
      </c>
      <c r="AH168" s="27">
        <v>932</v>
      </c>
      <c r="AI168" s="27">
        <v>183</v>
      </c>
      <c r="AJ168" s="27">
        <v>0</v>
      </c>
      <c r="AK168" s="27">
        <v>20</v>
      </c>
      <c r="AL168" s="27">
        <v>0</v>
      </c>
      <c r="AM168" s="27">
        <v>25</v>
      </c>
      <c r="AN168" s="27">
        <v>0</v>
      </c>
      <c r="AO168" s="27">
        <v>25</v>
      </c>
      <c r="AP168" s="27">
        <v>0</v>
      </c>
      <c r="AQ168" s="27">
        <v>-8</v>
      </c>
      <c r="AR16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2.1883076923076925</v>
      </c>
      <c r="AS168" s="27">
        <v>327</v>
      </c>
      <c r="AT168" s="27">
        <v>268</v>
      </c>
      <c r="AU168" s="27">
        <v>21</v>
      </c>
      <c r="AV168" s="27">
        <v>0</v>
      </c>
      <c r="AW168" s="27">
        <v>0</v>
      </c>
      <c r="AX168" s="27">
        <v>0</v>
      </c>
      <c r="AY168" s="27">
        <v>0</v>
      </c>
      <c r="AZ168" s="27">
        <v>0</v>
      </c>
      <c r="BA168" s="27">
        <v>0</v>
      </c>
      <c r="BB168" s="27">
        <v>0</v>
      </c>
      <c r="BC168" s="27">
        <v>2940</v>
      </c>
      <c r="BD168" s="27">
        <v>0</v>
      </c>
      <c r="BE168" s="27">
        <v>1625</v>
      </c>
      <c r="BF168" s="26">
        <f>IFERROR(SUM(Entity_Metrics[[#This Row],[Operating surplus/(deficit) (social housing lettings)]])/SUM(Entity_Metrics[[#This Row],[Turnover from social housing lettings]]),"")</f>
        <v>0.30490405117270791</v>
      </c>
      <c r="BG168" s="27">
        <v>286</v>
      </c>
      <c r="BH168" s="27">
        <v>938</v>
      </c>
      <c r="BI168" s="26">
        <f>IFERROR(SUM(Entity_Metrics[[#This Row],[Operating surplus/(deficit) (overall)2]],-Entity_Metrics[[#This Row],[Gain/(loss) on disposal of fixed assets (housing properties)2]],-Entity_Metrics[[#This Row],[Gain/(loss) on disposal of fixed assets (other)2]])/SUM(Entity_Metrics[[#This Row],[Turnover (overall)]]),"")</f>
        <v>0.17139588100686498</v>
      </c>
      <c r="BJ168" s="27">
        <v>932</v>
      </c>
      <c r="BK168" s="27">
        <v>183</v>
      </c>
      <c r="BL168" s="27">
        <v>0</v>
      </c>
      <c r="BM168" s="27">
        <v>4370</v>
      </c>
      <c r="BN168" s="26">
        <f>IFERROR(SUM(Entity_Metrics[[#This Row],[Operating surplus/(deficit) (overall)3]],Entity_Metrics[[#This Row],[Share of operating surplus/(deficit) in joint ventures or associates]])/SUM(Entity_Metrics[[#This Row],[Total assets less current liabilities]]),"")</f>
        <v>0.21273681807806438</v>
      </c>
      <c r="BO168" s="27">
        <v>932</v>
      </c>
      <c r="BP168" s="27">
        <v>0</v>
      </c>
      <c r="BQ168" s="27">
        <v>4381</v>
      </c>
      <c r="BR168" s="65">
        <f>Entity_Metrics[[#This Row],[Total social housing units owned (Period end)]]</f>
        <v>113</v>
      </c>
      <c r="BS168" s="26">
        <v>0</v>
      </c>
      <c r="BT168" s="26">
        <v>0</v>
      </c>
      <c r="BU168" s="30" t="s">
        <v>845</v>
      </c>
      <c r="BV168" s="64" t="s">
        <v>118</v>
      </c>
      <c r="BW168" s="30" t="s">
        <v>118</v>
      </c>
      <c r="BX168" s="30" t="s">
        <v>860</v>
      </c>
      <c r="BY168" s="29">
        <v>0</v>
      </c>
      <c r="BZ168" s="23" t="s">
        <v>718</v>
      </c>
      <c r="CA168" s="32" t="s">
        <v>434</v>
      </c>
    </row>
    <row r="169" spans="1:79" x14ac:dyDescent="0.25">
      <c r="A169" s="23" t="s">
        <v>164</v>
      </c>
      <c r="B169" s="24" t="s">
        <v>625</v>
      </c>
      <c r="C169" s="25" t="s">
        <v>686</v>
      </c>
      <c r="D16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4.3241397201525006E-2</v>
      </c>
      <c r="E169" s="27">
        <v>18206</v>
      </c>
      <c r="F169" s="27">
        <v>0</v>
      </c>
      <c r="G169" s="27">
        <v>7909</v>
      </c>
      <c r="H169" s="27">
        <v>221</v>
      </c>
      <c r="I169" s="27">
        <v>0</v>
      </c>
      <c r="J169" s="27">
        <v>609046</v>
      </c>
      <c r="K169" s="27">
        <v>0</v>
      </c>
      <c r="L16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8.4898572501878287E-3</v>
      </c>
      <c r="M169" s="27">
        <v>113</v>
      </c>
      <c r="N169" s="27">
        <v>0</v>
      </c>
      <c r="O169" s="27">
        <v>13124</v>
      </c>
      <c r="P169" s="27">
        <v>186</v>
      </c>
      <c r="Q16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69" s="27">
        <v>0</v>
      </c>
      <c r="S169" s="27">
        <v>0</v>
      </c>
      <c r="T169" s="27">
        <v>0</v>
      </c>
      <c r="U169" s="27">
        <v>13124</v>
      </c>
      <c r="V169" s="27">
        <v>186</v>
      </c>
      <c r="W169" s="27">
        <v>99</v>
      </c>
      <c r="X169" s="27">
        <v>0</v>
      </c>
      <c r="Y16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0.49421225982930683</v>
      </c>
      <c r="Z169" s="27">
        <v>14681</v>
      </c>
      <c r="AA169" s="27">
        <v>288965</v>
      </c>
      <c r="AB169" s="27">
        <v>2648</v>
      </c>
      <c r="AC169" s="27">
        <v>0</v>
      </c>
      <c r="AD169" s="27">
        <v>0</v>
      </c>
      <c r="AE169" s="27">
        <v>609046</v>
      </c>
      <c r="AF169" s="27">
        <v>0</v>
      </c>
      <c r="AG16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1.2515166028097062</v>
      </c>
      <c r="AH169" s="27">
        <v>14411</v>
      </c>
      <c r="AI169" s="27">
        <v>714</v>
      </c>
      <c r="AJ169" s="27">
        <v>0</v>
      </c>
      <c r="AK169" s="27">
        <v>3105</v>
      </c>
      <c r="AL169" s="27">
        <v>0</v>
      </c>
      <c r="AM169" s="27">
        <v>12</v>
      </c>
      <c r="AN169" s="27">
        <v>7909</v>
      </c>
      <c r="AO169" s="27">
        <v>12984</v>
      </c>
      <c r="AP169" s="27">
        <v>-221</v>
      </c>
      <c r="AQ169" s="27">
        <v>-12307</v>
      </c>
      <c r="AR16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3.6536117037488571</v>
      </c>
      <c r="AS169" s="27">
        <v>11240</v>
      </c>
      <c r="AT169" s="27">
        <v>4142</v>
      </c>
      <c r="AU169" s="27">
        <v>17191</v>
      </c>
      <c r="AV169" s="27">
        <v>0</v>
      </c>
      <c r="AW169" s="27">
        <v>2538</v>
      </c>
      <c r="AX169" s="27">
        <v>0</v>
      </c>
      <c r="AY169" s="27">
        <v>7909</v>
      </c>
      <c r="AZ169" s="27">
        <v>106</v>
      </c>
      <c r="BA169" s="27">
        <v>0</v>
      </c>
      <c r="BB169" s="27">
        <v>949</v>
      </c>
      <c r="BC169" s="27">
        <v>891</v>
      </c>
      <c r="BD169" s="27">
        <v>2984</v>
      </c>
      <c r="BE169" s="27">
        <v>13124</v>
      </c>
      <c r="BF169" s="26">
        <f>IFERROR(SUM(Entity_Metrics[[#This Row],[Operating surplus/(deficit) (social housing lettings)]])/SUM(Entity_Metrics[[#This Row],[Turnover from social housing lettings]]),"")</f>
        <v>0.25801245451361926</v>
      </c>
      <c r="BG169" s="27">
        <v>16946</v>
      </c>
      <c r="BH169" s="27">
        <v>65679</v>
      </c>
      <c r="BI169" s="26">
        <f>IFERROR(SUM(Entity_Metrics[[#This Row],[Operating surplus/(deficit) (overall)2]],-Entity_Metrics[[#This Row],[Gain/(loss) on disposal of fixed assets (housing properties)2]],-Entity_Metrics[[#This Row],[Gain/(loss) on disposal of fixed assets (other)2]])/SUM(Entity_Metrics[[#This Row],[Turnover (overall)]]),"")</f>
        <v>0.18515214188193627</v>
      </c>
      <c r="BJ169" s="27">
        <v>14411</v>
      </c>
      <c r="BK169" s="27">
        <v>714</v>
      </c>
      <c r="BL169" s="27">
        <v>0</v>
      </c>
      <c r="BM169" s="27">
        <v>73977</v>
      </c>
      <c r="BN169" s="26">
        <f>IFERROR(SUM(Entity_Metrics[[#This Row],[Operating surplus/(deficit) (overall)3]],Entity_Metrics[[#This Row],[Share of operating surplus/(deficit) in joint ventures or associates]])/SUM(Entity_Metrics[[#This Row],[Total assets less current liabilities]]),"")</f>
        <v>2.3898284285273644E-2</v>
      </c>
      <c r="BO169" s="27">
        <v>14411</v>
      </c>
      <c r="BP169" s="27">
        <v>0</v>
      </c>
      <c r="BQ169" s="27">
        <v>603014</v>
      </c>
      <c r="BR169" s="65">
        <f>Entity_Metrics[[#This Row],[Total social housing units owned (Period end)]]</f>
        <v>13124</v>
      </c>
      <c r="BS169" s="26">
        <v>3.1283381657256221E-2</v>
      </c>
      <c r="BT169" s="26">
        <v>2.8689150007630095E-2</v>
      </c>
      <c r="BU169" s="30" t="s">
        <v>845</v>
      </c>
      <c r="BV169" s="64" t="s">
        <v>118</v>
      </c>
      <c r="BW169" s="30" t="s">
        <v>118</v>
      </c>
      <c r="BX169" s="30" t="s">
        <v>853</v>
      </c>
      <c r="BY169" s="29">
        <v>0.92073847489595995</v>
      </c>
      <c r="BZ169" s="23" t="s">
        <v>164</v>
      </c>
      <c r="CA169" s="32" t="s">
        <v>625</v>
      </c>
    </row>
    <row r="170" spans="1:79" x14ac:dyDescent="0.25">
      <c r="A170" s="23" t="s">
        <v>174</v>
      </c>
      <c r="B170" s="24" t="s">
        <v>626</v>
      </c>
      <c r="C170" s="25" t="s">
        <v>686</v>
      </c>
      <c r="D17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6.9121326483592233E-2</v>
      </c>
      <c r="E170" s="27">
        <v>21471</v>
      </c>
      <c r="F170" s="27">
        <v>0</v>
      </c>
      <c r="G170" s="27">
        <v>14503</v>
      </c>
      <c r="H170" s="27">
        <v>327</v>
      </c>
      <c r="I170" s="27">
        <v>0</v>
      </c>
      <c r="J170" s="27">
        <v>525178</v>
      </c>
      <c r="K170" s="27">
        <v>0</v>
      </c>
      <c r="L17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7.7951002227171495E-3</v>
      </c>
      <c r="M170" s="27">
        <v>112</v>
      </c>
      <c r="N170" s="27">
        <v>0</v>
      </c>
      <c r="O170" s="27">
        <v>14368</v>
      </c>
      <c r="P170" s="27">
        <v>0</v>
      </c>
      <c r="Q17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70" s="27">
        <v>0</v>
      </c>
      <c r="S170" s="27">
        <v>0</v>
      </c>
      <c r="T170" s="27">
        <v>0</v>
      </c>
      <c r="U170" s="27">
        <v>14368</v>
      </c>
      <c r="V170" s="27">
        <v>0</v>
      </c>
      <c r="W170" s="27">
        <v>9</v>
      </c>
      <c r="X170" s="27">
        <v>1656</v>
      </c>
      <c r="Y17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0.19938382795928239</v>
      </c>
      <c r="Z170" s="27">
        <v>0</v>
      </c>
      <c r="AA170" s="27">
        <v>125230</v>
      </c>
      <c r="AB170" s="27">
        <v>20518</v>
      </c>
      <c r="AC170" s="27">
        <v>0</v>
      </c>
      <c r="AD170" s="27">
        <v>0</v>
      </c>
      <c r="AE170" s="27">
        <v>525178</v>
      </c>
      <c r="AF170" s="27">
        <v>0</v>
      </c>
      <c r="AG17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0.75752132914234394</v>
      </c>
      <c r="AH170" s="27">
        <v>6667</v>
      </c>
      <c r="AI170" s="27">
        <v>258</v>
      </c>
      <c r="AJ170" s="27">
        <v>18</v>
      </c>
      <c r="AK170" s="27">
        <v>660</v>
      </c>
      <c r="AL170" s="27">
        <v>10</v>
      </c>
      <c r="AM170" s="27">
        <v>203</v>
      </c>
      <c r="AN170" s="27">
        <v>14503</v>
      </c>
      <c r="AO170" s="27">
        <v>11953</v>
      </c>
      <c r="AP170" s="27">
        <v>-327</v>
      </c>
      <c r="AQ170" s="27">
        <v>-4127</v>
      </c>
      <c r="AR17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4.2601614699331849</v>
      </c>
      <c r="AS170" s="27">
        <v>9799</v>
      </c>
      <c r="AT170" s="27">
        <v>5296</v>
      </c>
      <c r="AU170" s="27">
        <v>12231</v>
      </c>
      <c r="AV170" s="27">
        <v>4895</v>
      </c>
      <c r="AW170" s="27">
        <v>8686</v>
      </c>
      <c r="AX170" s="27">
        <v>0</v>
      </c>
      <c r="AY170" s="27">
        <v>14503</v>
      </c>
      <c r="AZ170" s="27">
        <v>3446</v>
      </c>
      <c r="BA170" s="27">
        <v>983</v>
      </c>
      <c r="BB170" s="27">
        <v>776</v>
      </c>
      <c r="BC170" s="27">
        <v>595</v>
      </c>
      <c r="BD170" s="27">
        <v>0</v>
      </c>
      <c r="BE170" s="27">
        <v>14368</v>
      </c>
      <c r="BF170" s="26">
        <f>IFERROR(SUM(Entity_Metrics[[#This Row],[Operating surplus/(deficit) (social housing lettings)]])/SUM(Entity_Metrics[[#This Row],[Turnover from social housing lettings]]),"")</f>
        <v>7.8112596450004762E-2</v>
      </c>
      <c r="BG170" s="27">
        <v>4920</v>
      </c>
      <c r="BH170" s="27">
        <v>62986</v>
      </c>
      <c r="BI170" s="26">
        <f>IFERROR(SUM(Entity_Metrics[[#This Row],[Operating surplus/(deficit) (overall)2]],-Entity_Metrics[[#This Row],[Gain/(loss) on disposal of fixed assets (housing properties)2]],-Entity_Metrics[[#This Row],[Gain/(loss) on disposal of fixed assets (other)2]])/SUM(Entity_Metrics[[#This Row],[Turnover (overall)]]),"")</f>
        <v>8.7704130643611905E-2</v>
      </c>
      <c r="BJ170" s="27">
        <v>6667</v>
      </c>
      <c r="BK170" s="27">
        <v>258</v>
      </c>
      <c r="BL170" s="27">
        <v>18</v>
      </c>
      <c r="BM170" s="27">
        <v>72870</v>
      </c>
      <c r="BN170" s="26">
        <f>IFERROR(SUM(Entity_Metrics[[#This Row],[Operating surplus/(deficit) (overall)3]],Entity_Metrics[[#This Row],[Share of operating surplus/(deficit) in joint ventures or associates]])/SUM(Entity_Metrics[[#This Row],[Total assets less current liabilities]]),"")</f>
        <v>1.1329841650720712E-2</v>
      </c>
      <c r="BO170" s="27">
        <v>6667</v>
      </c>
      <c r="BP170" s="27">
        <v>0</v>
      </c>
      <c r="BQ170" s="27">
        <v>588446</v>
      </c>
      <c r="BR170" s="65">
        <f>Entity_Metrics[[#This Row],[Total social housing units owned (Period end)]]</f>
        <v>14368</v>
      </c>
      <c r="BS170" s="26">
        <v>9.6610287464327968E-2</v>
      </c>
      <c r="BT170" s="26">
        <v>0</v>
      </c>
      <c r="BU170" s="30" t="s">
        <v>850</v>
      </c>
      <c r="BV170" s="64">
        <v>2009</v>
      </c>
      <c r="BW170" s="30" t="s">
        <v>859</v>
      </c>
      <c r="BX170" s="30" t="s">
        <v>855</v>
      </c>
      <c r="BY170" s="29">
        <v>0.94425117472629427</v>
      </c>
      <c r="BZ170" s="23" t="s">
        <v>174</v>
      </c>
      <c r="CA170" s="32" t="s">
        <v>626</v>
      </c>
    </row>
    <row r="171" spans="1:79" x14ac:dyDescent="0.25">
      <c r="A171" s="23" t="s">
        <v>246</v>
      </c>
      <c r="B171" s="24" t="s">
        <v>627</v>
      </c>
      <c r="C171" s="25" t="s">
        <v>686</v>
      </c>
      <c r="D17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6.6644100333626236E-2</v>
      </c>
      <c r="E171" s="27">
        <v>12505</v>
      </c>
      <c r="F171" s="27">
        <v>14982</v>
      </c>
      <c r="G171" s="27">
        <v>1258</v>
      </c>
      <c r="H171" s="27">
        <v>0</v>
      </c>
      <c r="I171" s="27">
        <v>0</v>
      </c>
      <c r="J171" s="27">
        <v>431321</v>
      </c>
      <c r="K171" s="27">
        <v>0</v>
      </c>
      <c r="L17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4.7141064706936728E-2</v>
      </c>
      <c r="M171" s="27">
        <v>263</v>
      </c>
      <c r="N171" s="27">
        <v>0</v>
      </c>
      <c r="O171" s="27">
        <v>5579</v>
      </c>
      <c r="P171" s="27">
        <v>0</v>
      </c>
      <c r="Q17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71" s="27">
        <v>0</v>
      </c>
      <c r="S171" s="27">
        <v>0</v>
      </c>
      <c r="T171" s="27">
        <v>0</v>
      </c>
      <c r="U171" s="27">
        <v>5579</v>
      </c>
      <c r="V171" s="27">
        <v>0</v>
      </c>
      <c r="W171" s="27">
        <v>256</v>
      </c>
      <c r="X171" s="27">
        <v>3601</v>
      </c>
      <c r="Y17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0.61554619413383538</v>
      </c>
      <c r="Z171" s="27">
        <v>0</v>
      </c>
      <c r="AA171" s="27">
        <v>77467</v>
      </c>
      <c r="AB171" s="27">
        <v>6014</v>
      </c>
      <c r="AC171" s="27">
        <v>139370</v>
      </c>
      <c r="AD171" s="27">
        <v>54675</v>
      </c>
      <c r="AE171" s="27">
        <v>431321</v>
      </c>
      <c r="AF171" s="27">
        <v>0</v>
      </c>
      <c r="AG17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1.2690722394967098</v>
      </c>
      <c r="AH171" s="27">
        <v>24913</v>
      </c>
      <c r="AI171" s="27">
        <v>15245</v>
      </c>
      <c r="AJ171" s="27">
        <v>0</v>
      </c>
      <c r="AK171" s="27">
        <v>3031</v>
      </c>
      <c r="AL171" s="27">
        <v>0</v>
      </c>
      <c r="AM171" s="27">
        <v>1081</v>
      </c>
      <c r="AN171" s="27">
        <v>1258</v>
      </c>
      <c r="AO171" s="27">
        <v>11090</v>
      </c>
      <c r="AP171" s="27">
        <v>-1257</v>
      </c>
      <c r="AQ171" s="27">
        <v>-12572</v>
      </c>
      <c r="AR17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6.0227639361892811</v>
      </c>
      <c r="AS171" s="27">
        <v>11153</v>
      </c>
      <c r="AT171" s="27">
        <v>8382</v>
      </c>
      <c r="AU171" s="27">
        <v>9138</v>
      </c>
      <c r="AV171" s="27">
        <v>794</v>
      </c>
      <c r="AW171" s="27">
        <v>2876</v>
      </c>
      <c r="AX171" s="27">
        <v>0</v>
      </c>
      <c r="AY171" s="27">
        <v>1258</v>
      </c>
      <c r="AZ171" s="27">
        <v>0</v>
      </c>
      <c r="BA171" s="27">
        <v>0</v>
      </c>
      <c r="BB171" s="27">
        <v>0</v>
      </c>
      <c r="BC171" s="27">
        <v>0</v>
      </c>
      <c r="BD171" s="27">
        <v>0</v>
      </c>
      <c r="BE171" s="27">
        <v>5579</v>
      </c>
      <c r="BF171" s="26">
        <f>IFERROR(SUM(Entity_Metrics[[#This Row],[Operating surplus/(deficit) (social housing lettings)]])/SUM(Entity_Metrics[[#This Row],[Turnover from social housing lettings]]),"")</f>
        <v>0.12998391602471854</v>
      </c>
      <c r="BG171" s="27">
        <v>6142</v>
      </c>
      <c r="BH171" s="27">
        <v>47252</v>
      </c>
      <c r="BI171" s="26">
        <f>IFERROR(SUM(Entity_Metrics[[#This Row],[Operating surplus/(deficit) (overall)2]],-Entity_Metrics[[#This Row],[Gain/(loss) on disposal of fixed assets (housing properties)2]],-Entity_Metrics[[#This Row],[Gain/(loss) on disposal of fixed assets (other)2]])/SUM(Entity_Metrics[[#This Row],[Turnover (overall)]]),"")</f>
        <v>0.15170963641784488</v>
      </c>
      <c r="BJ171" s="27">
        <v>24913</v>
      </c>
      <c r="BK171" s="27">
        <v>15245</v>
      </c>
      <c r="BL171" s="27">
        <v>0</v>
      </c>
      <c r="BM171" s="27">
        <v>63727</v>
      </c>
      <c r="BN171" s="26">
        <f>IFERROR(SUM(Entity_Metrics[[#This Row],[Operating surplus/(deficit) (overall)3]],Entity_Metrics[[#This Row],[Share of operating surplus/(deficit) in joint ventures or associates]])/SUM(Entity_Metrics[[#This Row],[Total assets less current liabilities]]),"")</f>
        <v>4.3772599649299124E-2</v>
      </c>
      <c r="BO171" s="27">
        <v>24913</v>
      </c>
      <c r="BP171" s="27">
        <v>0</v>
      </c>
      <c r="BQ171" s="27">
        <v>569146</v>
      </c>
      <c r="BR171" s="65">
        <f>Entity_Metrics[[#This Row],[Total social housing units owned (Period end)]]</f>
        <v>5579</v>
      </c>
      <c r="BS171" s="26">
        <v>0</v>
      </c>
      <c r="BT171" s="26">
        <v>0</v>
      </c>
      <c r="BU171" s="30" t="s">
        <v>850</v>
      </c>
      <c r="BV171" s="64">
        <v>1998</v>
      </c>
      <c r="BW171" s="30" t="s">
        <v>851</v>
      </c>
      <c r="BX171" s="30" t="s">
        <v>846</v>
      </c>
      <c r="BY171" s="29">
        <v>1.2671743050743891</v>
      </c>
      <c r="BZ171" s="23" t="s">
        <v>246</v>
      </c>
      <c r="CA171" s="32" t="s">
        <v>627</v>
      </c>
    </row>
    <row r="172" spans="1:79" x14ac:dyDescent="0.25">
      <c r="A172" s="23" t="s">
        <v>360</v>
      </c>
      <c r="B172" s="24" t="s">
        <v>359</v>
      </c>
      <c r="C172" s="25" t="s">
        <v>686</v>
      </c>
      <c r="D17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3.2065020970439666E-3</v>
      </c>
      <c r="E172" s="27">
        <v>0</v>
      </c>
      <c r="F172" s="27">
        <v>0</v>
      </c>
      <c r="G172" s="27">
        <v>1526</v>
      </c>
      <c r="H172" s="27">
        <v>0</v>
      </c>
      <c r="I172" s="27">
        <v>0</v>
      </c>
      <c r="J172" s="27">
        <v>475908</v>
      </c>
      <c r="K172" s="27">
        <v>0</v>
      </c>
      <c r="L17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72" s="27">
        <v>0</v>
      </c>
      <c r="N172" s="27">
        <v>0</v>
      </c>
      <c r="O172" s="27">
        <v>3652</v>
      </c>
      <c r="P172" s="27">
        <v>0</v>
      </c>
      <c r="Q17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72" s="27">
        <v>0</v>
      </c>
      <c r="S172" s="27">
        <v>0</v>
      </c>
      <c r="T172" s="27">
        <v>0</v>
      </c>
      <c r="U172" s="27">
        <v>3652</v>
      </c>
      <c r="V172" s="27">
        <v>0</v>
      </c>
      <c r="W172" s="27">
        <v>0</v>
      </c>
      <c r="X172" s="27">
        <v>1</v>
      </c>
      <c r="Y17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0.59845600410163313</v>
      </c>
      <c r="Z172" s="27">
        <v>1175</v>
      </c>
      <c r="AA172" s="27">
        <v>386761</v>
      </c>
      <c r="AB172" s="27">
        <v>103126</v>
      </c>
      <c r="AC172" s="27">
        <v>0</v>
      </c>
      <c r="AD172" s="27">
        <v>0</v>
      </c>
      <c r="AE172" s="27">
        <v>475908</v>
      </c>
      <c r="AF172" s="27">
        <v>0</v>
      </c>
      <c r="AG17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1.319573978123201</v>
      </c>
      <c r="AH172" s="27">
        <v>16393</v>
      </c>
      <c r="AI172" s="27">
        <v>288</v>
      </c>
      <c r="AJ172" s="27">
        <v>0</v>
      </c>
      <c r="AK172" s="27">
        <v>138</v>
      </c>
      <c r="AL172" s="27">
        <v>0</v>
      </c>
      <c r="AM172" s="27">
        <v>3742</v>
      </c>
      <c r="AN172" s="27">
        <v>1526</v>
      </c>
      <c r="AO172" s="27">
        <v>4738</v>
      </c>
      <c r="AP172" s="27">
        <v>0</v>
      </c>
      <c r="AQ172" s="27">
        <v>-17370</v>
      </c>
      <c r="AR17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3.5807776560788609</v>
      </c>
      <c r="AS172" s="27">
        <v>5401</v>
      </c>
      <c r="AT172" s="27">
        <v>1001</v>
      </c>
      <c r="AU172" s="27">
        <v>2897</v>
      </c>
      <c r="AV172" s="27">
        <v>769</v>
      </c>
      <c r="AW172" s="27">
        <v>1177</v>
      </c>
      <c r="AX172" s="27">
        <v>0</v>
      </c>
      <c r="AY172" s="27">
        <v>1526</v>
      </c>
      <c r="AZ172" s="27">
        <v>242</v>
      </c>
      <c r="BA172" s="27">
        <v>0</v>
      </c>
      <c r="BB172" s="27">
        <v>0</v>
      </c>
      <c r="BC172" s="27">
        <v>64</v>
      </c>
      <c r="BD172" s="27">
        <v>0</v>
      </c>
      <c r="BE172" s="27">
        <v>3652</v>
      </c>
      <c r="BF172" s="26">
        <f>IFERROR(SUM(Entity_Metrics[[#This Row],[Operating surplus/(deficit) (social housing lettings)]])/SUM(Entity_Metrics[[#This Row],[Turnover from social housing lettings]]),"")</f>
        <v>0.30858547334519876</v>
      </c>
      <c r="BG172" s="27">
        <v>7282</v>
      </c>
      <c r="BH172" s="27">
        <v>23598</v>
      </c>
      <c r="BI172" s="26">
        <f>IFERROR(SUM(Entity_Metrics[[#This Row],[Operating surplus/(deficit) (overall)2]],-Entity_Metrics[[#This Row],[Gain/(loss) on disposal of fixed assets (housing properties)2]],-Entity_Metrics[[#This Row],[Gain/(loss) on disposal of fixed assets (other)2]])/SUM(Entity_Metrics[[#This Row],[Turnover (overall)]]),"")</f>
        <v>0.49225173457224075</v>
      </c>
      <c r="BJ172" s="27">
        <v>16393</v>
      </c>
      <c r="BK172" s="27">
        <v>288</v>
      </c>
      <c r="BL172" s="27">
        <v>0</v>
      </c>
      <c r="BM172" s="27">
        <v>32717</v>
      </c>
      <c r="BN172" s="26">
        <f>IFERROR(SUM(Entity_Metrics[[#This Row],[Operating surplus/(deficit) (overall)3]],Entity_Metrics[[#This Row],[Share of operating surplus/(deficit) in joint ventures or associates]])/SUM(Entity_Metrics[[#This Row],[Total assets less current liabilities]]),"")</f>
        <v>2.554720068570538E-2</v>
      </c>
      <c r="BO172" s="27">
        <v>16393</v>
      </c>
      <c r="BP172" s="27">
        <v>0</v>
      </c>
      <c r="BQ172" s="27">
        <v>641675</v>
      </c>
      <c r="BR172" s="65">
        <f>Entity_Metrics[[#This Row],[Total social housing units owned (Period end)]]</f>
        <v>3652</v>
      </c>
      <c r="BS172" s="26">
        <v>1.8888584724883657E-2</v>
      </c>
      <c r="BT172" s="26">
        <v>1.6972351491924446E-2</v>
      </c>
      <c r="BU172" s="30" t="s">
        <v>845</v>
      </c>
      <c r="BV172" s="64" t="s">
        <v>118</v>
      </c>
      <c r="BW172" s="30" t="s">
        <v>118</v>
      </c>
      <c r="BX172" s="30" t="s">
        <v>847</v>
      </c>
      <c r="BY172" s="29">
        <v>1.0228610167428762</v>
      </c>
      <c r="BZ172" s="23" t="s">
        <v>722</v>
      </c>
      <c r="CA172" s="32" t="s">
        <v>687</v>
      </c>
    </row>
    <row r="173" spans="1:79" x14ac:dyDescent="0.25">
      <c r="A173" s="23" t="s">
        <v>29</v>
      </c>
      <c r="B173" s="24" t="s">
        <v>629</v>
      </c>
      <c r="C173" s="25" t="s">
        <v>686</v>
      </c>
      <c r="D17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4.423809606151257E-2</v>
      </c>
      <c r="E173" s="27">
        <v>6836</v>
      </c>
      <c r="F173" s="27">
        <v>9841</v>
      </c>
      <c r="G173" s="27">
        <v>6174</v>
      </c>
      <c r="H173" s="27">
        <v>174</v>
      </c>
      <c r="I173" s="27">
        <v>0</v>
      </c>
      <c r="J173" s="27">
        <v>520479</v>
      </c>
      <c r="K173" s="27">
        <v>0</v>
      </c>
      <c r="L17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1.3817281913796659E-2</v>
      </c>
      <c r="M173" s="27">
        <v>134</v>
      </c>
      <c r="N173" s="27">
        <v>0</v>
      </c>
      <c r="O173" s="27">
        <v>9502</v>
      </c>
      <c r="P173" s="27">
        <v>196</v>
      </c>
      <c r="Q17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73" s="27">
        <v>0</v>
      </c>
      <c r="S173" s="27">
        <v>0</v>
      </c>
      <c r="T173" s="27">
        <v>0</v>
      </c>
      <c r="U173" s="27">
        <v>9502</v>
      </c>
      <c r="V173" s="27">
        <v>196</v>
      </c>
      <c r="W173" s="27">
        <v>586</v>
      </c>
      <c r="X173" s="27">
        <v>0</v>
      </c>
      <c r="Y17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0.44494014167718582</v>
      </c>
      <c r="Z173" s="27">
        <v>6913</v>
      </c>
      <c r="AA173" s="27">
        <v>232367</v>
      </c>
      <c r="AB173" s="27">
        <v>7698</v>
      </c>
      <c r="AC173" s="27">
        <v>0</v>
      </c>
      <c r="AD173" s="27">
        <v>0</v>
      </c>
      <c r="AE173" s="27">
        <v>520479</v>
      </c>
      <c r="AF173" s="27">
        <v>0</v>
      </c>
      <c r="AG17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2.508974519894565</v>
      </c>
      <c r="AH173" s="27">
        <v>16984</v>
      </c>
      <c r="AI173" s="27">
        <v>184</v>
      </c>
      <c r="AJ173" s="27">
        <v>-1</v>
      </c>
      <c r="AK173" s="27">
        <v>161</v>
      </c>
      <c r="AL173" s="27">
        <v>0</v>
      </c>
      <c r="AM173" s="27">
        <v>257</v>
      </c>
      <c r="AN173" s="27">
        <v>6153</v>
      </c>
      <c r="AO173" s="27">
        <v>9245</v>
      </c>
      <c r="AP173" s="27">
        <v>-174</v>
      </c>
      <c r="AQ173" s="27">
        <v>-7793</v>
      </c>
      <c r="AR17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5.2418795332702617</v>
      </c>
      <c r="AS173" s="27">
        <v>9604</v>
      </c>
      <c r="AT173" s="27">
        <v>8971</v>
      </c>
      <c r="AU173" s="27">
        <v>11111</v>
      </c>
      <c r="AV173" s="27">
        <v>2631</v>
      </c>
      <c r="AW173" s="27">
        <v>4744</v>
      </c>
      <c r="AX173" s="27">
        <v>3362</v>
      </c>
      <c r="AY173" s="27">
        <v>6153</v>
      </c>
      <c r="AZ173" s="27">
        <v>2749</v>
      </c>
      <c r="BA173" s="27">
        <v>0</v>
      </c>
      <c r="BB173" s="27">
        <v>0</v>
      </c>
      <c r="BC173" s="27">
        <v>0</v>
      </c>
      <c r="BD173" s="27">
        <v>541</v>
      </c>
      <c r="BE173" s="27">
        <v>9513</v>
      </c>
      <c r="BF173" s="26">
        <f>IFERROR(SUM(Entity_Metrics[[#This Row],[Operating surplus/(deficit) (social housing lettings)]])/SUM(Entity_Metrics[[#This Row],[Turnover from social housing lettings]]),"")</f>
        <v>0.23331365313653135</v>
      </c>
      <c r="BG173" s="27">
        <v>15807</v>
      </c>
      <c r="BH173" s="27">
        <v>67750</v>
      </c>
      <c r="BI173" s="26">
        <f>IFERROR(SUM(Entity_Metrics[[#This Row],[Operating surplus/(deficit) (overall)2]],-Entity_Metrics[[#This Row],[Gain/(loss) on disposal of fixed assets (housing properties)2]],-Entity_Metrics[[#This Row],[Gain/(loss) on disposal of fixed assets (other)2]])/SUM(Entity_Metrics[[#This Row],[Turnover (overall)]]),"")</f>
        <v>0.21250142291590252</v>
      </c>
      <c r="BJ173" s="27">
        <v>16984</v>
      </c>
      <c r="BK173" s="27">
        <v>184</v>
      </c>
      <c r="BL173" s="27">
        <v>-1</v>
      </c>
      <c r="BM173" s="27">
        <v>79063</v>
      </c>
      <c r="BN173" s="26">
        <f>IFERROR(SUM(Entity_Metrics[[#This Row],[Operating surplus/(deficit) (overall)3]],Entity_Metrics[[#This Row],[Share of operating surplus/(deficit) in joint ventures or associates]])/SUM(Entity_Metrics[[#This Row],[Total assets less current liabilities]]),"")</f>
        <v>3.2251020187270114E-2</v>
      </c>
      <c r="BO173" s="27">
        <v>16984</v>
      </c>
      <c r="BP173" s="27">
        <v>0</v>
      </c>
      <c r="BQ173" s="27">
        <v>526619</v>
      </c>
      <c r="BR173" s="65">
        <f>Entity_Metrics[[#This Row],[Total social housing units owned (Period end)]]</f>
        <v>9502</v>
      </c>
      <c r="BS173" s="26">
        <v>0.33056198695011574</v>
      </c>
      <c r="BT173" s="26">
        <v>0.13176173437171121</v>
      </c>
      <c r="BU173" s="30" t="s">
        <v>850</v>
      </c>
      <c r="BV173" s="64">
        <v>1994</v>
      </c>
      <c r="BW173" s="30" t="s">
        <v>851</v>
      </c>
      <c r="BX173" s="30" t="s">
        <v>853</v>
      </c>
      <c r="BY173" s="29">
        <v>0.92551152239368628</v>
      </c>
      <c r="BZ173" s="23" t="s">
        <v>734</v>
      </c>
      <c r="CA173" s="32" t="s">
        <v>487</v>
      </c>
    </row>
    <row r="174" spans="1:79" x14ac:dyDescent="0.25">
      <c r="A174" s="23" t="s">
        <v>140</v>
      </c>
      <c r="B174" s="24" t="s">
        <v>141</v>
      </c>
      <c r="C174" s="25" t="s">
        <v>686</v>
      </c>
      <c r="D17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4.2360698472331371E-2</v>
      </c>
      <c r="E174" s="27">
        <v>1126</v>
      </c>
      <c r="F174" s="27">
        <v>0</v>
      </c>
      <c r="G174" s="27">
        <v>1084</v>
      </c>
      <c r="H174" s="27">
        <v>0</v>
      </c>
      <c r="I174" s="27">
        <v>0</v>
      </c>
      <c r="J174" s="27">
        <v>52171</v>
      </c>
      <c r="K174" s="27">
        <v>0</v>
      </c>
      <c r="L17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74" s="27">
        <v>0</v>
      </c>
      <c r="N174" s="27">
        <v>0</v>
      </c>
      <c r="O174" s="27">
        <v>1504</v>
      </c>
      <c r="P174" s="27">
        <v>73</v>
      </c>
      <c r="Q17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74" s="27">
        <v>0</v>
      </c>
      <c r="S174" s="27">
        <v>0</v>
      </c>
      <c r="T174" s="27">
        <v>0</v>
      </c>
      <c r="U174" s="27">
        <v>1504</v>
      </c>
      <c r="V174" s="27">
        <v>73</v>
      </c>
      <c r="W174" s="27">
        <v>0</v>
      </c>
      <c r="X174" s="27">
        <v>0</v>
      </c>
      <c r="Y17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0.1337141323723908</v>
      </c>
      <c r="Z174" s="27">
        <v>290</v>
      </c>
      <c r="AA174" s="27">
        <v>10188</v>
      </c>
      <c r="AB174" s="27">
        <v>3502</v>
      </c>
      <c r="AC174" s="27">
        <v>0</v>
      </c>
      <c r="AD174" s="27">
        <v>0</v>
      </c>
      <c r="AE174" s="27">
        <v>52171</v>
      </c>
      <c r="AF174" s="27">
        <v>0</v>
      </c>
      <c r="AG17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2.5331664580725906</v>
      </c>
      <c r="AH174" s="27">
        <v>1309</v>
      </c>
      <c r="AI174" s="27">
        <v>0</v>
      </c>
      <c r="AJ174" s="27">
        <v>0</v>
      </c>
      <c r="AK174" s="27">
        <v>318</v>
      </c>
      <c r="AL174" s="27">
        <v>0</v>
      </c>
      <c r="AM174" s="27">
        <v>26</v>
      </c>
      <c r="AN174" s="27">
        <v>1071</v>
      </c>
      <c r="AO174" s="27">
        <v>2078</v>
      </c>
      <c r="AP174" s="27">
        <v>0</v>
      </c>
      <c r="AQ174" s="27">
        <v>-799</v>
      </c>
      <c r="AR17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3.3384308510638299</v>
      </c>
      <c r="AS174" s="27">
        <v>1077</v>
      </c>
      <c r="AT174" s="27">
        <v>957</v>
      </c>
      <c r="AU174" s="27">
        <v>1734</v>
      </c>
      <c r="AV174" s="27">
        <v>73</v>
      </c>
      <c r="AW174" s="27">
        <v>0</v>
      </c>
      <c r="AX174" s="27">
        <v>0</v>
      </c>
      <c r="AY174" s="27">
        <v>1071</v>
      </c>
      <c r="AZ174" s="27">
        <v>13</v>
      </c>
      <c r="BA174" s="27">
        <v>0</v>
      </c>
      <c r="BB174" s="27">
        <v>0</v>
      </c>
      <c r="BC174" s="27">
        <v>96</v>
      </c>
      <c r="BD174" s="27">
        <v>0</v>
      </c>
      <c r="BE174" s="27">
        <v>1504</v>
      </c>
      <c r="BF174" s="26">
        <f>IFERROR(SUM(Entity_Metrics[[#This Row],[Operating surplus/(deficit) (social housing lettings)]])/SUM(Entity_Metrics[[#This Row],[Turnover from social housing lettings]]),"")</f>
        <v>0.17559482398775567</v>
      </c>
      <c r="BG174" s="27">
        <v>1262</v>
      </c>
      <c r="BH174" s="27">
        <v>7187</v>
      </c>
      <c r="BI174" s="26">
        <f>IFERROR(SUM(Entity_Metrics[[#This Row],[Operating surplus/(deficit) (overall)2]],-Entity_Metrics[[#This Row],[Gain/(loss) on disposal of fixed assets (housing properties)2]],-Entity_Metrics[[#This Row],[Gain/(loss) on disposal of fixed assets (other)2]])/SUM(Entity_Metrics[[#This Row],[Turnover (overall)]]),"")</f>
        <v>0.17858117326057299</v>
      </c>
      <c r="BJ174" s="27">
        <v>1309</v>
      </c>
      <c r="BK174" s="27">
        <v>0</v>
      </c>
      <c r="BL174" s="27">
        <v>0</v>
      </c>
      <c r="BM174" s="27">
        <v>7330</v>
      </c>
      <c r="BN174" s="26">
        <f>IFERROR(SUM(Entity_Metrics[[#This Row],[Operating surplus/(deficit) (overall)3]],Entity_Metrics[[#This Row],[Share of operating surplus/(deficit) in joint ventures or associates]])/SUM(Entity_Metrics[[#This Row],[Total assets less current liabilities]]),"")</f>
        <v>2.4000733406674E-2</v>
      </c>
      <c r="BO174" s="27">
        <v>1309</v>
      </c>
      <c r="BP174" s="27">
        <v>0</v>
      </c>
      <c r="BQ174" s="27">
        <v>54540</v>
      </c>
      <c r="BR174" s="65">
        <f>Entity_Metrics[[#This Row],[Total social housing units owned (Period end)]]</f>
        <v>1504</v>
      </c>
      <c r="BS174" s="26">
        <v>0.31154822335025378</v>
      </c>
      <c r="BT174" s="26">
        <v>0.27220812182741116</v>
      </c>
      <c r="BU174" s="30" t="s">
        <v>845</v>
      </c>
      <c r="BV174" s="64" t="s">
        <v>118</v>
      </c>
      <c r="BW174" s="30" t="s">
        <v>118</v>
      </c>
      <c r="BX174" s="30" t="s">
        <v>858</v>
      </c>
      <c r="BY174" s="29">
        <v>0.8931888391583146</v>
      </c>
      <c r="BZ174" s="23" t="s">
        <v>140</v>
      </c>
      <c r="CA174" s="32" t="s">
        <v>141</v>
      </c>
    </row>
    <row r="175" spans="1:79" x14ac:dyDescent="0.25">
      <c r="A175" s="23" t="s">
        <v>295</v>
      </c>
      <c r="B175" s="24" t="s">
        <v>183</v>
      </c>
      <c r="C175" s="25" t="s">
        <v>686</v>
      </c>
      <c r="D17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8.6312242515169293E-2</v>
      </c>
      <c r="E175" s="27">
        <v>24523</v>
      </c>
      <c r="F175" s="27">
        <v>0</v>
      </c>
      <c r="G175" s="27">
        <v>2885</v>
      </c>
      <c r="H175" s="27">
        <v>1127</v>
      </c>
      <c r="I175" s="27">
        <v>0</v>
      </c>
      <c r="J175" s="27">
        <v>330602</v>
      </c>
      <c r="K175" s="27">
        <v>0</v>
      </c>
      <c r="L17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3.9322145442579795E-2</v>
      </c>
      <c r="M175" s="27">
        <v>235</v>
      </c>
      <c r="N175" s="27">
        <v>4</v>
      </c>
      <c r="O175" s="27">
        <v>6064</v>
      </c>
      <c r="P175" s="27">
        <v>14</v>
      </c>
      <c r="Q17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1.0127314814814814E-3</v>
      </c>
      <c r="R175" s="27">
        <v>0</v>
      </c>
      <c r="S175" s="27">
        <v>7</v>
      </c>
      <c r="T175" s="27">
        <v>0</v>
      </c>
      <c r="U175" s="27">
        <v>6064</v>
      </c>
      <c r="V175" s="27">
        <v>14</v>
      </c>
      <c r="W175" s="27">
        <v>0</v>
      </c>
      <c r="X175" s="27">
        <v>834</v>
      </c>
      <c r="Y17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0.70855590710280036</v>
      </c>
      <c r="Z175" s="27">
        <v>1317</v>
      </c>
      <c r="AA175" s="27">
        <v>243290</v>
      </c>
      <c r="AB175" s="27">
        <v>10357</v>
      </c>
      <c r="AC175" s="27">
        <v>0</v>
      </c>
      <c r="AD175" s="27">
        <v>0</v>
      </c>
      <c r="AE175" s="27">
        <v>330602</v>
      </c>
      <c r="AF175" s="27">
        <v>0</v>
      </c>
      <c r="AG17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1.8012133030007582</v>
      </c>
      <c r="AH175" s="27">
        <v>16767</v>
      </c>
      <c r="AI175" s="27">
        <v>2023</v>
      </c>
      <c r="AJ175" s="27">
        <v>-3</v>
      </c>
      <c r="AK175" s="27">
        <v>364</v>
      </c>
      <c r="AL175" s="27">
        <v>0</v>
      </c>
      <c r="AM175" s="27">
        <v>703</v>
      </c>
      <c r="AN175" s="27">
        <v>2885</v>
      </c>
      <c r="AO175" s="27">
        <v>4426</v>
      </c>
      <c r="AP175" s="27">
        <v>-1336</v>
      </c>
      <c r="AQ175" s="27">
        <v>-7895</v>
      </c>
      <c r="AR17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4.3658298011085748</v>
      </c>
      <c r="AS175" s="27">
        <v>4855</v>
      </c>
      <c r="AT175" s="27">
        <v>2741</v>
      </c>
      <c r="AU175" s="27">
        <v>5834</v>
      </c>
      <c r="AV175" s="27">
        <v>1744</v>
      </c>
      <c r="AW175" s="27">
        <v>4771</v>
      </c>
      <c r="AX175" s="27">
        <v>0</v>
      </c>
      <c r="AY175" s="27">
        <v>2885</v>
      </c>
      <c r="AZ175" s="27">
        <v>1098</v>
      </c>
      <c r="BA175" s="27">
        <v>1021</v>
      </c>
      <c r="BB175" s="27">
        <v>1128</v>
      </c>
      <c r="BC175" s="27">
        <v>299</v>
      </c>
      <c r="BD175" s="27">
        <v>404</v>
      </c>
      <c r="BE175" s="27">
        <v>6134</v>
      </c>
      <c r="BF175" s="26">
        <f>IFERROR(SUM(Entity_Metrics[[#This Row],[Operating surplus/(deficit) (social housing lettings)]])/SUM(Entity_Metrics[[#This Row],[Turnover from social housing lettings]]),"")</f>
        <v>0.35708141476496486</v>
      </c>
      <c r="BG175" s="27">
        <v>14114</v>
      </c>
      <c r="BH175" s="27">
        <v>39526</v>
      </c>
      <c r="BI175" s="26">
        <f>IFERROR(SUM(Entity_Metrics[[#This Row],[Operating surplus/(deficit) (overall)2]],-Entity_Metrics[[#This Row],[Gain/(loss) on disposal of fixed assets (housing properties)2]],-Entity_Metrics[[#This Row],[Gain/(loss) on disposal of fixed assets (other)2]])/SUM(Entity_Metrics[[#This Row],[Turnover (overall)]]),"")</f>
        <v>0.29937676363710186</v>
      </c>
      <c r="BJ175" s="27">
        <v>16767</v>
      </c>
      <c r="BK175" s="27">
        <v>2023</v>
      </c>
      <c r="BL175" s="27">
        <v>-3</v>
      </c>
      <c r="BM175" s="27">
        <v>49259</v>
      </c>
      <c r="BN175" s="26">
        <f>IFERROR(SUM(Entity_Metrics[[#This Row],[Operating surplus/(deficit) (overall)3]],Entity_Metrics[[#This Row],[Share of operating surplus/(deficit) in joint ventures or associates]])/SUM(Entity_Metrics[[#This Row],[Total assets less current liabilities]]),"")</f>
        <v>4.3953422531666807E-2</v>
      </c>
      <c r="BO175" s="27">
        <v>16767</v>
      </c>
      <c r="BP175" s="27">
        <v>0</v>
      </c>
      <c r="BQ175" s="27">
        <v>381472</v>
      </c>
      <c r="BR175" s="65">
        <f>Entity_Metrics[[#This Row],[Total social housing units owned (Period end)]]</f>
        <v>6064</v>
      </c>
      <c r="BS175" s="26">
        <v>0</v>
      </c>
      <c r="BT175" s="26">
        <v>5.6398416886543533E-2</v>
      </c>
      <c r="BU175" s="30" t="s">
        <v>850</v>
      </c>
      <c r="BV175" s="64">
        <v>2002</v>
      </c>
      <c r="BW175" s="30" t="s">
        <v>851</v>
      </c>
      <c r="BX175" s="30" t="s">
        <v>847</v>
      </c>
      <c r="BY175" s="29">
        <v>1.0340911711627829</v>
      </c>
      <c r="BZ175" s="23" t="s">
        <v>295</v>
      </c>
      <c r="CA175" s="32" t="s">
        <v>183</v>
      </c>
    </row>
    <row r="176" spans="1:79" x14ac:dyDescent="0.25">
      <c r="A176" s="23" t="s">
        <v>342</v>
      </c>
      <c r="B176" s="24" t="s">
        <v>341</v>
      </c>
      <c r="C176" s="25" t="s">
        <v>686</v>
      </c>
      <c r="D17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8.0341963374945355E-2</v>
      </c>
      <c r="E176" s="27">
        <v>1898</v>
      </c>
      <c r="F176" s="27">
        <v>0</v>
      </c>
      <c r="G176" s="27">
        <v>3865</v>
      </c>
      <c r="H176" s="27">
        <v>249</v>
      </c>
      <c r="I176" s="27">
        <v>8874</v>
      </c>
      <c r="J176" s="27">
        <v>185283</v>
      </c>
      <c r="K176" s="27">
        <v>0</v>
      </c>
      <c r="L17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8.3530338849487785E-3</v>
      </c>
      <c r="M176" s="27">
        <v>51</v>
      </c>
      <c r="N176" s="27">
        <v>2</v>
      </c>
      <c r="O176" s="27">
        <v>5685</v>
      </c>
      <c r="P176" s="27">
        <v>660</v>
      </c>
      <c r="Q17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76" s="27">
        <v>0</v>
      </c>
      <c r="S176" s="27">
        <v>0</v>
      </c>
      <c r="T176" s="27">
        <v>0</v>
      </c>
      <c r="U176" s="27">
        <v>5685</v>
      </c>
      <c r="V176" s="27">
        <v>660</v>
      </c>
      <c r="W176" s="27">
        <v>0</v>
      </c>
      <c r="X176" s="27">
        <v>0</v>
      </c>
      <c r="Y17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0.3363125597059633</v>
      </c>
      <c r="Z176" s="27">
        <v>0</v>
      </c>
      <c r="AA176" s="27">
        <v>79540</v>
      </c>
      <c r="AB176" s="27">
        <v>17227</v>
      </c>
      <c r="AC176" s="27">
        <v>0</v>
      </c>
      <c r="AD176" s="27">
        <v>0</v>
      </c>
      <c r="AE176" s="27">
        <v>185283</v>
      </c>
      <c r="AF176" s="27">
        <v>0</v>
      </c>
      <c r="AG17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3.0130563798219585</v>
      </c>
      <c r="AH176" s="27">
        <v>13311</v>
      </c>
      <c r="AI176" s="27">
        <v>2610</v>
      </c>
      <c r="AJ176" s="27">
        <v>0</v>
      </c>
      <c r="AK176" s="27">
        <v>0</v>
      </c>
      <c r="AL176" s="27">
        <v>0</v>
      </c>
      <c r="AM176" s="27">
        <v>280</v>
      </c>
      <c r="AN176" s="27">
        <v>3878</v>
      </c>
      <c r="AO176" s="27">
        <v>3051</v>
      </c>
      <c r="AP176" s="27">
        <v>-253</v>
      </c>
      <c r="AQ176" s="27">
        <v>-3117</v>
      </c>
      <c r="AR17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3.6678979771328057</v>
      </c>
      <c r="AS176" s="27">
        <v>6860</v>
      </c>
      <c r="AT176" s="27">
        <v>1942</v>
      </c>
      <c r="AU176" s="27">
        <v>3132</v>
      </c>
      <c r="AV176" s="27">
        <v>1769</v>
      </c>
      <c r="AW176" s="27">
        <v>5754</v>
      </c>
      <c r="AX176" s="27">
        <v>0</v>
      </c>
      <c r="AY176" s="27">
        <v>3878</v>
      </c>
      <c r="AZ176" s="27">
        <v>-2483</v>
      </c>
      <c r="BA176" s="27">
        <v>0</v>
      </c>
      <c r="BB176" s="27">
        <v>0</v>
      </c>
      <c r="BC176" s="27">
        <v>0</v>
      </c>
      <c r="BD176" s="27">
        <v>0</v>
      </c>
      <c r="BE176" s="27">
        <v>5685</v>
      </c>
      <c r="BF176" s="26">
        <f>IFERROR(SUM(Entity_Metrics[[#This Row],[Operating surplus/(deficit) (social housing lettings)]])/SUM(Entity_Metrics[[#This Row],[Turnover from social housing lettings]]),"")</f>
        <v>0.38824215990416805</v>
      </c>
      <c r="BG176" s="27">
        <v>12640</v>
      </c>
      <c r="BH176" s="27">
        <v>32557</v>
      </c>
      <c r="BI176" s="26">
        <f>IFERROR(SUM(Entity_Metrics[[#This Row],[Operating surplus/(deficit) (overall)2]],-Entity_Metrics[[#This Row],[Gain/(loss) on disposal of fixed assets (housing properties)2]],-Entity_Metrics[[#This Row],[Gain/(loss) on disposal of fixed assets (other)2]])/SUM(Entity_Metrics[[#This Row],[Turnover (overall)]]),"")</f>
        <v>0.3059963970146693</v>
      </c>
      <c r="BJ176" s="27">
        <v>13311</v>
      </c>
      <c r="BK176" s="27">
        <v>2610</v>
      </c>
      <c r="BL176" s="27">
        <v>0</v>
      </c>
      <c r="BM176" s="27">
        <v>34971</v>
      </c>
      <c r="BN176" s="26">
        <f>IFERROR(SUM(Entity_Metrics[[#This Row],[Operating surplus/(deficit) (overall)3]],Entity_Metrics[[#This Row],[Share of operating surplus/(deficit) in joint ventures or associates]])/SUM(Entity_Metrics[[#This Row],[Total assets less current liabilities]]),"")</f>
        <v>4.4262295081967211E-2</v>
      </c>
      <c r="BO176" s="27">
        <v>13311</v>
      </c>
      <c r="BP176" s="27">
        <v>0</v>
      </c>
      <c r="BQ176" s="27">
        <v>300730</v>
      </c>
      <c r="BR176" s="65">
        <f>Entity_Metrics[[#This Row],[Total social housing units owned (Period end)]]</f>
        <v>5685</v>
      </c>
      <c r="BS176" s="26">
        <v>0</v>
      </c>
      <c r="BT176" s="26">
        <v>0.31005979599015127</v>
      </c>
      <c r="BU176" s="30" t="s">
        <v>850</v>
      </c>
      <c r="BV176" s="64">
        <v>2011</v>
      </c>
      <c r="BW176" s="30" t="s">
        <v>859</v>
      </c>
      <c r="BX176" s="30" t="s">
        <v>847</v>
      </c>
      <c r="BY176" s="29">
        <v>1.0329711362193799</v>
      </c>
      <c r="BZ176" s="23">
        <v>4682</v>
      </c>
      <c r="CA176" s="32" t="s">
        <v>341</v>
      </c>
    </row>
    <row r="177" spans="1:79" x14ac:dyDescent="0.25">
      <c r="A177" s="23" t="s">
        <v>215</v>
      </c>
      <c r="B177" s="24" t="s">
        <v>377</v>
      </c>
      <c r="C177" s="25" t="s">
        <v>686</v>
      </c>
      <c r="D17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5.0541310541310544E-2</v>
      </c>
      <c r="E177" s="27">
        <v>0</v>
      </c>
      <c r="F177" s="27">
        <v>1666</v>
      </c>
      <c r="G177" s="27">
        <v>108</v>
      </c>
      <c r="H177" s="27">
        <v>0</v>
      </c>
      <c r="I177" s="27">
        <v>0</v>
      </c>
      <c r="J177" s="27">
        <v>35100</v>
      </c>
      <c r="K177" s="27">
        <v>0</v>
      </c>
      <c r="L17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1.1545293072824156E-2</v>
      </c>
      <c r="M177" s="27">
        <v>13</v>
      </c>
      <c r="N177" s="27">
        <v>0</v>
      </c>
      <c r="O177" s="27">
        <v>884</v>
      </c>
      <c r="P177" s="27">
        <v>242</v>
      </c>
      <c r="Q17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2.4813895781637719E-2</v>
      </c>
      <c r="R177" s="27">
        <v>0</v>
      </c>
      <c r="S177" s="27">
        <v>0</v>
      </c>
      <c r="T177" s="27">
        <v>30</v>
      </c>
      <c r="U177" s="27">
        <v>884</v>
      </c>
      <c r="V177" s="27">
        <v>242</v>
      </c>
      <c r="W177" s="27">
        <v>67</v>
      </c>
      <c r="X177" s="27">
        <v>16</v>
      </c>
      <c r="Y17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-0.19834757834757835</v>
      </c>
      <c r="Z177" s="27">
        <v>0</v>
      </c>
      <c r="AA177" s="27">
        <v>0</v>
      </c>
      <c r="AB177" s="27">
        <v>6962</v>
      </c>
      <c r="AC177" s="27">
        <v>0</v>
      </c>
      <c r="AD177" s="27">
        <v>0</v>
      </c>
      <c r="AE177" s="27">
        <v>35100</v>
      </c>
      <c r="AF177" s="27">
        <v>0</v>
      </c>
      <c r="AG177" s="26" t="str">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
      </c>
      <c r="AH177" s="27">
        <v>718</v>
      </c>
      <c r="AI177" s="27">
        <v>398</v>
      </c>
      <c r="AJ177" s="27">
        <v>0</v>
      </c>
      <c r="AK177" s="27">
        <v>210</v>
      </c>
      <c r="AL177" s="27">
        <v>0</v>
      </c>
      <c r="AM177" s="27">
        <v>33</v>
      </c>
      <c r="AN177" s="27">
        <v>108</v>
      </c>
      <c r="AO177" s="27">
        <v>638</v>
      </c>
      <c r="AP177" s="27">
        <v>0</v>
      </c>
      <c r="AQ177" s="27">
        <v>0</v>
      </c>
      <c r="AR17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2.1685520361990949</v>
      </c>
      <c r="AS177" s="27">
        <v>834</v>
      </c>
      <c r="AT177" s="27">
        <v>683</v>
      </c>
      <c r="AU177" s="27">
        <v>79</v>
      </c>
      <c r="AV177" s="27">
        <v>115</v>
      </c>
      <c r="AW177" s="27">
        <v>0</v>
      </c>
      <c r="AX177" s="27">
        <v>0</v>
      </c>
      <c r="AY177" s="27">
        <v>108</v>
      </c>
      <c r="AZ177" s="27">
        <v>80</v>
      </c>
      <c r="BA177" s="27">
        <v>0</v>
      </c>
      <c r="BB177" s="27">
        <v>0</v>
      </c>
      <c r="BC177" s="27">
        <v>18</v>
      </c>
      <c r="BD177" s="27">
        <v>0</v>
      </c>
      <c r="BE177" s="27">
        <v>884</v>
      </c>
      <c r="BF177" s="26">
        <f>IFERROR(SUM(Entity_Metrics[[#This Row],[Operating surplus/(deficit) (social housing lettings)]])/SUM(Entity_Metrics[[#This Row],[Turnover from social housing lettings]]),"")</f>
        <v>0.21628928692125718</v>
      </c>
      <c r="BG177" s="27">
        <v>640</v>
      </c>
      <c r="BH177" s="27">
        <v>2959</v>
      </c>
      <c r="BI177" s="26">
        <f>IFERROR(SUM(Entity_Metrics[[#This Row],[Operating surplus/(deficit) (overall)2]],-Entity_Metrics[[#This Row],[Gain/(loss) on disposal of fixed assets (housing properties)2]],-Entity_Metrics[[#This Row],[Gain/(loss) on disposal of fixed assets (other)2]])/SUM(Entity_Metrics[[#This Row],[Turnover (overall)]]),"")</f>
        <v>4.4855620970002806E-2</v>
      </c>
      <c r="BJ177" s="27">
        <v>718</v>
      </c>
      <c r="BK177" s="27">
        <v>398</v>
      </c>
      <c r="BL177" s="27">
        <v>0</v>
      </c>
      <c r="BM177" s="27">
        <v>7134</v>
      </c>
      <c r="BN177" s="26">
        <f>IFERROR(SUM(Entity_Metrics[[#This Row],[Operating surplus/(deficit) (overall)3]],Entity_Metrics[[#This Row],[Share of operating surplus/(deficit) in joint ventures or associates]])/SUM(Entity_Metrics[[#This Row],[Total assets less current liabilities]]),"")</f>
        <v>1.0856088784057577E-2</v>
      </c>
      <c r="BO177" s="27">
        <v>718</v>
      </c>
      <c r="BP177" s="27">
        <v>0</v>
      </c>
      <c r="BQ177" s="27">
        <v>66138</v>
      </c>
      <c r="BR177" s="65">
        <f>Entity_Metrics[[#This Row],[Total social housing units owned (Period end)]]</f>
        <v>884</v>
      </c>
      <c r="BS177" s="26">
        <v>8.1447963800904979E-2</v>
      </c>
      <c r="BT177" s="26">
        <v>0</v>
      </c>
      <c r="BU177" s="30" t="s">
        <v>845</v>
      </c>
      <c r="BV177" s="64" t="s">
        <v>118</v>
      </c>
      <c r="BW177" s="30" t="s">
        <v>118</v>
      </c>
      <c r="BX177" s="30" t="s">
        <v>853</v>
      </c>
      <c r="BY177" s="29">
        <v>0.92070169320167683</v>
      </c>
      <c r="BZ177" s="23">
        <v>4653</v>
      </c>
      <c r="CA177" s="32" t="s">
        <v>343</v>
      </c>
    </row>
    <row r="178" spans="1:79" x14ac:dyDescent="0.25">
      <c r="A178" s="23" t="s">
        <v>344</v>
      </c>
      <c r="B178" s="24" t="s">
        <v>343</v>
      </c>
      <c r="C178" s="25" t="s">
        <v>686</v>
      </c>
      <c r="D17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5.7726270738530157E-2</v>
      </c>
      <c r="E178" s="27">
        <v>17636</v>
      </c>
      <c r="F178" s="27">
        <v>0</v>
      </c>
      <c r="G178" s="27">
        <v>8527</v>
      </c>
      <c r="H178" s="27">
        <v>705</v>
      </c>
      <c r="I178" s="27">
        <v>0</v>
      </c>
      <c r="J178" s="27">
        <v>465438</v>
      </c>
      <c r="K178" s="27">
        <v>0</v>
      </c>
      <c r="L17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2.9267452870792802E-3</v>
      </c>
      <c r="M178" s="27">
        <v>34</v>
      </c>
      <c r="N178" s="27">
        <v>0</v>
      </c>
      <c r="O178" s="27">
        <v>11293</v>
      </c>
      <c r="P178" s="27">
        <v>324</v>
      </c>
      <c r="Q17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8.9575157822897114E-3</v>
      </c>
      <c r="R178" s="27">
        <v>0</v>
      </c>
      <c r="S178" s="27">
        <v>105</v>
      </c>
      <c r="T178" s="27">
        <v>0</v>
      </c>
      <c r="U178" s="27">
        <v>11293</v>
      </c>
      <c r="V178" s="27">
        <v>324</v>
      </c>
      <c r="W178" s="27">
        <v>0</v>
      </c>
      <c r="X178" s="27">
        <v>105</v>
      </c>
      <c r="Y17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0.44329212483725006</v>
      </c>
      <c r="Z178" s="27">
        <v>4244</v>
      </c>
      <c r="AA178" s="27">
        <v>205203</v>
      </c>
      <c r="AB178" s="27">
        <v>3122</v>
      </c>
      <c r="AC178" s="27">
        <v>0</v>
      </c>
      <c r="AD178" s="27">
        <v>0</v>
      </c>
      <c r="AE178" s="27">
        <v>465438</v>
      </c>
      <c r="AF178" s="27">
        <v>0</v>
      </c>
      <c r="AG17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0.92248814144027602</v>
      </c>
      <c r="AH178" s="27">
        <v>13321</v>
      </c>
      <c r="AI178" s="27">
        <v>3170</v>
      </c>
      <c r="AJ178" s="27">
        <v>0</v>
      </c>
      <c r="AK178" s="27">
        <v>2173</v>
      </c>
      <c r="AL178" s="27">
        <v>0</v>
      </c>
      <c r="AM178" s="27">
        <v>18</v>
      </c>
      <c r="AN178" s="27">
        <v>8527</v>
      </c>
      <c r="AO178" s="27">
        <v>9088</v>
      </c>
      <c r="AP178" s="27">
        <v>-705</v>
      </c>
      <c r="AQ178" s="27">
        <v>-8571</v>
      </c>
      <c r="AR17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3.7139821128132473</v>
      </c>
      <c r="AS178" s="27">
        <v>9550</v>
      </c>
      <c r="AT178" s="27">
        <v>4397</v>
      </c>
      <c r="AU178" s="27">
        <v>8852</v>
      </c>
      <c r="AV178" s="27">
        <v>6339</v>
      </c>
      <c r="AW178" s="27">
        <v>1396</v>
      </c>
      <c r="AX178" s="27">
        <v>0</v>
      </c>
      <c r="AY178" s="27">
        <v>8527</v>
      </c>
      <c r="AZ178" s="27">
        <v>911</v>
      </c>
      <c r="BA178" s="27">
        <v>69</v>
      </c>
      <c r="BB178" s="27">
        <v>229</v>
      </c>
      <c r="BC178" s="27">
        <v>1469</v>
      </c>
      <c r="BD178" s="27">
        <v>203</v>
      </c>
      <c r="BE178" s="27">
        <v>11293</v>
      </c>
      <c r="BF178" s="26">
        <f>IFERROR(SUM(Entity_Metrics[[#This Row],[Operating surplus/(deficit) (social housing lettings)]])/SUM(Entity_Metrics[[#This Row],[Turnover from social housing lettings]]),"")</f>
        <v>0.22411031537087836</v>
      </c>
      <c r="BG178" s="27">
        <v>12173</v>
      </c>
      <c r="BH178" s="27">
        <v>54317</v>
      </c>
      <c r="BI178" s="26">
        <f>IFERROR(SUM(Entity_Metrics[[#This Row],[Operating surplus/(deficit) (overall)2]],-Entity_Metrics[[#This Row],[Gain/(loss) on disposal of fixed assets (housing properties)2]],-Entity_Metrics[[#This Row],[Gain/(loss) on disposal of fixed assets (other)2]])/SUM(Entity_Metrics[[#This Row],[Turnover (overall)]]),"")</f>
        <v>0.18333694552810287</v>
      </c>
      <c r="BJ178" s="27">
        <v>13321</v>
      </c>
      <c r="BK178" s="27">
        <v>3170</v>
      </c>
      <c r="BL178" s="27">
        <v>0</v>
      </c>
      <c r="BM178" s="27">
        <v>55368</v>
      </c>
      <c r="BN178" s="26">
        <f>IFERROR(SUM(Entity_Metrics[[#This Row],[Operating surplus/(deficit) (overall)3]],Entity_Metrics[[#This Row],[Share of operating surplus/(deficit) in joint ventures or associates]])/SUM(Entity_Metrics[[#This Row],[Total assets less current liabilities]]),"")</f>
        <v>2.8374912666359935E-2</v>
      </c>
      <c r="BO178" s="27">
        <v>13321</v>
      </c>
      <c r="BP178" s="27">
        <v>0</v>
      </c>
      <c r="BQ178" s="27">
        <v>469464</v>
      </c>
      <c r="BR178" s="65">
        <f>Entity_Metrics[[#This Row],[Total social housing units owned (Period end)]]</f>
        <v>11293</v>
      </c>
      <c r="BS178" s="26">
        <v>6.6855574249535116E-2</v>
      </c>
      <c r="BT178" s="26">
        <v>8.4034357566634202E-2</v>
      </c>
      <c r="BU178" s="30" t="s">
        <v>845</v>
      </c>
      <c r="BV178" s="64" t="s">
        <v>118</v>
      </c>
      <c r="BW178" s="30" t="s">
        <v>118</v>
      </c>
      <c r="BX178" s="30" t="s">
        <v>853</v>
      </c>
      <c r="BY178" s="29">
        <v>0.92070169320167683</v>
      </c>
      <c r="BZ178" s="23">
        <v>4653</v>
      </c>
      <c r="CA178" s="32" t="s">
        <v>343</v>
      </c>
    </row>
    <row r="179" spans="1:79" x14ac:dyDescent="0.25">
      <c r="A179" s="23" t="s">
        <v>557</v>
      </c>
      <c r="B179" s="24" t="s">
        <v>556</v>
      </c>
      <c r="C179" s="25" t="s">
        <v>686</v>
      </c>
      <c r="D17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0.13002799972683193</v>
      </c>
      <c r="E179" s="27">
        <v>0</v>
      </c>
      <c r="F179" s="27">
        <v>0</v>
      </c>
      <c r="G179" s="27">
        <v>266</v>
      </c>
      <c r="H179" s="27">
        <v>0</v>
      </c>
      <c r="I179" s="27">
        <v>1638</v>
      </c>
      <c r="J179" s="27">
        <v>6443</v>
      </c>
      <c r="K179" s="27">
        <v>8200</v>
      </c>
      <c r="L17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79" s="27">
        <v>0</v>
      </c>
      <c r="N179" s="27">
        <v>0</v>
      </c>
      <c r="O179" s="27">
        <v>1450</v>
      </c>
      <c r="P179" s="27">
        <v>0</v>
      </c>
      <c r="Q17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79" s="27">
        <v>0</v>
      </c>
      <c r="S179" s="27">
        <v>0</v>
      </c>
      <c r="T179" s="27">
        <v>0</v>
      </c>
      <c r="U179" s="27">
        <v>1450</v>
      </c>
      <c r="V179" s="27">
        <v>0</v>
      </c>
      <c r="W179" s="27">
        <v>0</v>
      </c>
      <c r="X179" s="27">
        <v>0</v>
      </c>
      <c r="Y17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7.0545653213139381E-2</v>
      </c>
      <c r="Z179" s="27">
        <v>147</v>
      </c>
      <c r="AA179" s="27">
        <v>2760</v>
      </c>
      <c r="AB179" s="27">
        <v>1874</v>
      </c>
      <c r="AC179" s="27">
        <v>0</v>
      </c>
      <c r="AD179" s="27">
        <v>0</v>
      </c>
      <c r="AE179" s="27">
        <v>6443</v>
      </c>
      <c r="AF179" s="27">
        <v>8200</v>
      </c>
      <c r="AG17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5.7542372881355934</v>
      </c>
      <c r="AH179" s="27">
        <v>836</v>
      </c>
      <c r="AI179" s="27">
        <v>0</v>
      </c>
      <c r="AJ179" s="27">
        <v>-4</v>
      </c>
      <c r="AK179" s="27">
        <v>0</v>
      </c>
      <c r="AL179" s="27">
        <v>330</v>
      </c>
      <c r="AM179" s="27">
        <v>6</v>
      </c>
      <c r="AN179" s="27">
        <v>297</v>
      </c>
      <c r="AO179" s="27">
        <v>460</v>
      </c>
      <c r="AP179" s="27">
        <v>0</v>
      </c>
      <c r="AQ179" s="27">
        <v>-118</v>
      </c>
      <c r="AR17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10.410344827586206</v>
      </c>
      <c r="AS179" s="27">
        <v>2380</v>
      </c>
      <c r="AT179" s="27">
        <v>1244</v>
      </c>
      <c r="AU179" s="27">
        <v>1057</v>
      </c>
      <c r="AV179" s="27">
        <v>251</v>
      </c>
      <c r="AW179" s="27">
        <v>0</v>
      </c>
      <c r="AX179" s="27">
        <v>9580</v>
      </c>
      <c r="AY179" s="27">
        <v>297</v>
      </c>
      <c r="AZ179" s="27">
        <v>0</v>
      </c>
      <c r="BA179" s="27">
        <v>0</v>
      </c>
      <c r="BB179" s="27">
        <v>0</v>
      </c>
      <c r="BC179" s="27">
        <v>0</v>
      </c>
      <c r="BD179" s="27">
        <v>286</v>
      </c>
      <c r="BE179" s="27">
        <v>1450</v>
      </c>
      <c r="BF179" s="26">
        <f>IFERROR(SUM(Entity_Metrics[[#This Row],[Operating surplus/(deficit) (social housing lettings)]])/SUM(Entity_Metrics[[#This Row],[Turnover from social housing lettings]]),"")</f>
        <v>5.1115820969953873E-2</v>
      </c>
      <c r="BG179" s="27">
        <v>820</v>
      </c>
      <c r="BH179" s="27">
        <v>16042</v>
      </c>
      <c r="BI179" s="26">
        <f>IFERROR(SUM(Entity_Metrics[[#This Row],[Operating surplus/(deficit) (overall)2]],-Entity_Metrics[[#This Row],[Gain/(loss) on disposal of fixed assets (housing properties)2]],-Entity_Metrics[[#This Row],[Gain/(loss) on disposal of fixed assets (other)2]])/SUM(Entity_Metrics[[#This Row],[Turnover (overall)]]),"")</f>
        <v>5.1363580775345481E-2</v>
      </c>
      <c r="BJ179" s="27">
        <v>836</v>
      </c>
      <c r="BK179" s="27">
        <v>0</v>
      </c>
      <c r="BL179" s="27">
        <v>-4</v>
      </c>
      <c r="BM179" s="27">
        <v>16354</v>
      </c>
      <c r="BN179" s="26">
        <f>IFERROR(SUM(Entity_Metrics[[#This Row],[Operating surplus/(deficit) (overall)3]],Entity_Metrics[[#This Row],[Share of operating surplus/(deficit) in joint ventures or associates]])/SUM(Entity_Metrics[[#This Row],[Total assets less current liabilities]]),"")</f>
        <v>4.7521600727603454E-2</v>
      </c>
      <c r="BO179" s="27">
        <v>836</v>
      </c>
      <c r="BP179" s="27">
        <v>0</v>
      </c>
      <c r="BQ179" s="27">
        <v>17592</v>
      </c>
      <c r="BR179" s="65">
        <f>Entity_Metrics[[#This Row],[Total social housing units owned (Period end)]]</f>
        <v>1450</v>
      </c>
      <c r="BS179" s="26">
        <v>0.99586206896551721</v>
      </c>
      <c r="BT179" s="26">
        <v>0</v>
      </c>
      <c r="BU179" s="30" t="s">
        <v>845</v>
      </c>
      <c r="BV179" s="64" t="s">
        <v>118</v>
      </c>
      <c r="BW179" s="30" t="s">
        <v>118</v>
      </c>
      <c r="BX179" s="30" t="s">
        <v>848</v>
      </c>
      <c r="BY179" s="29">
        <v>1.0010393166683913</v>
      </c>
      <c r="BZ179" s="23">
        <v>4745</v>
      </c>
      <c r="CA179" s="32" t="s">
        <v>556</v>
      </c>
    </row>
    <row r="180" spans="1:79" x14ac:dyDescent="0.25">
      <c r="A180" s="23" t="s">
        <v>260</v>
      </c>
      <c r="B180" s="24" t="s">
        <v>261</v>
      </c>
      <c r="C180" s="25" t="s">
        <v>686</v>
      </c>
      <c r="D18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8.2485931080672689E-2</v>
      </c>
      <c r="E180" s="27">
        <v>24176</v>
      </c>
      <c r="F180" s="27">
        <v>0</v>
      </c>
      <c r="G180" s="27">
        <v>6121</v>
      </c>
      <c r="H180" s="27">
        <v>0</v>
      </c>
      <c r="I180" s="27">
        <v>0</v>
      </c>
      <c r="J180" s="27">
        <v>367299</v>
      </c>
      <c r="K180" s="27">
        <v>0</v>
      </c>
      <c r="L18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1.3387026556377885E-2</v>
      </c>
      <c r="M180" s="27">
        <v>116</v>
      </c>
      <c r="N180" s="27">
        <v>7</v>
      </c>
      <c r="O180" s="27">
        <v>7190</v>
      </c>
      <c r="P180" s="27">
        <v>1998</v>
      </c>
      <c r="Q18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80" s="27">
        <v>0</v>
      </c>
      <c r="S180" s="27">
        <v>0</v>
      </c>
      <c r="T180" s="27">
        <v>0</v>
      </c>
      <c r="U180" s="27">
        <v>7190</v>
      </c>
      <c r="V180" s="27">
        <v>1998</v>
      </c>
      <c r="W180" s="27">
        <v>0</v>
      </c>
      <c r="X180" s="27">
        <v>0</v>
      </c>
      <c r="Y18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0.62902703247218206</v>
      </c>
      <c r="Z180" s="27">
        <v>0</v>
      </c>
      <c r="AA180" s="27">
        <v>98747</v>
      </c>
      <c r="AB180" s="27">
        <v>5796</v>
      </c>
      <c r="AC180" s="27">
        <v>138090</v>
      </c>
      <c r="AD180" s="27">
        <v>0</v>
      </c>
      <c r="AE180" s="27">
        <v>367299</v>
      </c>
      <c r="AF180" s="27">
        <v>0</v>
      </c>
      <c r="AG18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0.91584900188505969</v>
      </c>
      <c r="AH180" s="27">
        <v>21199</v>
      </c>
      <c r="AI180" s="27">
        <v>2520</v>
      </c>
      <c r="AJ180" s="27">
        <v>0</v>
      </c>
      <c r="AK180" s="27">
        <v>312</v>
      </c>
      <c r="AL180" s="27">
        <v>0</v>
      </c>
      <c r="AM180" s="27">
        <v>114</v>
      </c>
      <c r="AN180" s="27">
        <v>6121</v>
      </c>
      <c r="AO180" s="27">
        <v>6588</v>
      </c>
      <c r="AP180" s="27">
        <v>-2012</v>
      </c>
      <c r="AQ180" s="27">
        <v>-18677</v>
      </c>
      <c r="AR18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4.7071715910667224</v>
      </c>
      <c r="AS180" s="27">
        <v>7344</v>
      </c>
      <c r="AT180" s="27">
        <v>6056</v>
      </c>
      <c r="AU180" s="27">
        <v>3756</v>
      </c>
      <c r="AV180" s="27">
        <v>3955</v>
      </c>
      <c r="AW180" s="27">
        <v>3336</v>
      </c>
      <c r="AX180" s="27">
        <v>0</v>
      </c>
      <c r="AY180" s="27">
        <v>6121</v>
      </c>
      <c r="AZ180" s="27">
        <v>0</v>
      </c>
      <c r="BA180" s="27">
        <v>449</v>
      </c>
      <c r="BB180" s="27">
        <v>0</v>
      </c>
      <c r="BC180" s="27">
        <v>2917</v>
      </c>
      <c r="BD180" s="27">
        <v>0</v>
      </c>
      <c r="BE180" s="27">
        <v>7209</v>
      </c>
      <c r="BF180" s="26">
        <f>IFERROR(SUM(Entity_Metrics[[#This Row],[Operating surplus/(deficit) (social housing lettings)]])/SUM(Entity_Metrics[[#This Row],[Turnover from social housing lettings]]),"")</f>
        <v>0.36651921872790805</v>
      </c>
      <c r="BG180" s="27">
        <v>18146</v>
      </c>
      <c r="BH180" s="27">
        <v>49509</v>
      </c>
      <c r="BI180" s="26">
        <f>IFERROR(SUM(Entity_Metrics[[#This Row],[Operating surplus/(deficit) (overall)2]],-Entity_Metrics[[#This Row],[Gain/(loss) on disposal of fixed assets (housing properties)2]],-Entity_Metrics[[#This Row],[Gain/(loss) on disposal of fixed assets (other)2]])/SUM(Entity_Metrics[[#This Row],[Turnover (overall)]]),"")</f>
        <v>0.33869446962828648</v>
      </c>
      <c r="BJ180" s="27">
        <v>21199</v>
      </c>
      <c r="BK180" s="27">
        <v>2520</v>
      </c>
      <c r="BL180" s="27">
        <v>0</v>
      </c>
      <c r="BM180" s="27">
        <v>55150</v>
      </c>
      <c r="BN180" s="26">
        <f>IFERROR(SUM(Entity_Metrics[[#This Row],[Operating surplus/(deficit) (overall)3]],Entity_Metrics[[#This Row],[Share of operating surplus/(deficit) in joint ventures or associates]])/SUM(Entity_Metrics[[#This Row],[Total assets less current liabilities]]),"")</f>
        <v>5.4615202291885656E-2</v>
      </c>
      <c r="BO180" s="27">
        <v>21199</v>
      </c>
      <c r="BP180" s="27">
        <v>0</v>
      </c>
      <c r="BQ180" s="27">
        <v>388152</v>
      </c>
      <c r="BR180" s="65">
        <f>Entity_Metrics[[#This Row],[Total social housing units owned (Period end)]]</f>
        <v>7190</v>
      </c>
      <c r="BS180" s="26">
        <v>0</v>
      </c>
      <c r="BT180" s="26">
        <v>5.4692964050916212E-2</v>
      </c>
      <c r="BU180" s="30" t="s">
        <v>850</v>
      </c>
      <c r="BV180" s="64">
        <v>2000</v>
      </c>
      <c r="BW180" s="30" t="s">
        <v>851</v>
      </c>
      <c r="BX180" s="30" t="s">
        <v>846</v>
      </c>
      <c r="BY180" s="29">
        <v>1.2671743050743891</v>
      </c>
      <c r="BZ180" s="23" t="s">
        <v>260</v>
      </c>
      <c r="CA180" s="32" t="s">
        <v>261</v>
      </c>
    </row>
    <row r="181" spans="1:79" x14ac:dyDescent="0.25">
      <c r="A181" s="23" t="s">
        <v>365</v>
      </c>
      <c r="B181" s="24" t="s">
        <v>369</v>
      </c>
      <c r="C181" s="25" t="s">
        <v>686</v>
      </c>
      <c r="D18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7.4348480728030089E-2</v>
      </c>
      <c r="E181" s="27">
        <v>5408</v>
      </c>
      <c r="F181" s="27">
        <v>0</v>
      </c>
      <c r="G181" s="27">
        <v>5801</v>
      </c>
      <c r="H181" s="27">
        <v>0</v>
      </c>
      <c r="I181" s="27">
        <v>0</v>
      </c>
      <c r="J181" s="27">
        <v>150763</v>
      </c>
      <c r="K181" s="27">
        <v>0</v>
      </c>
      <c r="L18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1.885369532428356E-3</v>
      </c>
      <c r="M181" s="27">
        <v>25</v>
      </c>
      <c r="N181" s="27">
        <v>0</v>
      </c>
      <c r="O181" s="27">
        <v>12656</v>
      </c>
      <c r="P181" s="27">
        <v>604</v>
      </c>
      <c r="Q18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81" s="27">
        <v>0</v>
      </c>
      <c r="S181" s="27">
        <v>0</v>
      </c>
      <c r="T181" s="27">
        <v>0</v>
      </c>
      <c r="U181" s="27">
        <v>12656</v>
      </c>
      <c r="V181" s="27">
        <v>604</v>
      </c>
      <c r="W181" s="27">
        <v>1</v>
      </c>
      <c r="X181" s="27">
        <v>0</v>
      </c>
      <c r="Y18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8.8668970503372843E-2</v>
      </c>
      <c r="Z181" s="27">
        <v>117</v>
      </c>
      <c r="AA181" s="27">
        <v>42210</v>
      </c>
      <c r="AB181" s="27">
        <v>28959</v>
      </c>
      <c r="AC181" s="27">
        <v>0</v>
      </c>
      <c r="AD181" s="27">
        <v>0</v>
      </c>
      <c r="AE181" s="27">
        <v>150763</v>
      </c>
      <c r="AF181" s="27">
        <v>0</v>
      </c>
      <c r="AG18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3.3442773857011354</v>
      </c>
      <c r="AH181" s="27">
        <v>16082</v>
      </c>
      <c r="AI181" s="27">
        <v>4111</v>
      </c>
      <c r="AJ181" s="27">
        <v>0</v>
      </c>
      <c r="AK181" s="27">
        <v>140</v>
      </c>
      <c r="AL181" s="27">
        <v>0</v>
      </c>
      <c r="AM181" s="27">
        <v>164</v>
      </c>
      <c r="AN181" s="27">
        <v>5801</v>
      </c>
      <c r="AO181" s="27">
        <v>4705</v>
      </c>
      <c r="AP181" s="27">
        <v>0</v>
      </c>
      <c r="AQ181" s="27">
        <v>-3259</v>
      </c>
      <c r="AR18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3.5825242718446604</v>
      </c>
      <c r="AS181" s="27">
        <v>13831</v>
      </c>
      <c r="AT181" s="27">
        <v>4686</v>
      </c>
      <c r="AU181" s="27">
        <v>9734</v>
      </c>
      <c r="AV181" s="27">
        <v>1681</v>
      </c>
      <c r="AW181" s="27">
        <v>2366</v>
      </c>
      <c r="AX181" s="27">
        <v>0</v>
      </c>
      <c r="AY181" s="27">
        <v>5801</v>
      </c>
      <c r="AZ181" s="27">
        <v>0</v>
      </c>
      <c r="BA181" s="27">
        <v>0</v>
      </c>
      <c r="BB181" s="27">
        <v>0</v>
      </c>
      <c r="BC181" s="27">
        <v>6795</v>
      </c>
      <c r="BD181" s="27">
        <v>493</v>
      </c>
      <c r="BE181" s="27">
        <v>12669</v>
      </c>
      <c r="BF181" s="26">
        <f>IFERROR(SUM(Entity_Metrics[[#This Row],[Operating surplus/(deficit) (social housing lettings)]])/SUM(Entity_Metrics[[#This Row],[Turnover from social housing lettings]]),"")</f>
        <v>0.28858674837227116</v>
      </c>
      <c r="BG181" s="27">
        <v>15070</v>
      </c>
      <c r="BH181" s="27">
        <v>52220</v>
      </c>
      <c r="BI181" s="26">
        <f>IFERROR(SUM(Entity_Metrics[[#This Row],[Operating surplus/(deficit) (overall)2]],-Entity_Metrics[[#This Row],[Gain/(loss) on disposal of fixed assets (housing properties)2]],-Entity_Metrics[[#This Row],[Gain/(loss) on disposal of fixed assets (other)2]])/SUM(Entity_Metrics[[#This Row],[Turnover (overall)]]),"")</f>
        <v>0.20448916144240789</v>
      </c>
      <c r="BJ181" s="27">
        <v>16082</v>
      </c>
      <c r="BK181" s="27">
        <v>4111</v>
      </c>
      <c r="BL181" s="27">
        <v>0</v>
      </c>
      <c r="BM181" s="27">
        <v>58541</v>
      </c>
      <c r="BN181" s="26">
        <f>IFERROR(SUM(Entity_Metrics[[#This Row],[Operating surplus/(deficit) (overall)3]],Entity_Metrics[[#This Row],[Share of operating surplus/(deficit) in joint ventures or associates]])/SUM(Entity_Metrics[[#This Row],[Total assets less current liabilities]]),"")</f>
        <v>6.6189513888603072E-2</v>
      </c>
      <c r="BO181" s="27">
        <v>16082</v>
      </c>
      <c r="BP181" s="27">
        <v>0</v>
      </c>
      <c r="BQ181" s="27">
        <v>242969</v>
      </c>
      <c r="BR181" s="65">
        <f>Entity_Metrics[[#This Row],[Total social housing units owned (Period end)]]</f>
        <v>12656</v>
      </c>
      <c r="BS181" s="26">
        <v>0</v>
      </c>
      <c r="BT181" s="26">
        <v>7.6485461441213654E-2</v>
      </c>
      <c r="BU181" s="30" t="s">
        <v>850</v>
      </c>
      <c r="BV181" s="64">
        <v>2012</v>
      </c>
      <c r="BW181" s="30" t="s">
        <v>859</v>
      </c>
      <c r="BX181" s="30" t="s">
        <v>853</v>
      </c>
      <c r="BY181" s="29">
        <v>0.92070169320167683</v>
      </c>
      <c r="BZ181" s="23">
        <v>4607</v>
      </c>
      <c r="CA181" s="32" t="s">
        <v>369</v>
      </c>
    </row>
    <row r="182" spans="1:79" x14ac:dyDescent="0.25">
      <c r="A182" s="23" t="s">
        <v>281</v>
      </c>
      <c r="B182" s="24" t="s">
        <v>371</v>
      </c>
      <c r="C182" s="25" t="s">
        <v>686</v>
      </c>
      <c r="D18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4.7988561513259281E-2</v>
      </c>
      <c r="E182" s="27">
        <v>13931</v>
      </c>
      <c r="F182" s="27">
        <v>0</v>
      </c>
      <c r="G182" s="27">
        <v>2267</v>
      </c>
      <c r="H182" s="27">
        <v>617</v>
      </c>
      <c r="I182" s="27">
        <v>0</v>
      </c>
      <c r="J182" s="27">
        <v>350396</v>
      </c>
      <c r="K182" s="27">
        <v>0</v>
      </c>
      <c r="L18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2.7361261400525583E-2</v>
      </c>
      <c r="M182" s="27">
        <v>177</v>
      </c>
      <c r="N182" s="27">
        <v>0</v>
      </c>
      <c r="O182" s="27">
        <v>6346</v>
      </c>
      <c r="P182" s="27">
        <v>123</v>
      </c>
      <c r="Q18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82" s="27">
        <v>0</v>
      </c>
      <c r="S182" s="27">
        <v>0</v>
      </c>
      <c r="T182" s="27">
        <v>0</v>
      </c>
      <c r="U182" s="27">
        <v>6346</v>
      </c>
      <c r="V182" s="27">
        <v>123</v>
      </c>
      <c r="W182" s="27">
        <v>58</v>
      </c>
      <c r="X182" s="27">
        <v>0</v>
      </c>
      <c r="Y18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0.58504092512471606</v>
      </c>
      <c r="Z182" s="27">
        <v>4650</v>
      </c>
      <c r="AA182" s="27">
        <v>210282</v>
      </c>
      <c r="AB182" s="27">
        <v>9936</v>
      </c>
      <c r="AC182" s="27">
        <v>0</v>
      </c>
      <c r="AD182" s="27">
        <v>0</v>
      </c>
      <c r="AE182" s="27">
        <v>350396</v>
      </c>
      <c r="AF182" s="27">
        <v>0</v>
      </c>
      <c r="AG18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1.4694456110877783</v>
      </c>
      <c r="AH182" s="27">
        <v>13208</v>
      </c>
      <c r="AI182" s="27">
        <v>1165</v>
      </c>
      <c r="AJ182" s="27">
        <v>0</v>
      </c>
      <c r="AK182" s="27">
        <v>639</v>
      </c>
      <c r="AL182" s="27">
        <v>0</v>
      </c>
      <c r="AM182" s="27">
        <v>310</v>
      </c>
      <c r="AN182" s="27">
        <v>2267</v>
      </c>
      <c r="AO182" s="27">
        <v>4548</v>
      </c>
      <c r="AP182" s="27">
        <v>-617</v>
      </c>
      <c r="AQ182" s="27">
        <v>-8907</v>
      </c>
      <c r="AR18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3.1765997490589712</v>
      </c>
      <c r="AS182" s="27">
        <v>5280</v>
      </c>
      <c r="AT182" s="27">
        <v>3850</v>
      </c>
      <c r="AU182" s="27">
        <v>5093</v>
      </c>
      <c r="AV182" s="27">
        <v>1399</v>
      </c>
      <c r="AW182" s="27">
        <v>0</v>
      </c>
      <c r="AX182" s="27">
        <v>0</v>
      </c>
      <c r="AY182" s="27">
        <v>2267</v>
      </c>
      <c r="AZ182" s="27">
        <v>0</v>
      </c>
      <c r="BA182" s="27">
        <v>0</v>
      </c>
      <c r="BB182" s="27">
        <v>0</v>
      </c>
      <c r="BC182" s="27">
        <v>1151</v>
      </c>
      <c r="BD182" s="27">
        <v>1214</v>
      </c>
      <c r="BE182" s="27">
        <v>6376</v>
      </c>
      <c r="BF182" s="26">
        <f>IFERROR(SUM(Entity_Metrics[[#This Row],[Operating surplus/(deficit) (social housing lettings)]])/SUM(Entity_Metrics[[#This Row],[Turnover from social housing lettings]]),"")</f>
        <v>0.3925405437457381</v>
      </c>
      <c r="BG182" s="27">
        <v>13240</v>
      </c>
      <c r="BH182" s="27">
        <v>33729</v>
      </c>
      <c r="BI182" s="26">
        <f>IFERROR(SUM(Entity_Metrics[[#This Row],[Operating surplus/(deficit) (overall)2]],-Entity_Metrics[[#This Row],[Gain/(loss) on disposal of fixed assets (housing properties)2]],-Entity_Metrics[[#This Row],[Gain/(loss) on disposal of fixed assets (other)2]])/SUM(Entity_Metrics[[#This Row],[Turnover (overall)]]),"")</f>
        <v>0.30081930359194686</v>
      </c>
      <c r="BJ182" s="27">
        <v>13208</v>
      </c>
      <c r="BK182" s="27">
        <v>1165</v>
      </c>
      <c r="BL182" s="27">
        <v>0</v>
      </c>
      <c r="BM182" s="27">
        <v>40034</v>
      </c>
      <c r="BN182" s="26">
        <f>IFERROR(SUM(Entity_Metrics[[#This Row],[Operating surplus/(deficit) (overall)3]],Entity_Metrics[[#This Row],[Share of operating surplus/(deficit) in joint ventures or associates]])/SUM(Entity_Metrics[[#This Row],[Total assets less current liabilities]]),"")</f>
        <v>3.7868601000616425E-2</v>
      </c>
      <c r="BO182" s="27">
        <v>13208</v>
      </c>
      <c r="BP182" s="27">
        <v>0</v>
      </c>
      <c r="BQ182" s="27">
        <v>348785</v>
      </c>
      <c r="BR182" s="65">
        <f>Entity_Metrics[[#This Row],[Total social housing units owned (Period end)]]</f>
        <v>6346</v>
      </c>
      <c r="BS182" s="26">
        <v>2.269145918688938E-2</v>
      </c>
      <c r="BT182" s="26">
        <v>6.6656161361487554E-2</v>
      </c>
      <c r="BU182" s="30" t="s">
        <v>850</v>
      </c>
      <c r="BV182" s="64">
        <v>1994</v>
      </c>
      <c r="BW182" s="30" t="s">
        <v>851</v>
      </c>
      <c r="BX182" s="30" t="s">
        <v>849</v>
      </c>
      <c r="BY182" s="29">
        <v>0.94571826227981126</v>
      </c>
      <c r="BZ182" s="23" t="s">
        <v>717</v>
      </c>
      <c r="CA182" s="32" t="s">
        <v>278</v>
      </c>
    </row>
    <row r="183" spans="1:79" x14ac:dyDescent="0.25">
      <c r="A183" s="23" t="s">
        <v>26</v>
      </c>
      <c r="B183" s="24" t="s">
        <v>27</v>
      </c>
      <c r="C183" s="25" t="s">
        <v>686</v>
      </c>
      <c r="D18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1.9943488465966004E-2</v>
      </c>
      <c r="E183" s="27">
        <v>473</v>
      </c>
      <c r="F183" s="27">
        <v>0</v>
      </c>
      <c r="G183" s="27">
        <v>2193</v>
      </c>
      <c r="H183" s="27">
        <v>2</v>
      </c>
      <c r="I183" s="27">
        <v>0</v>
      </c>
      <c r="J183" s="27">
        <v>133778</v>
      </c>
      <c r="K183" s="27">
        <v>0</v>
      </c>
      <c r="L18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83" s="27">
        <v>0</v>
      </c>
      <c r="N183" s="27">
        <v>0</v>
      </c>
      <c r="O183" s="27">
        <v>2258</v>
      </c>
      <c r="P183" s="27">
        <v>437</v>
      </c>
      <c r="Q18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83" s="27">
        <v>0</v>
      </c>
      <c r="S183" s="27">
        <v>0</v>
      </c>
      <c r="T183" s="27">
        <v>0</v>
      </c>
      <c r="U183" s="27">
        <v>2258</v>
      </c>
      <c r="V183" s="27">
        <v>437</v>
      </c>
      <c r="W183" s="27">
        <v>16</v>
      </c>
      <c r="X183" s="27">
        <v>0</v>
      </c>
      <c r="Y18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0.50133803764445573</v>
      </c>
      <c r="Z183" s="27">
        <v>10000</v>
      </c>
      <c r="AA183" s="27">
        <v>66257</v>
      </c>
      <c r="AB183" s="27">
        <v>9189</v>
      </c>
      <c r="AC183" s="27">
        <v>0</v>
      </c>
      <c r="AD183" s="27">
        <v>0</v>
      </c>
      <c r="AE183" s="27">
        <v>133778</v>
      </c>
      <c r="AF183" s="27">
        <v>0</v>
      </c>
      <c r="AG18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1.3915187376725837</v>
      </c>
      <c r="AH183" s="27">
        <v>6275</v>
      </c>
      <c r="AI183" s="27">
        <v>448</v>
      </c>
      <c r="AJ183" s="27">
        <v>0</v>
      </c>
      <c r="AK183" s="27">
        <v>298</v>
      </c>
      <c r="AL183" s="27">
        <v>0</v>
      </c>
      <c r="AM183" s="27">
        <v>36</v>
      </c>
      <c r="AN183" s="27">
        <v>2193</v>
      </c>
      <c r="AO183" s="27">
        <v>2272</v>
      </c>
      <c r="AP183" s="27">
        <v>-2</v>
      </c>
      <c r="AQ183" s="27">
        <v>-4054</v>
      </c>
      <c r="AR18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4.5961123110151192</v>
      </c>
      <c r="AS183" s="27">
        <v>3937</v>
      </c>
      <c r="AT183" s="27">
        <v>1123</v>
      </c>
      <c r="AU183" s="27">
        <v>1521</v>
      </c>
      <c r="AV183" s="27">
        <v>1481</v>
      </c>
      <c r="AW183" s="27">
        <v>0</v>
      </c>
      <c r="AX183" s="27">
        <v>217</v>
      </c>
      <c r="AY183" s="27">
        <v>2193</v>
      </c>
      <c r="AZ183" s="27">
        <v>128</v>
      </c>
      <c r="BA183" s="27">
        <v>0</v>
      </c>
      <c r="BB183" s="27">
        <v>0</v>
      </c>
      <c r="BC183" s="27">
        <v>40</v>
      </c>
      <c r="BD183" s="27">
        <v>0</v>
      </c>
      <c r="BE183" s="27">
        <v>2315</v>
      </c>
      <c r="BF183" s="26">
        <f>IFERROR(SUM(Entity_Metrics[[#This Row],[Operating surplus/(deficit) (social housing lettings)]])/SUM(Entity_Metrics[[#This Row],[Turnover from social housing lettings]]),"")</f>
        <v>0.34956966446301607</v>
      </c>
      <c r="BG183" s="27">
        <v>5605</v>
      </c>
      <c r="BH183" s="27">
        <v>16034</v>
      </c>
      <c r="BI183" s="26">
        <f>IFERROR(SUM(Entity_Metrics[[#This Row],[Operating surplus/(deficit) (overall)2]],-Entity_Metrics[[#This Row],[Gain/(loss) on disposal of fixed assets (housing properties)2]],-Entity_Metrics[[#This Row],[Gain/(loss) on disposal of fixed assets (other)2]])/SUM(Entity_Metrics[[#This Row],[Turnover (overall)]]),"")</f>
        <v>0.35358009708737864</v>
      </c>
      <c r="BJ183" s="27">
        <v>6275</v>
      </c>
      <c r="BK183" s="27">
        <v>448</v>
      </c>
      <c r="BL183" s="27">
        <v>0</v>
      </c>
      <c r="BM183" s="27">
        <v>16480</v>
      </c>
      <c r="BN183" s="26">
        <f>IFERROR(SUM(Entity_Metrics[[#This Row],[Operating surplus/(deficit) (overall)3]],Entity_Metrics[[#This Row],[Share of operating surplus/(deficit) in joint ventures or associates]])/SUM(Entity_Metrics[[#This Row],[Total assets less current liabilities]]),"")</f>
        <v>4.859142932366925E-2</v>
      </c>
      <c r="BO183" s="27">
        <v>6275</v>
      </c>
      <c r="BP183" s="27">
        <v>0</v>
      </c>
      <c r="BQ183" s="27">
        <v>129138</v>
      </c>
      <c r="BR183" s="65">
        <f>Entity_Metrics[[#This Row],[Total social housing units owned (Period end)]]</f>
        <v>2258</v>
      </c>
      <c r="BS183" s="26">
        <v>2.6431718061674008E-3</v>
      </c>
      <c r="BT183" s="26">
        <v>8.1497797356828189E-2</v>
      </c>
      <c r="BU183" s="30" t="s">
        <v>850</v>
      </c>
      <c r="BV183" s="64">
        <v>1994</v>
      </c>
      <c r="BW183" s="30" t="s">
        <v>851</v>
      </c>
      <c r="BX183" s="30" t="s">
        <v>847</v>
      </c>
      <c r="BY183" s="29">
        <v>1.0329711362193799</v>
      </c>
      <c r="BZ183" s="23" t="s">
        <v>26</v>
      </c>
      <c r="CA183" s="32" t="s">
        <v>27</v>
      </c>
    </row>
    <row r="184" spans="1:79" x14ac:dyDescent="0.25">
      <c r="A184" s="23" t="s">
        <v>236</v>
      </c>
      <c r="B184" s="24" t="s">
        <v>495</v>
      </c>
      <c r="C184" s="25" t="s">
        <v>686</v>
      </c>
      <c r="D18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1.3925267729849805E-3</v>
      </c>
      <c r="E184" s="27">
        <v>0</v>
      </c>
      <c r="F184" s="27">
        <v>0</v>
      </c>
      <c r="G184" s="27">
        <v>84</v>
      </c>
      <c r="H184" s="27">
        <v>0</v>
      </c>
      <c r="I184" s="27">
        <v>0</v>
      </c>
      <c r="J184" s="27">
        <v>60322</v>
      </c>
      <c r="K184" s="27">
        <v>0</v>
      </c>
      <c r="L18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184" s="27">
        <v>0</v>
      </c>
      <c r="N184" s="27">
        <v>0</v>
      </c>
      <c r="O184" s="27">
        <v>1067</v>
      </c>
      <c r="P184" s="27">
        <v>14</v>
      </c>
      <c r="Q18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84" s="27">
        <v>0</v>
      </c>
      <c r="S184" s="27">
        <v>0</v>
      </c>
      <c r="T184" s="27">
        <v>0</v>
      </c>
      <c r="U184" s="27">
        <v>1067</v>
      </c>
      <c r="V184" s="27">
        <v>14</v>
      </c>
      <c r="W184" s="27">
        <v>0</v>
      </c>
      <c r="X184" s="27">
        <v>0</v>
      </c>
      <c r="Y18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0.41677994761446902</v>
      </c>
      <c r="Z184" s="27">
        <v>2</v>
      </c>
      <c r="AA184" s="27">
        <v>30423</v>
      </c>
      <c r="AB184" s="27">
        <v>5284</v>
      </c>
      <c r="AC184" s="27">
        <v>0</v>
      </c>
      <c r="AD184" s="27">
        <v>0</v>
      </c>
      <c r="AE184" s="27">
        <v>60322</v>
      </c>
      <c r="AF184" s="27">
        <v>0</v>
      </c>
      <c r="AG18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3.0248995983935743</v>
      </c>
      <c r="AH184" s="27">
        <v>3332</v>
      </c>
      <c r="AI184" s="27">
        <v>91</v>
      </c>
      <c r="AJ184" s="27">
        <v>0</v>
      </c>
      <c r="AK184" s="27">
        <v>396</v>
      </c>
      <c r="AL184" s="27">
        <v>0</v>
      </c>
      <c r="AM184" s="27">
        <v>30</v>
      </c>
      <c r="AN184" s="27">
        <v>84</v>
      </c>
      <c r="AO184" s="27">
        <v>975</v>
      </c>
      <c r="AP184" s="27">
        <v>0</v>
      </c>
      <c r="AQ184" s="27">
        <v>-1245</v>
      </c>
      <c r="AR18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1.2874671340929009</v>
      </c>
      <c r="AS184" s="27">
        <v>577</v>
      </c>
      <c r="AT184" s="27">
        <v>118</v>
      </c>
      <c r="AU184" s="27">
        <v>471</v>
      </c>
      <c r="AV184" s="27">
        <v>64</v>
      </c>
      <c r="AW184" s="27">
        <v>155</v>
      </c>
      <c r="AX184" s="27">
        <v>0</v>
      </c>
      <c r="AY184" s="27">
        <v>84</v>
      </c>
      <c r="AZ184" s="27">
        <v>0</v>
      </c>
      <c r="BA184" s="27">
        <v>0</v>
      </c>
      <c r="BB184" s="27">
        <v>0</v>
      </c>
      <c r="BC184" s="27">
        <v>0</v>
      </c>
      <c r="BD184" s="27">
        <v>0</v>
      </c>
      <c r="BE184" s="27">
        <v>1141</v>
      </c>
      <c r="BF184" s="26">
        <f>IFERROR(SUM(Entity_Metrics[[#This Row],[Operating surplus/(deficit) (social housing lettings)]])/SUM(Entity_Metrics[[#This Row],[Turnover from social housing lettings]]),"")</f>
        <v>0.57308039747064132</v>
      </c>
      <c r="BG184" s="27">
        <v>3172</v>
      </c>
      <c r="BH184" s="27">
        <v>5535</v>
      </c>
      <c r="BI184" s="26">
        <f>IFERROR(SUM(Entity_Metrics[[#This Row],[Operating surplus/(deficit) (overall)2]],-Entity_Metrics[[#This Row],[Gain/(loss) on disposal of fixed assets (housing properties)2]],-Entity_Metrics[[#This Row],[Gain/(loss) on disposal of fixed assets (other)2]])/SUM(Entity_Metrics[[#This Row],[Turnover (overall)]]),"")</f>
        <v>0.56779957953749127</v>
      </c>
      <c r="BJ184" s="27">
        <v>3332</v>
      </c>
      <c r="BK184" s="27">
        <v>91</v>
      </c>
      <c r="BL184" s="27">
        <v>0</v>
      </c>
      <c r="BM184" s="27">
        <v>5708</v>
      </c>
      <c r="BN184" s="26">
        <f>IFERROR(SUM(Entity_Metrics[[#This Row],[Operating surplus/(deficit) (overall)3]],Entity_Metrics[[#This Row],[Share of operating surplus/(deficit) in joint ventures or associates]])/SUM(Entity_Metrics[[#This Row],[Total assets less current liabilities]]),"")</f>
        <v>4.9836222498093004E-2</v>
      </c>
      <c r="BO184" s="27">
        <v>3332</v>
      </c>
      <c r="BP184" s="27">
        <v>0</v>
      </c>
      <c r="BQ184" s="27">
        <v>66859</v>
      </c>
      <c r="BR184" s="65">
        <f>Entity_Metrics[[#This Row],[Total social housing units owned (Period end)]]</f>
        <v>1067</v>
      </c>
      <c r="BS184" s="26">
        <v>0</v>
      </c>
      <c r="BT184" s="26">
        <v>6.120527306967985E-2</v>
      </c>
      <c r="BU184" s="30" t="s">
        <v>845</v>
      </c>
      <c r="BV184" s="64" t="s">
        <v>118</v>
      </c>
      <c r="BW184" s="30" t="s">
        <v>118</v>
      </c>
      <c r="BX184" s="30" t="s">
        <v>854</v>
      </c>
      <c r="BY184" s="29">
        <v>0.9110835406103297</v>
      </c>
      <c r="BZ184" s="23" t="s">
        <v>729</v>
      </c>
      <c r="CA184" s="32" t="s">
        <v>444</v>
      </c>
    </row>
    <row r="185" spans="1:79" x14ac:dyDescent="0.25">
      <c r="A185" s="23" t="s">
        <v>82</v>
      </c>
      <c r="B185" s="24" t="s">
        <v>180</v>
      </c>
      <c r="C185" s="25" t="s">
        <v>686</v>
      </c>
      <c r="D18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4.0366234891444759E-2</v>
      </c>
      <c r="E185" s="27">
        <v>0</v>
      </c>
      <c r="F185" s="27">
        <v>7234</v>
      </c>
      <c r="G185" s="27">
        <v>3109</v>
      </c>
      <c r="H185" s="27">
        <v>0</v>
      </c>
      <c r="I185" s="27">
        <v>0</v>
      </c>
      <c r="J185" s="27">
        <v>256229</v>
      </c>
      <c r="K185" s="27">
        <v>0</v>
      </c>
      <c r="L18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1.3750954927425516E-2</v>
      </c>
      <c r="M185" s="27">
        <v>90</v>
      </c>
      <c r="N185" s="27">
        <v>0</v>
      </c>
      <c r="O185" s="27">
        <v>6448</v>
      </c>
      <c r="P185" s="27">
        <v>97</v>
      </c>
      <c r="Q18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85" s="27">
        <v>0</v>
      </c>
      <c r="S185" s="27">
        <v>0</v>
      </c>
      <c r="T185" s="27">
        <v>0</v>
      </c>
      <c r="U185" s="27">
        <v>6448</v>
      </c>
      <c r="V185" s="27">
        <v>97</v>
      </c>
      <c r="W185" s="27">
        <v>0</v>
      </c>
      <c r="X185" s="27">
        <v>0</v>
      </c>
      <c r="Y18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0.57978605075928169</v>
      </c>
      <c r="Z185" s="27">
        <v>0</v>
      </c>
      <c r="AA185" s="27">
        <v>165650</v>
      </c>
      <c r="AB185" s="27">
        <v>17092</v>
      </c>
      <c r="AC185" s="27">
        <v>0</v>
      </c>
      <c r="AD185" s="27">
        <v>0</v>
      </c>
      <c r="AE185" s="27">
        <v>256229</v>
      </c>
      <c r="AF185" s="27">
        <v>0</v>
      </c>
      <c r="AG18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1.1967161016949153</v>
      </c>
      <c r="AH185" s="27">
        <v>10121</v>
      </c>
      <c r="AI185" s="27">
        <v>995</v>
      </c>
      <c r="AJ185" s="27">
        <v>42</v>
      </c>
      <c r="AK185" s="27">
        <v>389</v>
      </c>
      <c r="AL185" s="27">
        <v>15</v>
      </c>
      <c r="AM185" s="27">
        <v>520</v>
      </c>
      <c r="AN185" s="27">
        <v>3109</v>
      </c>
      <c r="AO185" s="27">
        <v>5206</v>
      </c>
      <c r="AP185" s="27">
        <v>0</v>
      </c>
      <c r="AQ185" s="27">
        <v>-9440</v>
      </c>
      <c r="AR18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3.4942617866004961</v>
      </c>
      <c r="AS185" s="27">
        <v>5824</v>
      </c>
      <c r="AT185" s="27">
        <v>1522</v>
      </c>
      <c r="AU185" s="27">
        <v>6685</v>
      </c>
      <c r="AV185" s="27">
        <v>184</v>
      </c>
      <c r="AW185" s="27">
        <v>276</v>
      </c>
      <c r="AX185" s="27">
        <v>0</v>
      </c>
      <c r="AY185" s="27">
        <v>3109</v>
      </c>
      <c r="AZ185" s="27">
        <v>4124</v>
      </c>
      <c r="BA185" s="27">
        <v>0</v>
      </c>
      <c r="BB185" s="27">
        <v>0</v>
      </c>
      <c r="BC185" s="27">
        <v>767</v>
      </c>
      <c r="BD185" s="27">
        <v>40</v>
      </c>
      <c r="BE185" s="27">
        <v>6448</v>
      </c>
      <c r="BF185" s="26">
        <f>IFERROR(SUM(Entity_Metrics[[#This Row],[Operating surplus/(deficit) (social housing lettings)]])/SUM(Entity_Metrics[[#This Row],[Turnover from social housing lettings]]),"")</f>
        <v>0.26999070919789409</v>
      </c>
      <c r="BG185" s="27">
        <v>8718</v>
      </c>
      <c r="BH185" s="27">
        <v>32290</v>
      </c>
      <c r="BI185" s="26">
        <f>IFERROR(SUM(Entity_Metrics[[#This Row],[Operating surplus/(deficit) (overall)2]],-Entity_Metrics[[#This Row],[Gain/(loss) on disposal of fixed assets (housing properties)2]],-Entity_Metrics[[#This Row],[Gain/(loss) on disposal of fixed assets (other)2]])/SUM(Entity_Metrics[[#This Row],[Turnover (overall)]]),"")</f>
        <v>0.2634341559609083</v>
      </c>
      <c r="BJ185" s="27">
        <v>10121</v>
      </c>
      <c r="BK185" s="27">
        <v>995</v>
      </c>
      <c r="BL185" s="27">
        <v>42</v>
      </c>
      <c r="BM185" s="27">
        <v>34483</v>
      </c>
      <c r="BN185" s="26">
        <f>IFERROR(SUM(Entity_Metrics[[#This Row],[Operating surplus/(deficit) (overall)3]],Entity_Metrics[[#This Row],[Share of operating surplus/(deficit) in joint ventures or associates]])/SUM(Entity_Metrics[[#This Row],[Total assets less current liabilities]]),"")</f>
        <v>3.6588496007114529E-2</v>
      </c>
      <c r="BO185" s="27">
        <v>10121</v>
      </c>
      <c r="BP185" s="27">
        <v>0</v>
      </c>
      <c r="BQ185" s="27">
        <v>276617</v>
      </c>
      <c r="BR185" s="65">
        <f>Entity_Metrics[[#This Row],[Total social housing units owned (Period end)]]</f>
        <v>6448</v>
      </c>
      <c r="BS185" s="26">
        <v>2.1690590111642743E-2</v>
      </c>
      <c r="BT185" s="26">
        <v>0.10845295055821372</v>
      </c>
      <c r="BU185" s="30" t="s">
        <v>850</v>
      </c>
      <c r="BV185" s="64">
        <v>2004</v>
      </c>
      <c r="BW185" s="30" t="s">
        <v>851</v>
      </c>
      <c r="BX185" s="30" t="s">
        <v>856</v>
      </c>
      <c r="BY185" s="29">
        <v>0.99313612805293527</v>
      </c>
      <c r="BZ185" s="23" t="s">
        <v>82</v>
      </c>
      <c r="CA185" s="32" t="s">
        <v>180</v>
      </c>
    </row>
    <row r="186" spans="1:79" x14ac:dyDescent="0.25">
      <c r="A186" s="23" t="s">
        <v>711</v>
      </c>
      <c r="B186" s="24" t="s">
        <v>710</v>
      </c>
      <c r="C186" s="25" t="s">
        <v>674</v>
      </c>
      <c r="D18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0.67061023556059973</v>
      </c>
      <c r="E186" s="27">
        <v>280075</v>
      </c>
      <c r="F186" s="27">
        <v>0</v>
      </c>
      <c r="G186" s="27">
        <v>0</v>
      </c>
      <c r="H186" s="27">
        <v>0</v>
      </c>
      <c r="I186" s="27">
        <v>0</v>
      </c>
      <c r="J186" s="27">
        <v>417642</v>
      </c>
      <c r="K186" s="27">
        <v>0</v>
      </c>
      <c r="L18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0.74688346883468837</v>
      </c>
      <c r="M186" s="27">
        <v>1378</v>
      </c>
      <c r="N186" s="27">
        <v>0</v>
      </c>
      <c r="O186" s="27">
        <v>1845</v>
      </c>
      <c r="P186" s="27">
        <v>0</v>
      </c>
      <c r="Q18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86" s="27">
        <v>0</v>
      </c>
      <c r="S186" s="27">
        <v>0</v>
      </c>
      <c r="T186" s="27">
        <v>0</v>
      </c>
      <c r="U186" s="27">
        <v>1845</v>
      </c>
      <c r="V186" s="27">
        <v>0</v>
      </c>
      <c r="W186" s="27">
        <v>0</v>
      </c>
      <c r="X186" s="27">
        <v>0</v>
      </c>
      <c r="Y18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1.1068043922785544</v>
      </c>
      <c r="Z186" s="27">
        <v>0</v>
      </c>
      <c r="AA186" s="27">
        <v>282974</v>
      </c>
      <c r="AB186" s="27">
        <v>34948</v>
      </c>
      <c r="AC186" s="27">
        <v>214222</v>
      </c>
      <c r="AD186" s="27">
        <v>0</v>
      </c>
      <c r="AE186" s="27">
        <v>417642</v>
      </c>
      <c r="AF186" s="27">
        <v>0</v>
      </c>
      <c r="AG18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-0.89234483738105386</v>
      </c>
      <c r="AH186" s="27">
        <v>-13683</v>
      </c>
      <c r="AI186" s="27">
        <v>0</v>
      </c>
      <c r="AJ186" s="27">
        <v>0</v>
      </c>
      <c r="AK186" s="27">
        <v>0</v>
      </c>
      <c r="AL186" s="27">
        <v>0</v>
      </c>
      <c r="AM186" s="27">
        <v>0</v>
      </c>
      <c r="AN186" s="27">
        <v>0</v>
      </c>
      <c r="AO186" s="27">
        <v>1117</v>
      </c>
      <c r="AP186" s="27">
        <v>0</v>
      </c>
      <c r="AQ186" s="27">
        <v>-14082</v>
      </c>
      <c r="AR18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13.237398373983741</v>
      </c>
      <c r="AS186" s="27">
        <v>24341</v>
      </c>
      <c r="AT186" s="27">
        <v>37</v>
      </c>
      <c r="AU186" s="27">
        <v>45</v>
      </c>
      <c r="AV186" s="27">
        <v>0</v>
      </c>
      <c r="AW186" s="27">
        <v>0</v>
      </c>
      <c r="AX186" s="27">
        <v>0</v>
      </c>
      <c r="AY186" s="27">
        <v>0</v>
      </c>
      <c r="AZ186" s="27">
        <v>0</v>
      </c>
      <c r="BA186" s="27">
        <v>0</v>
      </c>
      <c r="BB186" s="27">
        <v>0</v>
      </c>
      <c r="BC186" s="27">
        <v>0</v>
      </c>
      <c r="BD186" s="27">
        <v>0</v>
      </c>
      <c r="BE186" s="27">
        <v>1845</v>
      </c>
      <c r="BF186" s="26">
        <f>IFERROR(SUM(Entity_Metrics[[#This Row],[Operating surplus/(deficit) (social housing lettings)]])/SUM(Entity_Metrics[[#This Row],[Turnover from social housing lettings]]),"")</f>
        <v>-4.8662965533194544</v>
      </c>
      <c r="BG186" s="27">
        <v>-21037</v>
      </c>
      <c r="BH186" s="27">
        <v>4323</v>
      </c>
      <c r="BI186" s="26">
        <f>IFERROR(SUM(Entity_Metrics[[#This Row],[Operating surplus/(deficit) (overall)2]],-Entity_Metrics[[#This Row],[Gain/(loss) on disposal of fixed assets (housing properties)2]],-Entity_Metrics[[#This Row],[Gain/(loss) on disposal of fixed assets (other)2]])/SUM(Entity_Metrics[[#This Row],[Turnover (overall)]]),"")</f>
        <v>-0.39278332759214607</v>
      </c>
      <c r="BJ186" s="27">
        <v>-13683</v>
      </c>
      <c r="BK186" s="27">
        <v>0</v>
      </c>
      <c r="BL186" s="27">
        <v>0</v>
      </c>
      <c r="BM186" s="27">
        <v>34836</v>
      </c>
      <c r="BN186" s="26">
        <f>IFERROR(SUM(Entity_Metrics[[#This Row],[Operating surplus/(deficit) (overall)3]],Entity_Metrics[[#This Row],[Share of operating surplus/(deficit) in joint ventures or associates]])/SUM(Entity_Metrics[[#This Row],[Total assets less current liabilities]]),"")</f>
        <v>-2.7189701972410888E-2</v>
      </c>
      <c r="BO186" s="27">
        <v>-13683</v>
      </c>
      <c r="BP186" s="27">
        <v>0</v>
      </c>
      <c r="BQ186" s="27">
        <v>503242</v>
      </c>
      <c r="BR186" s="65">
        <f>Entity_Metrics[[#This Row],[Total social housing units owned (Period end)]]</f>
        <v>1845</v>
      </c>
      <c r="BS186" s="26">
        <v>0</v>
      </c>
      <c r="BT186" s="26">
        <v>0</v>
      </c>
      <c r="BU186" s="30" t="s">
        <v>845</v>
      </c>
      <c r="BV186" s="64" t="s">
        <v>118</v>
      </c>
      <c r="BW186" s="30" t="s">
        <v>118</v>
      </c>
      <c r="BX186" s="30" t="s">
        <v>848</v>
      </c>
      <c r="BY186" s="29">
        <v>0.98943360888450427</v>
      </c>
      <c r="BZ186" s="23">
        <v>4636</v>
      </c>
      <c r="CA186" s="32" t="s">
        <v>710</v>
      </c>
    </row>
    <row r="187" spans="1:79" x14ac:dyDescent="0.25">
      <c r="A187" s="23" t="s">
        <v>498</v>
      </c>
      <c r="B187" s="24" t="s">
        <v>497</v>
      </c>
      <c r="C187" s="25" t="s">
        <v>686</v>
      </c>
      <c r="D18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0.26805856938986961</v>
      </c>
      <c r="E187" s="27">
        <v>11512</v>
      </c>
      <c r="F187" s="27">
        <v>0</v>
      </c>
      <c r="G187" s="27">
        <v>29334</v>
      </c>
      <c r="H187" s="27">
        <v>290</v>
      </c>
      <c r="I187" s="27">
        <v>0</v>
      </c>
      <c r="J187" s="27">
        <v>153459</v>
      </c>
      <c r="K187" s="27">
        <v>0</v>
      </c>
      <c r="L18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3.1762164909160209E-3</v>
      </c>
      <c r="M187" s="27">
        <v>25</v>
      </c>
      <c r="N187" s="27">
        <v>0</v>
      </c>
      <c r="O187" s="27">
        <v>7871</v>
      </c>
      <c r="P187" s="27">
        <v>0</v>
      </c>
      <c r="Q18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1.1402508551881414E-3</v>
      </c>
      <c r="R187" s="27">
        <v>3</v>
      </c>
      <c r="S187" s="27">
        <v>0</v>
      </c>
      <c r="T187" s="27">
        <v>6</v>
      </c>
      <c r="U187" s="27">
        <v>7871</v>
      </c>
      <c r="V187" s="27">
        <v>0</v>
      </c>
      <c r="W187" s="27">
        <v>22</v>
      </c>
      <c r="X187" s="27">
        <v>0</v>
      </c>
      <c r="Y18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0.41048097537452999</v>
      </c>
      <c r="Z187" s="27">
        <v>0</v>
      </c>
      <c r="AA187" s="27">
        <v>63325</v>
      </c>
      <c r="AB187" s="27">
        <v>333</v>
      </c>
      <c r="AC187" s="27">
        <v>0</v>
      </c>
      <c r="AD187" s="27">
        <v>0</v>
      </c>
      <c r="AE187" s="27">
        <v>153459</v>
      </c>
      <c r="AF187" s="27">
        <v>0</v>
      </c>
      <c r="AG18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-8.8780183180682766</v>
      </c>
      <c r="AH187" s="27">
        <v>8833</v>
      </c>
      <c r="AI187" s="27">
        <v>3664</v>
      </c>
      <c r="AJ187" s="27">
        <v>0</v>
      </c>
      <c r="AK187" s="27">
        <v>182</v>
      </c>
      <c r="AL187" s="27">
        <v>782</v>
      </c>
      <c r="AM187" s="27">
        <v>7</v>
      </c>
      <c r="AN187" s="27">
        <v>29334</v>
      </c>
      <c r="AO187" s="27">
        <v>3797</v>
      </c>
      <c r="AP187" s="27">
        <v>-290</v>
      </c>
      <c r="AQ187" s="27">
        <v>-2112</v>
      </c>
      <c r="AR18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7.1514462548945303</v>
      </c>
      <c r="AS187" s="27">
        <v>11476</v>
      </c>
      <c r="AT187" s="27">
        <v>1835</v>
      </c>
      <c r="AU187" s="27">
        <v>6729</v>
      </c>
      <c r="AV187" s="27">
        <v>3974</v>
      </c>
      <c r="AW187" s="27">
        <v>1334</v>
      </c>
      <c r="AX187" s="27">
        <v>0</v>
      </c>
      <c r="AY187" s="27">
        <v>29334</v>
      </c>
      <c r="AZ187" s="27">
        <v>5</v>
      </c>
      <c r="BA187" s="27">
        <v>369</v>
      </c>
      <c r="BB187" s="27">
        <v>0</v>
      </c>
      <c r="BC187" s="27">
        <v>1562</v>
      </c>
      <c r="BD187" s="27">
        <v>0</v>
      </c>
      <c r="BE187" s="27">
        <v>7917</v>
      </c>
      <c r="BF187" s="26">
        <f>IFERROR(SUM(Entity_Metrics[[#This Row],[Operating surplus/(deficit) (social housing lettings)]])/SUM(Entity_Metrics[[#This Row],[Turnover from social housing lettings]]),"")</f>
        <v>0.16318236308879858</v>
      </c>
      <c r="BG187" s="27">
        <v>5581</v>
      </c>
      <c r="BH187" s="27">
        <v>34201</v>
      </c>
      <c r="BI187" s="26">
        <f>IFERROR(SUM(Entity_Metrics[[#This Row],[Operating surplus/(deficit) (overall)2]],-Entity_Metrics[[#This Row],[Gain/(loss) on disposal of fixed assets (housing properties)2]],-Entity_Metrics[[#This Row],[Gain/(loss) on disposal of fixed assets (other)2]])/SUM(Entity_Metrics[[#This Row],[Turnover (overall)]]),"")</f>
        <v>0.12862048372648552</v>
      </c>
      <c r="BJ187" s="27">
        <v>8833</v>
      </c>
      <c r="BK187" s="27">
        <v>3664</v>
      </c>
      <c r="BL187" s="27">
        <v>0</v>
      </c>
      <c r="BM187" s="27">
        <v>40188</v>
      </c>
      <c r="BN187" s="26">
        <f>IFERROR(SUM(Entity_Metrics[[#This Row],[Operating surplus/(deficit) (overall)3]],Entity_Metrics[[#This Row],[Share of operating surplus/(deficit) in joint ventures or associates]])/SUM(Entity_Metrics[[#This Row],[Total assets less current liabilities]]),"")</f>
        <v>3.8652057096347898E-2</v>
      </c>
      <c r="BO187" s="27">
        <v>8833</v>
      </c>
      <c r="BP187" s="27">
        <v>0</v>
      </c>
      <c r="BQ187" s="27">
        <v>228526</v>
      </c>
      <c r="BR187" s="65">
        <f>Entity_Metrics[[#This Row],[Total social housing units owned (Period end)]]</f>
        <v>7871</v>
      </c>
      <c r="BS187" s="26">
        <v>0</v>
      </c>
      <c r="BT187" s="26">
        <v>3.7733451912082328E-2</v>
      </c>
      <c r="BU187" s="30" t="s">
        <v>850</v>
      </c>
      <c r="BV187" s="64">
        <v>2015</v>
      </c>
      <c r="BW187" s="30" t="s">
        <v>857</v>
      </c>
      <c r="BX187" s="30" t="s">
        <v>853</v>
      </c>
      <c r="BY187" s="29">
        <v>0.92070169320167683</v>
      </c>
      <c r="BZ187" s="23">
        <v>4609</v>
      </c>
      <c r="CA187" s="32" t="s">
        <v>497</v>
      </c>
    </row>
    <row r="188" spans="1:79" x14ac:dyDescent="0.25">
      <c r="A188" s="23" t="s">
        <v>13</v>
      </c>
      <c r="B188" s="24" t="s">
        <v>14</v>
      </c>
      <c r="C188" s="25" t="s">
        <v>686</v>
      </c>
      <c r="D18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2.3265589473483086E-2</v>
      </c>
      <c r="E188" s="27">
        <v>65</v>
      </c>
      <c r="F188" s="27">
        <v>2060</v>
      </c>
      <c r="G188" s="27">
        <v>1528</v>
      </c>
      <c r="H188" s="27">
        <v>0</v>
      </c>
      <c r="I188" s="27">
        <v>0</v>
      </c>
      <c r="J188" s="27">
        <v>157013</v>
      </c>
      <c r="K188" s="27">
        <v>0</v>
      </c>
      <c r="L18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4.0910253132191259E-3</v>
      </c>
      <c r="M188" s="27">
        <v>16</v>
      </c>
      <c r="N188" s="27">
        <v>0</v>
      </c>
      <c r="O188" s="27">
        <v>3911</v>
      </c>
      <c r="P188" s="27">
        <v>0</v>
      </c>
      <c r="Q18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88" s="27">
        <v>0</v>
      </c>
      <c r="S188" s="27">
        <v>0</v>
      </c>
      <c r="T188" s="27">
        <v>0</v>
      </c>
      <c r="U188" s="27">
        <v>3911</v>
      </c>
      <c r="V188" s="27">
        <v>0</v>
      </c>
      <c r="W188" s="27">
        <v>159</v>
      </c>
      <c r="X188" s="27">
        <v>0</v>
      </c>
      <c r="Y18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0.14158700235012386</v>
      </c>
      <c r="Z188" s="27">
        <v>1552</v>
      </c>
      <c r="AA188" s="27">
        <v>28477</v>
      </c>
      <c r="AB188" s="27">
        <v>7798</v>
      </c>
      <c r="AC188" s="27">
        <v>0</v>
      </c>
      <c r="AD188" s="27">
        <v>0</v>
      </c>
      <c r="AE188" s="27">
        <v>157013</v>
      </c>
      <c r="AF188" s="27">
        <v>0</v>
      </c>
      <c r="AG18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2.3797297297297297</v>
      </c>
      <c r="AH188" s="27">
        <v>2867</v>
      </c>
      <c r="AI188" s="27">
        <v>0</v>
      </c>
      <c r="AJ188" s="27">
        <v>0</v>
      </c>
      <c r="AK188" s="27">
        <v>2752</v>
      </c>
      <c r="AL188" s="27">
        <v>0</v>
      </c>
      <c r="AM188" s="27">
        <v>29</v>
      </c>
      <c r="AN188" s="27">
        <v>1528</v>
      </c>
      <c r="AO188" s="27">
        <v>4906</v>
      </c>
      <c r="AP188" s="27">
        <v>0</v>
      </c>
      <c r="AQ188" s="27">
        <v>-1480</v>
      </c>
      <c r="AR18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6.6508543738842132</v>
      </c>
      <c r="AS188" s="27">
        <v>7207</v>
      </c>
      <c r="AT188" s="27">
        <v>8567</v>
      </c>
      <c r="AU188" s="27">
        <v>4067</v>
      </c>
      <c r="AV188" s="27">
        <v>176</v>
      </c>
      <c r="AW188" s="27">
        <v>964</v>
      </c>
      <c r="AX188" s="27">
        <v>0</v>
      </c>
      <c r="AY188" s="27">
        <v>1528</v>
      </c>
      <c r="AZ188" s="27">
        <v>186</v>
      </c>
      <c r="BA188" s="27">
        <v>0</v>
      </c>
      <c r="BB188" s="27">
        <v>0</v>
      </c>
      <c r="BC188" s="27">
        <v>517</v>
      </c>
      <c r="BD188" s="27">
        <v>2866</v>
      </c>
      <c r="BE188" s="27">
        <v>3921</v>
      </c>
      <c r="BF188" s="26">
        <f>IFERROR(SUM(Entity_Metrics[[#This Row],[Operating surplus/(deficit) (social housing lettings)]])/SUM(Entity_Metrics[[#This Row],[Turnover from social housing lettings]]),"")</f>
        <v>4.4024249422632791E-2</v>
      </c>
      <c r="BG188" s="27">
        <v>1220</v>
      </c>
      <c r="BH188" s="27">
        <v>27712</v>
      </c>
      <c r="BI188" s="26">
        <f>IFERROR(SUM(Entity_Metrics[[#This Row],[Operating surplus/(deficit) (overall)2]],-Entity_Metrics[[#This Row],[Gain/(loss) on disposal of fixed assets (housing properties)2]],-Entity_Metrics[[#This Row],[Gain/(loss) on disposal of fixed assets (other)2]])/SUM(Entity_Metrics[[#This Row],[Turnover (overall)]]),"")</f>
        <v>8.4318569495912002E-2</v>
      </c>
      <c r="BJ188" s="27">
        <v>2867</v>
      </c>
      <c r="BK188" s="27">
        <v>0</v>
      </c>
      <c r="BL188" s="27">
        <v>0</v>
      </c>
      <c r="BM188" s="27">
        <v>34002</v>
      </c>
      <c r="BN188" s="26">
        <f>IFERROR(SUM(Entity_Metrics[[#This Row],[Operating surplus/(deficit) (overall)3]],Entity_Metrics[[#This Row],[Share of operating surplus/(deficit) in joint ventures or associates]])/SUM(Entity_Metrics[[#This Row],[Total assets less current liabilities]]),"")</f>
        <v>1.5187070595776014E-2</v>
      </c>
      <c r="BO188" s="27">
        <v>2867</v>
      </c>
      <c r="BP188" s="27">
        <v>0</v>
      </c>
      <c r="BQ188" s="27">
        <v>188779</v>
      </c>
      <c r="BR188" s="65">
        <f>Entity_Metrics[[#This Row],[Total social housing units owned (Period end)]]</f>
        <v>3911</v>
      </c>
      <c r="BS188" s="26">
        <v>0.54961411245865488</v>
      </c>
      <c r="BT188" s="26">
        <v>7.965821389195149E-2</v>
      </c>
      <c r="BU188" s="30" t="s">
        <v>845</v>
      </c>
      <c r="BV188" s="64" t="s">
        <v>118</v>
      </c>
      <c r="BW188" s="30" t="s">
        <v>118</v>
      </c>
      <c r="BX188" s="30" t="s">
        <v>848</v>
      </c>
      <c r="BY188" s="29">
        <v>1.0103548000816445</v>
      </c>
      <c r="BZ188" s="23" t="s">
        <v>13</v>
      </c>
      <c r="CA188" s="32" t="s">
        <v>14</v>
      </c>
    </row>
    <row r="189" spans="1:79" x14ac:dyDescent="0.25">
      <c r="A189" s="23" t="s">
        <v>500</v>
      </c>
      <c r="B189" s="24" t="s">
        <v>499</v>
      </c>
      <c r="C189" s="25" t="s">
        <v>686</v>
      </c>
      <c r="D18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0.1474528400571847</v>
      </c>
      <c r="E189" s="27">
        <v>100961</v>
      </c>
      <c r="F189" s="27">
        <v>0</v>
      </c>
      <c r="G189" s="27">
        <v>780</v>
      </c>
      <c r="H189" s="27">
        <v>3979</v>
      </c>
      <c r="I189" s="27">
        <v>0</v>
      </c>
      <c r="J189" s="27">
        <v>716975</v>
      </c>
      <c r="K189" s="27">
        <v>0</v>
      </c>
      <c r="L18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5.0200803212851405E-2</v>
      </c>
      <c r="M189" s="27">
        <v>250</v>
      </c>
      <c r="N189" s="27">
        <v>0</v>
      </c>
      <c r="O189" s="27">
        <v>4927</v>
      </c>
      <c r="P189" s="27">
        <v>53</v>
      </c>
      <c r="Q18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2.6014366142496602E-2</v>
      </c>
      <c r="R189" s="27">
        <v>0</v>
      </c>
      <c r="S189" s="27">
        <v>67</v>
      </c>
      <c r="T189" s="27">
        <v>67</v>
      </c>
      <c r="U189" s="27">
        <v>4927</v>
      </c>
      <c r="V189" s="27">
        <v>53</v>
      </c>
      <c r="W189" s="27">
        <v>72</v>
      </c>
      <c r="X189" s="27">
        <v>99</v>
      </c>
      <c r="Y18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0.90491160779664559</v>
      </c>
      <c r="Z189" s="27">
        <v>297</v>
      </c>
      <c r="AA189" s="27">
        <v>0</v>
      </c>
      <c r="AB189" s="27">
        <v>3764</v>
      </c>
      <c r="AC189" s="27">
        <v>651931</v>
      </c>
      <c r="AD189" s="27">
        <v>335</v>
      </c>
      <c r="AE189" s="27">
        <v>716975</v>
      </c>
      <c r="AF189" s="27">
        <v>0</v>
      </c>
      <c r="AG18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0.96291452592246618</v>
      </c>
      <c r="AH189" s="27">
        <v>17251</v>
      </c>
      <c r="AI189" s="27">
        <v>607</v>
      </c>
      <c r="AJ189" s="27">
        <v>0</v>
      </c>
      <c r="AK189" s="27">
        <v>0</v>
      </c>
      <c r="AL189" s="27">
        <v>0</v>
      </c>
      <c r="AM189" s="27">
        <v>1428</v>
      </c>
      <c r="AN189" s="27">
        <v>780</v>
      </c>
      <c r="AO189" s="27">
        <v>3324</v>
      </c>
      <c r="AP189" s="27">
        <v>-3979</v>
      </c>
      <c r="AQ189" s="27">
        <v>-17431</v>
      </c>
      <c r="AR18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2.6494824436776945</v>
      </c>
      <c r="AS189" s="27">
        <v>3514</v>
      </c>
      <c r="AT189" s="27">
        <v>3499</v>
      </c>
      <c r="AU189" s="27">
        <v>2303</v>
      </c>
      <c r="AV189" s="27">
        <v>514</v>
      </c>
      <c r="AW189" s="27">
        <v>0</v>
      </c>
      <c r="AX189" s="27">
        <v>0</v>
      </c>
      <c r="AY189" s="27">
        <v>780</v>
      </c>
      <c r="AZ189" s="27">
        <v>0</v>
      </c>
      <c r="BA189" s="27">
        <v>1097</v>
      </c>
      <c r="BB189" s="27">
        <v>0</v>
      </c>
      <c r="BC189" s="27">
        <v>946</v>
      </c>
      <c r="BD189" s="27">
        <v>401</v>
      </c>
      <c r="BE189" s="27">
        <v>4927</v>
      </c>
      <c r="BF189" s="26">
        <f>IFERROR(SUM(Entity_Metrics[[#This Row],[Operating surplus/(deficit) (social housing lettings)]])/SUM(Entity_Metrics[[#This Row],[Turnover from social housing lettings]]),"")</f>
        <v>0.48723363409483589</v>
      </c>
      <c r="BG189" s="27">
        <v>12690</v>
      </c>
      <c r="BH189" s="27">
        <v>26045</v>
      </c>
      <c r="BI189" s="26">
        <f>IFERROR(SUM(Entity_Metrics[[#This Row],[Operating surplus/(deficit) (overall)2]],-Entity_Metrics[[#This Row],[Gain/(loss) on disposal of fixed assets (housing properties)2]],-Entity_Metrics[[#This Row],[Gain/(loss) on disposal of fixed assets (other)2]])/SUM(Entity_Metrics[[#This Row],[Turnover (overall)]]),"")</f>
        <v>0.27318834632745176</v>
      </c>
      <c r="BJ189" s="27">
        <v>17251</v>
      </c>
      <c r="BK189" s="27">
        <v>607</v>
      </c>
      <c r="BL189" s="27">
        <v>0</v>
      </c>
      <c r="BM189" s="27">
        <v>60925</v>
      </c>
      <c r="BN189" s="26">
        <f>IFERROR(SUM(Entity_Metrics[[#This Row],[Operating surplus/(deficit) (overall)3]],Entity_Metrics[[#This Row],[Share of operating surplus/(deficit) in joint ventures or associates]])/SUM(Entity_Metrics[[#This Row],[Total assets less current liabilities]]),"")</f>
        <v>2.1468350019600402E-2</v>
      </c>
      <c r="BO189" s="27">
        <v>17251</v>
      </c>
      <c r="BP189" s="27">
        <v>0</v>
      </c>
      <c r="BQ189" s="27">
        <v>803555</v>
      </c>
      <c r="BR189" s="65">
        <f>Entity_Metrics[[#This Row],[Total social housing units owned (Period end)]]</f>
        <v>4927</v>
      </c>
      <c r="BS189" s="26">
        <v>0.11847759361571517</v>
      </c>
      <c r="BT189" s="26">
        <v>9.003478616738286E-3</v>
      </c>
      <c r="BU189" s="30" t="s">
        <v>845</v>
      </c>
      <c r="BV189" s="64" t="s">
        <v>118</v>
      </c>
      <c r="BW189" s="30" t="s">
        <v>118</v>
      </c>
      <c r="BX189" s="30" t="s">
        <v>848</v>
      </c>
      <c r="BY189" s="29">
        <v>0.99651675873784351</v>
      </c>
      <c r="BZ189" s="23" t="s">
        <v>196</v>
      </c>
      <c r="CA189" s="32" t="s">
        <v>46</v>
      </c>
    </row>
    <row r="190" spans="1:79" x14ac:dyDescent="0.25">
      <c r="A190" s="23" t="s">
        <v>196</v>
      </c>
      <c r="B190" s="24" t="s">
        <v>46</v>
      </c>
      <c r="C190" s="25" t="s">
        <v>686</v>
      </c>
      <c r="D19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1.4973568396656338E-2</v>
      </c>
      <c r="E190" s="27">
        <v>500</v>
      </c>
      <c r="F190" s="27">
        <v>0</v>
      </c>
      <c r="G190" s="27">
        <v>56900</v>
      </c>
      <c r="H190" s="27">
        <v>100</v>
      </c>
      <c r="I190" s="27">
        <v>0</v>
      </c>
      <c r="J190" s="27">
        <v>3840100</v>
      </c>
      <c r="K190" s="27">
        <v>0</v>
      </c>
      <c r="L19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3.0142963771028305E-4</v>
      </c>
      <c r="M190" s="27">
        <v>21</v>
      </c>
      <c r="N190" s="27">
        <v>0</v>
      </c>
      <c r="O190" s="27">
        <v>66121</v>
      </c>
      <c r="P190" s="27">
        <v>3547</v>
      </c>
      <c r="Q19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90" s="27">
        <v>0</v>
      </c>
      <c r="S190" s="27">
        <v>0</v>
      </c>
      <c r="T190" s="27">
        <v>0</v>
      </c>
      <c r="U190" s="27">
        <v>66121</v>
      </c>
      <c r="V190" s="27">
        <v>3547</v>
      </c>
      <c r="W190" s="27">
        <v>4161</v>
      </c>
      <c r="X190" s="27">
        <v>62</v>
      </c>
      <c r="Y19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0.47556053227780526</v>
      </c>
      <c r="Z190" s="27">
        <v>38800</v>
      </c>
      <c r="AA190" s="27">
        <v>956400</v>
      </c>
      <c r="AB190" s="27">
        <v>1900</v>
      </c>
      <c r="AC190" s="27">
        <v>786300</v>
      </c>
      <c r="AD190" s="27">
        <v>46600</v>
      </c>
      <c r="AE190" s="27">
        <v>3840100</v>
      </c>
      <c r="AF190" s="27">
        <v>0</v>
      </c>
      <c r="AG19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1.1230314960629921</v>
      </c>
      <c r="AH190" s="27">
        <v>116100</v>
      </c>
      <c r="AI190" s="27">
        <v>6000</v>
      </c>
      <c r="AJ190" s="27">
        <v>-200</v>
      </c>
      <c r="AK190" s="27">
        <v>0</v>
      </c>
      <c r="AL190" s="27">
        <v>0</v>
      </c>
      <c r="AM190" s="27">
        <v>7200</v>
      </c>
      <c r="AN190" s="27">
        <v>61700</v>
      </c>
      <c r="AO190" s="27">
        <v>58300</v>
      </c>
      <c r="AP190" s="27">
        <v>-900</v>
      </c>
      <c r="AQ190" s="27">
        <v>-100700</v>
      </c>
      <c r="AR19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4.1882167753541717</v>
      </c>
      <c r="AS190" s="27">
        <v>59100</v>
      </c>
      <c r="AT190" s="27">
        <v>49300</v>
      </c>
      <c r="AU190" s="27">
        <v>81000</v>
      </c>
      <c r="AV190" s="27">
        <v>19200</v>
      </c>
      <c r="AW190" s="27">
        <v>0</v>
      </c>
      <c r="AX190" s="27">
        <v>0</v>
      </c>
      <c r="AY190" s="27">
        <v>61700</v>
      </c>
      <c r="AZ190" s="27">
        <v>0</v>
      </c>
      <c r="BA190" s="27">
        <v>4300</v>
      </c>
      <c r="BB190" s="27">
        <v>800</v>
      </c>
      <c r="BC190" s="27">
        <v>9500</v>
      </c>
      <c r="BD190" s="27">
        <v>13100</v>
      </c>
      <c r="BE190" s="27">
        <v>71152</v>
      </c>
      <c r="BF190" s="26">
        <f>IFERROR(SUM(Entity_Metrics[[#This Row],[Operating surplus/(deficit) (social housing lettings)]])/SUM(Entity_Metrics[[#This Row],[Turnover from social housing lettings]]),"")</f>
        <v>0.31349658314350798</v>
      </c>
      <c r="BG190" s="27">
        <v>110100</v>
      </c>
      <c r="BH190" s="27">
        <v>351200</v>
      </c>
      <c r="BI190" s="26">
        <f>IFERROR(SUM(Entity_Metrics[[#This Row],[Operating surplus/(deficit) (overall)2]],-Entity_Metrics[[#This Row],[Gain/(loss) on disposal of fixed assets (housing properties)2]],-Entity_Metrics[[#This Row],[Gain/(loss) on disposal of fixed assets (other)2]])/SUM(Entity_Metrics[[#This Row],[Turnover (overall)]]),"")</f>
        <v>0.24289804007927771</v>
      </c>
      <c r="BJ190" s="27">
        <v>116100</v>
      </c>
      <c r="BK190" s="27">
        <v>6000</v>
      </c>
      <c r="BL190" s="27">
        <v>-200</v>
      </c>
      <c r="BM190" s="27">
        <v>454100</v>
      </c>
      <c r="BN190" s="26">
        <f>IFERROR(SUM(Entity_Metrics[[#This Row],[Operating surplus/(deficit) (overall)3]],Entity_Metrics[[#This Row],[Share of operating surplus/(deficit) in joint ventures or associates]])/SUM(Entity_Metrics[[#This Row],[Total assets less current liabilities]]),"")</f>
        <v>2.6240253135947564E-2</v>
      </c>
      <c r="BO190" s="27">
        <v>116100</v>
      </c>
      <c r="BP190" s="27">
        <v>0</v>
      </c>
      <c r="BQ190" s="27">
        <v>4424500</v>
      </c>
      <c r="BR190" s="65">
        <f>Entity_Metrics[[#This Row],[Total social housing units owned (Period end)]]</f>
        <v>66121</v>
      </c>
      <c r="BS190" s="26">
        <v>5.1844345971779011E-2</v>
      </c>
      <c r="BT190" s="26">
        <v>0.1564555889959317</v>
      </c>
      <c r="BU190" s="30" t="s">
        <v>845</v>
      </c>
      <c r="BV190" s="64" t="s">
        <v>118</v>
      </c>
      <c r="BW190" s="30" t="s">
        <v>118</v>
      </c>
      <c r="BX190" s="30" t="s">
        <v>848</v>
      </c>
      <c r="BY190" s="29">
        <v>0.9929305238257502</v>
      </c>
      <c r="BZ190" s="23" t="s">
        <v>196</v>
      </c>
      <c r="CA190" s="32" t="s">
        <v>46</v>
      </c>
    </row>
    <row r="191" spans="1:79" x14ac:dyDescent="0.25">
      <c r="A191" s="23" t="s">
        <v>262</v>
      </c>
      <c r="B191" s="24" t="s">
        <v>712</v>
      </c>
      <c r="C191" s="25" t="s">
        <v>686</v>
      </c>
      <c r="D19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3.9891675646296337E-2</v>
      </c>
      <c r="E191" s="27">
        <v>6539</v>
      </c>
      <c r="F191" s="27">
        <v>0</v>
      </c>
      <c r="G191" s="27">
        <v>5848</v>
      </c>
      <c r="H191" s="27">
        <v>237</v>
      </c>
      <c r="I191" s="27">
        <v>0</v>
      </c>
      <c r="J191" s="27">
        <v>316457</v>
      </c>
      <c r="K191" s="27">
        <v>0</v>
      </c>
      <c r="L19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1.623327822035172E-2</v>
      </c>
      <c r="M191" s="27">
        <v>108</v>
      </c>
      <c r="N191" s="27">
        <v>0</v>
      </c>
      <c r="O191" s="27">
        <v>6132</v>
      </c>
      <c r="P191" s="27">
        <v>521</v>
      </c>
      <c r="Q19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3.9934920869693835E-3</v>
      </c>
      <c r="R191" s="27">
        <v>27</v>
      </c>
      <c r="S191" s="27">
        <v>0</v>
      </c>
      <c r="T191" s="27">
        <v>0</v>
      </c>
      <c r="U191" s="27">
        <v>6132</v>
      </c>
      <c r="V191" s="27">
        <v>521</v>
      </c>
      <c r="W191" s="27">
        <v>108</v>
      </c>
      <c r="X191" s="27">
        <v>0</v>
      </c>
      <c r="Y19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0.66924100272706877</v>
      </c>
      <c r="Z191" s="27">
        <v>0</v>
      </c>
      <c r="AA191" s="27">
        <v>224717</v>
      </c>
      <c r="AB191" s="27">
        <v>12969</v>
      </c>
      <c r="AC191" s="27">
        <v>38</v>
      </c>
      <c r="AD191" s="27">
        <v>0</v>
      </c>
      <c r="AE191" s="27">
        <v>316457</v>
      </c>
      <c r="AF191" s="27">
        <v>0</v>
      </c>
      <c r="AG19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1.3209160065877186</v>
      </c>
      <c r="AH191" s="27">
        <v>18401</v>
      </c>
      <c r="AI191" s="27">
        <v>1980</v>
      </c>
      <c r="AJ191" s="27">
        <v>0</v>
      </c>
      <c r="AK191" s="27">
        <v>639</v>
      </c>
      <c r="AL191" s="27">
        <v>0</v>
      </c>
      <c r="AM191" s="27">
        <v>49</v>
      </c>
      <c r="AN191" s="27">
        <v>5848</v>
      </c>
      <c r="AO191" s="27">
        <v>6860</v>
      </c>
      <c r="AP191" s="27">
        <v>-237</v>
      </c>
      <c r="AQ191" s="27">
        <v>-12514</v>
      </c>
      <c r="AR19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4.2146118721461185</v>
      </c>
      <c r="AS191" s="27">
        <v>3626</v>
      </c>
      <c r="AT191" s="27">
        <v>6653</v>
      </c>
      <c r="AU191" s="27">
        <v>3515</v>
      </c>
      <c r="AV191" s="27">
        <v>3148</v>
      </c>
      <c r="AW191" s="27">
        <v>946</v>
      </c>
      <c r="AX191" s="27">
        <v>0</v>
      </c>
      <c r="AY191" s="27">
        <v>5848</v>
      </c>
      <c r="AZ191" s="27">
        <v>2108</v>
      </c>
      <c r="BA191" s="27">
        <v>0</v>
      </c>
      <c r="BB191" s="27">
        <v>0</v>
      </c>
      <c r="BC191" s="27">
        <v>0</v>
      </c>
      <c r="BD191" s="27">
        <v>0</v>
      </c>
      <c r="BE191" s="27">
        <v>6132</v>
      </c>
      <c r="BF191" s="26">
        <f>IFERROR(SUM(Entity_Metrics[[#This Row],[Operating surplus/(deficit) (social housing lettings)]])/SUM(Entity_Metrics[[#This Row],[Turnover from social housing lettings]]),"")</f>
        <v>0.33348962317696124</v>
      </c>
      <c r="BG191" s="27">
        <v>13514</v>
      </c>
      <c r="BH191" s="27">
        <v>40523</v>
      </c>
      <c r="BI191" s="26">
        <f>IFERROR(SUM(Entity_Metrics[[#This Row],[Operating surplus/(deficit) (overall)2]],-Entity_Metrics[[#This Row],[Gain/(loss) on disposal of fixed assets (housing properties)2]],-Entity_Metrics[[#This Row],[Gain/(loss) on disposal of fixed assets (other)2]])/SUM(Entity_Metrics[[#This Row],[Turnover (overall)]]),"")</f>
        <v>0.34437127757738445</v>
      </c>
      <c r="BJ191" s="27">
        <v>18401</v>
      </c>
      <c r="BK191" s="27">
        <v>1980</v>
      </c>
      <c r="BL191" s="27">
        <v>0</v>
      </c>
      <c r="BM191" s="27">
        <v>47684</v>
      </c>
      <c r="BN191" s="26">
        <f>IFERROR(SUM(Entity_Metrics[[#This Row],[Operating surplus/(deficit) (overall)3]],Entity_Metrics[[#This Row],[Share of operating surplus/(deficit) in joint ventures or associates]])/SUM(Entity_Metrics[[#This Row],[Total assets less current liabilities]]),"")</f>
        <v>5.1878081855781133E-2</v>
      </c>
      <c r="BO191" s="27">
        <v>18401</v>
      </c>
      <c r="BP191" s="27">
        <v>0</v>
      </c>
      <c r="BQ191" s="27">
        <v>354697</v>
      </c>
      <c r="BR191" s="65">
        <f>Entity_Metrics[[#This Row],[Total social housing units owned (Period end)]]</f>
        <v>6132</v>
      </c>
      <c r="BS191" s="26">
        <v>3.1986531986531986E-3</v>
      </c>
      <c r="BT191" s="26">
        <v>0.22558922558922559</v>
      </c>
      <c r="BU191" s="30" t="s">
        <v>850</v>
      </c>
      <c r="BV191" s="64">
        <v>2000</v>
      </c>
      <c r="BW191" s="30" t="s">
        <v>851</v>
      </c>
      <c r="BX191" s="30" t="s">
        <v>847</v>
      </c>
      <c r="BY191" s="29">
        <v>1.0329711362193799</v>
      </c>
      <c r="BZ191" s="23" t="s">
        <v>262</v>
      </c>
      <c r="CA191" s="32" t="s">
        <v>712</v>
      </c>
    </row>
    <row r="192" spans="1:79" x14ac:dyDescent="0.25">
      <c r="A192" s="23" t="s">
        <v>35</v>
      </c>
      <c r="B192" s="24" t="s">
        <v>65</v>
      </c>
      <c r="C192" s="25" t="s">
        <v>686</v>
      </c>
      <c r="D19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5.5332424872695976E-2</v>
      </c>
      <c r="E192" s="27">
        <v>2137</v>
      </c>
      <c r="F192" s="27">
        <v>14234</v>
      </c>
      <c r="G192" s="27">
        <v>6470</v>
      </c>
      <c r="H192" s="27">
        <v>304</v>
      </c>
      <c r="I192" s="27">
        <v>0</v>
      </c>
      <c r="J192" s="27">
        <v>418290</v>
      </c>
      <c r="K192" s="27">
        <v>0</v>
      </c>
      <c r="L19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2.0826999087868652E-2</v>
      </c>
      <c r="M192" s="27">
        <v>137</v>
      </c>
      <c r="N192" s="27">
        <v>0</v>
      </c>
      <c r="O192" s="27">
        <v>6578</v>
      </c>
      <c r="P192" s="27">
        <v>0</v>
      </c>
      <c r="Q19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92" s="27">
        <v>0</v>
      </c>
      <c r="S192" s="27">
        <v>0</v>
      </c>
      <c r="T192" s="27">
        <v>0</v>
      </c>
      <c r="U192" s="27">
        <v>6578</v>
      </c>
      <c r="V192" s="27">
        <v>0</v>
      </c>
      <c r="W192" s="27">
        <v>2</v>
      </c>
      <c r="X192" s="27">
        <v>89</v>
      </c>
      <c r="Y19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0.31112625212173373</v>
      </c>
      <c r="Z192" s="27">
        <v>5303</v>
      </c>
      <c r="AA192" s="27">
        <v>147418</v>
      </c>
      <c r="AB192" s="27">
        <v>22580</v>
      </c>
      <c r="AC192" s="27">
        <v>0</v>
      </c>
      <c r="AD192" s="27">
        <v>0</v>
      </c>
      <c r="AE192" s="27">
        <v>418290</v>
      </c>
      <c r="AF192" s="27">
        <v>0</v>
      </c>
      <c r="AG19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3.3179751439830252</v>
      </c>
      <c r="AH192" s="27">
        <v>11526</v>
      </c>
      <c r="AI192" s="27">
        <v>1114</v>
      </c>
      <c r="AJ192" s="27">
        <v>0</v>
      </c>
      <c r="AK192" s="27">
        <v>355</v>
      </c>
      <c r="AL192" s="27">
        <v>0</v>
      </c>
      <c r="AM192" s="27">
        <v>251</v>
      </c>
      <c r="AN192" s="27">
        <v>6470</v>
      </c>
      <c r="AO192" s="27">
        <v>7108</v>
      </c>
      <c r="AP192" s="27">
        <v>-304</v>
      </c>
      <c r="AQ192" s="27">
        <v>-2995</v>
      </c>
      <c r="AR19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4.1404682274247495</v>
      </c>
      <c r="AS192" s="27">
        <v>4960</v>
      </c>
      <c r="AT192" s="27">
        <v>2078</v>
      </c>
      <c r="AU192" s="27">
        <v>4828</v>
      </c>
      <c r="AV192" s="27">
        <v>3708</v>
      </c>
      <c r="AW192" s="27">
        <v>4482</v>
      </c>
      <c r="AX192" s="27">
        <v>0</v>
      </c>
      <c r="AY192" s="27">
        <v>6470</v>
      </c>
      <c r="AZ192" s="27">
        <v>0</v>
      </c>
      <c r="BA192" s="27">
        <v>708</v>
      </c>
      <c r="BB192" s="27">
        <v>0</v>
      </c>
      <c r="BC192" s="27">
        <v>0</v>
      </c>
      <c r="BD192" s="27">
        <v>2</v>
      </c>
      <c r="BE192" s="27">
        <v>6578</v>
      </c>
      <c r="BF192" s="26">
        <f>IFERROR(SUM(Entity_Metrics[[#This Row],[Operating surplus/(deficit) (social housing lettings)]])/SUM(Entity_Metrics[[#This Row],[Turnover from social housing lettings]]),"")</f>
        <v>0.23049655527286242</v>
      </c>
      <c r="BG192" s="27">
        <v>8063</v>
      </c>
      <c r="BH192" s="27">
        <v>34981</v>
      </c>
      <c r="BI192" s="26">
        <f>IFERROR(SUM(Entity_Metrics[[#This Row],[Operating surplus/(deficit) (overall)2]],-Entity_Metrics[[#This Row],[Gain/(loss) on disposal of fixed assets (housing properties)2]],-Entity_Metrics[[#This Row],[Gain/(loss) on disposal of fixed assets (other)2]])/SUM(Entity_Metrics[[#This Row],[Turnover (overall)]]),"")</f>
        <v>0.24351568164277193</v>
      </c>
      <c r="BJ192" s="27">
        <v>11526</v>
      </c>
      <c r="BK192" s="27">
        <v>1114</v>
      </c>
      <c r="BL192" s="27">
        <v>0</v>
      </c>
      <c r="BM192" s="27">
        <v>42757</v>
      </c>
      <c r="BN192" s="26">
        <f>IFERROR(SUM(Entity_Metrics[[#This Row],[Operating surplus/(deficit) (overall)3]],Entity_Metrics[[#This Row],[Share of operating surplus/(deficit) in joint ventures or associates]])/SUM(Entity_Metrics[[#This Row],[Total assets less current liabilities]]),"")</f>
        <v>2.6187717265353419E-2</v>
      </c>
      <c r="BO192" s="27">
        <v>11526</v>
      </c>
      <c r="BP192" s="27">
        <v>0</v>
      </c>
      <c r="BQ192" s="27">
        <v>440130</v>
      </c>
      <c r="BR192" s="65">
        <f>Entity_Metrics[[#This Row],[Total social housing units owned (Period end)]]</f>
        <v>6578</v>
      </c>
      <c r="BS192" s="26">
        <v>1.1553663727576772E-2</v>
      </c>
      <c r="BT192" s="26">
        <v>0.21511097598054119</v>
      </c>
      <c r="BU192" s="30" t="s">
        <v>850</v>
      </c>
      <c r="BV192" s="64">
        <v>2001</v>
      </c>
      <c r="BW192" s="30" t="s">
        <v>851</v>
      </c>
      <c r="BX192" s="30" t="s">
        <v>855</v>
      </c>
      <c r="BY192" s="29">
        <v>0.94425117472629427</v>
      </c>
      <c r="BZ192" s="23" t="s">
        <v>35</v>
      </c>
      <c r="CA192" s="32" t="s">
        <v>65</v>
      </c>
    </row>
    <row r="193" spans="1:79" x14ac:dyDescent="0.25">
      <c r="A193" s="23" t="s">
        <v>300</v>
      </c>
      <c r="B193" s="24" t="s">
        <v>652</v>
      </c>
      <c r="C193" s="25" t="s">
        <v>686</v>
      </c>
      <c r="D19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0.1011095920417551</v>
      </c>
      <c r="E193" s="27">
        <v>45923</v>
      </c>
      <c r="F193" s="27">
        <v>0</v>
      </c>
      <c r="G193" s="27">
        <v>7545</v>
      </c>
      <c r="H193" s="27">
        <v>656</v>
      </c>
      <c r="I193" s="27">
        <v>-13966</v>
      </c>
      <c r="J193" s="27">
        <v>397173</v>
      </c>
      <c r="K193" s="27">
        <v>0</v>
      </c>
      <c r="L19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1.0757663389242337E-2</v>
      </c>
      <c r="M193" s="27">
        <v>93</v>
      </c>
      <c r="N193" s="27">
        <v>0</v>
      </c>
      <c r="O193" s="27">
        <v>8645</v>
      </c>
      <c r="P193" s="27">
        <v>0</v>
      </c>
      <c r="Q19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1.268096798055585E-3</v>
      </c>
      <c r="R193" s="27">
        <v>0</v>
      </c>
      <c r="S193" s="27">
        <v>8</v>
      </c>
      <c r="T193" s="27">
        <v>4</v>
      </c>
      <c r="U193" s="27">
        <v>8645</v>
      </c>
      <c r="V193" s="27">
        <v>0</v>
      </c>
      <c r="W193" s="27">
        <v>1</v>
      </c>
      <c r="X193" s="27">
        <v>817</v>
      </c>
      <c r="Y19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0.57742847575237999</v>
      </c>
      <c r="Z193" s="27">
        <v>4500</v>
      </c>
      <c r="AA193" s="27">
        <v>259480</v>
      </c>
      <c r="AB193" s="27">
        <v>34641</v>
      </c>
      <c r="AC193" s="27">
        <v>0</v>
      </c>
      <c r="AD193" s="27">
        <v>0</v>
      </c>
      <c r="AE193" s="27">
        <v>397173</v>
      </c>
      <c r="AF193" s="27">
        <v>0</v>
      </c>
      <c r="AG19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1.8263877028181041</v>
      </c>
      <c r="AH193" s="27">
        <v>19873</v>
      </c>
      <c r="AI193" s="27">
        <v>439</v>
      </c>
      <c r="AJ193" s="27">
        <v>-126</v>
      </c>
      <c r="AK193" s="27">
        <v>718</v>
      </c>
      <c r="AL193" s="27">
        <v>10</v>
      </c>
      <c r="AM193" s="27">
        <v>873</v>
      </c>
      <c r="AN193" s="27">
        <v>7545</v>
      </c>
      <c r="AO193" s="27">
        <v>9227</v>
      </c>
      <c r="AP193" s="27">
        <v>-965</v>
      </c>
      <c r="AQ193" s="27">
        <v>-10745</v>
      </c>
      <c r="AR19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4.0065934065934066</v>
      </c>
      <c r="AS193" s="27">
        <v>10499</v>
      </c>
      <c r="AT193" s="27">
        <v>1758</v>
      </c>
      <c r="AU193" s="27">
        <v>6141</v>
      </c>
      <c r="AV193" s="27">
        <v>2913</v>
      </c>
      <c r="AW193" s="27">
        <v>0</v>
      </c>
      <c r="AX193" s="27">
        <v>0</v>
      </c>
      <c r="AY193" s="27">
        <v>7545</v>
      </c>
      <c r="AZ193" s="27">
        <v>5261</v>
      </c>
      <c r="BA193" s="27">
        <v>0</v>
      </c>
      <c r="BB193" s="27">
        <v>203</v>
      </c>
      <c r="BC193" s="27">
        <v>0</v>
      </c>
      <c r="BD193" s="27">
        <v>317</v>
      </c>
      <c r="BE193" s="27">
        <v>8645</v>
      </c>
      <c r="BF193" s="26">
        <f>IFERROR(SUM(Entity_Metrics[[#This Row],[Operating surplus/(deficit) (social housing lettings)]])/SUM(Entity_Metrics[[#This Row],[Turnover from social housing lettings]]),"")</f>
        <v>0.31860071826248881</v>
      </c>
      <c r="BG193" s="27">
        <v>16767</v>
      </c>
      <c r="BH193" s="27">
        <v>52627</v>
      </c>
      <c r="BI193" s="26">
        <f>IFERROR(SUM(Entity_Metrics[[#This Row],[Operating surplus/(deficit) (overall)2]],-Entity_Metrics[[#This Row],[Gain/(loss) on disposal of fixed assets (housing properties)2]],-Entity_Metrics[[#This Row],[Gain/(loss) on disposal of fixed assets (other)2]])/SUM(Entity_Metrics[[#This Row],[Turnover (overall)]]),"")</f>
        <v>0.30513392508930937</v>
      </c>
      <c r="BJ193" s="27">
        <v>19873</v>
      </c>
      <c r="BK193" s="27">
        <v>439</v>
      </c>
      <c r="BL193" s="27">
        <v>-126</v>
      </c>
      <c r="BM193" s="27">
        <v>64103</v>
      </c>
      <c r="BN193" s="26">
        <f>IFERROR(SUM(Entity_Metrics[[#This Row],[Operating surplus/(deficit) (overall)3]],Entity_Metrics[[#This Row],[Share of operating surplus/(deficit) in joint ventures or associates]])/SUM(Entity_Metrics[[#This Row],[Total assets less current liabilities]]),"")</f>
        <v>4.5772498727454057E-2</v>
      </c>
      <c r="BO193" s="27">
        <v>19873</v>
      </c>
      <c r="BP193" s="27">
        <v>0</v>
      </c>
      <c r="BQ193" s="27">
        <v>434169</v>
      </c>
      <c r="BR193" s="65">
        <f>Entity_Metrics[[#This Row],[Total social housing units owned (Period end)]]</f>
        <v>8645</v>
      </c>
      <c r="BS193" s="26">
        <v>1.2798138452588714E-2</v>
      </c>
      <c r="BT193" s="26">
        <v>8.772542175683537E-2</v>
      </c>
      <c r="BU193" s="30" t="s">
        <v>850</v>
      </c>
      <c r="BV193" s="64">
        <v>2003</v>
      </c>
      <c r="BW193" s="30" t="s">
        <v>851</v>
      </c>
      <c r="BX193" s="30" t="s">
        <v>856</v>
      </c>
      <c r="BY193" s="29">
        <v>0.99317701557422078</v>
      </c>
      <c r="BZ193" s="23" t="s">
        <v>300</v>
      </c>
      <c r="CA193" s="32" t="s">
        <v>652</v>
      </c>
    </row>
    <row r="194" spans="1:79" x14ac:dyDescent="0.25">
      <c r="A194" s="23" t="s">
        <v>72</v>
      </c>
      <c r="B194" s="24" t="s">
        <v>73</v>
      </c>
      <c r="C194" s="25" t="s">
        <v>686</v>
      </c>
      <c r="D19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0.1028617214843337</v>
      </c>
      <c r="E194" s="27">
        <v>5418</v>
      </c>
      <c r="F194" s="27">
        <v>9417</v>
      </c>
      <c r="G194" s="27">
        <v>3651</v>
      </c>
      <c r="H194" s="27">
        <v>0</v>
      </c>
      <c r="I194" s="27">
        <v>0</v>
      </c>
      <c r="J194" s="27">
        <v>179717</v>
      </c>
      <c r="K194" s="27">
        <v>0</v>
      </c>
      <c r="L19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1.698620921627985E-2</v>
      </c>
      <c r="M194" s="27">
        <v>100</v>
      </c>
      <c r="N194" s="27">
        <v>1</v>
      </c>
      <c r="O194" s="27">
        <v>5757</v>
      </c>
      <c r="P194" s="27">
        <v>189</v>
      </c>
      <c r="Q19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3.283533081595797E-4</v>
      </c>
      <c r="R194" s="27">
        <v>0</v>
      </c>
      <c r="S194" s="27">
        <v>2</v>
      </c>
      <c r="T194" s="27">
        <v>0</v>
      </c>
      <c r="U194" s="27">
        <v>5757</v>
      </c>
      <c r="V194" s="27">
        <v>189</v>
      </c>
      <c r="W194" s="27">
        <v>122</v>
      </c>
      <c r="X194" s="27">
        <v>23</v>
      </c>
      <c r="Y19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0.84276390102216259</v>
      </c>
      <c r="Z194" s="27">
        <v>317</v>
      </c>
      <c r="AA194" s="27">
        <v>153899</v>
      </c>
      <c r="AB194" s="27">
        <v>2757</v>
      </c>
      <c r="AC194" s="27">
        <v>0</v>
      </c>
      <c r="AD194" s="27">
        <v>0</v>
      </c>
      <c r="AE194" s="27">
        <v>179717</v>
      </c>
      <c r="AF194" s="27">
        <v>0</v>
      </c>
      <c r="AG19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1.2624285887929987</v>
      </c>
      <c r="AH194" s="27">
        <v>11726</v>
      </c>
      <c r="AI194" s="27">
        <v>2184</v>
      </c>
      <c r="AJ194" s="27">
        <v>0</v>
      </c>
      <c r="AK194" s="27">
        <v>182</v>
      </c>
      <c r="AL194" s="27">
        <v>0</v>
      </c>
      <c r="AM194" s="27">
        <v>129</v>
      </c>
      <c r="AN194" s="27">
        <v>3651</v>
      </c>
      <c r="AO194" s="27">
        <v>4548</v>
      </c>
      <c r="AP194" s="27">
        <v>0</v>
      </c>
      <c r="AQ194" s="27">
        <v>-8227</v>
      </c>
      <c r="AR19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3.2643738058016329</v>
      </c>
      <c r="AS194" s="27">
        <v>3801</v>
      </c>
      <c r="AT194" s="27">
        <v>277</v>
      </c>
      <c r="AU194" s="27">
        <v>1751</v>
      </c>
      <c r="AV194" s="27">
        <v>4999</v>
      </c>
      <c r="AW194" s="27">
        <v>0</v>
      </c>
      <c r="AX194" s="27">
        <v>0</v>
      </c>
      <c r="AY194" s="27">
        <v>3651</v>
      </c>
      <c r="AZ194" s="27">
        <v>0</v>
      </c>
      <c r="BA194" s="27">
        <v>0</v>
      </c>
      <c r="BB194" s="27">
        <v>0</v>
      </c>
      <c r="BC194" s="27">
        <v>89</v>
      </c>
      <c r="BD194" s="27">
        <v>4225</v>
      </c>
      <c r="BE194" s="27">
        <v>5757</v>
      </c>
      <c r="BF194" s="26">
        <f>IFERROR(SUM(Entity_Metrics[[#This Row],[Operating surplus/(deficit) (social housing lettings)]])/SUM(Entity_Metrics[[#This Row],[Turnover from social housing lettings]]),"")</f>
        <v>0.44352988308992242</v>
      </c>
      <c r="BG194" s="27">
        <v>12178</v>
      </c>
      <c r="BH194" s="27">
        <v>27457</v>
      </c>
      <c r="BI194" s="26">
        <f>IFERROR(SUM(Entity_Metrics[[#This Row],[Operating surplus/(deficit) (overall)2]],-Entity_Metrics[[#This Row],[Gain/(loss) on disposal of fixed assets (housing properties)2]],-Entity_Metrics[[#This Row],[Gain/(loss) on disposal of fixed assets (other)2]])/SUM(Entity_Metrics[[#This Row],[Turnover (overall)]]),"")</f>
        <v>0.31713639989364528</v>
      </c>
      <c r="BJ194" s="27">
        <v>11726</v>
      </c>
      <c r="BK194" s="27">
        <v>2184</v>
      </c>
      <c r="BL194" s="27">
        <v>0</v>
      </c>
      <c r="BM194" s="27">
        <v>30088</v>
      </c>
      <c r="BN194" s="26">
        <f>IFERROR(SUM(Entity_Metrics[[#This Row],[Operating surplus/(deficit) (overall)3]],Entity_Metrics[[#This Row],[Share of operating surplus/(deficit) in joint ventures or associates]])/SUM(Entity_Metrics[[#This Row],[Total assets less current liabilities]]),"")</f>
        <v>5.81081884675613E-2</v>
      </c>
      <c r="BO194" s="27">
        <v>11726</v>
      </c>
      <c r="BP194" s="27">
        <v>0</v>
      </c>
      <c r="BQ194" s="27">
        <v>201796</v>
      </c>
      <c r="BR194" s="65">
        <f>Entity_Metrics[[#This Row],[Total social housing units owned (Period end)]]</f>
        <v>5757</v>
      </c>
      <c r="BS194" s="26">
        <v>0</v>
      </c>
      <c r="BT194" s="26">
        <v>9.9548297428769986E-2</v>
      </c>
      <c r="BU194" s="30" t="s">
        <v>850</v>
      </c>
      <c r="BV194" s="64">
        <v>2001</v>
      </c>
      <c r="BW194" s="30" t="s">
        <v>851</v>
      </c>
      <c r="BX194" s="30" t="s">
        <v>849</v>
      </c>
      <c r="BY194" s="29">
        <v>0.94607331874240064</v>
      </c>
      <c r="BZ194" s="23" t="s">
        <v>720</v>
      </c>
      <c r="CA194" s="32" t="s">
        <v>520</v>
      </c>
    </row>
    <row r="195" spans="1:79" x14ac:dyDescent="0.25">
      <c r="A195" s="23" t="s">
        <v>310</v>
      </c>
      <c r="B195" s="24" t="s">
        <v>311</v>
      </c>
      <c r="C195" s="25" t="s">
        <v>686</v>
      </c>
      <c r="D19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6.6528721676286512E-2</v>
      </c>
      <c r="E195" s="27">
        <v>22865</v>
      </c>
      <c r="F195" s="27">
        <v>0</v>
      </c>
      <c r="G195" s="27">
        <v>4430</v>
      </c>
      <c r="H195" s="27">
        <v>1417</v>
      </c>
      <c r="I195" s="27">
        <v>0</v>
      </c>
      <c r="J195" s="27">
        <v>431573</v>
      </c>
      <c r="K195" s="27">
        <v>0</v>
      </c>
      <c r="L19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1.0550749103186326E-3</v>
      </c>
      <c r="M195" s="27">
        <v>5</v>
      </c>
      <c r="N195" s="27">
        <v>0</v>
      </c>
      <c r="O195" s="27">
        <v>4597</v>
      </c>
      <c r="P195" s="27">
        <v>142</v>
      </c>
      <c r="Q19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95" s="27">
        <v>0</v>
      </c>
      <c r="S195" s="27">
        <v>0</v>
      </c>
      <c r="T195" s="27">
        <v>0</v>
      </c>
      <c r="U195" s="27">
        <v>4597</v>
      </c>
      <c r="V195" s="27">
        <v>142</v>
      </c>
      <c r="W195" s="27">
        <v>13</v>
      </c>
      <c r="X195" s="27">
        <v>0</v>
      </c>
      <c r="Y19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0.40510875332794222</v>
      </c>
      <c r="Z195" s="27">
        <v>18645</v>
      </c>
      <c r="AA195" s="27">
        <v>172062</v>
      </c>
      <c r="AB195" s="27">
        <v>15873</v>
      </c>
      <c r="AC195" s="27">
        <v>0</v>
      </c>
      <c r="AD195" s="27">
        <v>0</v>
      </c>
      <c r="AE195" s="27">
        <v>431573</v>
      </c>
      <c r="AF195" s="27">
        <v>0</v>
      </c>
      <c r="AG19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0.89664948453608251</v>
      </c>
      <c r="AH195" s="27">
        <v>9256</v>
      </c>
      <c r="AI195" s="27">
        <v>1002</v>
      </c>
      <c r="AJ195" s="27">
        <v>0</v>
      </c>
      <c r="AK195" s="27">
        <v>1695</v>
      </c>
      <c r="AL195" s="27">
        <v>0</v>
      </c>
      <c r="AM195" s="27">
        <v>55</v>
      </c>
      <c r="AN195" s="27">
        <v>4430</v>
      </c>
      <c r="AO195" s="27">
        <v>4774</v>
      </c>
      <c r="AP195" s="27">
        <v>-1417</v>
      </c>
      <c r="AQ195" s="27">
        <v>-6343</v>
      </c>
      <c r="AR19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7.5579725908200999</v>
      </c>
      <c r="AS195" s="27">
        <v>4254</v>
      </c>
      <c r="AT195" s="27">
        <v>3805</v>
      </c>
      <c r="AU195" s="27">
        <v>7444</v>
      </c>
      <c r="AV195" s="27">
        <v>5636</v>
      </c>
      <c r="AW195" s="27">
        <v>0</v>
      </c>
      <c r="AX195" s="27">
        <v>5621</v>
      </c>
      <c r="AY195" s="27">
        <v>4430</v>
      </c>
      <c r="AZ195" s="27">
        <v>300</v>
      </c>
      <c r="BA195" s="27">
        <v>796</v>
      </c>
      <c r="BB195" s="27">
        <v>2328</v>
      </c>
      <c r="BC195" s="27">
        <v>130</v>
      </c>
      <c r="BD195" s="27">
        <v>0</v>
      </c>
      <c r="BE195" s="27">
        <v>4597</v>
      </c>
      <c r="BF195" s="26">
        <f>IFERROR(SUM(Entity_Metrics[[#This Row],[Operating surplus/(deficit) (social housing lettings)]])/SUM(Entity_Metrics[[#This Row],[Turnover from social housing lettings]]),"")</f>
        <v>0.21032638576498225</v>
      </c>
      <c r="BG195" s="27">
        <v>8416</v>
      </c>
      <c r="BH195" s="27">
        <v>40014</v>
      </c>
      <c r="BI195" s="26">
        <f>IFERROR(SUM(Entity_Metrics[[#This Row],[Operating surplus/(deficit) (overall)2]],-Entity_Metrics[[#This Row],[Gain/(loss) on disposal of fixed assets (housing properties)2]],-Entity_Metrics[[#This Row],[Gain/(loss) on disposal of fixed assets (other)2]])/SUM(Entity_Metrics[[#This Row],[Turnover (overall)]]),"")</f>
        <v>0.180965118063625</v>
      </c>
      <c r="BJ195" s="27">
        <v>9256</v>
      </c>
      <c r="BK195" s="27">
        <v>1002</v>
      </c>
      <c r="BL195" s="27">
        <v>0</v>
      </c>
      <c r="BM195" s="27">
        <v>45611</v>
      </c>
      <c r="BN195" s="26">
        <f>IFERROR(SUM(Entity_Metrics[[#This Row],[Operating surplus/(deficit) (overall)3]],Entity_Metrics[[#This Row],[Share of operating surplus/(deficit) in joint ventures or associates]])/SUM(Entity_Metrics[[#This Row],[Total assets less current liabilities]]),"")</f>
        <v>1.9677038070051615E-2</v>
      </c>
      <c r="BO195" s="27">
        <v>9256</v>
      </c>
      <c r="BP195" s="27">
        <v>0</v>
      </c>
      <c r="BQ195" s="27">
        <v>470396</v>
      </c>
      <c r="BR195" s="65">
        <f>Entity_Metrics[[#This Row],[Total social housing units owned (Period end)]]</f>
        <v>4597</v>
      </c>
      <c r="BS195" s="26">
        <v>5.3724604966139955E-2</v>
      </c>
      <c r="BT195" s="26">
        <v>1.6478555304740405E-2</v>
      </c>
      <c r="BU195" s="30" t="s">
        <v>845</v>
      </c>
      <c r="BV195" s="64" t="s">
        <v>118</v>
      </c>
      <c r="BW195" s="30" t="s">
        <v>118</v>
      </c>
      <c r="BX195" s="30" t="s">
        <v>846</v>
      </c>
      <c r="BY195" s="29">
        <v>1.2658569283833785</v>
      </c>
      <c r="BZ195" s="23" t="s">
        <v>310</v>
      </c>
      <c r="CA195" s="32" t="s">
        <v>311</v>
      </c>
    </row>
    <row r="196" spans="1:79" x14ac:dyDescent="0.25">
      <c r="A196" s="23" t="s">
        <v>116</v>
      </c>
      <c r="B196" s="24" t="s">
        <v>631</v>
      </c>
      <c r="C196" s="25" t="s">
        <v>686</v>
      </c>
      <c r="D19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9.7725626539185859E-2</v>
      </c>
      <c r="E196" s="27">
        <v>29814</v>
      </c>
      <c r="F196" s="27">
        <v>0</v>
      </c>
      <c r="G196" s="27">
        <v>9671</v>
      </c>
      <c r="H196" s="27">
        <v>991</v>
      </c>
      <c r="I196" s="27">
        <v>0</v>
      </c>
      <c r="J196" s="27">
        <v>414180</v>
      </c>
      <c r="K196" s="27">
        <v>0</v>
      </c>
      <c r="L19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2.8549848942598186E-2</v>
      </c>
      <c r="M196" s="27">
        <v>189</v>
      </c>
      <c r="N196" s="27">
        <v>0</v>
      </c>
      <c r="O196" s="27">
        <v>6620</v>
      </c>
      <c r="P196" s="27">
        <v>0</v>
      </c>
      <c r="Q19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5.1921079958463135E-4</v>
      </c>
      <c r="R196" s="27">
        <v>0</v>
      </c>
      <c r="S196" s="27">
        <v>4</v>
      </c>
      <c r="T196" s="27">
        <v>0</v>
      </c>
      <c r="U196" s="27">
        <v>6620</v>
      </c>
      <c r="V196" s="27">
        <v>0</v>
      </c>
      <c r="W196" s="27">
        <v>0</v>
      </c>
      <c r="X196" s="27">
        <v>1084</v>
      </c>
      <c r="Y19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0.4030324979477522</v>
      </c>
      <c r="Z196" s="27">
        <v>0</v>
      </c>
      <c r="AA196" s="27">
        <v>192624</v>
      </c>
      <c r="AB196" s="27">
        <v>25696</v>
      </c>
      <c r="AC196" s="27">
        <v>0</v>
      </c>
      <c r="AD196" s="27">
        <v>0</v>
      </c>
      <c r="AE196" s="27">
        <v>414180</v>
      </c>
      <c r="AF196" s="27">
        <v>0</v>
      </c>
      <c r="AG19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1.4659574468085106</v>
      </c>
      <c r="AH196" s="27">
        <v>13131</v>
      </c>
      <c r="AI196" s="27">
        <v>478</v>
      </c>
      <c r="AJ196" s="27">
        <v>0</v>
      </c>
      <c r="AK196" s="27">
        <v>75</v>
      </c>
      <c r="AL196" s="27">
        <v>0</v>
      </c>
      <c r="AM196" s="27">
        <v>134</v>
      </c>
      <c r="AN196" s="27">
        <v>9671</v>
      </c>
      <c r="AO196" s="27">
        <v>7294</v>
      </c>
      <c r="AP196" s="27">
        <v>-991</v>
      </c>
      <c r="AQ196" s="27">
        <v>-6059</v>
      </c>
      <c r="AR19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5.181873111782477</v>
      </c>
      <c r="AS196" s="27">
        <v>9899</v>
      </c>
      <c r="AT196" s="27">
        <v>3173</v>
      </c>
      <c r="AU196" s="27">
        <v>4286</v>
      </c>
      <c r="AV196" s="27">
        <v>613</v>
      </c>
      <c r="AW196" s="27">
        <v>5920</v>
      </c>
      <c r="AX196" s="27">
        <v>0</v>
      </c>
      <c r="AY196" s="27">
        <v>9671</v>
      </c>
      <c r="AZ196" s="27">
        <v>0</v>
      </c>
      <c r="BA196" s="27">
        <v>0</v>
      </c>
      <c r="BB196" s="27">
        <v>96</v>
      </c>
      <c r="BC196" s="27">
        <v>624</v>
      </c>
      <c r="BD196" s="27">
        <v>22</v>
      </c>
      <c r="BE196" s="27">
        <v>6620</v>
      </c>
      <c r="BF196" s="26">
        <f>IFERROR(SUM(Entity_Metrics[[#This Row],[Operating surplus/(deficit) (social housing lettings)]])/SUM(Entity_Metrics[[#This Row],[Turnover from social housing lettings]]),"")</f>
        <v>0.214015538744633</v>
      </c>
      <c r="BG196" s="27">
        <v>8374</v>
      </c>
      <c r="BH196" s="27">
        <v>39128</v>
      </c>
      <c r="BI196" s="26">
        <f>IFERROR(SUM(Entity_Metrics[[#This Row],[Operating surplus/(deficit) (overall)2]],-Entity_Metrics[[#This Row],[Gain/(loss) on disposal of fixed assets (housing properties)2]],-Entity_Metrics[[#This Row],[Gain/(loss) on disposal of fixed assets (other)2]])/SUM(Entity_Metrics[[#This Row],[Turnover (overall)]]),"")</f>
        <v>0.24880542719496607</v>
      </c>
      <c r="BJ196" s="27">
        <v>13131</v>
      </c>
      <c r="BK196" s="27">
        <v>478</v>
      </c>
      <c r="BL196" s="27">
        <v>0</v>
      </c>
      <c r="BM196" s="27">
        <v>50855</v>
      </c>
      <c r="BN196" s="26">
        <f>IFERROR(SUM(Entity_Metrics[[#This Row],[Operating surplus/(deficit) (overall)3]],Entity_Metrics[[#This Row],[Share of operating surplus/(deficit) in joint ventures or associates]])/SUM(Entity_Metrics[[#This Row],[Total assets less current liabilities]]),"")</f>
        <v>2.6652025744748651E-2</v>
      </c>
      <c r="BO196" s="27">
        <v>13131</v>
      </c>
      <c r="BP196" s="27">
        <v>0</v>
      </c>
      <c r="BQ196" s="27">
        <v>492683</v>
      </c>
      <c r="BR196" s="65">
        <f>Entity_Metrics[[#This Row],[Total social housing units owned (Period end)]]</f>
        <v>6620</v>
      </c>
      <c r="BS196" s="26">
        <v>7.0443645083932849E-3</v>
      </c>
      <c r="BT196" s="26">
        <v>5.935251798561151E-2</v>
      </c>
      <c r="BU196" s="30" t="s">
        <v>850</v>
      </c>
      <c r="BV196" s="64">
        <v>2008</v>
      </c>
      <c r="BW196" s="30" t="s">
        <v>851</v>
      </c>
      <c r="BX196" s="30" t="s">
        <v>847</v>
      </c>
      <c r="BY196" s="29">
        <v>1.0329711362193799</v>
      </c>
      <c r="BZ196" s="23" t="s">
        <v>116</v>
      </c>
      <c r="CA196" s="32" t="s">
        <v>631</v>
      </c>
    </row>
    <row r="197" spans="1:79" x14ac:dyDescent="0.25">
      <c r="A197" s="23" t="s">
        <v>241</v>
      </c>
      <c r="B197" s="24" t="s">
        <v>242</v>
      </c>
      <c r="C197" s="25" t="s">
        <v>686</v>
      </c>
      <c r="D19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5.7818478131622941E-2</v>
      </c>
      <c r="E197" s="27">
        <v>29565</v>
      </c>
      <c r="F197" s="27">
        <v>0</v>
      </c>
      <c r="G197" s="27">
        <v>3500</v>
      </c>
      <c r="H197" s="27">
        <v>0</v>
      </c>
      <c r="I197" s="27">
        <v>0</v>
      </c>
      <c r="J197" s="27">
        <v>571876</v>
      </c>
      <c r="K197" s="27">
        <v>0</v>
      </c>
      <c r="L19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2.4244238252020354E-2</v>
      </c>
      <c r="M197" s="27">
        <v>162</v>
      </c>
      <c r="N197" s="27">
        <v>0</v>
      </c>
      <c r="O197" s="27">
        <v>6682</v>
      </c>
      <c r="P197" s="27">
        <v>0</v>
      </c>
      <c r="Q19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97" s="27">
        <v>0</v>
      </c>
      <c r="S197" s="27">
        <v>0</v>
      </c>
      <c r="T197" s="27">
        <v>0</v>
      </c>
      <c r="U197" s="27">
        <v>6682</v>
      </c>
      <c r="V197" s="27">
        <v>0</v>
      </c>
      <c r="W197" s="27">
        <v>2</v>
      </c>
      <c r="X197" s="27">
        <v>0</v>
      </c>
      <c r="Y19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0.39715777546181341</v>
      </c>
      <c r="Z197" s="27">
        <v>2919</v>
      </c>
      <c r="AA197" s="27">
        <v>237068</v>
      </c>
      <c r="AB197" s="27">
        <v>12862</v>
      </c>
      <c r="AC197" s="27">
        <v>0</v>
      </c>
      <c r="AD197" s="27">
        <v>0</v>
      </c>
      <c r="AE197" s="27">
        <v>571876</v>
      </c>
      <c r="AF197" s="27">
        <v>0</v>
      </c>
      <c r="AG19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1.9303258635874352</v>
      </c>
      <c r="AH197" s="27">
        <v>19236</v>
      </c>
      <c r="AI197" s="27">
        <v>1616</v>
      </c>
      <c r="AJ197" s="27">
        <v>0</v>
      </c>
      <c r="AK197" s="27">
        <v>626</v>
      </c>
      <c r="AL197" s="27">
        <v>0</v>
      </c>
      <c r="AM197" s="27">
        <v>211</v>
      </c>
      <c r="AN197" s="27">
        <v>3500</v>
      </c>
      <c r="AO197" s="27">
        <v>6021</v>
      </c>
      <c r="AP197" s="27">
        <v>0</v>
      </c>
      <c r="AQ197" s="27">
        <v>-10219</v>
      </c>
      <c r="AR19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3.2397485782699791</v>
      </c>
      <c r="AS197" s="27">
        <v>3575</v>
      </c>
      <c r="AT197" s="27">
        <v>1281</v>
      </c>
      <c r="AU197" s="27">
        <v>7623</v>
      </c>
      <c r="AV197" s="27">
        <v>5140</v>
      </c>
      <c r="AW197" s="27">
        <v>0</v>
      </c>
      <c r="AX197" s="27">
        <v>0</v>
      </c>
      <c r="AY197" s="27">
        <v>3500</v>
      </c>
      <c r="AZ197" s="27">
        <v>0</v>
      </c>
      <c r="BA197" s="27">
        <v>476</v>
      </c>
      <c r="BB197" s="27">
        <v>0</v>
      </c>
      <c r="BC197" s="27">
        <v>53</v>
      </c>
      <c r="BD197" s="27">
        <v>0</v>
      </c>
      <c r="BE197" s="27">
        <v>6682</v>
      </c>
      <c r="BF197" s="26">
        <f>IFERROR(SUM(Entity_Metrics[[#This Row],[Operating surplus/(deficit) (social housing lettings)]])/SUM(Entity_Metrics[[#This Row],[Turnover from social housing lettings]]),"")</f>
        <v>0.40395415618408681</v>
      </c>
      <c r="BG197" s="27">
        <v>15896</v>
      </c>
      <c r="BH197" s="27">
        <v>39351</v>
      </c>
      <c r="BI197" s="26">
        <f>IFERROR(SUM(Entity_Metrics[[#This Row],[Operating surplus/(deficit) (overall)2]],-Entity_Metrics[[#This Row],[Gain/(loss) on disposal of fixed assets (housing properties)2]],-Entity_Metrics[[#This Row],[Gain/(loss) on disposal of fixed assets (other)2]])/SUM(Entity_Metrics[[#This Row],[Turnover (overall)]]),"")</f>
        <v>0.35512737826507579</v>
      </c>
      <c r="BJ197" s="27">
        <v>19236</v>
      </c>
      <c r="BK197" s="27">
        <v>1616</v>
      </c>
      <c r="BL197" s="27">
        <v>0</v>
      </c>
      <c r="BM197" s="27">
        <v>49616</v>
      </c>
      <c r="BN197" s="26">
        <f>IFERROR(SUM(Entity_Metrics[[#This Row],[Operating surplus/(deficit) (overall)3]],Entity_Metrics[[#This Row],[Share of operating surplus/(deficit) in joint ventures or associates]])/SUM(Entity_Metrics[[#This Row],[Total assets less current liabilities]]),"")</f>
        <v>3.2864355090848514E-2</v>
      </c>
      <c r="BO197" s="27">
        <v>19236</v>
      </c>
      <c r="BP197" s="27">
        <v>0</v>
      </c>
      <c r="BQ197" s="27">
        <v>585315</v>
      </c>
      <c r="BR197" s="65">
        <f>Entity_Metrics[[#This Row],[Total social housing units owned (Period end)]]</f>
        <v>6682</v>
      </c>
      <c r="BS197" s="26">
        <v>7.4827895839568994E-3</v>
      </c>
      <c r="BT197" s="26">
        <v>7.797066746483089E-2</v>
      </c>
      <c r="BU197" s="30" t="s">
        <v>850</v>
      </c>
      <c r="BV197" s="64">
        <v>1997</v>
      </c>
      <c r="BW197" s="30" t="s">
        <v>851</v>
      </c>
      <c r="BX197" s="30" t="s">
        <v>847</v>
      </c>
      <c r="BY197" s="29">
        <v>1.0298111016735321</v>
      </c>
      <c r="BZ197" s="23" t="s">
        <v>241</v>
      </c>
      <c r="CA197" s="32" t="s">
        <v>242</v>
      </c>
    </row>
    <row r="198" spans="1:79" x14ac:dyDescent="0.25">
      <c r="A198" s="23" t="s">
        <v>193</v>
      </c>
      <c r="B198" s="24" t="s">
        <v>194</v>
      </c>
      <c r="C198" s="25" t="s">
        <v>686</v>
      </c>
      <c r="D19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7.1602808919551564E-2</v>
      </c>
      <c r="E198" s="27">
        <v>1375</v>
      </c>
      <c r="F198" s="27">
        <v>0</v>
      </c>
      <c r="G198" s="27">
        <v>267</v>
      </c>
      <c r="H198" s="27">
        <v>0</v>
      </c>
      <c r="I198" s="27">
        <v>4170</v>
      </c>
      <c r="J198" s="27">
        <v>81170</v>
      </c>
      <c r="K198" s="27">
        <v>0</v>
      </c>
      <c r="L19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4.7021943573667714E-3</v>
      </c>
      <c r="M198" s="27">
        <v>6</v>
      </c>
      <c r="N198" s="27">
        <v>0</v>
      </c>
      <c r="O198" s="27">
        <v>1276</v>
      </c>
      <c r="P198" s="27">
        <v>0</v>
      </c>
      <c r="Q19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198" s="27">
        <v>0</v>
      </c>
      <c r="S198" s="27">
        <v>0</v>
      </c>
      <c r="T198" s="27">
        <v>0</v>
      </c>
      <c r="U198" s="27">
        <v>1276</v>
      </c>
      <c r="V198" s="27">
        <v>0</v>
      </c>
      <c r="W198" s="27">
        <v>0</v>
      </c>
      <c r="X198" s="27">
        <v>0</v>
      </c>
      <c r="Y19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0.27455956634224465</v>
      </c>
      <c r="Z198" s="27">
        <v>904</v>
      </c>
      <c r="AA198" s="27">
        <v>24694</v>
      </c>
      <c r="AB198" s="27">
        <v>3312</v>
      </c>
      <c r="AC198" s="27">
        <v>0</v>
      </c>
      <c r="AD198" s="27">
        <v>0</v>
      </c>
      <c r="AE198" s="27">
        <v>81170</v>
      </c>
      <c r="AF198" s="27">
        <v>0</v>
      </c>
      <c r="AG19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1.8070866141732282</v>
      </c>
      <c r="AH198" s="27">
        <v>2200</v>
      </c>
      <c r="AI198" s="27">
        <v>458</v>
      </c>
      <c r="AJ198" s="27">
        <v>0</v>
      </c>
      <c r="AK198" s="27">
        <v>371</v>
      </c>
      <c r="AL198" s="27">
        <v>123</v>
      </c>
      <c r="AM198" s="27">
        <v>26</v>
      </c>
      <c r="AN198" s="27">
        <v>291</v>
      </c>
      <c r="AO198" s="27">
        <v>1312</v>
      </c>
      <c r="AP198" s="27">
        <v>0</v>
      </c>
      <c r="AQ198" s="27">
        <v>-1270</v>
      </c>
      <c r="AR19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3.7304147465437789</v>
      </c>
      <c r="AS198" s="27">
        <v>1755</v>
      </c>
      <c r="AT198" s="27">
        <v>277</v>
      </c>
      <c r="AU198" s="27">
        <v>877</v>
      </c>
      <c r="AV198" s="27">
        <v>1080</v>
      </c>
      <c r="AW198" s="27">
        <v>291</v>
      </c>
      <c r="AX198" s="27">
        <v>24</v>
      </c>
      <c r="AY198" s="27">
        <v>291</v>
      </c>
      <c r="AZ198" s="27">
        <v>69</v>
      </c>
      <c r="BA198" s="27">
        <v>0</v>
      </c>
      <c r="BB198" s="27">
        <v>0</v>
      </c>
      <c r="BC198" s="27">
        <v>111</v>
      </c>
      <c r="BD198" s="27">
        <v>82</v>
      </c>
      <c r="BE198" s="27">
        <v>1302</v>
      </c>
      <c r="BF198" s="26">
        <f>IFERROR(SUM(Entity_Metrics[[#This Row],[Operating surplus/(deficit) (social housing lettings)]])/SUM(Entity_Metrics[[#This Row],[Turnover from social housing lettings]]),"")</f>
        <v>0.24514140195684225</v>
      </c>
      <c r="BG198" s="27">
        <v>1829</v>
      </c>
      <c r="BH198" s="27">
        <v>7461</v>
      </c>
      <c r="BI198" s="26">
        <f>IFERROR(SUM(Entity_Metrics[[#This Row],[Operating surplus/(deficit) (overall)2]],-Entity_Metrics[[#This Row],[Gain/(loss) on disposal of fixed assets (housing properties)2]],-Entity_Metrics[[#This Row],[Gain/(loss) on disposal of fixed assets (other)2]])/SUM(Entity_Metrics[[#This Row],[Turnover (overall)]]),"")</f>
        <v>0.23021012290207479</v>
      </c>
      <c r="BJ198" s="27">
        <v>2200</v>
      </c>
      <c r="BK198" s="27">
        <v>458</v>
      </c>
      <c r="BL198" s="27">
        <v>0</v>
      </c>
      <c r="BM198" s="27">
        <v>7567</v>
      </c>
      <c r="BN198" s="26">
        <f>IFERROR(SUM(Entity_Metrics[[#This Row],[Operating surplus/(deficit) (overall)3]],Entity_Metrics[[#This Row],[Share of operating surplus/(deficit) in joint ventures or associates]])/SUM(Entity_Metrics[[#This Row],[Total assets less current liabilities]]),"")</f>
        <v>2.6675720244446598E-2</v>
      </c>
      <c r="BO198" s="27">
        <v>2200</v>
      </c>
      <c r="BP198" s="27">
        <v>0</v>
      </c>
      <c r="BQ198" s="27">
        <v>82472</v>
      </c>
      <c r="BR198" s="65">
        <f>Entity_Metrics[[#This Row],[Total social housing units owned (Period end)]]</f>
        <v>1276</v>
      </c>
      <c r="BS198" s="26">
        <v>9.8514464425332293E-2</v>
      </c>
      <c r="BT198" s="26">
        <v>0</v>
      </c>
      <c r="BU198" s="30" t="s">
        <v>845</v>
      </c>
      <c r="BV198" s="64" t="s">
        <v>118</v>
      </c>
      <c r="BW198" s="30" t="s">
        <v>118</v>
      </c>
      <c r="BX198" s="30" t="s">
        <v>855</v>
      </c>
      <c r="BY198" s="29">
        <v>0.94425117472629427</v>
      </c>
      <c r="BZ198" s="23" t="s">
        <v>193</v>
      </c>
      <c r="CA198" s="32" t="s">
        <v>194</v>
      </c>
    </row>
    <row r="199" spans="1:79" x14ac:dyDescent="0.25">
      <c r="A199" s="23" t="s">
        <v>366</v>
      </c>
      <c r="B199" s="24" t="s">
        <v>361</v>
      </c>
      <c r="C199" s="25" t="s">
        <v>686</v>
      </c>
      <c r="D19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8.1578651627997267E-2</v>
      </c>
      <c r="E199" s="27">
        <v>3086</v>
      </c>
      <c r="F199" s="27">
        <v>1966</v>
      </c>
      <c r="G199" s="27">
        <v>2628</v>
      </c>
      <c r="H199" s="27">
        <v>0</v>
      </c>
      <c r="I199" s="27">
        <v>305</v>
      </c>
      <c r="J199" s="27">
        <v>97881</v>
      </c>
      <c r="K199" s="27">
        <v>0</v>
      </c>
      <c r="L19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5.0745321915635902E-3</v>
      </c>
      <c r="M199" s="27">
        <v>16</v>
      </c>
      <c r="N199" s="27">
        <v>0</v>
      </c>
      <c r="O199" s="27">
        <v>3153</v>
      </c>
      <c r="P199" s="27">
        <v>0</v>
      </c>
      <c r="Q19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1.1702750146284377E-3</v>
      </c>
      <c r="R199" s="27">
        <v>0</v>
      </c>
      <c r="S199" s="27">
        <v>4</v>
      </c>
      <c r="T199" s="27">
        <v>0</v>
      </c>
      <c r="U199" s="27">
        <v>3153</v>
      </c>
      <c r="V199" s="27">
        <v>0</v>
      </c>
      <c r="W199" s="27">
        <v>0</v>
      </c>
      <c r="X199" s="27">
        <v>265</v>
      </c>
      <c r="Y19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0.28095340260111767</v>
      </c>
      <c r="Z199" s="27">
        <v>0</v>
      </c>
      <c r="AA199" s="27">
        <v>29576</v>
      </c>
      <c r="AB199" s="27">
        <v>2076</v>
      </c>
      <c r="AC199" s="27">
        <v>0</v>
      </c>
      <c r="AD199" s="27">
        <v>0</v>
      </c>
      <c r="AE199" s="27">
        <v>97881</v>
      </c>
      <c r="AF199" s="27">
        <v>0</v>
      </c>
      <c r="AG19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1.3762798634812288</v>
      </c>
      <c r="AH199" s="27">
        <v>3096</v>
      </c>
      <c r="AI199" s="27">
        <v>209</v>
      </c>
      <c r="AJ199" s="27">
        <v>0</v>
      </c>
      <c r="AK199" s="27">
        <v>313</v>
      </c>
      <c r="AL199" s="27">
        <v>0</v>
      </c>
      <c r="AM199" s="27">
        <v>10</v>
      </c>
      <c r="AN199" s="27">
        <v>2628</v>
      </c>
      <c r="AO199" s="27">
        <v>1657</v>
      </c>
      <c r="AP199" s="27">
        <v>0</v>
      </c>
      <c r="AQ199" s="27">
        <v>-1172</v>
      </c>
      <c r="AR19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4.4057649667405769</v>
      </c>
      <c r="AS199" s="27">
        <v>4561</v>
      </c>
      <c r="AT199" s="27">
        <v>473</v>
      </c>
      <c r="AU199" s="27">
        <v>2222</v>
      </c>
      <c r="AV199" s="27">
        <v>1465</v>
      </c>
      <c r="AW199" s="27">
        <v>1660</v>
      </c>
      <c r="AX199" s="27">
        <v>0</v>
      </c>
      <c r="AY199" s="27">
        <v>2628</v>
      </c>
      <c r="AZ199" s="27">
        <v>0</v>
      </c>
      <c r="BA199" s="27">
        <v>237</v>
      </c>
      <c r="BB199" s="27">
        <v>0</v>
      </c>
      <c r="BC199" s="27">
        <v>663</v>
      </c>
      <c r="BD199" s="27">
        <v>0</v>
      </c>
      <c r="BE199" s="27">
        <v>3157</v>
      </c>
      <c r="BF199" s="26">
        <f>IFERROR(SUM(Entity_Metrics[[#This Row],[Operating surplus/(deficit) (social housing lettings)]])/SUM(Entity_Metrics[[#This Row],[Turnover from social housing lettings]]),"")</f>
        <v>0.15832725826761218</v>
      </c>
      <c r="BG199" s="27">
        <v>2389</v>
      </c>
      <c r="BH199" s="27">
        <v>15089</v>
      </c>
      <c r="BI199" s="26">
        <f>IFERROR(SUM(Entity_Metrics[[#This Row],[Operating surplus/(deficit) (overall)2]],-Entity_Metrics[[#This Row],[Gain/(loss) on disposal of fixed assets (housing properties)2]],-Entity_Metrics[[#This Row],[Gain/(loss) on disposal of fixed assets (other)2]])/SUM(Entity_Metrics[[#This Row],[Turnover (overall)]]),"")</f>
        <v>0.17250239005736137</v>
      </c>
      <c r="BJ199" s="27">
        <v>3096</v>
      </c>
      <c r="BK199" s="27">
        <v>209</v>
      </c>
      <c r="BL199" s="27">
        <v>0</v>
      </c>
      <c r="BM199" s="27">
        <v>16736</v>
      </c>
      <c r="BN199" s="26">
        <f>IFERROR(SUM(Entity_Metrics[[#This Row],[Operating surplus/(deficit) (overall)3]],Entity_Metrics[[#This Row],[Share of operating surplus/(deficit) in joint ventures or associates]])/SUM(Entity_Metrics[[#This Row],[Total assets less current liabilities]]),"")</f>
        <v>2.1100554775568065E-2</v>
      </c>
      <c r="BO199" s="27">
        <v>3096</v>
      </c>
      <c r="BP199" s="27">
        <v>0</v>
      </c>
      <c r="BQ199" s="27">
        <v>146726</v>
      </c>
      <c r="BR199" s="65">
        <f>Entity_Metrics[[#This Row],[Total social housing units owned (Period end)]]</f>
        <v>3153</v>
      </c>
      <c r="BS199" s="26">
        <v>0</v>
      </c>
      <c r="BT199" s="26">
        <v>0.13534072900158478</v>
      </c>
      <c r="BU199" s="30" t="s">
        <v>850</v>
      </c>
      <c r="BV199" s="64">
        <v>2012</v>
      </c>
      <c r="BW199" s="30" t="s">
        <v>859</v>
      </c>
      <c r="BX199" s="30" t="s">
        <v>853</v>
      </c>
      <c r="BY199" s="29">
        <v>0.92070169320167683</v>
      </c>
      <c r="BZ199" s="23">
        <v>4686</v>
      </c>
      <c r="CA199" s="32" t="s">
        <v>361</v>
      </c>
    </row>
    <row r="200" spans="1:79" x14ac:dyDescent="0.25">
      <c r="A200" s="23" t="s">
        <v>254</v>
      </c>
      <c r="B200" s="24" t="s">
        <v>350</v>
      </c>
      <c r="C200" s="25" t="s">
        <v>686</v>
      </c>
      <c r="D20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0.14308082389663915</v>
      </c>
      <c r="E200" s="27">
        <v>10073</v>
      </c>
      <c r="F200" s="27">
        <v>0</v>
      </c>
      <c r="G200" s="27">
        <v>3884</v>
      </c>
      <c r="H200" s="27">
        <v>207</v>
      </c>
      <c r="I200" s="27">
        <v>0</v>
      </c>
      <c r="J200" s="27">
        <v>98993</v>
      </c>
      <c r="K200" s="27">
        <v>0</v>
      </c>
      <c r="L20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2.3634453781512604E-2</v>
      </c>
      <c r="M200" s="27">
        <v>90</v>
      </c>
      <c r="N200" s="27">
        <v>0</v>
      </c>
      <c r="O200" s="27">
        <v>3801</v>
      </c>
      <c r="P200" s="27">
        <v>7</v>
      </c>
      <c r="Q20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00" s="27">
        <v>0</v>
      </c>
      <c r="S200" s="27">
        <v>0</v>
      </c>
      <c r="T200" s="27">
        <v>0</v>
      </c>
      <c r="U200" s="27">
        <v>3801</v>
      </c>
      <c r="V200" s="27">
        <v>7</v>
      </c>
      <c r="W200" s="27">
        <v>0</v>
      </c>
      <c r="X200" s="27">
        <v>0</v>
      </c>
      <c r="Y20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0.31292111563443881</v>
      </c>
      <c r="Z200" s="27">
        <v>0</v>
      </c>
      <c r="AA200" s="27">
        <v>32505</v>
      </c>
      <c r="AB200" s="27">
        <v>1528</v>
      </c>
      <c r="AC200" s="27">
        <v>0</v>
      </c>
      <c r="AD200" s="27">
        <v>0</v>
      </c>
      <c r="AE200" s="27">
        <v>98993</v>
      </c>
      <c r="AF200" s="27">
        <v>0</v>
      </c>
      <c r="AG20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2.285016286644951</v>
      </c>
      <c r="AH200" s="27">
        <v>3655</v>
      </c>
      <c r="AI200" s="27">
        <v>818</v>
      </c>
      <c r="AJ200" s="27">
        <v>0</v>
      </c>
      <c r="AK200" s="27">
        <v>691</v>
      </c>
      <c r="AL200" s="27">
        <v>0</v>
      </c>
      <c r="AM200" s="27">
        <v>195</v>
      </c>
      <c r="AN200" s="27">
        <v>3884</v>
      </c>
      <c r="AO200" s="27">
        <v>4349</v>
      </c>
      <c r="AP200" s="27">
        <v>-207</v>
      </c>
      <c r="AQ200" s="27">
        <v>-1021</v>
      </c>
      <c r="AR20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3.922915022362536</v>
      </c>
      <c r="AS200" s="27">
        <v>4786</v>
      </c>
      <c r="AT200" s="27">
        <v>661</v>
      </c>
      <c r="AU200" s="27">
        <v>2658</v>
      </c>
      <c r="AV200" s="27">
        <v>2060</v>
      </c>
      <c r="AW200" s="27">
        <v>409</v>
      </c>
      <c r="AX200" s="27">
        <v>0</v>
      </c>
      <c r="AY200" s="27">
        <v>3884</v>
      </c>
      <c r="AZ200" s="27">
        <v>0</v>
      </c>
      <c r="BA200" s="27">
        <v>66</v>
      </c>
      <c r="BB200" s="27">
        <v>387</v>
      </c>
      <c r="BC200" s="27">
        <v>0</v>
      </c>
      <c r="BD200" s="27">
        <v>0</v>
      </c>
      <c r="BE200" s="27">
        <v>3801</v>
      </c>
      <c r="BF200" s="26">
        <f>IFERROR(SUM(Entity_Metrics[[#This Row],[Operating surplus/(deficit) (social housing lettings)]])/SUM(Entity_Metrics[[#This Row],[Turnover from social housing lettings]]),"")</f>
        <v>0.19448073154800785</v>
      </c>
      <c r="BG200" s="27">
        <v>3573</v>
      </c>
      <c r="BH200" s="27">
        <v>18372</v>
      </c>
      <c r="BI200" s="26">
        <f>IFERROR(SUM(Entity_Metrics[[#This Row],[Operating surplus/(deficit) (overall)2]],-Entity_Metrics[[#This Row],[Gain/(loss) on disposal of fixed assets (housing properties)2]],-Entity_Metrics[[#This Row],[Gain/(loss) on disposal of fixed assets (other)2]])/SUM(Entity_Metrics[[#This Row],[Turnover (overall)]]),"")</f>
        <v>0.1463653717174844</v>
      </c>
      <c r="BJ200" s="27">
        <v>3655</v>
      </c>
      <c r="BK200" s="27">
        <v>818</v>
      </c>
      <c r="BL200" s="27">
        <v>0</v>
      </c>
      <c r="BM200" s="27">
        <v>19383</v>
      </c>
      <c r="BN200" s="26">
        <f>IFERROR(SUM(Entity_Metrics[[#This Row],[Operating surplus/(deficit) (overall)3]],Entity_Metrics[[#This Row],[Share of operating surplus/(deficit) in joint ventures or associates]])/SUM(Entity_Metrics[[#This Row],[Total assets less current liabilities]]),"")</f>
        <v>3.4349889572858415E-2</v>
      </c>
      <c r="BO200" s="27">
        <v>3655</v>
      </c>
      <c r="BP200" s="27">
        <v>0</v>
      </c>
      <c r="BQ200" s="27">
        <v>106405</v>
      </c>
      <c r="BR200" s="65">
        <f>Entity_Metrics[[#This Row],[Total social housing units owned (Period end)]]</f>
        <v>3801</v>
      </c>
      <c r="BS200" s="26">
        <v>7.8926598263614838E-4</v>
      </c>
      <c r="BT200" s="26">
        <v>3.1044461983688505E-2</v>
      </c>
      <c r="BU200" s="30" t="s">
        <v>850</v>
      </c>
      <c r="BV200" s="64">
        <v>1999</v>
      </c>
      <c r="BW200" s="30" t="s">
        <v>851</v>
      </c>
      <c r="BX200" s="30" t="s">
        <v>853</v>
      </c>
      <c r="BY200" s="29">
        <v>0.92070169320167683</v>
      </c>
      <c r="BZ200" s="23" t="s">
        <v>254</v>
      </c>
      <c r="CA200" s="32" t="s">
        <v>350</v>
      </c>
    </row>
    <row r="201" spans="1:79" x14ac:dyDescent="0.25">
      <c r="A201" s="23" t="s">
        <v>36</v>
      </c>
      <c r="B201" s="24" t="s">
        <v>37</v>
      </c>
      <c r="C201" s="25" t="s">
        <v>686</v>
      </c>
      <c r="D20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4.3789840837108608E-2</v>
      </c>
      <c r="E201" s="27">
        <v>301</v>
      </c>
      <c r="F201" s="27">
        <v>4568</v>
      </c>
      <c r="G201" s="27">
        <v>3869</v>
      </c>
      <c r="H201" s="27">
        <v>0</v>
      </c>
      <c r="I201" s="27">
        <v>0</v>
      </c>
      <c r="J201" s="27">
        <v>199544</v>
      </c>
      <c r="K201" s="27">
        <v>0</v>
      </c>
      <c r="L20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8.5983127839065546E-3</v>
      </c>
      <c r="M201" s="27">
        <v>46</v>
      </c>
      <c r="N201" s="27">
        <v>7</v>
      </c>
      <c r="O201" s="27">
        <v>5930</v>
      </c>
      <c r="P201" s="27">
        <v>234</v>
      </c>
      <c r="Q20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3.2357223750202233E-4</v>
      </c>
      <c r="R201" s="27">
        <v>0</v>
      </c>
      <c r="S201" s="27">
        <v>2</v>
      </c>
      <c r="T201" s="27">
        <v>0</v>
      </c>
      <c r="U201" s="27">
        <v>5930</v>
      </c>
      <c r="V201" s="27">
        <v>234</v>
      </c>
      <c r="W201" s="27">
        <v>0</v>
      </c>
      <c r="X201" s="27">
        <v>17</v>
      </c>
      <c r="Y20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0.6845207072124444</v>
      </c>
      <c r="Z201" s="27">
        <v>3300</v>
      </c>
      <c r="AA201" s="27">
        <v>134960</v>
      </c>
      <c r="AB201" s="27">
        <v>1668</v>
      </c>
      <c r="AC201" s="27">
        <v>0</v>
      </c>
      <c r="AD201" s="27">
        <v>0</v>
      </c>
      <c r="AE201" s="27">
        <v>199544</v>
      </c>
      <c r="AF201" s="27">
        <v>0</v>
      </c>
      <c r="AG20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0.99858239810986416</v>
      </c>
      <c r="AH201" s="27">
        <v>11238</v>
      </c>
      <c r="AI201" s="27">
        <v>3761</v>
      </c>
      <c r="AJ201" s="27">
        <v>0</v>
      </c>
      <c r="AK201" s="27">
        <v>460</v>
      </c>
      <c r="AL201" s="27">
        <v>0</v>
      </c>
      <c r="AM201" s="27">
        <v>339</v>
      </c>
      <c r="AN201" s="27">
        <v>3869</v>
      </c>
      <c r="AO201" s="27">
        <v>4966</v>
      </c>
      <c r="AP201" s="27">
        <v>0</v>
      </c>
      <c r="AQ201" s="27">
        <v>-8465</v>
      </c>
      <c r="AR20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3.684654300168634</v>
      </c>
      <c r="AS201" s="27">
        <v>3030</v>
      </c>
      <c r="AT201" s="27">
        <v>2715</v>
      </c>
      <c r="AU201" s="27">
        <v>2019</v>
      </c>
      <c r="AV201" s="27">
        <v>5871</v>
      </c>
      <c r="AW201" s="27">
        <v>0</v>
      </c>
      <c r="AX201" s="27">
        <v>0</v>
      </c>
      <c r="AY201" s="27">
        <v>3869</v>
      </c>
      <c r="AZ201" s="27">
        <v>0</v>
      </c>
      <c r="BA201" s="27">
        <v>0</v>
      </c>
      <c r="BB201" s="27">
        <v>0</v>
      </c>
      <c r="BC201" s="27">
        <v>74</v>
      </c>
      <c r="BD201" s="27">
        <v>4272</v>
      </c>
      <c r="BE201" s="27">
        <v>5930</v>
      </c>
      <c r="BF201" s="26">
        <f>IFERROR(SUM(Entity_Metrics[[#This Row],[Operating surplus/(deficit) (social housing lettings)]])/SUM(Entity_Metrics[[#This Row],[Turnover from social housing lettings]]),"")</f>
        <v>0.36807027137876819</v>
      </c>
      <c r="BG201" s="27">
        <v>10769</v>
      </c>
      <c r="BH201" s="27">
        <v>29258</v>
      </c>
      <c r="BI201" s="26">
        <f>IFERROR(SUM(Entity_Metrics[[#This Row],[Operating surplus/(deficit) (overall)2]],-Entity_Metrics[[#This Row],[Gain/(loss) on disposal of fixed assets (housing properties)2]],-Entity_Metrics[[#This Row],[Gain/(loss) on disposal of fixed assets (other)2]])/SUM(Entity_Metrics[[#This Row],[Turnover (overall)]]),"")</f>
        <v>0.23578568950837248</v>
      </c>
      <c r="BJ201" s="27">
        <v>11238</v>
      </c>
      <c r="BK201" s="27">
        <v>3761</v>
      </c>
      <c r="BL201" s="27">
        <v>0</v>
      </c>
      <c r="BM201" s="27">
        <v>31711</v>
      </c>
      <c r="BN201" s="26">
        <f>IFERROR(SUM(Entity_Metrics[[#This Row],[Operating surplus/(deficit) (overall)3]],Entity_Metrics[[#This Row],[Share of operating surplus/(deficit) in joint ventures or associates]])/SUM(Entity_Metrics[[#This Row],[Total assets less current liabilities]]),"")</f>
        <v>5.4310057364333593E-2</v>
      </c>
      <c r="BO201" s="27">
        <v>11238</v>
      </c>
      <c r="BP201" s="27">
        <v>0</v>
      </c>
      <c r="BQ201" s="27">
        <v>206923</v>
      </c>
      <c r="BR201" s="65">
        <f>Entity_Metrics[[#This Row],[Total social housing units owned (Period end)]]</f>
        <v>5930</v>
      </c>
      <c r="BS201" s="26">
        <v>3.4744476302917861E-2</v>
      </c>
      <c r="BT201" s="26">
        <v>9.1415078428065441E-2</v>
      </c>
      <c r="BU201" s="30" t="s">
        <v>850</v>
      </c>
      <c r="BV201" s="64">
        <v>1997</v>
      </c>
      <c r="BW201" s="30" t="s">
        <v>851</v>
      </c>
      <c r="BX201" s="30" t="s">
        <v>849</v>
      </c>
      <c r="BY201" s="29">
        <v>0.94607331874240064</v>
      </c>
      <c r="BZ201" s="23" t="s">
        <v>720</v>
      </c>
      <c r="CA201" s="32" t="s">
        <v>520</v>
      </c>
    </row>
    <row r="202" spans="1:79" x14ac:dyDescent="0.25">
      <c r="A202" s="23" t="s">
        <v>191</v>
      </c>
      <c r="B202" s="24" t="s">
        <v>192</v>
      </c>
      <c r="C202" s="25" t="s">
        <v>686</v>
      </c>
      <c r="D20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2.819608884288494E-2</v>
      </c>
      <c r="E202" s="27">
        <v>4124</v>
      </c>
      <c r="F202" s="27">
        <v>0</v>
      </c>
      <c r="G202" s="27">
        <v>4043</v>
      </c>
      <c r="H202" s="27">
        <v>223</v>
      </c>
      <c r="I202" s="27">
        <v>0</v>
      </c>
      <c r="J202" s="27">
        <v>297559</v>
      </c>
      <c r="K202" s="27">
        <v>0</v>
      </c>
      <c r="L20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1.0355865185464131E-2</v>
      </c>
      <c r="M202" s="27">
        <v>55</v>
      </c>
      <c r="N202" s="27">
        <v>0</v>
      </c>
      <c r="O202" s="27">
        <v>5311</v>
      </c>
      <c r="P202" s="27">
        <v>0</v>
      </c>
      <c r="Q20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02" s="27">
        <v>0</v>
      </c>
      <c r="S202" s="27">
        <v>0</v>
      </c>
      <c r="T202" s="27">
        <v>0</v>
      </c>
      <c r="U202" s="27">
        <v>5311</v>
      </c>
      <c r="V202" s="27">
        <v>0</v>
      </c>
      <c r="W202" s="27">
        <v>40</v>
      </c>
      <c r="X202" s="27">
        <v>0</v>
      </c>
      <c r="Y20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0.4135616802045981</v>
      </c>
      <c r="Z202" s="27">
        <v>5215</v>
      </c>
      <c r="AA202" s="27">
        <v>125614</v>
      </c>
      <c r="AB202" s="27">
        <v>7770</v>
      </c>
      <c r="AC202" s="27">
        <v>0</v>
      </c>
      <c r="AD202" s="27">
        <v>0</v>
      </c>
      <c r="AE202" s="27">
        <v>297559</v>
      </c>
      <c r="AF202" s="27">
        <v>0</v>
      </c>
      <c r="AG20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1.2291377601585729</v>
      </c>
      <c r="AH202" s="27">
        <v>6189</v>
      </c>
      <c r="AI202" s="27">
        <v>708</v>
      </c>
      <c r="AJ202" s="27">
        <v>0</v>
      </c>
      <c r="AK202" s="27">
        <v>1513</v>
      </c>
      <c r="AL202" s="27">
        <v>0</v>
      </c>
      <c r="AM202" s="27">
        <v>51</v>
      </c>
      <c r="AN202" s="27">
        <v>4043</v>
      </c>
      <c r="AO202" s="27">
        <v>6225</v>
      </c>
      <c r="AP202" s="27">
        <v>-259</v>
      </c>
      <c r="AQ202" s="27">
        <v>-4786</v>
      </c>
      <c r="AR20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5.4590472604029374</v>
      </c>
      <c r="AS202" s="27">
        <v>7455</v>
      </c>
      <c r="AT202" s="27">
        <v>2055</v>
      </c>
      <c r="AU202" s="27">
        <v>5620</v>
      </c>
      <c r="AV202" s="27">
        <v>1018</v>
      </c>
      <c r="AW202" s="27">
        <v>0</v>
      </c>
      <c r="AX202" s="27">
        <v>242</v>
      </c>
      <c r="AY202" s="27">
        <v>4043</v>
      </c>
      <c r="AZ202" s="27">
        <v>2367</v>
      </c>
      <c r="BA202" s="27">
        <v>0</v>
      </c>
      <c r="BB202" s="27">
        <v>0</v>
      </c>
      <c r="BC202" s="27">
        <v>3773</v>
      </c>
      <c r="BD202" s="27">
        <v>2420</v>
      </c>
      <c r="BE202" s="27">
        <v>5311</v>
      </c>
      <c r="BF202" s="26">
        <f>IFERROR(SUM(Entity_Metrics[[#This Row],[Operating surplus/(deficit) (social housing lettings)]])/SUM(Entity_Metrics[[#This Row],[Turnover from social housing lettings]]),"")</f>
        <v>0.17965012983463169</v>
      </c>
      <c r="BG202" s="27">
        <v>5258</v>
      </c>
      <c r="BH202" s="27">
        <v>29268</v>
      </c>
      <c r="BI202" s="26">
        <f>IFERROR(SUM(Entity_Metrics[[#This Row],[Operating surplus/(deficit) (overall)2]],-Entity_Metrics[[#This Row],[Gain/(loss) on disposal of fixed assets (housing properties)2]],-Entity_Metrics[[#This Row],[Gain/(loss) on disposal of fixed assets (other)2]])/SUM(Entity_Metrics[[#This Row],[Turnover (overall)]]),"")</f>
        <v>0.11770643186942983</v>
      </c>
      <c r="BJ202" s="27">
        <v>6189</v>
      </c>
      <c r="BK202" s="27">
        <v>708</v>
      </c>
      <c r="BL202" s="27">
        <v>0</v>
      </c>
      <c r="BM202" s="27">
        <v>46565</v>
      </c>
      <c r="BN202" s="26">
        <f>IFERROR(SUM(Entity_Metrics[[#This Row],[Operating surplus/(deficit) (overall)3]],Entity_Metrics[[#This Row],[Share of operating surplus/(deficit) in joint ventures or associates]])/SUM(Entity_Metrics[[#This Row],[Total assets less current liabilities]]),"")</f>
        <v>2.0016106028117632E-2</v>
      </c>
      <c r="BO202" s="27">
        <v>6189</v>
      </c>
      <c r="BP202" s="27">
        <v>0</v>
      </c>
      <c r="BQ202" s="27">
        <v>309201</v>
      </c>
      <c r="BR202" s="65">
        <f>Entity_Metrics[[#This Row],[Total social housing units owned (Period end)]]</f>
        <v>5311</v>
      </c>
      <c r="BS202" s="26">
        <v>0.20353813962335934</v>
      </c>
      <c r="BT202" s="26">
        <v>5.9729883964238159E-2</v>
      </c>
      <c r="BU202" s="30" t="s">
        <v>845</v>
      </c>
      <c r="BV202" s="64" t="s">
        <v>118</v>
      </c>
      <c r="BW202" s="30" t="s">
        <v>118</v>
      </c>
      <c r="BX202" s="30" t="s">
        <v>854</v>
      </c>
      <c r="BY202" s="29">
        <v>0.9151621907659967</v>
      </c>
      <c r="BZ202" s="23" t="s">
        <v>191</v>
      </c>
      <c r="CA202" s="32" t="s">
        <v>192</v>
      </c>
    </row>
    <row r="203" spans="1:79" x14ac:dyDescent="0.25">
      <c r="A203" s="23" t="s">
        <v>11</v>
      </c>
      <c r="B203" s="24" t="s">
        <v>362</v>
      </c>
      <c r="C203" s="25" t="s">
        <v>686</v>
      </c>
      <c r="D20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-4.5112781954887221E-3</v>
      </c>
      <c r="E203" s="27">
        <v>0</v>
      </c>
      <c r="F203" s="27">
        <v>0</v>
      </c>
      <c r="G203" s="27">
        <v>-3</v>
      </c>
      <c r="H203" s="27">
        <v>0</v>
      </c>
      <c r="I203" s="27">
        <v>0</v>
      </c>
      <c r="J203" s="27">
        <v>665</v>
      </c>
      <c r="K203" s="27">
        <v>0</v>
      </c>
      <c r="L20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0.37847222222222221</v>
      </c>
      <c r="M203" s="27">
        <v>109</v>
      </c>
      <c r="N203" s="27">
        <v>0</v>
      </c>
      <c r="O203" s="27">
        <v>209</v>
      </c>
      <c r="P203" s="27">
        <v>79</v>
      </c>
      <c r="Q20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0.23624595469255663</v>
      </c>
      <c r="R203" s="27">
        <v>0</v>
      </c>
      <c r="S203" s="27">
        <v>0</v>
      </c>
      <c r="T203" s="27">
        <v>73</v>
      </c>
      <c r="U203" s="27">
        <v>209</v>
      </c>
      <c r="V203" s="27">
        <v>79</v>
      </c>
      <c r="W203" s="27">
        <v>21</v>
      </c>
      <c r="X203" s="27">
        <v>0</v>
      </c>
      <c r="Y20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284.50526315789472</v>
      </c>
      <c r="Z203" s="27">
        <v>0</v>
      </c>
      <c r="AA203" s="27">
        <v>196702</v>
      </c>
      <c r="AB203" s="27">
        <v>7506</v>
      </c>
      <c r="AC203" s="27">
        <v>0</v>
      </c>
      <c r="AD203" s="27">
        <v>0</v>
      </c>
      <c r="AE203" s="27">
        <v>665</v>
      </c>
      <c r="AF203" s="27">
        <v>0</v>
      </c>
      <c r="AG20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3.1877184223664505</v>
      </c>
      <c r="AH203" s="27">
        <v>12706</v>
      </c>
      <c r="AI203" s="27">
        <v>0</v>
      </c>
      <c r="AJ203" s="27">
        <v>0</v>
      </c>
      <c r="AK203" s="27">
        <v>2</v>
      </c>
      <c r="AL203" s="27">
        <v>0</v>
      </c>
      <c r="AM203" s="27">
        <v>58</v>
      </c>
      <c r="AN203" s="27">
        <v>0</v>
      </c>
      <c r="AO203" s="27">
        <v>8</v>
      </c>
      <c r="AP203" s="27">
        <v>-3998</v>
      </c>
      <c r="AQ203" s="27">
        <v>-8</v>
      </c>
      <c r="AR20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1.6698564593301435</v>
      </c>
      <c r="AS203" s="27">
        <v>279</v>
      </c>
      <c r="AT203" s="27">
        <v>66</v>
      </c>
      <c r="AU203" s="27">
        <v>4</v>
      </c>
      <c r="AV203" s="27">
        <v>0</v>
      </c>
      <c r="AW203" s="27">
        <v>0</v>
      </c>
      <c r="AX203" s="27">
        <v>0</v>
      </c>
      <c r="AY203" s="27">
        <v>0</v>
      </c>
      <c r="AZ203" s="27">
        <v>0</v>
      </c>
      <c r="BA203" s="27">
        <v>0</v>
      </c>
      <c r="BB203" s="27">
        <v>0</v>
      </c>
      <c r="BC203" s="27">
        <v>0</v>
      </c>
      <c r="BD203" s="27">
        <v>0</v>
      </c>
      <c r="BE203" s="27">
        <v>209</v>
      </c>
      <c r="BF203" s="26">
        <f>IFERROR(SUM(Entity_Metrics[[#This Row],[Operating surplus/(deficit) (social housing lettings)]])/SUM(Entity_Metrics[[#This Row],[Turnover from social housing lettings]]),"")</f>
        <v>0.65440464666021292</v>
      </c>
      <c r="BG203" s="27">
        <v>676</v>
      </c>
      <c r="BH203" s="27">
        <v>1033</v>
      </c>
      <c r="BI203" s="26">
        <f>IFERROR(SUM(Entity_Metrics[[#This Row],[Operating surplus/(deficit) (overall)2]],-Entity_Metrics[[#This Row],[Gain/(loss) on disposal of fixed assets (housing properties)2]],-Entity_Metrics[[#This Row],[Gain/(loss) on disposal of fixed assets (other)2]])/SUM(Entity_Metrics[[#This Row],[Turnover (overall)]]),"")</f>
        <v>0.14943840047044987</v>
      </c>
      <c r="BJ203" s="27">
        <v>12706</v>
      </c>
      <c r="BK203" s="27">
        <v>0</v>
      </c>
      <c r="BL203" s="27">
        <v>0</v>
      </c>
      <c r="BM203" s="27">
        <v>85025</v>
      </c>
      <c r="BN203" s="26">
        <f>IFERROR(SUM(Entity_Metrics[[#This Row],[Operating surplus/(deficit) (overall)3]],Entity_Metrics[[#This Row],[Share of operating surplus/(deficit) in joint ventures or associates]])/SUM(Entity_Metrics[[#This Row],[Total assets less current liabilities]]),"")</f>
        <v>4.6285941182684844E-2</v>
      </c>
      <c r="BO203" s="27">
        <v>12706</v>
      </c>
      <c r="BP203" s="27">
        <v>0</v>
      </c>
      <c r="BQ203" s="27">
        <v>274511</v>
      </c>
      <c r="BR203" s="65">
        <f>Entity_Metrics[[#This Row],[Total social housing units owned (Period end)]]</f>
        <v>209</v>
      </c>
      <c r="BS203" s="26">
        <v>0</v>
      </c>
      <c r="BT203" s="26">
        <v>0</v>
      </c>
      <c r="BU203" s="30" t="s">
        <v>845</v>
      </c>
      <c r="BV203" s="64" t="s">
        <v>118</v>
      </c>
      <c r="BW203" s="30" t="s">
        <v>118</v>
      </c>
      <c r="BX203" s="30" t="s">
        <v>846</v>
      </c>
      <c r="BY203" s="29">
        <v>1.2671743050743891</v>
      </c>
      <c r="BZ203" s="23" t="s">
        <v>165</v>
      </c>
      <c r="CA203" s="32" t="s">
        <v>23</v>
      </c>
    </row>
    <row r="204" spans="1:79" x14ac:dyDescent="0.25">
      <c r="A204" s="23" t="s">
        <v>165</v>
      </c>
      <c r="B204" s="24" t="s">
        <v>23</v>
      </c>
      <c r="C204" s="25" t="s">
        <v>686</v>
      </c>
      <c r="D20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4.7655907360479151E-2</v>
      </c>
      <c r="E204" s="27">
        <v>0</v>
      </c>
      <c r="F204" s="27">
        <v>61027</v>
      </c>
      <c r="G204" s="27">
        <v>30029</v>
      </c>
      <c r="H204" s="27">
        <v>0</v>
      </c>
      <c r="I204" s="27">
        <v>1</v>
      </c>
      <c r="J204" s="27">
        <v>1910718</v>
      </c>
      <c r="K204" s="27">
        <v>0</v>
      </c>
      <c r="L20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2.8815253874169822E-2</v>
      </c>
      <c r="M204" s="27">
        <v>807</v>
      </c>
      <c r="N204" s="27">
        <v>0</v>
      </c>
      <c r="O204" s="27">
        <v>25218</v>
      </c>
      <c r="P204" s="27">
        <v>2788</v>
      </c>
      <c r="Q20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2.2669311419665629E-3</v>
      </c>
      <c r="R204" s="27">
        <v>64</v>
      </c>
      <c r="S204" s="27">
        <v>0</v>
      </c>
      <c r="T204" s="27">
        <v>0</v>
      </c>
      <c r="U204" s="27">
        <v>25218</v>
      </c>
      <c r="V204" s="27">
        <v>2788</v>
      </c>
      <c r="W204" s="27">
        <v>226</v>
      </c>
      <c r="X204" s="27">
        <v>0</v>
      </c>
      <c r="Y20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0.48590791524442645</v>
      </c>
      <c r="Z204" s="27">
        <v>47494</v>
      </c>
      <c r="AA204" s="27">
        <v>930938</v>
      </c>
      <c r="AB204" s="27">
        <v>49999</v>
      </c>
      <c r="AC204" s="27">
        <v>0</v>
      </c>
      <c r="AD204" s="27">
        <v>0</v>
      </c>
      <c r="AE204" s="27">
        <v>1910718</v>
      </c>
      <c r="AF204" s="27">
        <v>0</v>
      </c>
      <c r="AG20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0.94035865403989527</v>
      </c>
      <c r="AH204" s="27">
        <v>73030</v>
      </c>
      <c r="AI204" s="27">
        <v>23779</v>
      </c>
      <c r="AJ204" s="27">
        <v>0</v>
      </c>
      <c r="AK204" s="27">
        <v>9843</v>
      </c>
      <c r="AL204" s="27">
        <v>0</v>
      </c>
      <c r="AM204" s="27">
        <v>4889</v>
      </c>
      <c r="AN204" s="27">
        <v>30029</v>
      </c>
      <c r="AO204" s="27">
        <v>27735</v>
      </c>
      <c r="AP204" s="27">
        <v>-1047</v>
      </c>
      <c r="AQ204" s="27">
        <v>-43620</v>
      </c>
      <c r="AR20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5.324725725800433</v>
      </c>
      <c r="AS204" s="27">
        <v>44741</v>
      </c>
      <c r="AT204" s="27">
        <v>28568</v>
      </c>
      <c r="AU204" s="27">
        <v>28383</v>
      </c>
      <c r="AV204" s="27">
        <v>5075</v>
      </c>
      <c r="AW204" s="27">
        <v>0</v>
      </c>
      <c r="AX204" s="27">
        <v>0</v>
      </c>
      <c r="AY204" s="27">
        <v>30029</v>
      </c>
      <c r="AZ204" s="27">
        <v>0</v>
      </c>
      <c r="BA204" s="27">
        <v>0</v>
      </c>
      <c r="BB204" s="27">
        <v>0</v>
      </c>
      <c r="BC204" s="27">
        <v>600</v>
      </c>
      <c r="BD204" s="27">
        <v>5296</v>
      </c>
      <c r="BE204" s="27">
        <v>26798</v>
      </c>
      <c r="BF204" s="26">
        <f>IFERROR(SUM(Entity_Metrics[[#This Row],[Operating surplus/(deficit) (social housing lettings)]])/SUM(Entity_Metrics[[#This Row],[Turnover from social housing lettings]]),"")</f>
        <v>0.15775493563292234</v>
      </c>
      <c r="BG204" s="27">
        <v>25538</v>
      </c>
      <c r="BH204" s="27">
        <v>161884</v>
      </c>
      <c r="BI204" s="26">
        <f>IFERROR(SUM(Entity_Metrics[[#This Row],[Operating surplus/(deficit) (overall)2]],-Entity_Metrics[[#This Row],[Gain/(loss) on disposal of fixed assets (housing properties)2]],-Entity_Metrics[[#This Row],[Gain/(loss) on disposal of fixed assets (other)2]])/SUM(Entity_Metrics[[#This Row],[Turnover (overall)]]),"")</f>
        <v>0.24457234228507865</v>
      </c>
      <c r="BJ204" s="27">
        <v>73030</v>
      </c>
      <c r="BK204" s="27">
        <v>23779</v>
      </c>
      <c r="BL204" s="27">
        <v>0</v>
      </c>
      <c r="BM204" s="27">
        <v>201376</v>
      </c>
      <c r="BN204" s="26">
        <f>IFERROR(SUM(Entity_Metrics[[#This Row],[Operating surplus/(deficit) (overall)3]],Entity_Metrics[[#This Row],[Share of operating surplus/(deficit) in joint ventures or associates]])/SUM(Entity_Metrics[[#This Row],[Total assets less current liabilities]]),"")</f>
        <v>3.1931601748258473E-2</v>
      </c>
      <c r="BO204" s="27">
        <v>73030</v>
      </c>
      <c r="BP204" s="27">
        <v>0</v>
      </c>
      <c r="BQ204" s="27">
        <v>2287076</v>
      </c>
      <c r="BR204" s="65">
        <f>Entity_Metrics[[#This Row],[Total social housing units owned (Period end)]]</f>
        <v>25218</v>
      </c>
      <c r="BS204" s="26">
        <v>1.3419344562577151E-2</v>
      </c>
      <c r="BT204" s="26">
        <v>8.5812129176123922E-2</v>
      </c>
      <c r="BU204" s="30" t="s">
        <v>845</v>
      </c>
      <c r="BV204" s="64" t="s">
        <v>118</v>
      </c>
      <c r="BW204" s="30" t="s">
        <v>118</v>
      </c>
      <c r="BX204" s="30" t="s">
        <v>847</v>
      </c>
      <c r="BY204" s="29">
        <v>1.1209219603029736</v>
      </c>
      <c r="BZ204" s="23" t="s">
        <v>165</v>
      </c>
      <c r="CA204" s="32" t="s">
        <v>23</v>
      </c>
    </row>
    <row r="205" spans="1:79" x14ac:dyDescent="0.25">
      <c r="A205" s="23" t="s">
        <v>62</v>
      </c>
      <c r="B205" s="24" t="s">
        <v>509</v>
      </c>
      <c r="C205" s="25" t="s">
        <v>686</v>
      </c>
      <c r="D20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0.12831116318606842</v>
      </c>
      <c r="E205" s="27">
        <v>15860</v>
      </c>
      <c r="F205" s="27">
        <v>0</v>
      </c>
      <c r="G205" s="27">
        <v>559</v>
      </c>
      <c r="H205" s="27">
        <v>336</v>
      </c>
      <c r="I205" s="27">
        <v>0</v>
      </c>
      <c r="J205" s="27">
        <v>130581</v>
      </c>
      <c r="K205" s="27">
        <v>0</v>
      </c>
      <c r="L20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7.9300857743971522E-3</v>
      </c>
      <c r="M205" s="27">
        <v>49</v>
      </c>
      <c r="N205" s="27">
        <v>0</v>
      </c>
      <c r="O205" s="27">
        <v>5889</v>
      </c>
      <c r="P205" s="27">
        <v>290</v>
      </c>
      <c r="Q20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05" s="27">
        <v>0</v>
      </c>
      <c r="S205" s="27">
        <v>0</v>
      </c>
      <c r="T205" s="27">
        <v>0</v>
      </c>
      <c r="U205" s="27">
        <v>5889</v>
      </c>
      <c r="V205" s="27">
        <v>290</v>
      </c>
      <c r="W205" s="27">
        <v>26</v>
      </c>
      <c r="X205" s="27">
        <v>0</v>
      </c>
      <c r="Y20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0.28877095442675427</v>
      </c>
      <c r="Z205" s="27">
        <v>5549</v>
      </c>
      <c r="AA205" s="27">
        <v>43948</v>
      </c>
      <c r="AB205" s="27">
        <v>11789</v>
      </c>
      <c r="AC205" s="27">
        <v>0</v>
      </c>
      <c r="AD205" s="27">
        <v>0</v>
      </c>
      <c r="AE205" s="27">
        <v>130581</v>
      </c>
      <c r="AF205" s="27">
        <v>0</v>
      </c>
      <c r="AG20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3.5499731327243418</v>
      </c>
      <c r="AH205" s="27">
        <v>12140</v>
      </c>
      <c r="AI205" s="27">
        <v>3580</v>
      </c>
      <c r="AJ205" s="27">
        <v>0</v>
      </c>
      <c r="AK205" s="27">
        <v>1290</v>
      </c>
      <c r="AL205" s="27">
        <v>274</v>
      </c>
      <c r="AM205" s="27">
        <v>469</v>
      </c>
      <c r="AN205" s="27">
        <v>559</v>
      </c>
      <c r="AO205" s="27">
        <v>6307</v>
      </c>
      <c r="AP205" s="27">
        <v>-352</v>
      </c>
      <c r="AQ205" s="27">
        <v>-3370</v>
      </c>
      <c r="AR20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2.7744948208524369</v>
      </c>
      <c r="AS205" s="27">
        <v>6340</v>
      </c>
      <c r="AT205" s="27">
        <v>453</v>
      </c>
      <c r="AU205" s="27">
        <v>3527</v>
      </c>
      <c r="AV205" s="27">
        <v>1360</v>
      </c>
      <c r="AW205" s="27">
        <v>1283</v>
      </c>
      <c r="AX205" s="27">
        <v>0</v>
      </c>
      <c r="AY205" s="27">
        <v>559</v>
      </c>
      <c r="AZ205" s="27">
        <v>967</v>
      </c>
      <c r="BA205" s="27">
        <v>673</v>
      </c>
      <c r="BB205" s="27">
        <v>1177</v>
      </c>
      <c r="BC205" s="27">
        <v>0</v>
      </c>
      <c r="BD205" s="27">
        <v>0</v>
      </c>
      <c r="BE205" s="27">
        <v>5889</v>
      </c>
      <c r="BF205" s="26">
        <f>IFERROR(SUM(Entity_Metrics[[#This Row],[Operating surplus/(deficit) (social housing lettings)]])/SUM(Entity_Metrics[[#This Row],[Turnover from social housing lettings]]),"")</f>
        <v>0.29146257392692571</v>
      </c>
      <c r="BG205" s="27">
        <v>8033</v>
      </c>
      <c r="BH205" s="27">
        <v>27561</v>
      </c>
      <c r="BI205" s="26">
        <f>IFERROR(SUM(Entity_Metrics[[#This Row],[Operating surplus/(deficit) (overall)2]],-Entity_Metrics[[#This Row],[Gain/(loss) on disposal of fixed assets (housing properties)2]],-Entity_Metrics[[#This Row],[Gain/(loss) on disposal of fixed assets (other)2]])/SUM(Entity_Metrics[[#This Row],[Turnover (overall)]]),"")</f>
        <v>0.24923569660794875</v>
      </c>
      <c r="BJ205" s="27">
        <v>12140</v>
      </c>
      <c r="BK205" s="27">
        <v>3580</v>
      </c>
      <c r="BL205" s="27">
        <v>0</v>
      </c>
      <c r="BM205" s="27">
        <v>34345</v>
      </c>
      <c r="BN205" s="26">
        <f>IFERROR(SUM(Entity_Metrics[[#This Row],[Operating surplus/(deficit) (overall)3]],Entity_Metrics[[#This Row],[Share of operating surplus/(deficit) in joint ventures or associates]])/SUM(Entity_Metrics[[#This Row],[Total assets less current liabilities]]),"")</f>
        <v>7.5448245859358012E-2</v>
      </c>
      <c r="BO205" s="27">
        <v>12140</v>
      </c>
      <c r="BP205" s="27">
        <v>0</v>
      </c>
      <c r="BQ205" s="27">
        <v>160905</v>
      </c>
      <c r="BR205" s="65">
        <f>Entity_Metrics[[#This Row],[Total social housing units owned (Period end)]]</f>
        <v>5889</v>
      </c>
      <c r="BS205" s="26">
        <v>1.0699728260869566E-2</v>
      </c>
      <c r="BT205" s="26">
        <v>0</v>
      </c>
      <c r="BU205" s="30" t="s">
        <v>850</v>
      </c>
      <c r="BV205" s="64">
        <v>2007</v>
      </c>
      <c r="BW205" s="30" t="s">
        <v>851</v>
      </c>
      <c r="BX205" s="30" t="s">
        <v>853</v>
      </c>
      <c r="BY205" s="29">
        <v>0.92070169320167683</v>
      </c>
      <c r="BZ205" s="23" t="s">
        <v>62</v>
      </c>
      <c r="CA205" s="32" t="s">
        <v>509</v>
      </c>
    </row>
    <row r="206" spans="1:79" x14ac:dyDescent="0.25">
      <c r="A206" s="23" t="s">
        <v>564</v>
      </c>
      <c r="B206" s="24" t="s">
        <v>237</v>
      </c>
      <c r="C206" s="25" t="s">
        <v>686</v>
      </c>
      <c r="D20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7.4486904035806642E-2</v>
      </c>
      <c r="E206" s="27">
        <v>264885</v>
      </c>
      <c r="F206" s="27">
        <v>0</v>
      </c>
      <c r="G206" s="27">
        <v>26750</v>
      </c>
      <c r="H206" s="27">
        <v>0</v>
      </c>
      <c r="I206" s="27">
        <v>0</v>
      </c>
      <c r="J206" s="27">
        <v>3915252</v>
      </c>
      <c r="K206" s="27">
        <v>0</v>
      </c>
      <c r="L20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3.0243261012491782E-2</v>
      </c>
      <c r="M206" s="27">
        <v>1702</v>
      </c>
      <c r="N206" s="27">
        <v>0</v>
      </c>
      <c r="O206" s="27">
        <v>54668</v>
      </c>
      <c r="P206" s="27">
        <v>1609</v>
      </c>
      <c r="Q20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06" s="27">
        <v>0</v>
      </c>
      <c r="S206" s="27">
        <v>0</v>
      </c>
      <c r="T206" s="27">
        <v>0</v>
      </c>
      <c r="U206" s="27">
        <v>54668</v>
      </c>
      <c r="V206" s="27">
        <v>1609</v>
      </c>
      <c r="W206" s="27">
        <v>701</v>
      </c>
      <c r="X206" s="27">
        <v>1746</v>
      </c>
      <c r="Y20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0.46489472452858716</v>
      </c>
      <c r="Z206" s="27">
        <v>27273</v>
      </c>
      <c r="AA206" s="27">
        <v>1859871</v>
      </c>
      <c r="AB206" s="27">
        <v>69686</v>
      </c>
      <c r="AC206" s="27">
        <v>0</v>
      </c>
      <c r="AD206" s="27">
        <v>2722</v>
      </c>
      <c r="AE206" s="27">
        <v>3915252</v>
      </c>
      <c r="AF206" s="27">
        <v>0</v>
      </c>
      <c r="AG20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2.0913059618382954</v>
      </c>
      <c r="AH206" s="27">
        <v>134127</v>
      </c>
      <c r="AI206" s="27">
        <v>10748</v>
      </c>
      <c r="AJ206" s="27">
        <v>-1032</v>
      </c>
      <c r="AK206" s="27">
        <v>2613</v>
      </c>
      <c r="AL206" s="27">
        <v>483</v>
      </c>
      <c r="AM206" s="27">
        <v>4450</v>
      </c>
      <c r="AN206" s="27">
        <v>26750</v>
      </c>
      <c r="AO206" s="27">
        <v>41824</v>
      </c>
      <c r="AP206" s="27">
        <v>-8511</v>
      </c>
      <c r="AQ206" s="27">
        <v>-58834</v>
      </c>
      <c r="AR20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3.4845566196359381</v>
      </c>
      <c r="AS206" s="27">
        <v>73678</v>
      </c>
      <c r="AT206" s="27">
        <v>15084</v>
      </c>
      <c r="AU206" s="27">
        <v>30626</v>
      </c>
      <c r="AV206" s="27">
        <v>30047</v>
      </c>
      <c r="AW206" s="27">
        <v>9551</v>
      </c>
      <c r="AX206" s="27">
        <v>0</v>
      </c>
      <c r="AY206" s="27">
        <v>26750</v>
      </c>
      <c r="AZ206" s="27">
        <v>2576</v>
      </c>
      <c r="BA206" s="27">
        <v>109</v>
      </c>
      <c r="BB206" s="27">
        <v>2117</v>
      </c>
      <c r="BC206" s="27">
        <v>123</v>
      </c>
      <c r="BD206" s="27">
        <v>0</v>
      </c>
      <c r="BE206" s="27">
        <v>54716</v>
      </c>
      <c r="BF206" s="26">
        <f>IFERROR(SUM(Entity_Metrics[[#This Row],[Operating surplus/(deficit) (social housing lettings)]])/SUM(Entity_Metrics[[#This Row],[Turnover from social housing lettings]]),"")</f>
        <v>0.3485353716718822</v>
      </c>
      <c r="BG206" s="27">
        <v>108704</v>
      </c>
      <c r="BH206" s="27">
        <v>311888</v>
      </c>
      <c r="BI206" s="26">
        <f>IFERROR(SUM(Entity_Metrics[[#This Row],[Operating surplus/(deficit) (overall)2]],-Entity_Metrics[[#This Row],[Gain/(loss) on disposal of fixed assets (housing properties)2]],-Entity_Metrics[[#This Row],[Gain/(loss) on disposal of fixed assets (other)2]])/SUM(Entity_Metrics[[#This Row],[Turnover (overall)]]),"")</f>
        <v>0.31251664179816829</v>
      </c>
      <c r="BJ206" s="27">
        <v>134127</v>
      </c>
      <c r="BK206" s="27">
        <v>10748</v>
      </c>
      <c r="BL206" s="27">
        <v>-1032</v>
      </c>
      <c r="BM206" s="27">
        <v>398094</v>
      </c>
      <c r="BN206" s="26">
        <f>IFERROR(SUM(Entity_Metrics[[#This Row],[Operating surplus/(deficit) (overall)3]],Entity_Metrics[[#This Row],[Share of operating surplus/(deficit) in joint ventures or associates]])/SUM(Entity_Metrics[[#This Row],[Total assets less current liabilities]]),"")</f>
        <v>3.21623726592856E-2</v>
      </c>
      <c r="BO206" s="27">
        <v>134127</v>
      </c>
      <c r="BP206" s="27">
        <v>0</v>
      </c>
      <c r="BQ206" s="27">
        <v>4170308</v>
      </c>
      <c r="BR206" s="65">
        <f>Entity_Metrics[[#This Row],[Total social housing units owned (Period end)]]</f>
        <v>54668</v>
      </c>
      <c r="BS206" s="26">
        <v>1.9239931102722908E-2</v>
      </c>
      <c r="BT206" s="26">
        <v>4.4490050207058304E-2</v>
      </c>
      <c r="BU206" s="30" t="s">
        <v>845</v>
      </c>
      <c r="BV206" s="64" t="s">
        <v>118</v>
      </c>
      <c r="BW206" s="30" t="s">
        <v>118</v>
      </c>
      <c r="BX206" s="30" t="s">
        <v>847</v>
      </c>
      <c r="BY206" s="29">
        <v>0.99536523067339711</v>
      </c>
      <c r="BZ206" s="23">
        <v>4837</v>
      </c>
      <c r="CA206" s="32" t="s">
        <v>237</v>
      </c>
    </row>
    <row r="207" spans="1:79" x14ac:dyDescent="0.25">
      <c r="A207" s="23" t="s">
        <v>0</v>
      </c>
      <c r="B207" s="24" t="s">
        <v>370</v>
      </c>
      <c r="C207" s="25" t="s">
        <v>686</v>
      </c>
      <c r="D20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5.7250757109590857E-2</v>
      </c>
      <c r="E207" s="27">
        <v>0</v>
      </c>
      <c r="F207" s="27">
        <v>313</v>
      </c>
      <c r="G207" s="27">
        <v>4432</v>
      </c>
      <c r="H207" s="27">
        <v>0</v>
      </c>
      <c r="I207" s="27">
        <v>0</v>
      </c>
      <c r="J207" s="27">
        <v>82881</v>
      </c>
      <c r="K207" s="27">
        <v>0</v>
      </c>
      <c r="L20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9.3383742911153117E-2</v>
      </c>
      <c r="M207" s="27">
        <v>247</v>
      </c>
      <c r="N207" s="27">
        <v>0</v>
      </c>
      <c r="O207" s="27">
        <v>2645</v>
      </c>
      <c r="P207" s="27">
        <v>0</v>
      </c>
      <c r="Q20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07" s="27">
        <v>0</v>
      </c>
      <c r="S207" s="27">
        <v>0</v>
      </c>
      <c r="T207" s="27">
        <v>0</v>
      </c>
      <c r="U207" s="27">
        <v>2645</v>
      </c>
      <c r="V207" s="27">
        <v>0</v>
      </c>
      <c r="W207" s="27">
        <v>0</v>
      </c>
      <c r="X207" s="27">
        <v>0</v>
      </c>
      <c r="Y20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-0.25020209698242057</v>
      </c>
      <c r="Z207" s="27">
        <v>0</v>
      </c>
      <c r="AA207" s="27">
        <v>0</v>
      </c>
      <c r="AB207" s="27">
        <v>20737</v>
      </c>
      <c r="AC207" s="27">
        <v>0</v>
      </c>
      <c r="AD207" s="27">
        <v>0</v>
      </c>
      <c r="AE207" s="27">
        <v>82881</v>
      </c>
      <c r="AF207" s="27">
        <v>0</v>
      </c>
      <c r="AG20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-2.6293436293436292</v>
      </c>
      <c r="AH207" s="27">
        <v>-25</v>
      </c>
      <c r="AI207" s="27">
        <v>1707</v>
      </c>
      <c r="AJ207" s="27">
        <v>0</v>
      </c>
      <c r="AK207" s="27">
        <v>1602</v>
      </c>
      <c r="AL207" s="27">
        <v>0</v>
      </c>
      <c r="AM207" s="27">
        <v>118</v>
      </c>
      <c r="AN207" s="27">
        <v>889</v>
      </c>
      <c r="AO207" s="27">
        <v>3424</v>
      </c>
      <c r="AP207" s="27">
        <v>0</v>
      </c>
      <c r="AQ207" s="27">
        <v>-259</v>
      </c>
      <c r="AR20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22.242344045368618</v>
      </c>
      <c r="AS207" s="27">
        <v>16474</v>
      </c>
      <c r="AT207" s="27">
        <v>11032</v>
      </c>
      <c r="AU207" s="27">
        <v>2264</v>
      </c>
      <c r="AV207" s="27">
        <v>716</v>
      </c>
      <c r="AW207" s="27">
        <v>0</v>
      </c>
      <c r="AX207" s="27">
        <v>4986</v>
      </c>
      <c r="AY207" s="27">
        <v>889</v>
      </c>
      <c r="AZ207" s="27">
        <v>484</v>
      </c>
      <c r="BA207" s="27">
        <v>0</v>
      </c>
      <c r="BB207" s="27">
        <v>0</v>
      </c>
      <c r="BC207" s="27">
        <v>0</v>
      </c>
      <c r="BD207" s="27">
        <v>21986</v>
      </c>
      <c r="BE207" s="27">
        <v>2645</v>
      </c>
      <c r="BF207" s="26">
        <f>IFERROR(SUM(Entity_Metrics[[#This Row],[Operating surplus/(deficit) (social housing lettings)]])/SUM(Entity_Metrics[[#This Row],[Turnover from social housing lettings]]),"")</f>
        <v>-6.7357512953367879E-3</v>
      </c>
      <c r="BG207" s="27">
        <v>-273</v>
      </c>
      <c r="BH207" s="27">
        <v>40530</v>
      </c>
      <c r="BI207" s="26">
        <f>IFERROR(SUM(Entity_Metrics[[#This Row],[Operating surplus/(deficit) (overall)2]],-Entity_Metrics[[#This Row],[Gain/(loss) on disposal of fixed assets (housing properties)2]],-Entity_Metrics[[#This Row],[Gain/(loss) on disposal of fixed assets (other)2]])/SUM(Entity_Metrics[[#This Row],[Turnover (overall)]]),"")</f>
        <v>-1.6228777032345116E-2</v>
      </c>
      <c r="BJ207" s="27">
        <v>-25</v>
      </c>
      <c r="BK207" s="27">
        <v>1707</v>
      </c>
      <c r="BL207" s="27">
        <v>0</v>
      </c>
      <c r="BM207" s="27">
        <v>106724</v>
      </c>
      <c r="BN207" s="26">
        <f>IFERROR(SUM(Entity_Metrics[[#This Row],[Operating surplus/(deficit) (overall)3]],Entity_Metrics[[#This Row],[Share of operating surplus/(deficit) in joint ventures or associates]])/SUM(Entity_Metrics[[#This Row],[Total assets less current liabilities]]),"")</f>
        <v>-2.4514610707981958E-4</v>
      </c>
      <c r="BO207" s="27">
        <v>-25</v>
      </c>
      <c r="BP207" s="27">
        <v>0</v>
      </c>
      <c r="BQ207" s="27">
        <v>101980</v>
      </c>
      <c r="BR207" s="65">
        <f>Entity_Metrics[[#This Row],[Total social housing units owned (Period end)]]</f>
        <v>2645</v>
      </c>
      <c r="BS207" s="26">
        <v>0.96915311273135163</v>
      </c>
      <c r="BT207" s="26">
        <v>0</v>
      </c>
      <c r="BU207" s="30" t="s">
        <v>845</v>
      </c>
      <c r="BV207" s="64" t="s">
        <v>118</v>
      </c>
      <c r="BW207" s="30" t="s">
        <v>118</v>
      </c>
      <c r="BX207" s="30" t="s">
        <v>846</v>
      </c>
      <c r="BY207" s="29">
        <v>1.2381972671640087</v>
      </c>
      <c r="BZ207" s="23" t="s">
        <v>0</v>
      </c>
      <c r="CA207" s="32" t="s">
        <v>370</v>
      </c>
    </row>
    <row r="208" spans="1:79" x14ac:dyDescent="0.25">
      <c r="A208" s="23" t="s">
        <v>128</v>
      </c>
      <c r="B208" s="24" t="s">
        <v>676</v>
      </c>
      <c r="C208" s="25" t="s">
        <v>686</v>
      </c>
      <c r="D20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0.1191446183506253</v>
      </c>
      <c r="E208" s="27">
        <v>6970</v>
      </c>
      <c r="F208" s="27">
        <v>11755</v>
      </c>
      <c r="G208" s="27">
        <v>4759</v>
      </c>
      <c r="H208" s="27">
        <v>0</v>
      </c>
      <c r="I208" s="27">
        <v>0</v>
      </c>
      <c r="J208" s="27">
        <v>197105</v>
      </c>
      <c r="K208" s="27">
        <v>0</v>
      </c>
      <c r="L20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2.1840638650399157E-2</v>
      </c>
      <c r="M208" s="27">
        <v>145</v>
      </c>
      <c r="N208" s="27">
        <v>0</v>
      </c>
      <c r="O208" s="27">
        <v>6609</v>
      </c>
      <c r="P208" s="27">
        <v>30</v>
      </c>
      <c r="Q20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08" s="27">
        <v>0</v>
      </c>
      <c r="S208" s="27">
        <v>0</v>
      </c>
      <c r="T208" s="27">
        <v>0</v>
      </c>
      <c r="U208" s="27">
        <v>6609</v>
      </c>
      <c r="V208" s="27">
        <v>30</v>
      </c>
      <c r="W208" s="27">
        <v>0</v>
      </c>
      <c r="X208" s="27">
        <v>0</v>
      </c>
      <c r="Y20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0.36027498034042771</v>
      </c>
      <c r="Z208" s="27">
        <v>0</v>
      </c>
      <c r="AA208" s="27">
        <v>74287</v>
      </c>
      <c r="AB208" s="27">
        <v>3275</v>
      </c>
      <c r="AC208" s="27">
        <v>0</v>
      </c>
      <c r="AD208" s="27">
        <v>0</v>
      </c>
      <c r="AE208" s="27">
        <v>197105</v>
      </c>
      <c r="AF208" s="27">
        <v>0</v>
      </c>
      <c r="AG20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3.4217775467775469</v>
      </c>
      <c r="AH208" s="27">
        <v>13423</v>
      </c>
      <c r="AI208" s="27">
        <v>2020</v>
      </c>
      <c r="AJ208" s="27">
        <v>0</v>
      </c>
      <c r="AK208" s="27">
        <v>290</v>
      </c>
      <c r="AL208" s="27">
        <v>0</v>
      </c>
      <c r="AM208" s="27">
        <v>91</v>
      </c>
      <c r="AN208" s="27">
        <v>4759</v>
      </c>
      <c r="AO208" s="27">
        <v>6722</v>
      </c>
      <c r="AP208" s="27">
        <v>-673</v>
      </c>
      <c r="AQ208" s="27">
        <v>-3175</v>
      </c>
      <c r="AR20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2.8960665658093796</v>
      </c>
      <c r="AS208" s="27">
        <v>6339</v>
      </c>
      <c r="AT208" s="27">
        <v>1081</v>
      </c>
      <c r="AU208" s="27">
        <v>5525</v>
      </c>
      <c r="AV208" s="27">
        <v>914</v>
      </c>
      <c r="AW208" s="27">
        <v>0</v>
      </c>
      <c r="AX208" s="27">
        <v>0</v>
      </c>
      <c r="AY208" s="27">
        <v>4759</v>
      </c>
      <c r="AZ208" s="27">
        <v>0</v>
      </c>
      <c r="BA208" s="27">
        <v>0</v>
      </c>
      <c r="BB208" s="27">
        <v>0</v>
      </c>
      <c r="BC208" s="27">
        <v>375</v>
      </c>
      <c r="BD208" s="27">
        <v>150</v>
      </c>
      <c r="BE208" s="27">
        <v>6610</v>
      </c>
      <c r="BF208" s="26">
        <f>IFERROR(SUM(Entity_Metrics[[#This Row],[Operating surplus/(deficit) (social housing lettings)]])/SUM(Entity_Metrics[[#This Row],[Turnover from social housing lettings]]),"")</f>
        <v>0.29347901975843049</v>
      </c>
      <c r="BG208" s="27">
        <v>8407</v>
      </c>
      <c r="BH208" s="27">
        <v>28646</v>
      </c>
      <c r="BI208" s="26">
        <f>IFERROR(SUM(Entity_Metrics[[#This Row],[Operating surplus/(deficit) (overall)2]],-Entity_Metrics[[#This Row],[Gain/(loss) on disposal of fixed assets (housing properties)2]],-Entity_Metrics[[#This Row],[Gain/(loss) on disposal of fixed assets (other)2]])/SUM(Entity_Metrics[[#This Row],[Turnover (overall)]]),"")</f>
        <v>0.32707090408444239</v>
      </c>
      <c r="BJ208" s="27">
        <v>13423</v>
      </c>
      <c r="BK208" s="27">
        <v>2020</v>
      </c>
      <c r="BL208" s="27">
        <v>0</v>
      </c>
      <c r="BM208" s="27">
        <v>34864</v>
      </c>
      <c r="BN208" s="26">
        <f>IFERROR(SUM(Entity_Metrics[[#This Row],[Operating surplus/(deficit) (overall)3]],Entity_Metrics[[#This Row],[Share of operating surplus/(deficit) in joint ventures or associates]])/SUM(Entity_Metrics[[#This Row],[Total assets less current liabilities]]),"")</f>
        <v>6.6177920643685412E-2</v>
      </c>
      <c r="BO208" s="27">
        <v>13423</v>
      </c>
      <c r="BP208" s="27">
        <v>0</v>
      </c>
      <c r="BQ208" s="27">
        <v>202832</v>
      </c>
      <c r="BR208" s="65">
        <f>Entity_Metrics[[#This Row],[Total social housing units owned (Period end)]]</f>
        <v>6609</v>
      </c>
      <c r="BS208" s="26">
        <v>6.3262539539087215E-3</v>
      </c>
      <c r="BT208" s="26">
        <v>0.20289200180750114</v>
      </c>
      <c r="BU208" s="30" t="s">
        <v>850</v>
      </c>
      <c r="BV208" s="64">
        <v>2006</v>
      </c>
      <c r="BW208" s="30" t="s">
        <v>851</v>
      </c>
      <c r="BX208" s="30" t="s">
        <v>849</v>
      </c>
      <c r="BY208" s="29">
        <v>0.94607331874240064</v>
      </c>
      <c r="BZ208" s="23" t="s">
        <v>720</v>
      </c>
      <c r="CA208" s="32" t="s">
        <v>520</v>
      </c>
    </row>
    <row r="209" spans="1:79" x14ac:dyDescent="0.25">
      <c r="A209" s="23" t="s">
        <v>195</v>
      </c>
      <c r="B209" s="24" t="s">
        <v>378</v>
      </c>
      <c r="C209" s="25" t="s">
        <v>686</v>
      </c>
      <c r="D20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6.8957701293719711E-2</v>
      </c>
      <c r="E209" s="27">
        <v>34060</v>
      </c>
      <c r="F209" s="27">
        <v>0</v>
      </c>
      <c r="G209" s="27">
        <v>4243</v>
      </c>
      <c r="H209" s="27">
        <v>1247</v>
      </c>
      <c r="I209" s="27">
        <v>0</v>
      </c>
      <c r="J209" s="27">
        <v>573540</v>
      </c>
      <c r="K209" s="27">
        <v>0</v>
      </c>
      <c r="L20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1.7206798268763854E-2</v>
      </c>
      <c r="M209" s="27">
        <v>163</v>
      </c>
      <c r="N209" s="27">
        <v>0</v>
      </c>
      <c r="O209" s="27">
        <v>9473</v>
      </c>
      <c r="P209" s="27">
        <v>0</v>
      </c>
      <c r="Q20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09" s="27">
        <v>0</v>
      </c>
      <c r="S209" s="27">
        <v>0</v>
      </c>
      <c r="T209" s="27">
        <v>0</v>
      </c>
      <c r="U209" s="27">
        <v>9473</v>
      </c>
      <c r="V209" s="27">
        <v>0</v>
      </c>
      <c r="W209" s="27">
        <v>0</v>
      </c>
      <c r="X209" s="27">
        <v>0</v>
      </c>
      <c r="Y20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0.42978519370924434</v>
      </c>
      <c r="Z209" s="27">
        <v>13543</v>
      </c>
      <c r="AA209" s="27">
        <v>254892</v>
      </c>
      <c r="AB209" s="27">
        <v>21936</v>
      </c>
      <c r="AC209" s="27">
        <v>0</v>
      </c>
      <c r="AD209" s="27">
        <v>0</v>
      </c>
      <c r="AE209" s="27">
        <v>573540</v>
      </c>
      <c r="AF209" s="27">
        <v>0</v>
      </c>
      <c r="AG20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1.6162289617042036</v>
      </c>
      <c r="AH209" s="27">
        <v>25380</v>
      </c>
      <c r="AI209" s="27">
        <v>8103</v>
      </c>
      <c r="AJ209" s="27">
        <v>-82</v>
      </c>
      <c r="AK209" s="27">
        <v>2414</v>
      </c>
      <c r="AL209" s="27">
        <v>0</v>
      </c>
      <c r="AM209" s="27">
        <v>140</v>
      </c>
      <c r="AN209" s="27">
        <v>4243</v>
      </c>
      <c r="AO209" s="27">
        <v>9036</v>
      </c>
      <c r="AP209" s="27">
        <v>-1247</v>
      </c>
      <c r="AQ209" s="27">
        <v>-11052</v>
      </c>
      <c r="AR20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2.6640230713770729</v>
      </c>
      <c r="AS209" s="27">
        <v>11062</v>
      </c>
      <c r="AT209" s="27">
        <v>3744</v>
      </c>
      <c r="AU209" s="27">
        <v>7661</v>
      </c>
      <c r="AV209" s="27">
        <v>1664</v>
      </c>
      <c r="AW209" s="27">
        <v>1186</v>
      </c>
      <c r="AX209" s="27">
        <v>0</v>
      </c>
      <c r="AY209" s="27">
        <v>4243</v>
      </c>
      <c r="AZ209" s="27">
        <v>0</v>
      </c>
      <c r="BA209" s="27">
        <v>0</v>
      </c>
      <c r="BB209" s="27">
        <v>0</v>
      </c>
      <c r="BC209" s="27">
        <v>0</v>
      </c>
      <c r="BD209" s="27">
        <v>0</v>
      </c>
      <c r="BE209" s="27">
        <v>11096</v>
      </c>
      <c r="BF209" s="26">
        <f>IFERROR(SUM(Entity_Metrics[[#This Row],[Operating surplus/(deficit) (social housing lettings)]])/SUM(Entity_Metrics[[#This Row],[Turnover from social housing lettings]]),"")</f>
        <v>0.32041983607524027</v>
      </c>
      <c r="BG209" s="27">
        <v>16302</v>
      </c>
      <c r="BH209" s="27">
        <v>50877</v>
      </c>
      <c r="BI209" s="26">
        <f>IFERROR(SUM(Entity_Metrics[[#This Row],[Operating surplus/(deficit) (overall)2]],-Entity_Metrics[[#This Row],[Gain/(loss) on disposal of fixed assets (housing properties)2]],-Entity_Metrics[[#This Row],[Gain/(loss) on disposal of fixed assets (other)2]])/SUM(Entity_Metrics[[#This Row],[Turnover (overall)]]),"")</f>
        <v>0.3101150493068458</v>
      </c>
      <c r="BJ209" s="27">
        <v>25380</v>
      </c>
      <c r="BK209" s="27">
        <v>8103</v>
      </c>
      <c r="BL209" s="27">
        <v>-82</v>
      </c>
      <c r="BM209" s="27">
        <v>55976</v>
      </c>
      <c r="BN209" s="26">
        <f>IFERROR(SUM(Entity_Metrics[[#This Row],[Operating surplus/(deficit) (overall)3]],Entity_Metrics[[#This Row],[Share of operating surplus/(deficit) in joint ventures or associates]])/SUM(Entity_Metrics[[#This Row],[Total assets less current liabilities]]),"")</f>
        <v>4.3806278899975661E-2</v>
      </c>
      <c r="BO209" s="27">
        <v>25380</v>
      </c>
      <c r="BP209" s="27">
        <v>0</v>
      </c>
      <c r="BQ209" s="27">
        <v>579369</v>
      </c>
      <c r="BR209" s="65">
        <f>Entity_Metrics[[#This Row],[Total social housing units owned (Period end)]]</f>
        <v>9473</v>
      </c>
      <c r="BS209" s="26">
        <v>1.5317980139446441E-2</v>
      </c>
      <c r="BT209" s="26">
        <v>3.4861609972533278E-2</v>
      </c>
      <c r="BU209" s="30" t="s">
        <v>845</v>
      </c>
      <c r="BV209" s="64" t="s">
        <v>118</v>
      </c>
      <c r="BW209" s="30" t="s">
        <v>118</v>
      </c>
      <c r="BX209" s="30" t="s">
        <v>848</v>
      </c>
      <c r="BY209" s="29">
        <v>0.96392327440081704</v>
      </c>
      <c r="BZ209" s="23" t="s">
        <v>223</v>
      </c>
      <c r="CA209" s="32" t="s">
        <v>381</v>
      </c>
    </row>
    <row r="210" spans="1:79" x14ac:dyDescent="0.25">
      <c r="A210" s="23" t="s">
        <v>202</v>
      </c>
      <c r="B210" s="24" t="s">
        <v>379</v>
      </c>
      <c r="C210" s="25" t="s">
        <v>686</v>
      </c>
      <c r="D21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9.7282483846649129E-2</v>
      </c>
      <c r="E210" s="27">
        <v>26102</v>
      </c>
      <c r="F210" s="27">
        <v>0</v>
      </c>
      <c r="G210" s="27">
        <v>3051</v>
      </c>
      <c r="H210" s="27">
        <v>914</v>
      </c>
      <c r="I210" s="27">
        <v>0</v>
      </c>
      <c r="J210" s="27">
        <v>309069</v>
      </c>
      <c r="K210" s="27">
        <v>0</v>
      </c>
      <c r="L21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5.3134962805526036E-2</v>
      </c>
      <c r="M210" s="27">
        <v>250</v>
      </c>
      <c r="N210" s="27">
        <v>0</v>
      </c>
      <c r="O210" s="27">
        <v>4705</v>
      </c>
      <c r="P210" s="27">
        <v>0</v>
      </c>
      <c r="Q21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10" s="27">
        <v>0</v>
      </c>
      <c r="S210" s="27">
        <v>0</v>
      </c>
      <c r="T210" s="27">
        <v>0</v>
      </c>
      <c r="U210" s="27">
        <v>4705</v>
      </c>
      <c r="V210" s="27">
        <v>0</v>
      </c>
      <c r="W210" s="27">
        <v>0</v>
      </c>
      <c r="X210" s="27">
        <v>0</v>
      </c>
      <c r="Y21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0.39006176614283544</v>
      </c>
      <c r="Z210" s="27">
        <v>-36</v>
      </c>
      <c r="AA210" s="27">
        <v>132883</v>
      </c>
      <c r="AB210" s="27">
        <v>12291</v>
      </c>
      <c r="AC210" s="27">
        <v>0</v>
      </c>
      <c r="AD210" s="27">
        <v>0</v>
      </c>
      <c r="AE210" s="27">
        <v>309069</v>
      </c>
      <c r="AF210" s="27">
        <v>0</v>
      </c>
      <c r="AG21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2.6021917808219177</v>
      </c>
      <c r="AH210" s="27">
        <v>11063</v>
      </c>
      <c r="AI210" s="27">
        <v>2417</v>
      </c>
      <c r="AJ210" s="27">
        <v>0</v>
      </c>
      <c r="AK210" s="27">
        <v>887</v>
      </c>
      <c r="AL210" s="27">
        <v>0</v>
      </c>
      <c r="AM210" s="27">
        <v>21</v>
      </c>
      <c r="AN210" s="27">
        <v>3051</v>
      </c>
      <c r="AO210" s="27">
        <v>4769</v>
      </c>
      <c r="AP210" s="27">
        <v>-914</v>
      </c>
      <c r="AQ210" s="27">
        <v>-2736</v>
      </c>
      <c r="AR21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3.0668491008600469</v>
      </c>
      <c r="AS210" s="27">
        <v>5163</v>
      </c>
      <c r="AT210" s="27">
        <v>2889</v>
      </c>
      <c r="AU210" s="27">
        <v>2733</v>
      </c>
      <c r="AV210" s="27">
        <v>778</v>
      </c>
      <c r="AW210" s="27">
        <v>1076</v>
      </c>
      <c r="AX210" s="27">
        <v>0</v>
      </c>
      <c r="AY210" s="27">
        <v>3051</v>
      </c>
      <c r="AZ210" s="27">
        <v>0</v>
      </c>
      <c r="BA210" s="27">
        <v>0</v>
      </c>
      <c r="BB210" s="27">
        <v>0</v>
      </c>
      <c r="BC210" s="27">
        <v>0</v>
      </c>
      <c r="BD210" s="27">
        <v>0</v>
      </c>
      <c r="BE210" s="27">
        <v>5116</v>
      </c>
      <c r="BF210" s="26">
        <f>IFERROR(SUM(Entity_Metrics[[#This Row],[Operating surplus/(deficit) (social housing lettings)]])/SUM(Entity_Metrics[[#This Row],[Turnover from social housing lettings]]),"")</f>
        <v>0.31149636494367661</v>
      </c>
      <c r="BG210" s="27">
        <v>7798</v>
      </c>
      <c r="BH210" s="27">
        <v>25034</v>
      </c>
      <c r="BI210" s="26">
        <f>IFERROR(SUM(Entity_Metrics[[#This Row],[Operating surplus/(deficit) (overall)2]],-Entity_Metrics[[#This Row],[Gain/(loss) on disposal of fixed assets (housing properties)2]],-Entity_Metrics[[#This Row],[Gain/(loss) on disposal of fixed assets (other)2]])/SUM(Entity_Metrics[[#This Row],[Turnover (overall)]]),"")</f>
        <v>0.28924126856684063</v>
      </c>
      <c r="BJ210" s="27">
        <v>11063</v>
      </c>
      <c r="BK210" s="27">
        <v>2417</v>
      </c>
      <c r="BL210" s="27">
        <v>0</v>
      </c>
      <c r="BM210" s="27">
        <v>29892</v>
      </c>
      <c r="BN210" s="26">
        <f>IFERROR(SUM(Entity_Metrics[[#This Row],[Operating surplus/(deficit) (overall)3]],Entity_Metrics[[#This Row],[Share of operating surplus/(deficit) in joint ventures or associates]])/SUM(Entity_Metrics[[#This Row],[Total assets less current liabilities]]),"")</f>
        <v>3.4180613786561946E-2</v>
      </c>
      <c r="BO210" s="27">
        <v>11063</v>
      </c>
      <c r="BP210" s="27">
        <v>0</v>
      </c>
      <c r="BQ210" s="27">
        <v>323663</v>
      </c>
      <c r="BR210" s="65">
        <f>Entity_Metrics[[#This Row],[Total social housing units owned (Period end)]]</f>
        <v>4705</v>
      </c>
      <c r="BS210" s="26">
        <v>2.7636054421768707E-2</v>
      </c>
      <c r="BT210" s="26">
        <v>8.9710884353741499E-2</v>
      </c>
      <c r="BU210" s="30" t="s">
        <v>845</v>
      </c>
      <c r="BV210" s="64" t="s">
        <v>118</v>
      </c>
      <c r="BW210" s="30" t="s">
        <v>118</v>
      </c>
      <c r="BX210" s="30" t="s">
        <v>848</v>
      </c>
      <c r="BY210" s="29">
        <v>0.95213902452606147</v>
      </c>
      <c r="BZ210" s="23" t="s">
        <v>223</v>
      </c>
      <c r="CA210" s="32" t="s">
        <v>381</v>
      </c>
    </row>
    <row r="211" spans="1:79" x14ac:dyDescent="0.25">
      <c r="A211" s="23" t="s">
        <v>28</v>
      </c>
      <c r="B211" s="24" t="s">
        <v>380</v>
      </c>
      <c r="C211" s="25" t="s">
        <v>686</v>
      </c>
      <c r="D21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6.0126149700248002E-2</v>
      </c>
      <c r="E211" s="27">
        <v>2697</v>
      </c>
      <c r="F211" s="27">
        <v>0</v>
      </c>
      <c r="G211" s="27">
        <v>3406</v>
      </c>
      <c r="H211" s="27">
        <v>55</v>
      </c>
      <c r="I211" s="27">
        <v>0</v>
      </c>
      <c r="J211" s="27">
        <v>102418</v>
      </c>
      <c r="K211" s="27">
        <v>0</v>
      </c>
      <c r="L21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4.0338846308995562E-4</v>
      </c>
      <c r="M211" s="27">
        <v>1</v>
      </c>
      <c r="N211" s="27">
        <v>0</v>
      </c>
      <c r="O211" s="27">
        <v>2479</v>
      </c>
      <c r="P211" s="27">
        <v>0</v>
      </c>
      <c r="Q21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11" s="27">
        <v>0</v>
      </c>
      <c r="S211" s="27">
        <v>0</v>
      </c>
      <c r="T211" s="27">
        <v>0</v>
      </c>
      <c r="U211" s="27">
        <v>2479</v>
      </c>
      <c r="V211" s="27">
        <v>0</v>
      </c>
      <c r="W211" s="27">
        <v>0</v>
      </c>
      <c r="X211" s="27">
        <v>0</v>
      </c>
      <c r="Y21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0.43495284032103732</v>
      </c>
      <c r="Z211" s="27">
        <v>127</v>
      </c>
      <c r="AA211" s="27">
        <v>52328</v>
      </c>
      <c r="AB211" s="27">
        <v>7908</v>
      </c>
      <c r="AC211" s="27">
        <v>0</v>
      </c>
      <c r="AD211" s="27">
        <v>0</v>
      </c>
      <c r="AE211" s="27">
        <v>102418</v>
      </c>
      <c r="AF211" s="27">
        <v>0</v>
      </c>
      <c r="AG21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1.5773542600896862</v>
      </c>
      <c r="AH211" s="27">
        <v>9243</v>
      </c>
      <c r="AI211" s="27">
        <v>4673</v>
      </c>
      <c r="AJ211" s="27">
        <v>0</v>
      </c>
      <c r="AK211" s="27">
        <v>223</v>
      </c>
      <c r="AL211" s="27">
        <v>0</v>
      </c>
      <c r="AM211" s="27">
        <v>24</v>
      </c>
      <c r="AN211" s="27">
        <v>3406</v>
      </c>
      <c r="AO211" s="27">
        <v>1849</v>
      </c>
      <c r="AP211" s="27">
        <v>-55</v>
      </c>
      <c r="AQ211" s="27">
        <v>-1729</v>
      </c>
      <c r="AR21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3.4337128167462359</v>
      </c>
      <c r="AS211" s="27">
        <v>1794</v>
      </c>
      <c r="AT211" s="27">
        <v>893</v>
      </c>
      <c r="AU211" s="27">
        <v>1903</v>
      </c>
      <c r="AV211" s="27">
        <v>611</v>
      </c>
      <c r="AW211" s="27">
        <v>743</v>
      </c>
      <c r="AX211" s="27">
        <v>0</v>
      </c>
      <c r="AY211" s="27">
        <v>3406</v>
      </c>
      <c r="AZ211" s="27">
        <v>0</v>
      </c>
      <c r="BA211" s="27">
        <v>0</v>
      </c>
      <c r="BB211" s="27">
        <v>0</v>
      </c>
      <c r="BC211" s="27">
        <v>0</v>
      </c>
      <c r="BD211" s="27">
        <v>0</v>
      </c>
      <c r="BE211" s="27">
        <v>2723</v>
      </c>
      <c r="BF211" s="26">
        <f>IFERROR(SUM(Entity_Metrics[[#This Row],[Operating surplus/(deficit) (social housing lettings)]])/SUM(Entity_Metrics[[#This Row],[Turnover from social housing lettings]]),"")</f>
        <v>0.36665596919127086</v>
      </c>
      <c r="BG211" s="27">
        <v>4570</v>
      </c>
      <c r="BH211" s="27">
        <v>12464</v>
      </c>
      <c r="BI211" s="26">
        <f>IFERROR(SUM(Entity_Metrics[[#This Row],[Operating surplus/(deficit) (overall)2]],-Entity_Metrics[[#This Row],[Gain/(loss) on disposal of fixed assets (housing properties)2]],-Entity_Metrics[[#This Row],[Gain/(loss) on disposal of fixed assets (other)2]])/SUM(Entity_Metrics[[#This Row],[Turnover (overall)]]),"")</f>
        <v>0.36665596919127086</v>
      </c>
      <c r="BJ211" s="27">
        <v>9243</v>
      </c>
      <c r="BK211" s="27">
        <v>4673</v>
      </c>
      <c r="BL211" s="27">
        <v>0</v>
      </c>
      <c r="BM211" s="27">
        <v>12464</v>
      </c>
      <c r="BN211" s="26">
        <f>IFERROR(SUM(Entity_Metrics[[#This Row],[Operating surplus/(deficit) (overall)3]],Entity_Metrics[[#This Row],[Share of operating surplus/(deficit) in joint ventures or associates]])/SUM(Entity_Metrics[[#This Row],[Total assets less current liabilities]]),"")</f>
        <v>8.4293948126801146E-2</v>
      </c>
      <c r="BO211" s="27">
        <v>9243</v>
      </c>
      <c r="BP211" s="27">
        <v>0</v>
      </c>
      <c r="BQ211" s="27">
        <v>109652</v>
      </c>
      <c r="BR211" s="65">
        <f>Entity_Metrics[[#This Row],[Total social housing units owned (Period end)]]</f>
        <v>2479</v>
      </c>
      <c r="BS211" s="26">
        <v>5.6497175141242938E-3</v>
      </c>
      <c r="BT211" s="26">
        <v>6.9410815173527041E-2</v>
      </c>
      <c r="BU211" s="30" t="s">
        <v>850</v>
      </c>
      <c r="BV211" s="64">
        <v>1994</v>
      </c>
      <c r="BW211" s="30" t="s">
        <v>851</v>
      </c>
      <c r="BX211" s="30" t="s">
        <v>849</v>
      </c>
      <c r="BY211" s="29">
        <v>0.94601081582013702</v>
      </c>
      <c r="BZ211" s="23" t="s">
        <v>223</v>
      </c>
      <c r="CA211" s="32" t="s">
        <v>381</v>
      </c>
    </row>
    <row r="212" spans="1:79" x14ac:dyDescent="0.25">
      <c r="A212" s="23" t="s">
        <v>555</v>
      </c>
      <c r="B212" s="24" t="s">
        <v>554</v>
      </c>
      <c r="C212" s="25" t="s">
        <v>686</v>
      </c>
      <c r="D21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1.4315207561978537E-2</v>
      </c>
      <c r="E212" s="27">
        <v>695</v>
      </c>
      <c r="F212" s="27">
        <v>0</v>
      </c>
      <c r="G212" s="27">
        <v>135</v>
      </c>
      <c r="H212" s="27">
        <v>9</v>
      </c>
      <c r="I212" s="27">
        <v>0</v>
      </c>
      <c r="J212" s="27">
        <v>58609</v>
      </c>
      <c r="K212" s="27">
        <v>0</v>
      </c>
      <c r="L21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2.3999999999999998E-3</v>
      </c>
      <c r="M212" s="27">
        <v>3</v>
      </c>
      <c r="N212" s="27">
        <v>0</v>
      </c>
      <c r="O212" s="27">
        <v>1250</v>
      </c>
      <c r="P212" s="27">
        <v>0</v>
      </c>
      <c r="Q21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12" s="27">
        <v>0</v>
      </c>
      <c r="S212" s="27">
        <v>0</v>
      </c>
      <c r="T212" s="27">
        <v>0</v>
      </c>
      <c r="U212" s="27">
        <v>1250</v>
      </c>
      <c r="V212" s="27">
        <v>0</v>
      </c>
      <c r="W212" s="27">
        <v>0</v>
      </c>
      <c r="X212" s="27">
        <v>0</v>
      </c>
      <c r="Y21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0.88575133511917969</v>
      </c>
      <c r="Z212" s="27">
        <v>136</v>
      </c>
      <c r="AA212" s="27">
        <v>0</v>
      </c>
      <c r="AB212" s="27">
        <v>7856</v>
      </c>
      <c r="AC212" s="27">
        <v>59633</v>
      </c>
      <c r="AD212" s="27">
        <v>0</v>
      </c>
      <c r="AE212" s="27">
        <v>58609</v>
      </c>
      <c r="AF212" s="27">
        <v>0</v>
      </c>
      <c r="AG21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2.0159914712153517</v>
      </c>
      <c r="AH212" s="27">
        <v>4603</v>
      </c>
      <c r="AI212" s="27">
        <v>1824</v>
      </c>
      <c r="AJ212" s="27">
        <v>0</v>
      </c>
      <c r="AK212" s="27">
        <v>184</v>
      </c>
      <c r="AL212" s="27">
        <v>0</v>
      </c>
      <c r="AM212" s="27">
        <v>380</v>
      </c>
      <c r="AN212" s="27">
        <v>135</v>
      </c>
      <c r="AO212" s="27">
        <v>942</v>
      </c>
      <c r="AP212" s="27">
        <v>-9</v>
      </c>
      <c r="AQ212" s="27">
        <v>-1867</v>
      </c>
      <c r="AR21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2.5058094500387296</v>
      </c>
      <c r="AS212" s="27">
        <v>987</v>
      </c>
      <c r="AT212" s="27">
        <v>978</v>
      </c>
      <c r="AU212" s="27">
        <v>696</v>
      </c>
      <c r="AV212" s="27">
        <v>73</v>
      </c>
      <c r="AW212" s="27">
        <v>366</v>
      </c>
      <c r="AX212" s="27">
        <v>0</v>
      </c>
      <c r="AY212" s="27">
        <v>135</v>
      </c>
      <c r="AZ212" s="27">
        <v>0</v>
      </c>
      <c r="BA212" s="27">
        <v>0</v>
      </c>
      <c r="BB212" s="27">
        <v>0</v>
      </c>
      <c r="BC212" s="27">
        <v>0</v>
      </c>
      <c r="BD212" s="27">
        <v>0</v>
      </c>
      <c r="BE212" s="27">
        <v>1291</v>
      </c>
      <c r="BF212" s="26">
        <f>IFERROR(SUM(Entity_Metrics[[#This Row],[Operating surplus/(deficit) (social housing lettings)]])/SUM(Entity_Metrics[[#This Row],[Turnover from social housing lettings]]),"")</f>
        <v>0.32107519788918204</v>
      </c>
      <c r="BG212" s="27">
        <v>1947</v>
      </c>
      <c r="BH212" s="27">
        <v>6064</v>
      </c>
      <c r="BI212" s="26">
        <f>IFERROR(SUM(Entity_Metrics[[#This Row],[Operating surplus/(deficit) (overall)2]],-Entity_Metrics[[#This Row],[Gain/(loss) on disposal of fixed assets (housing properties)2]],-Entity_Metrics[[#This Row],[Gain/(loss) on disposal of fixed assets (other)2]])/SUM(Entity_Metrics[[#This Row],[Turnover (overall)]]),"")</f>
        <v>0.40298723897911831</v>
      </c>
      <c r="BJ212" s="27">
        <v>4603</v>
      </c>
      <c r="BK212" s="27">
        <v>1824</v>
      </c>
      <c r="BL212" s="27">
        <v>0</v>
      </c>
      <c r="BM212" s="27">
        <v>6896</v>
      </c>
      <c r="BN212" s="26">
        <f>IFERROR(SUM(Entity_Metrics[[#This Row],[Operating surplus/(deficit) (overall)3]],Entity_Metrics[[#This Row],[Share of operating surplus/(deficit) in joint ventures or associates]])/SUM(Entity_Metrics[[#This Row],[Total assets less current liabilities]]),"")</f>
        <v>5.5322524428205712E-2</v>
      </c>
      <c r="BO212" s="27">
        <v>4603</v>
      </c>
      <c r="BP212" s="27">
        <v>0</v>
      </c>
      <c r="BQ212" s="27">
        <v>83203</v>
      </c>
      <c r="BR212" s="65">
        <f>Entity_Metrics[[#This Row],[Total social housing units owned (Period end)]]</f>
        <v>1250</v>
      </c>
      <c r="BS212" s="26">
        <v>3.2000000000000002E-3</v>
      </c>
      <c r="BT212" s="26">
        <v>0.1056</v>
      </c>
      <c r="BU212" s="30" t="s">
        <v>845</v>
      </c>
      <c r="BV212" s="64" t="s">
        <v>118</v>
      </c>
      <c r="BW212" s="30" t="s">
        <v>118</v>
      </c>
      <c r="BX212" s="30" t="s">
        <v>855</v>
      </c>
      <c r="BY212" s="29">
        <v>0.96041294632596363</v>
      </c>
      <c r="BZ212" s="23" t="s">
        <v>223</v>
      </c>
      <c r="CA212" s="32" t="s">
        <v>381</v>
      </c>
    </row>
    <row r="213" spans="1:79" x14ac:dyDescent="0.25">
      <c r="A213" s="23" t="s">
        <v>223</v>
      </c>
      <c r="B213" s="24" t="s">
        <v>381</v>
      </c>
      <c r="C213" s="25" t="s">
        <v>686</v>
      </c>
      <c r="D21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6.7810573852193898E-2</v>
      </c>
      <c r="E213" s="27">
        <v>51689</v>
      </c>
      <c r="F213" s="27">
        <v>1815</v>
      </c>
      <c r="G213" s="27">
        <v>4864</v>
      </c>
      <c r="H213" s="27">
        <v>1635</v>
      </c>
      <c r="I213" s="27">
        <v>0</v>
      </c>
      <c r="J213" s="27">
        <v>884862</v>
      </c>
      <c r="K213" s="27">
        <v>0</v>
      </c>
      <c r="L21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2.1645736946463979E-2</v>
      </c>
      <c r="M213" s="27">
        <v>262</v>
      </c>
      <c r="N213" s="27">
        <v>0</v>
      </c>
      <c r="O213" s="27">
        <v>12104</v>
      </c>
      <c r="P213" s="27">
        <v>0</v>
      </c>
      <c r="Q21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13" s="27">
        <v>0</v>
      </c>
      <c r="S213" s="27">
        <v>0</v>
      </c>
      <c r="T213" s="27">
        <v>0</v>
      </c>
      <c r="U213" s="27">
        <v>12104</v>
      </c>
      <c r="V213" s="27">
        <v>0</v>
      </c>
      <c r="W213" s="27">
        <v>0</v>
      </c>
      <c r="X213" s="27">
        <v>0</v>
      </c>
      <c r="Y21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0.46460465021664393</v>
      </c>
      <c r="Z213" s="27">
        <v>5140</v>
      </c>
      <c r="AA213" s="27">
        <v>250950</v>
      </c>
      <c r="AB213" s="27">
        <v>34965</v>
      </c>
      <c r="AC213" s="27">
        <v>189986</v>
      </c>
      <c r="AD213" s="27">
        <v>0</v>
      </c>
      <c r="AE213" s="27">
        <v>884862</v>
      </c>
      <c r="AF213" s="27">
        <v>0</v>
      </c>
      <c r="AG21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1.4173064268479929</v>
      </c>
      <c r="AH213" s="27">
        <v>31738</v>
      </c>
      <c r="AI213" s="27">
        <v>11264</v>
      </c>
      <c r="AJ213" s="27">
        <v>0</v>
      </c>
      <c r="AK213" s="27">
        <v>3313</v>
      </c>
      <c r="AL213" s="27">
        <v>0</v>
      </c>
      <c r="AM213" s="27">
        <v>463</v>
      </c>
      <c r="AN213" s="27">
        <v>4864</v>
      </c>
      <c r="AO213" s="27">
        <v>13086</v>
      </c>
      <c r="AP213" s="27">
        <v>-1635</v>
      </c>
      <c r="AQ213" s="27">
        <v>-16601</v>
      </c>
      <c r="AR21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5.1641241855116906</v>
      </c>
      <c r="AS213" s="27">
        <v>30827</v>
      </c>
      <c r="AT213" s="27">
        <v>10135</v>
      </c>
      <c r="AU213" s="27">
        <v>11546</v>
      </c>
      <c r="AV213" s="27">
        <v>3749</v>
      </c>
      <c r="AW213" s="27">
        <v>2859</v>
      </c>
      <c r="AX213" s="27">
        <v>0</v>
      </c>
      <c r="AY213" s="27">
        <v>4864</v>
      </c>
      <c r="AZ213" s="27">
        <v>0</v>
      </c>
      <c r="BA213" s="27">
        <v>885</v>
      </c>
      <c r="BB213" s="27">
        <v>0</v>
      </c>
      <c r="BC213" s="27">
        <v>2501</v>
      </c>
      <c r="BD213" s="27">
        <v>0</v>
      </c>
      <c r="BE213" s="27">
        <v>13045</v>
      </c>
      <c r="BF213" s="26">
        <f>IFERROR(SUM(Entity_Metrics[[#This Row],[Operating surplus/(deficit) (social housing lettings)]])/SUM(Entity_Metrics[[#This Row],[Turnover from social housing lettings]]),"")</f>
        <v>0.23530892160563735</v>
      </c>
      <c r="BG213" s="27">
        <v>22440</v>
      </c>
      <c r="BH213" s="27">
        <v>95364</v>
      </c>
      <c r="BI213" s="26">
        <f>IFERROR(SUM(Entity_Metrics[[#This Row],[Operating surplus/(deficit) (overall)2]],-Entity_Metrics[[#This Row],[Gain/(loss) on disposal of fixed assets (housing properties)2]],-Entity_Metrics[[#This Row],[Gain/(loss) on disposal of fixed assets (other)2]])/SUM(Entity_Metrics[[#This Row],[Turnover (overall)]]),"")</f>
        <v>0.19854153332945443</v>
      </c>
      <c r="BJ213" s="27">
        <v>31738</v>
      </c>
      <c r="BK213" s="27">
        <v>11264</v>
      </c>
      <c r="BL213" s="27">
        <v>0</v>
      </c>
      <c r="BM213" s="27">
        <v>103122</v>
      </c>
      <c r="BN213" s="26">
        <f>IFERROR(SUM(Entity_Metrics[[#This Row],[Operating surplus/(deficit) (overall)3]],Entity_Metrics[[#This Row],[Share of operating surplus/(deficit) in joint ventures or associates]])/SUM(Entity_Metrics[[#This Row],[Total assets less current liabilities]]),"")</f>
        <v>3.3931356837321285E-2</v>
      </c>
      <c r="BO213" s="27">
        <v>31738</v>
      </c>
      <c r="BP213" s="27">
        <v>0</v>
      </c>
      <c r="BQ213" s="27">
        <v>935359</v>
      </c>
      <c r="BR213" s="65">
        <f>Entity_Metrics[[#This Row],[Total social housing units owned (Period end)]]</f>
        <v>12104</v>
      </c>
      <c r="BS213" s="26">
        <v>2.2316504030547305E-2</v>
      </c>
      <c r="BT213" s="26">
        <v>0.10352142554094187</v>
      </c>
      <c r="BU213" s="30" t="s">
        <v>845</v>
      </c>
      <c r="BV213" s="64" t="s">
        <v>118</v>
      </c>
      <c r="BW213" s="30" t="s">
        <v>118</v>
      </c>
      <c r="BX213" s="30" t="s">
        <v>848</v>
      </c>
      <c r="BY213" s="29">
        <v>0.98533398521500604</v>
      </c>
      <c r="BZ213" s="23" t="s">
        <v>223</v>
      </c>
      <c r="CA213" s="32" t="s">
        <v>381</v>
      </c>
    </row>
    <row r="214" spans="1:79" x14ac:dyDescent="0.25">
      <c r="A214" s="23" t="s">
        <v>553</v>
      </c>
      <c r="B214" s="24" t="s">
        <v>552</v>
      </c>
      <c r="C214" s="25" t="s">
        <v>686</v>
      </c>
      <c r="D214" s="26" t="str">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
      </c>
      <c r="E214" s="27">
        <v>0</v>
      </c>
      <c r="F214" s="27">
        <v>0</v>
      </c>
      <c r="G214" s="27">
        <v>0</v>
      </c>
      <c r="H214" s="27">
        <v>0</v>
      </c>
      <c r="I214" s="27">
        <v>0</v>
      </c>
      <c r="J214" s="27">
        <v>0</v>
      </c>
      <c r="K214" s="27">
        <v>0</v>
      </c>
      <c r="L214" s="26" t="str">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
      </c>
      <c r="M214" s="27">
        <v>0</v>
      </c>
      <c r="N214" s="27">
        <v>0</v>
      </c>
      <c r="O214" s="27">
        <v>0</v>
      </c>
      <c r="P214" s="27">
        <v>0</v>
      </c>
      <c r="Q214" s="28" t="str">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
      </c>
      <c r="R214" s="27">
        <v>0</v>
      </c>
      <c r="S214" s="27">
        <v>0</v>
      </c>
      <c r="T214" s="27">
        <v>0</v>
      </c>
      <c r="U214" s="27">
        <v>0</v>
      </c>
      <c r="V214" s="27">
        <v>0</v>
      </c>
      <c r="W214" s="27">
        <v>0</v>
      </c>
      <c r="X214" s="27">
        <v>0</v>
      </c>
      <c r="Y214" s="26" t="str">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
      </c>
      <c r="Z214" s="27">
        <v>0</v>
      </c>
      <c r="AA214" s="27">
        <v>0</v>
      </c>
      <c r="AB214" s="27">
        <v>3414</v>
      </c>
      <c r="AC214" s="27">
        <v>0</v>
      </c>
      <c r="AD214" s="27">
        <v>0</v>
      </c>
      <c r="AE214" s="27">
        <v>0</v>
      </c>
      <c r="AF214" s="27">
        <v>0</v>
      </c>
      <c r="AG214" s="26" t="str">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
      </c>
      <c r="AH214" s="27">
        <v>563</v>
      </c>
      <c r="AI214" s="27">
        <v>0</v>
      </c>
      <c r="AJ214" s="27">
        <v>0</v>
      </c>
      <c r="AK214" s="27">
        <v>0</v>
      </c>
      <c r="AL214" s="27">
        <v>0</v>
      </c>
      <c r="AM214" s="27">
        <v>10</v>
      </c>
      <c r="AN214" s="27">
        <v>0</v>
      </c>
      <c r="AO214" s="27">
        <v>12</v>
      </c>
      <c r="AP214" s="27">
        <v>0</v>
      </c>
      <c r="AQ214" s="27">
        <v>0</v>
      </c>
      <c r="AR21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9.4491763760546412</v>
      </c>
      <c r="AS214" s="27">
        <v>1983</v>
      </c>
      <c r="AT214" s="27">
        <v>21536</v>
      </c>
      <c r="AU214" s="27">
        <v>0</v>
      </c>
      <c r="AV214" s="27">
        <v>0</v>
      </c>
      <c r="AW214" s="27">
        <v>0</v>
      </c>
      <c r="AX214" s="27">
        <v>0</v>
      </c>
      <c r="AY214" s="27">
        <v>0</v>
      </c>
      <c r="AZ214" s="27">
        <v>0</v>
      </c>
      <c r="BA214" s="27">
        <v>0</v>
      </c>
      <c r="BB214" s="27">
        <v>0</v>
      </c>
      <c r="BC214" s="27">
        <v>0</v>
      </c>
      <c r="BD214" s="27">
        <v>0</v>
      </c>
      <c r="BE214" s="27">
        <v>2489</v>
      </c>
      <c r="BF214" s="26">
        <f>IFERROR(SUM(Entity_Metrics[[#This Row],[Operating surplus/(deficit) (social housing lettings)]])/SUM(Entity_Metrics[[#This Row],[Turnover from social housing lettings]]),"")</f>
        <v>2.3378456938792459E-2</v>
      </c>
      <c r="BG214" s="27">
        <v>563</v>
      </c>
      <c r="BH214" s="27">
        <v>24082</v>
      </c>
      <c r="BI214" s="26">
        <f>IFERROR(SUM(Entity_Metrics[[#This Row],[Operating surplus/(deficit) (overall)2]],-Entity_Metrics[[#This Row],[Gain/(loss) on disposal of fixed assets (housing properties)2]],-Entity_Metrics[[#This Row],[Gain/(loss) on disposal of fixed assets (other)2]])/SUM(Entity_Metrics[[#This Row],[Turnover (overall)]]),"")</f>
        <v>2.3378456938792459E-2</v>
      </c>
      <c r="BJ214" s="27">
        <v>563</v>
      </c>
      <c r="BK214" s="27">
        <v>0</v>
      </c>
      <c r="BL214" s="27">
        <v>0</v>
      </c>
      <c r="BM214" s="27">
        <v>24082</v>
      </c>
      <c r="BN214" s="26">
        <f>IFERROR(SUM(Entity_Metrics[[#This Row],[Operating surplus/(deficit) (overall)3]],Entity_Metrics[[#This Row],[Share of operating surplus/(deficit) in joint ventures or associates]])/SUM(Entity_Metrics[[#This Row],[Total assets less current liabilities]]),"")</f>
        <v>0.33215339233038349</v>
      </c>
      <c r="BO214" s="27">
        <v>563</v>
      </c>
      <c r="BP214" s="27">
        <v>0</v>
      </c>
      <c r="BQ214" s="27">
        <v>1695</v>
      </c>
      <c r="BR214" s="65">
        <f>Entity_Metrics[[#This Row],[Total social housing units owned (Period end)]]</f>
        <v>0</v>
      </c>
      <c r="BS214" s="26">
        <v>1</v>
      </c>
      <c r="BT214" s="26">
        <v>0</v>
      </c>
      <c r="BU214" s="30" t="s">
        <v>845</v>
      </c>
      <c r="BV214" s="64" t="s">
        <v>118</v>
      </c>
      <c r="BW214" s="30" t="s">
        <v>118</v>
      </c>
      <c r="BX214" s="30" t="s">
        <v>849</v>
      </c>
      <c r="BY214" s="29">
        <v>0.94608026885714391</v>
      </c>
      <c r="BZ214" s="23">
        <v>4687</v>
      </c>
      <c r="CA214" s="32" t="s">
        <v>552</v>
      </c>
    </row>
    <row r="215" spans="1:79" x14ac:dyDescent="0.25">
      <c r="A215" s="23" t="s">
        <v>244</v>
      </c>
      <c r="B215" s="24" t="s">
        <v>48</v>
      </c>
      <c r="C215" s="25" t="s">
        <v>686</v>
      </c>
      <c r="D21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7.7716865527249268E-2</v>
      </c>
      <c r="E215" s="27">
        <v>52469</v>
      </c>
      <c r="F215" s="27">
        <v>0</v>
      </c>
      <c r="G215" s="27">
        <v>5782</v>
      </c>
      <c r="H215" s="27">
        <v>2240</v>
      </c>
      <c r="I215" s="27">
        <v>0</v>
      </c>
      <c r="J215" s="27">
        <v>778351</v>
      </c>
      <c r="K215" s="27">
        <v>0</v>
      </c>
      <c r="L21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3.3097165991902835E-2</v>
      </c>
      <c r="M215" s="27">
        <v>327</v>
      </c>
      <c r="N215" s="27">
        <v>0</v>
      </c>
      <c r="O215" s="27">
        <v>9089</v>
      </c>
      <c r="P215" s="27">
        <v>791</v>
      </c>
      <c r="Q21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15" s="27">
        <v>0</v>
      </c>
      <c r="S215" s="27">
        <v>0</v>
      </c>
      <c r="T215" s="27">
        <v>0</v>
      </c>
      <c r="U215" s="27">
        <v>9089</v>
      </c>
      <c r="V215" s="27">
        <v>791</v>
      </c>
      <c r="W215" s="27">
        <v>0</v>
      </c>
      <c r="X215" s="27">
        <v>0</v>
      </c>
      <c r="Y21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0.58095769132435104</v>
      </c>
      <c r="Z215" s="27">
        <v>3023</v>
      </c>
      <c r="AA215" s="27">
        <v>265429</v>
      </c>
      <c r="AB215" s="27">
        <v>58161</v>
      </c>
      <c r="AC215" s="27">
        <v>238875</v>
      </c>
      <c r="AD215" s="27">
        <v>3023</v>
      </c>
      <c r="AE215" s="27">
        <v>778351</v>
      </c>
      <c r="AF215" s="27">
        <v>0</v>
      </c>
      <c r="AG21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1.554612883560252</v>
      </c>
      <c r="AH215" s="27">
        <v>28036</v>
      </c>
      <c r="AI215" s="27">
        <v>1091</v>
      </c>
      <c r="AJ215" s="27">
        <v>2115</v>
      </c>
      <c r="AK215" s="27">
        <v>535</v>
      </c>
      <c r="AL215" s="27">
        <v>0</v>
      </c>
      <c r="AM215" s="27">
        <v>4037</v>
      </c>
      <c r="AN215" s="27">
        <v>5782</v>
      </c>
      <c r="AO215" s="27">
        <v>8051</v>
      </c>
      <c r="AP215" s="27">
        <v>-2240</v>
      </c>
      <c r="AQ215" s="27">
        <v>-17444</v>
      </c>
      <c r="AR21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5.2715887284112712</v>
      </c>
      <c r="AS215" s="27">
        <v>9430</v>
      </c>
      <c r="AT215" s="27">
        <v>7054</v>
      </c>
      <c r="AU215" s="27">
        <v>5552</v>
      </c>
      <c r="AV215" s="27">
        <v>5037</v>
      </c>
      <c r="AW215" s="27">
        <v>0</v>
      </c>
      <c r="AX215" s="27">
        <v>0</v>
      </c>
      <c r="AY215" s="27">
        <v>5782</v>
      </c>
      <c r="AZ215" s="27">
        <v>0</v>
      </c>
      <c r="BA215" s="27">
        <v>0</v>
      </c>
      <c r="BB215" s="27">
        <v>0</v>
      </c>
      <c r="BC215" s="27">
        <v>16418</v>
      </c>
      <c r="BD215" s="27">
        <v>2921</v>
      </c>
      <c r="BE215" s="27">
        <v>9901</v>
      </c>
      <c r="BF215" s="26">
        <f>IFERROR(SUM(Entity_Metrics[[#This Row],[Operating surplus/(deficit) (social housing lettings)]])/SUM(Entity_Metrics[[#This Row],[Turnover from social housing lettings]]),"")</f>
        <v>0.44581217458378863</v>
      </c>
      <c r="BG215" s="27">
        <v>27742</v>
      </c>
      <c r="BH215" s="27">
        <v>62228</v>
      </c>
      <c r="BI215" s="26">
        <f>IFERROR(SUM(Entity_Metrics[[#This Row],[Operating surplus/(deficit) (overall)2]],-Entity_Metrics[[#This Row],[Gain/(loss) on disposal of fixed assets (housing properties)2]],-Entity_Metrics[[#This Row],[Gain/(loss) on disposal of fixed assets (other)2]])/SUM(Entity_Metrics[[#This Row],[Turnover (overall)]]),"")</f>
        <v>0.26575477352513055</v>
      </c>
      <c r="BJ215" s="27">
        <v>28036</v>
      </c>
      <c r="BK215" s="27">
        <v>1091</v>
      </c>
      <c r="BL215" s="27">
        <v>2115</v>
      </c>
      <c r="BM215" s="27">
        <v>93432</v>
      </c>
      <c r="BN215" s="26">
        <f>IFERROR(SUM(Entity_Metrics[[#This Row],[Operating surplus/(deficit) (overall)3]],Entity_Metrics[[#This Row],[Share of operating surplus/(deficit) in joint ventures or associates]])/SUM(Entity_Metrics[[#This Row],[Total assets less current liabilities]]),"")</f>
        <v>2.9710860635759007E-2</v>
      </c>
      <c r="BO215" s="27">
        <v>28036</v>
      </c>
      <c r="BP215" s="27">
        <v>0</v>
      </c>
      <c r="BQ215" s="27">
        <v>943628</v>
      </c>
      <c r="BR215" s="65">
        <f>Entity_Metrics[[#This Row],[Total social housing units owned (Period end)]]</f>
        <v>9089</v>
      </c>
      <c r="BS215" s="26">
        <v>4.5079714128642111E-2</v>
      </c>
      <c r="BT215" s="26">
        <v>8.6860912589334805E-3</v>
      </c>
      <c r="BU215" s="30" t="s">
        <v>845</v>
      </c>
      <c r="BV215" s="64" t="s">
        <v>118</v>
      </c>
      <c r="BW215" s="30" t="s">
        <v>118</v>
      </c>
      <c r="BX215" s="30" t="s">
        <v>856</v>
      </c>
      <c r="BY215" s="29">
        <v>1.0998668486842975</v>
      </c>
      <c r="BZ215" s="23" t="s">
        <v>244</v>
      </c>
      <c r="CA215" s="32" t="s">
        <v>48</v>
      </c>
    </row>
    <row r="216" spans="1:79" x14ac:dyDescent="0.25">
      <c r="A216" s="23" t="s">
        <v>346</v>
      </c>
      <c r="B216" s="24" t="s">
        <v>345</v>
      </c>
      <c r="C216" s="25" t="s">
        <v>686</v>
      </c>
      <c r="D21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7.2843799812933901E-2</v>
      </c>
      <c r="E216" s="27">
        <v>0</v>
      </c>
      <c r="F216" s="27">
        <v>39254</v>
      </c>
      <c r="G216" s="27">
        <v>4982</v>
      </c>
      <c r="H216" s="27">
        <v>0</v>
      </c>
      <c r="I216" s="27">
        <v>0</v>
      </c>
      <c r="J216" s="27">
        <v>607272</v>
      </c>
      <c r="K216" s="27">
        <v>0</v>
      </c>
      <c r="L21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2.8314393939393938E-2</v>
      </c>
      <c r="M216" s="27">
        <v>299</v>
      </c>
      <c r="N216" s="27">
        <v>0</v>
      </c>
      <c r="O216" s="27">
        <v>10050</v>
      </c>
      <c r="P216" s="27">
        <v>510</v>
      </c>
      <c r="Q21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16" s="27">
        <v>0</v>
      </c>
      <c r="S216" s="27">
        <v>0</v>
      </c>
      <c r="T216" s="27">
        <v>0</v>
      </c>
      <c r="U216" s="27">
        <v>10050</v>
      </c>
      <c r="V216" s="27">
        <v>510</v>
      </c>
      <c r="W216" s="27">
        <v>88</v>
      </c>
      <c r="X216" s="27">
        <v>10</v>
      </c>
      <c r="Y21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0.49094639634298964</v>
      </c>
      <c r="Z216" s="27">
        <v>1520</v>
      </c>
      <c r="AA216" s="27">
        <v>194010</v>
      </c>
      <c r="AB216" s="27">
        <v>27115</v>
      </c>
      <c r="AC216" s="27">
        <v>129723</v>
      </c>
      <c r="AD216" s="27">
        <v>0</v>
      </c>
      <c r="AE216" s="27">
        <v>607272</v>
      </c>
      <c r="AF216" s="27">
        <v>0</v>
      </c>
      <c r="AG21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2.1142421934501141</v>
      </c>
      <c r="AH216" s="27">
        <v>24638</v>
      </c>
      <c r="AI216" s="27">
        <v>5061</v>
      </c>
      <c r="AJ216" s="27">
        <v>-27</v>
      </c>
      <c r="AK216" s="27">
        <v>89</v>
      </c>
      <c r="AL216" s="27">
        <v>0</v>
      </c>
      <c r="AM216" s="27">
        <v>1266</v>
      </c>
      <c r="AN216" s="27">
        <v>4982</v>
      </c>
      <c r="AO216" s="27">
        <v>9185</v>
      </c>
      <c r="AP216" s="27">
        <v>-1537</v>
      </c>
      <c r="AQ216" s="27">
        <v>-10280</v>
      </c>
      <c r="AR21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3.4767328660436139</v>
      </c>
      <c r="AS216" s="27">
        <v>9229</v>
      </c>
      <c r="AT216" s="27">
        <v>4457</v>
      </c>
      <c r="AU216" s="27">
        <v>5052</v>
      </c>
      <c r="AV216" s="27">
        <v>3606</v>
      </c>
      <c r="AW216" s="27">
        <v>7726</v>
      </c>
      <c r="AX216" s="27">
        <v>0</v>
      </c>
      <c r="AY216" s="27">
        <v>4982</v>
      </c>
      <c r="AZ216" s="27">
        <v>0</v>
      </c>
      <c r="BA216" s="27">
        <v>0</v>
      </c>
      <c r="BB216" s="27">
        <v>234</v>
      </c>
      <c r="BC216" s="27">
        <v>420</v>
      </c>
      <c r="BD216" s="27">
        <v>7</v>
      </c>
      <c r="BE216" s="27">
        <v>10272</v>
      </c>
      <c r="BF216" s="26">
        <f>IFERROR(SUM(Entity_Metrics[[#This Row],[Operating surplus/(deficit) (social housing lettings)]])/SUM(Entity_Metrics[[#This Row],[Turnover from social housing lettings]]),"")</f>
        <v>0.2869617203210203</v>
      </c>
      <c r="BG216" s="27">
        <v>15840</v>
      </c>
      <c r="BH216" s="27">
        <v>55199</v>
      </c>
      <c r="BI216" s="26">
        <f>IFERROR(SUM(Entity_Metrics[[#This Row],[Operating surplus/(deficit) (overall)2]],-Entity_Metrics[[#This Row],[Gain/(loss) on disposal of fixed assets (housing properties)2]],-Entity_Metrics[[#This Row],[Gain/(loss) on disposal of fixed assets (other)2]])/SUM(Entity_Metrics[[#This Row],[Turnover (overall)]]),"")</f>
        <v>0.26988256996930021</v>
      </c>
      <c r="BJ216" s="27">
        <v>24638</v>
      </c>
      <c r="BK216" s="27">
        <v>5061</v>
      </c>
      <c r="BL216" s="27">
        <v>-27</v>
      </c>
      <c r="BM216" s="27">
        <v>72639</v>
      </c>
      <c r="BN216" s="26">
        <f>IFERROR(SUM(Entity_Metrics[[#This Row],[Operating surplus/(deficit) (overall)3]],Entity_Metrics[[#This Row],[Share of operating surplus/(deficit) in joint ventures or associates]])/SUM(Entity_Metrics[[#This Row],[Total assets less current liabilities]]),"")</f>
        <v>3.7031303310091697E-2</v>
      </c>
      <c r="BO216" s="27">
        <v>24638</v>
      </c>
      <c r="BP216" s="27">
        <v>0</v>
      </c>
      <c r="BQ216" s="27">
        <v>665329</v>
      </c>
      <c r="BR216" s="65">
        <f>Entity_Metrics[[#This Row],[Total social housing units owned (Period end)]]</f>
        <v>10050</v>
      </c>
      <c r="BS216" s="26">
        <v>4.7974519757141433E-2</v>
      </c>
      <c r="BT216" s="26">
        <v>0.13178063103413953</v>
      </c>
      <c r="BU216" s="30" t="s">
        <v>850</v>
      </c>
      <c r="BV216" s="64">
        <v>2000</v>
      </c>
      <c r="BW216" s="30" t="s">
        <v>851</v>
      </c>
      <c r="BX216" s="30" t="s">
        <v>855</v>
      </c>
      <c r="BY216" s="29">
        <v>0.95226043172581931</v>
      </c>
      <c r="BZ216" s="23" t="s">
        <v>724</v>
      </c>
      <c r="CA216" s="32" t="s">
        <v>394</v>
      </c>
    </row>
    <row r="217" spans="1:79" x14ac:dyDescent="0.25">
      <c r="A217" s="23" t="s">
        <v>648</v>
      </c>
      <c r="B217" s="24" t="s">
        <v>649</v>
      </c>
      <c r="C217" s="25" t="s">
        <v>686</v>
      </c>
      <c r="D21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7.5210402101794541E-2</v>
      </c>
      <c r="E217" s="27">
        <v>1546</v>
      </c>
      <c r="F217" s="27">
        <v>0</v>
      </c>
      <c r="G217" s="27">
        <v>119</v>
      </c>
      <c r="H217" s="27">
        <v>24</v>
      </c>
      <c r="I217" s="27">
        <v>0</v>
      </c>
      <c r="J217" s="27">
        <v>22457</v>
      </c>
      <c r="K217" s="27">
        <v>0</v>
      </c>
      <c r="L21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2.9515938606847699E-2</v>
      </c>
      <c r="M217" s="27">
        <v>25</v>
      </c>
      <c r="N217" s="27">
        <v>0</v>
      </c>
      <c r="O217" s="27">
        <v>841</v>
      </c>
      <c r="P217" s="27">
        <v>6</v>
      </c>
      <c r="Q21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17" s="27">
        <v>0</v>
      </c>
      <c r="S217" s="27">
        <v>0</v>
      </c>
      <c r="T217" s="27">
        <v>0</v>
      </c>
      <c r="U217" s="27">
        <v>841</v>
      </c>
      <c r="V217" s="27">
        <v>6</v>
      </c>
      <c r="W217" s="27">
        <v>0</v>
      </c>
      <c r="X217" s="27">
        <v>0</v>
      </c>
      <c r="Y21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0.53404283742262992</v>
      </c>
      <c r="Z217" s="27">
        <v>0</v>
      </c>
      <c r="AA217" s="27">
        <v>14156</v>
      </c>
      <c r="AB217" s="27">
        <v>2163</v>
      </c>
      <c r="AC217" s="27">
        <v>0</v>
      </c>
      <c r="AD217" s="27">
        <v>0</v>
      </c>
      <c r="AE217" s="27">
        <v>22457</v>
      </c>
      <c r="AF217" s="27">
        <v>0</v>
      </c>
      <c r="AG21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3.9794871794871796</v>
      </c>
      <c r="AH217" s="27">
        <v>1341</v>
      </c>
      <c r="AI217" s="27">
        <v>171</v>
      </c>
      <c r="AJ217" s="27">
        <v>0</v>
      </c>
      <c r="AK217" s="27">
        <v>21</v>
      </c>
      <c r="AL217" s="27">
        <v>0</v>
      </c>
      <c r="AM217" s="27">
        <v>9</v>
      </c>
      <c r="AN217" s="27">
        <v>119</v>
      </c>
      <c r="AO217" s="27">
        <v>513</v>
      </c>
      <c r="AP217" s="27">
        <v>-24</v>
      </c>
      <c r="AQ217" s="27">
        <v>-366</v>
      </c>
      <c r="AR21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1.3710344827586207</v>
      </c>
      <c r="AS217" s="27">
        <v>668</v>
      </c>
      <c r="AT217" s="27">
        <v>54</v>
      </c>
      <c r="AU217" s="27">
        <v>452</v>
      </c>
      <c r="AV217" s="27">
        <v>356</v>
      </c>
      <c r="AW217" s="27">
        <v>262</v>
      </c>
      <c r="AX217" s="27">
        <v>0</v>
      </c>
      <c r="AY217" s="27">
        <v>119</v>
      </c>
      <c r="AZ217" s="27">
        <v>0</v>
      </c>
      <c r="BA217" s="27">
        <v>0</v>
      </c>
      <c r="BB217" s="27">
        <v>0</v>
      </c>
      <c r="BC217" s="27">
        <v>77</v>
      </c>
      <c r="BD217" s="27">
        <v>0</v>
      </c>
      <c r="BE217" s="27">
        <v>1450</v>
      </c>
      <c r="BF217" s="26">
        <f>IFERROR(SUM(Entity_Metrics[[#This Row],[Operating surplus/(deficit) (social housing lettings)]])/SUM(Entity_Metrics[[#This Row],[Turnover from social housing lettings]]),"")</f>
        <v>0.33876500857632935</v>
      </c>
      <c r="BG217" s="27">
        <v>1185</v>
      </c>
      <c r="BH217" s="27">
        <v>3498</v>
      </c>
      <c r="BI217" s="26">
        <f>IFERROR(SUM(Entity_Metrics[[#This Row],[Operating surplus/(deficit) (overall)2]],-Entity_Metrics[[#This Row],[Gain/(loss) on disposal of fixed assets (housing properties)2]],-Entity_Metrics[[#This Row],[Gain/(loss) on disposal of fixed assets (other)2]])/SUM(Entity_Metrics[[#This Row],[Turnover (overall)]]),"")</f>
        <v>0.32865168539325845</v>
      </c>
      <c r="BJ217" s="27">
        <v>1341</v>
      </c>
      <c r="BK217" s="27">
        <v>171</v>
      </c>
      <c r="BL217" s="27">
        <v>0</v>
      </c>
      <c r="BM217" s="27">
        <v>3560</v>
      </c>
      <c r="BN217" s="26">
        <f>IFERROR(SUM(Entity_Metrics[[#This Row],[Operating surplus/(deficit) (overall)3]],Entity_Metrics[[#This Row],[Share of operating surplus/(deficit) in joint ventures or associates]])/SUM(Entity_Metrics[[#This Row],[Total assets less current liabilities]]),"")</f>
        <v>5.4678899082568809E-2</v>
      </c>
      <c r="BO217" s="27">
        <v>1341</v>
      </c>
      <c r="BP217" s="27">
        <v>0</v>
      </c>
      <c r="BQ217" s="27">
        <v>24525</v>
      </c>
      <c r="BR217" s="65">
        <f>Entity_Metrics[[#This Row],[Total social housing units owned (Period end)]]</f>
        <v>841</v>
      </c>
      <c r="BS217" s="26">
        <v>0</v>
      </c>
      <c r="BT217" s="26">
        <v>0</v>
      </c>
      <c r="BU217" s="30" t="s">
        <v>850</v>
      </c>
      <c r="BV217" s="64">
        <v>2006</v>
      </c>
      <c r="BW217" s="30" t="s">
        <v>851</v>
      </c>
      <c r="BX217" s="30" t="s">
        <v>858</v>
      </c>
      <c r="BY217" s="29">
        <v>0.87859632736113924</v>
      </c>
      <c r="BZ217" s="23" t="s">
        <v>719</v>
      </c>
      <c r="CA217" s="32" t="s">
        <v>737</v>
      </c>
    </row>
    <row r="218" spans="1:79" x14ac:dyDescent="0.25">
      <c r="A218" s="23" t="s">
        <v>80</v>
      </c>
      <c r="B218" s="24" t="s">
        <v>81</v>
      </c>
      <c r="C218" s="25" t="s">
        <v>686</v>
      </c>
      <c r="D21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9.0528645661558313E-2</v>
      </c>
      <c r="E218" s="27">
        <v>9707</v>
      </c>
      <c r="F218" s="27">
        <v>0</v>
      </c>
      <c r="G218" s="27">
        <v>2645</v>
      </c>
      <c r="H218" s="27">
        <v>179</v>
      </c>
      <c r="I218" s="27">
        <v>-179</v>
      </c>
      <c r="J218" s="27">
        <v>136443</v>
      </c>
      <c r="K218" s="27">
        <v>0</v>
      </c>
      <c r="L21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1.6410523573847355E-2</v>
      </c>
      <c r="M218" s="27">
        <v>63</v>
      </c>
      <c r="N218" s="27">
        <v>0</v>
      </c>
      <c r="O218" s="27">
        <v>3691</v>
      </c>
      <c r="P218" s="27">
        <v>148</v>
      </c>
      <c r="Q21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18" s="27">
        <v>0</v>
      </c>
      <c r="S218" s="27">
        <v>0</v>
      </c>
      <c r="T218" s="27">
        <v>0</v>
      </c>
      <c r="U218" s="27">
        <v>3691</v>
      </c>
      <c r="V218" s="27">
        <v>148</v>
      </c>
      <c r="W218" s="27">
        <v>0</v>
      </c>
      <c r="X218" s="27">
        <v>0</v>
      </c>
      <c r="Y21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0.26564939205382465</v>
      </c>
      <c r="Z218" s="27">
        <v>0</v>
      </c>
      <c r="AA218" s="27">
        <v>47358</v>
      </c>
      <c r="AB218" s="27">
        <v>11146</v>
      </c>
      <c r="AC218" s="27">
        <v>0</v>
      </c>
      <c r="AD218" s="27">
        <v>34</v>
      </c>
      <c r="AE218" s="27">
        <v>136443</v>
      </c>
      <c r="AF218" s="27">
        <v>0</v>
      </c>
      <c r="AG21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2.026086956521739</v>
      </c>
      <c r="AH218" s="27">
        <v>6824</v>
      </c>
      <c r="AI218" s="27">
        <v>577</v>
      </c>
      <c r="AJ218" s="27">
        <v>0</v>
      </c>
      <c r="AK218" s="27">
        <v>70</v>
      </c>
      <c r="AL218" s="27">
        <v>0</v>
      </c>
      <c r="AM218" s="27">
        <v>73</v>
      </c>
      <c r="AN218" s="27">
        <v>2645</v>
      </c>
      <c r="AO218" s="27">
        <v>1754</v>
      </c>
      <c r="AP218" s="27">
        <v>-179</v>
      </c>
      <c r="AQ218" s="27">
        <v>-2466</v>
      </c>
      <c r="AR21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3.5987107171635779</v>
      </c>
      <c r="AS218" s="27">
        <v>4512</v>
      </c>
      <c r="AT218" s="27">
        <v>617</v>
      </c>
      <c r="AU218" s="27">
        <v>2787</v>
      </c>
      <c r="AV218" s="27">
        <v>824</v>
      </c>
      <c r="AW218" s="27">
        <v>1582</v>
      </c>
      <c r="AX218" s="27">
        <v>0</v>
      </c>
      <c r="AY218" s="27">
        <v>2645</v>
      </c>
      <c r="AZ218" s="27">
        <v>131</v>
      </c>
      <c r="BA218" s="27">
        <v>0</v>
      </c>
      <c r="BB218" s="27">
        <v>0</v>
      </c>
      <c r="BC218" s="27">
        <v>120</v>
      </c>
      <c r="BD218" s="27">
        <v>180</v>
      </c>
      <c r="BE218" s="27">
        <v>3723</v>
      </c>
      <c r="BF218" s="26">
        <f>IFERROR(SUM(Entity_Metrics[[#This Row],[Operating surplus/(deficit) (social housing lettings)]])/SUM(Entity_Metrics[[#This Row],[Turnover from social housing lettings]]),"")</f>
        <v>0.29443273120975555</v>
      </c>
      <c r="BG218" s="27">
        <v>5167</v>
      </c>
      <c r="BH218" s="27">
        <v>17549</v>
      </c>
      <c r="BI218" s="26">
        <f>IFERROR(SUM(Entity_Metrics[[#This Row],[Operating surplus/(deficit) (overall)2]],-Entity_Metrics[[#This Row],[Gain/(loss) on disposal of fixed assets (housing properties)2]],-Entity_Metrics[[#This Row],[Gain/(loss) on disposal of fixed assets (other)2]])/SUM(Entity_Metrics[[#This Row],[Turnover (overall)]]),"")</f>
        <v>0.3122407157494877</v>
      </c>
      <c r="BJ218" s="27">
        <v>6824</v>
      </c>
      <c r="BK218" s="27">
        <v>577</v>
      </c>
      <c r="BL218" s="27">
        <v>0</v>
      </c>
      <c r="BM218" s="27">
        <v>20007</v>
      </c>
      <c r="BN218" s="26">
        <f>IFERROR(SUM(Entity_Metrics[[#This Row],[Operating surplus/(deficit) (overall)3]],Entity_Metrics[[#This Row],[Share of operating surplus/(deficit) in joint ventures or associates]])/SUM(Entity_Metrics[[#This Row],[Total assets less current liabilities]]),"")</f>
        <v>4.5806958307881292E-2</v>
      </c>
      <c r="BO218" s="27">
        <v>6824</v>
      </c>
      <c r="BP218" s="27">
        <v>0</v>
      </c>
      <c r="BQ218" s="27">
        <v>148973</v>
      </c>
      <c r="BR218" s="65">
        <f>Entity_Metrics[[#This Row],[Total social housing units owned (Period end)]]</f>
        <v>3691</v>
      </c>
      <c r="BS218" s="26">
        <v>0</v>
      </c>
      <c r="BT218" s="26">
        <v>0.26984557030615008</v>
      </c>
      <c r="BU218" s="30" t="s">
        <v>850</v>
      </c>
      <c r="BV218" s="64">
        <v>2004</v>
      </c>
      <c r="BW218" s="30" t="s">
        <v>851</v>
      </c>
      <c r="BX218" s="30" t="s">
        <v>855</v>
      </c>
      <c r="BY218" s="29">
        <v>0.94425117472629427</v>
      </c>
      <c r="BZ218" s="23" t="s">
        <v>80</v>
      </c>
      <c r="CA218" s="32" t="s">
        <v>81</v>
      </c>
    </row>
    <row r="219" spans="1:79" x14ac:dyDescent="0.25">
      <c r="A219" s="23" t="s">
        <v>204</v>
      </c>
      <c r="B219" s="24" t="s">
        <v>205</v>
      </c>
      <c r="C219" s="25" t="s">
        <v>686</v>
      </c>
      <c r="D21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1.210800339024095E-3</v>
      </c>
      <c r="E219" s="27">
        <v>0</v>
      </c>
      <c r="F219" s="27">
        <v>0</v>
      </c>
      <c r="G219" s="27">
        <v>120</v>
      </c>
      <c r="H219" s="27">
        <v>0</v>
      </c>
      <c r="I219" s="27">
        <v>0</v>
      </c>
      <c r="J219" s="27">
        <v>99108</v>
      </c>
      <c r="K219" s="27">
        <v>0</v>
      </c>
      <c r="L21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3.1755542240862793E-2</v>
      </c>
      <c r="M219" s="27">
        <v>53</v>
      </c>
      <c r="N219" s="27">
        <v>0</v>
      </c>
      <c r="O219" s="27">
        <v>1669</v>
      </c>
      <c r="P219" s="27">
        <v>0</v>
      </c>
      <c r="Q21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19" s="27">
        <v>0</v>
      </c>
      <c r="S219" s="27">
        <v>0</v>
      </c>
      <c r="T219" s="27">
        <v>0</v>
      </c>
      <c r="U219" s="27">
        <v>1669</v>
      </c>
      <c r="V219" s="27">
        <v>0</v>
      </c>
      <c r="W219" s="27">
        <v>0</v>
      </c>
      <c r="X219" s="27">
        <v>59</v>
      </c>
      <c r="Y21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0.68532308189046298</v>
      </c>
      <c r="Z219" s="27">
        <v>954</v>
      </c>
      <c r="AA219" s="27">
        <v>44245</v>
      </c>
      <c r="AB219" s="27">
        <v>2031</v>
      </c>
      <c r="AC219" s="27">
        <v>0</v>
      </c>
      <c r="AD219" s="27">
        <v>24753</v>
      </c>
      <c r="AE219" s="27">
        <v>99108</v>
      </c>
      <c r="AF219" s="27">
        <v>0</v>
      </c>
      <c r="AG21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1.9611705924339757</v>
      </c>
      <c r="AH219" s="27">
        <v>6326</v>
      </c>
      <c r="AI219" s="27">
        <v>151</v>
      </c>
      <c r="AJ219" s="27">
        <v>0</v>
      </c>
      <c r="AK219" s="27">
        <v>287</v>
      </c>
      <c r="AL219" s="27">
        <v>0</v>
      </c>
      <c r="AM219" s="27">
        <v>2487</v>
      </c>
      <c r="AN219" s="27">
        <v>120</v>
      </c>
      <c r="AO219" s="27">
        <v>5483</v>
      </c>
      <c r="AP219" s="27">
        <v>-1071</v>
      </c>
      <c r="AQ219" s="27">
        <v>-5934</v>
      </c>
      <c r="AR21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4.306171360095866</v>
      </c>
      <c r="AS219" s="27">
        <v>2369</v>
      </c>
      <c r="AT219" s="27">
        <v>1383</v>
      </c>
      <c r="AU219" s="27">
        <v>1755</v>
      </c>
      <c r="AV219" s="27">
        <v>496</v>
      </c>
      <c r="AW219" s="27">
        <v>845</v>
      </c>
      <c r="AX219" s="27">
        <v>0</v>
      </c>
      <c r="AY219" s="27">
        <v>120</v>
      </c>
      <c r="AZ219" s="27">
        <v>49</v>
      </c>
      <c r="BA219" s="27">
        <v>0</v>
      </c>
      <c r="BB219" s="27">
        <v>0</v>
      </c>
      <c r="BC219" s="27">
        <v>170</v>
      </c>
      <c r="BD219" s="27">
        <v>0</v>
      </c>
      <c r="BE219" s="27">
        <v>1669</v>
      </c>
      <c r="BF219" s="26">
        <f>IFERROR(SUM(Entity_Metrics[[#This Row],[Operating surplus/(deficit) (social housing lettings)]])/SUM(Entity_Metrics[[#This Row],[Turnover from social housing lettings]]),"")</f>
        <v>0.27167453908273653</v>
      </c>
      <c r="BG219" s="27">
        <v>3566</v>
      </c>
      <c r="BH219" s="27">
        <v>13126</v>
      </c>
      <c r="BI219" s="26">
        <f>IFERROR(SUM(Entity_Metrics[[#This Row],[Operating surplus/(deficit) (overall)2]],-Entity_Metrics[[#This Row],[Gain/(loss) on disposal of fixed assets (housing properties)2]],-Entity_Metrics[[#This Row],[Gain/(loss) on disposal of fixed assets (other)2]])/SUM(Entity_Metrics[[#This Row],[Turnover (overall)]]),"")</f>
        <v>0.10727376960895019</v>
      </c>
      <c r="BJ219" s="27">
        <v>6326</v>
      </c>
      <c r="BK219" s="27">
        <v>151</v>
      </c>
      <c r="BL219" s="27">
        <v>0</v>
      </c>
      <c r="BM219" s="27">
        <v>57563</v>
      </c>
      <c r="BN219" s="26">
        <f>IFERROR(SUM(Entity_Metrics[[#This Row],[Operating surplus/(deficit) (overall)3]],Entity_Metrics[[#This Row],[Share of operating surplus/(deficit) in joint ventures or associates]])/SUM(Entity_Metrics[[#This Row],[Total assets less current liabilities]]),"")</f>
        <v>3.7618039532836996E-2</v>
      </c>
      <c r="BO219" s="27">
        <v>6326</v>
      </c>
      <c r="BP219" s="27">
        <v>0</v>
      </c>
      <c r="BQ219" s="27">
        <v>168164</v>
      </c>
      <c r="BR219" s="65">
        <f>Entity_Metrics[[#This Row],[Total social housing units owned (Period end)]]</f>
        <v>1669</v>
      </c>
      <c r="BS219" s="26">
        <v>0</v>
      </c>
      <c r="BT219" s="26">
        <v>0</v>
      </c>
      <c r="BU219" s="30" t="s">
        <v>845</v>
      </c>
      <c r="BV219" s="64" t="s">
        <v>118</v>
      </c>
      <c r="BW219" s="30" t="s">
        <v>118</v>
      </c>
      <c r="BX219" s="30" t="s">
        <v>846</v>
      </c>
      <c r="BY219" s="29">
        <v>1.2016423219376069</v>
      </c>
      <c r="BZ219" s="23" t="s">
        <v>204</v>
      </c>
      <c r="CA219" s="32" t="s">
        <v>205</v>
      </c>
    </row>
    <row r="220" spans="1:79" x14ac:dyDescent="0.25">
      <c r="A220" s="23" t="s">
        <v>352</v>
      </c>
      <c r="B220" s="24" t="s">
        <v>351</v>
      </c>
      <c r="C220" s="25" t="s">
        <v>686</v>
      </c>
      <c r="D22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6.7472198460222413E-2</v>
      </c>
      <c r="E220" s="27">
        <v>7067</v>
      </c>
      <c r="F220" s="27">
        <v>0</v>
      </c>
      <c r="G220" s="27">
        <v>2398</v>
      </c>
      <c r="H220" s="27">
        <v>0</v>
      </c>
      <c r="I220" s="27">
        <v>0</v>
      </c>
      <c r="J220" s="27">
        <v>140280</v>
      </c>
      <c r="K220" s="27">
        <v>0</v>
      </c>
      <c r="L22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4.4274809160305344E-2</v>
      </c>
      <c r="M220" s="27">
        <v>87</v>
      </c>
      <c r="N220" s="27">
        <v>0</v>
      </c>
      <c r="O220" s="27">
        <v>1965</v>
      </c>
      <c r="P220" s="27">
        <v>0</v>
      </c>
      <c r="Q22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20" s="27">
        <v>0</v>
      </c>
      <c r="S220" s="27">
        <v>0</v>
      </c>
      <c r="T220" s="27">
        <v>0</v>
      </c>
      <c r="U220" s="27">
        <v>1965</v>
      </c>
      <c r="V220" s="27">
        <v>0</v>
      </c>
      <c r="W220" s="27">
        <v>0</v>
      </c>
      <c r="X220" s="27">
        <v>0</v>
      </c>
      <c r="Y22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-7.6575420587396636E-2</v>
      </c>
      <c r="Z220" s="27">
        <v>0</v>
      </c>
      <c r="AA220" s="27">
        <v>0</v>
      </c>
      <c r="AB220" s="27">
        <v>10742</v>
      </c>
      <c r="AC220" s="27">
        <v>0</v>
      </c>
      <c r="AD220" s="27">
        <v>0</v>
      </c>
      <c r="AE220" s="27">
        <v>140280</v>
      </c>
      <c r="AF220" s="27">
        <v>0</v>
      </c>
      <c r="AG22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-55.677725118483416</v>
      </c>
      <c r="AH220" s="27">
        <v>-10253</v>
      </c>
      <c r="AI220" s="27">
        <v>2761</v>
      </c>
      <c r="AJ220" s="27">
        <v>0</v>
      </c>
      <c r="AK220" s="27">
        <v>167</v>
      </c>
      <c r="AL220" s="27">
        <v>0</v>
      </c>
      <c r="AM220" s="27">
        <v>185</v>
      </c>
      <c r="AN220" s="27">
        <v>1932</v>
      </c>
      <c r="AO220" s="27">
        <v>3180</v>
      </c>
      <c r="AP220" s="27">
        <v>0</v>
      </c>
      <c r="AQ220" s="27">
        <v>-211</v>
      </c>
      <c r="AR22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26.676335877862595</v>
      </c>
      <c r="AS220" s="27">
        <v>8535</v>
      </c>
      <c r="AT220" s="27">
        <v>38546</v>
      </c>
      <c r="AU220" s="27">
        <v>2563</v>
      </c>
      <c r="AV220" s="27">
        <v>0</v>
      </c>
      <c r="AW220" s="27">
        <v>250</v>
      </c>
      <c r="AX220" s="27">
        <v>0</v>
      </c>
      <c r="AY220" s="27">
        <v>1932</v>
      </c>
      <c r="AZ220" s="27">
        <v>593</v>
      </c>
      <c r="BA220" s="27">
        <v>0</v>
      </c>
      <c r="BB220" s="27">
        <v>0</v>
      </c>
      <c r="BC220" s="27">
        <v>0</v>
      </c>
      <c r="BD220" s="27">
        <v>0</v>
      </c>
      <c r="BE220" s="27">
        <v>1965</v>
      </c>
      <c r="BF220" s="26">
        <f>IFERROR(SUM(Entity_Metrics[[#This Row],[Operating surplus/(deficit) (social housing lettings)]])/SUM(Entity_Metrics[[#This Row],[Turnover from social housing lettings]]),"")</f>
        <v>-0.33078008466035075</v>
      </c>
      <c r="BG220" s="27">
        <v>-14769</v>
      </c>
      <c r="BH220" s="27">
        <v>44649</v>
      </c>
      <c r="BI220" s="26">
        <f>IFERROR(SUM(Entity_Metrics[[#This Row],[Operating surplus/(deficit) (overall)2]],-Entity_Metrics[[#This Row],[Gain/(loss) on disposal of fixed assets (housing properties)2]],-Entity_Metrics[[#This Row],[Gain/(loss) on disposal of fixed assets (other)2]])/SUM(Entity_Metrics[[#This Row],[Turnover (overall)]]),"")</f>
        <v>-0.25382274925885473</v>
      </c>
      <c r="BJ220" s="27">
        <v>-10253</v>
      </c>
      <c r="BK220" s="27">
        <v>2761</v>
      </c>
      <c r="BL220" s="27">
        <v>0</v>
      </c>
      <c r="BM220" s="27">
        <v>51272</v>
      </c>
      <c r="BN220" s="26">
        <f>IFERROR(SUM(Entity_Metrics[[#This Row],[Operating surplus/(deficit) (overall)3]],Entity_Metrics[[#This Row],[Share of operating surplus/(deficit) in joint ventures or associates]])/SUM(Entity_Metrics[[#This Row],[Total assets less current liabilities]]),"")</f>
        <v>-6.6875823473394477E-2</v>
      </c>
      <c r="BO220" s="27">
        <v>-10253</v>
      </c>
      <c r="BP220" s="27">
        <v>0</v>
      </c>
      <c r="BQ220" s="27">
        <v>153314</v>
      </c>
      <c r="BR220" s="65">
        <f>Entity_Metrics[[#This Row],[Total social housing units owned (Period end)]]</f>
        <v>1965</v>
      </c>
      <c r="BS220" s="26">
        <v>0</v>
      </c>
      <c r="BT220" s="26">
        <v>0.57529351710056154</v>
      </c>
      <c r="BU220" s="30" t="s">
        <v>845</v>
      </c>
      <c r="BV220" s="64" t="s">
        <v>118</v>
      </c>
      <c r="BW220" s="30" t="s">
        <v>118</v>
      </c>
      <c r="BX220" s="30" t="s">
        <v>848</v>
      </c>
      <c r="BY220" s="29">
        <v>0.97602023771170854</v>
      </c>
      <c r="BZ220" s="23" t="s">
        <v>352</v>
      </c>
      <c r="CA220" s="32" t="s">
        <v>351</v>
      </c>
    </row>
    <row r="221" spans="1:79" x14ac:dyDescent="0.25">
      <c r="A221" s="23" t="s">
        <v>216</v>
      </c>
      <c r="B221" s="24" t="s">
        <v>217</v>
      </c>
      <c r="C221" s="25" t="s">
        <v>686</v>
      </c>
      <c r="D22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8.3831921745361623E-2</v>
      </c>
      <c r="E221" s="27">
        <v>18347</v>
      </c>
      <c r="F221" s="27">
        <v>0</v>
      </c>
      <c r="G221" s="27">
        <v>1073</v>
      </c>
      <c r="H221" s="27">
        <v>0</v>
      </c>
      <c r="I221" s="27">
        <v>0</v>
      </c>
      <c r="J221" s="27">
        <v>231654</v>
      </c>
      <c r="K221" s="27">
        <v>0</v>
      </c>
      <c r="L22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5.4677206851119896E-2</v>
      </c>
      <c r="M221" s="27">
        <v>166</v>
      </c>
      <c r="N221" s="27">
        <v>0</v>
      </c>
      <c r="O221" s="27">
        <v>2992</v>
      </c>
      <c r="P221" s="27">
        <v>44</v>
      </c>
      <c r="Q22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21" s="27">
        <v>0</v>
      </c>
      <c r="S221" s="27">
        <v>0</v>
      </c>
      <c r="T221" s="27">
        <v>0</v>
      </c>
      <c r="U221" s="27">
        <v>2992</v>
      </c>
      <c r="V221" s="27">
        <v>44</v>
      </c>
      <c r="W221" s="27">
        <v>1</v>
      </c>
      <c r="X221" s="27">
        <v>0</v>
      </c>
      <c r="Y22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0.5471867526569798</v>
      </c>
      <c r="Z221" s="27">
        <v>14287</v>
      </c>
      <c r="AA221" s="27">
        <v>114757</v>
      </c>
      <c r="AB221" s="27">
        <v>2286</v>
      </c>
      <c r="AC221" s="27">
        <v>0</v>
      </c>
      <c r="AD221" s="27">
        <v>0</v>
      </c>
      <c r="AE221" s="27">
        <v>231654</v>
      </c>
      <c r="AF221" s="27">
        <v>0</v>
      </c>
      <c r="AG22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1.6555954518252542</v>
      </c>
      <c r="AH221" s="27">
        <v>10645</v>
      </c>
      <c r="AI221" s="27">
        <v>533</v>
      </c>
      <c r="AJ221" s="27">
        <v>0</v>
      </c>
      <c r="AK221" s="27">
        <v>875</v>
      </c>
      <c r="AL221" s="27">
        <v>0</v>
      </c>
      <c r="AM221" s="27">
        <v>243</v>
      </c>
      <c r="AN221" s="27">
        <v>1073</v>
      </c>
      <c r="AO221" s="27">
        <v>2659</v>
      </c>
      <c r="AP221" s="27">
        <v>-548</v>
      </c>
      <c r="AQ221" s="27">
        <v>-6136</v>
      </c>
      <c r="AR22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5.7747326203208553</v>
      </c>
      <c r="AS221" s="27">
        <v>3323</v>
      </c>
      <c r="AT221" s="27">
        <v>1174</v>
      </c>
      <c r="AU221" s="27">
        <v>1488</v>
      </c>
      <c r="AV221" s="27">
        <v>896</v>
      </c>
      <c r="AW221" s="27">
        <v>0</v>
      </c>
      <c r="AX221" s="27">
        <v>0</v>
      </c>
      <c r="AY221" s="27">
        <v>1073</v>
      </c>
      <c r="AZ221" s="27">
        <v>1386</v>
      </c>
      <c r="BA221" s="27">
        <v>0</v>
      </c>
      <c r="BB221" s="27">
        <v>805</v>
      </c>
      <c r="BC221" s="27">
        <v>7133</v>
      </c>
      <c r="BD221" s="27">
        <v>0</v>
      </c>
      <c r="BE221" s="27">
        <v>2992</v>
      </c>
      <c r="BF221" s="26">
        <f>IFERROR(SUM(Entity_Metrics[[#This Row],[Operating surplus/(deficit) (social housing lettings)]])/SUM(Entity_Metrics[[#This Row],[Turnover from social housing lettings]]),"")</f>
        <v>0.4149223497636732</v>
      </c>
      <c r="BG221" s="27">
        <v>7374</v>
      </c>
      <c r="BH221" s="27">
        <v>17772</v>
      </c>
      <c r="BI221" s="26">
        <f>IFERROR(SUM(Entity_Metrics[[#This Row],[Operating surplus/(deficit) (overall)2]],-Entity_Metrics[[#This Row],[Gain/(loss) on disposal of fixed assets (housing properties)2]],-Entity_Metrics[[#This Row],[Gain/(loss) on disposal of fixed assets (other)2]])/SUM(Entity_Metrics[[#This Row],[Turnover (overall)]]),"")</f>
        <v>0.28738702893196155</v>
      </c>
      <c r="BJ221" s="27">
        <v>10645</v>
      </c>
      <c r="BK221" s="27">
        <v>533</v>
      </c>
      <c r="BL221" s="27">
        <v>0</v>
      </c>
      <c r="BM221" s="27">
        <v>35186</v>
      </c>
      <c r="BN221" s="26">
        <f>IFERROR(SUM(Entity_Metrics[[#This Row],[Operating surplus/(deficit) (overall)3]],Entity_Metrics[[#This Row],[Share of operating surplus/(deficit) in joint ventures or associates]])/SUM(Entity_Metrics[[#This Row],[Total assets less current liabilities]]),"")</f>
        <v>4.5601168623654348E-2</v>
      </c>
      <c r="BO221" s="27">
        <v>10645</v>
      </c>
      <c r="BP221" s="27">
        <v>0</v>
      </c>
      <c r="BQ221" s="27">
        <v>233437</v>
      </c>
      <c r="BR221" s="65">
        <f>Entity_Metrics[[#This Row],[Total social housing units owned (Period end)]]</f>
        <v>2992</v>
      </c>
      <c r="BS221" s="26">
        <v>6.106612685560054E-2</v>
      </c>
      <c r="BT221" s="26">
        <v>7.2537112010796226E-2</v>
      </c>
      <c r="BU221" s="30" t="s">
        <v>845</v>
      </c>
      <c r="BV221" s="64" t="s">
        <v>118</v>
      </c>
      <c r="BW221" s="30" t="s">
        <v>118</v>
      </c>
      <c r="BX221" s="30" t="s">
        <v>856</v>
      </c>
      <c r="BY221" s="29">
        <v>0.99314921667750744</v>
      </c>
      <c r="BZ221" s="23" t="s">
        <v>216</v>
      </c>
      <c r="CA221" s="32" t="s">
        <v>217</v>
      </c>
    </row>
    <row r="222" spans="1:79" x14ac:dyDescent="0.25">
      <c r="A222" s="23" t="s">
        <v>285</v>
      </c>
      <c r="B222" s="24" t="s">
        <v>518</v>
      </c>
      <c r="C222" s="25" t="s">
        <v>686</v>
      </c>
      <c r="D22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8.0274046940713606E-2</v>
      </c>
      <c r="E222" s="27">
        <v>12242</v>
      </c>
      <c r="F222" s="27">
        <v>0</v>
      </c>
      <c r="G222" s="27">
        <v>5388</v>
      </c>
      <c r="H222" s="27">
        <v>121</v>
      </c>
      <c r="I222" s="27">
        <v>0</v>
      </c>
      <c r="J222" s="27">
        <v>221130</v>
      </c>
      <c r="K222" s="27">
        <v>0</v>
      </c>
      <c r="L22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8.4521047398077552E-3</v>
      </c>
      <c r="M222" s="27">
        <v>51</v>
      </c>
      <c r="N222" s="27">
        <v>0</v>
      </c>
      <c r="O222" s="27">
        <v>5952</v>
      </c>
      <c r="P222" s="27">
        <v>82</v>
      </c>
      <c r="Q22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2.2123163282152882E-2</v>
      </c>
      <c r="R222" s="27">
        <v>0</v>
      </c>
      <c r="S222" s="27">
        <v>0</v>
      </c>
      <c r="T222" s="27">
        <v>134</v>
      </c>
      <c r="U222" s="27">
        <v>5952</v>
      </c>
      <c r="V222" s="27">
        <v>82</v>
      </c>
      <c r="W222" s="27">
        <v>23</v>
      </c>
      <c r="X222" s="27">
        <v>0</v>
      </c>
      <c r="Y22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0.67402432957988512</v>
      </c>
      <c r="Z222" s="27">
        <v>0</v>
      </c>
      <c r="AA222" s="27">
        <v>153181</v>
      </c>
      <c r="AB222" s="27">
        <v>4455</v>
      </c>
      <c r="AC222" s="27">
        <v>321</v>
      </c>
      <c r="AD222" s="27">
        <v>0</v>
      </c>
      <c r="AE222" s="27">
        <v>221130</v>
      </c>
      <c r="AF222" s="27">
        <v>0</v>
      </c>
      <c r="AG22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1.0140863440719969</v>
      </c>
      <c r="AH222" s="27">
        <v>12123</v>
      </c>
      <c r="AI222" s="27">
        <v>2899</v>
      </c>
      <c r="AJ222" s="27">
        <v>5</v>
      </c>
      <c r="AK222" s="27">
        <v>323</v>
      </c>
      <c r="AL222" s="27">
        <v>0</v>
      </c>
      <c r="AM222" s="27">
        <v>72</v>
      </c>
      <c r="AN222" s="27">
        <v>5388</v>
      </c>
      <c r="AO222" s="27">
        <v>4195</v>
      </c>
      <c r="AP222" s="27">
        <v>-121</v>
      </c>
      <c r="AQ222" s="27">
        <v>-7546</v>
      </c>
      <c r="AR22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3.5248655913978495</v>
      </c>
      <c r="AS222" s="27">
        <v>6873</v>
      </c>
      <c r="AT222" s="27">
        <v>2833</v>
      </c>
      <c r="AU222" s="27">
        <v>3519</v>
      </c>
      <c r="AV222" s="27">
        <v>1853</v>
      </c>
      <c r="AW222" s="27">
        <v>278</v>
      </c>
      <c r="AX222" s="27">
        <v>0</v>
      </c>
      <c r="AY222" s="27">
        <v>5388</v>
      </c>
      <c r="AZ222" s="27">
        <v>0</v>
      </c>
      <c r="BA222" s="27">
        <v>0</v>
      </c>
      <c r="BB222" s="27">
        <v>0</v>
      </c>
      <c r="BC222" s="27">
        <v>31</v>
      </c>
      <c r="BD222" s="27">
        <v>205</v>
      </c>
      <c r="BE222" s="27">
        <v>5952</v>
      </c>
      <c r="BF222" s="26">
        <f>IFERROR(SUM(Entity_Metrics[[#This Row],[Operating surplus/(deficit) (social housing lettings)]])/SUM(Entity_Metrics[[#This Row],[Turnover from social housing lettings]]),"")</f>
        <v>0.33277143250309621</v>
      </c>
      <c r="BG222" s="27">
        <v>9673</v>
      </c>
      <c r="BH222" s="27">
        <v>29068</v>
      </c>
      <c r="BI222" s="26">
        <f>IFERROR(SUM(Entity_Metrics[[#This Row],[Operating surplus/(deficit) (overall)2]],-Entity_Metrics[[#This Row],[Gain/(loss) on disposal of fixed assets (housing properties)2]],-Entity_Metrics[[#This Row],[Gain/(loss) on disposal of fixed assets (other)2]])/SUM(Entity_Metrics[[#This Row],[Turnover (overall)]]),"")</f>
        <v>0.20592374187495813</v>
      </c>
      <c r="BJ222" s="27">
        <v>12123</v>
      </c>
      <c r="BK222" s="27">
        <v>2899</v>
      </c>
      <c r="BL222" s="27">
        <v>5</v>
      </c>
      <c r="BM222" s="27">
        <v>44769</v>
      </c>
      <c r="BN222" s="26">
        <f>IFERROR(SUM(Entity_Metrics[[#This Row],[Operating surplus/(deficit) (overall)3]],Entity_Metrics[[#This Row],[Share of operating surplus/(deficit) in joint ventures or associates]])/SUM(Entity_Metrics[[#This Row],[Total assets less current liabilities]]),"")</f>
        <v>5.2096001375131602E-2</v>
      </c>
      <c r="BO222" s="27">
        <v>12123</v>
      </c>
      <c r="BP222" s="27">
        <v>0</v>
      </c>
      <c r="BQ222" s="27">
        <v>232705</v>
      </c>
      <c r="BR222" s="65">
        <f>Entity_Metrics[[#This Row],[Total social housing units owned (Period end)]]</f>
        <v>5952</v>
      </c>
      <c r="BS222" s="26">
        <v>0.33518145161290325</v>
      </c>
      <c r="BT222" s="26">
        <v>0</v>
      </c>
      <c r="BU222" s="30" t="s">
        <v>850</v>
      </c>
      <c r="BV222" s="64">
        <v>2000</v>
      </c>
      <c r="BW222" s="30" t="s">
        <v>851</v>
      </c>
      <c r="BX222" s="30" t="s">
        <v>849</v>
      </c>
      <c r="BY222" s="29">
        <v>0.94607331874240064</v>
      </c>
      <c r="BZ222" s="23" t="s">
        <v>285</v>
      </c>
      <c r="CA222" s="32" t="s">
        <v>518</v>
      </c>
    </row>
    <row r="223" spans="1:79" x14ac:dyDescent="0.25">
      <c r="A223" s="23" t="s">
        <v>367</v>
      </c>
      <c r="B223" s="24" t="s">
        <v>363</v>
      </c>
      <c r="C223" s="25" t="s">
        <v>686</v>
      </c>
      <c r="D22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6.6160310277957338E-2</v>
      </c>
      <c r="E223" s="27">
        <v>131300</v>
      </c>
      <c r="F223" s="27">
        <v>30000</v>
      </c>
      <c r="G223" s="27">
        <v>40300</v>
      </c>
      <c r="H223" s="27">
        <v>3100</v>
      </c>
      <c r="I223" s="27">
        <v>0</v>
      </c>
      <c r="J223" s="27">
        <v>3094000</v>
      </c>
      <c r="K223" s="27">
        <v>0</v>
      </c>
      <c r="L22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4.2217209152433125E-3</v>
      </c>
      <c r="M223" s="27">
        <v>262</v>
      </c>
      <c r="N223" s="27">
        <v>0</v>
      </c>
      <c r="O223" s="27">
        <v>58772</v>
      </c>
      <c r="P223" s="27">
        <v>3288</v>
      </c>
      <c r="Q22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23" s="27">
        <v>0</v>
      </c>
      <c r="S223" s="27">
        <v>0</v>
      </c>
      <c r="T223" s="27">
        <v>0</v>
      </c>
      <c r="U223" s="27">
        <v>58772</v>
      </c>
      <c r="V223" s="27">
        <v>3288</v>
      </c>
      <c r="W223" s="27">
        <v>64</v>
      </c>
      <c r="X223" s="27">
        <v>121</v>
      </c>
      <c r="Y22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0.41338073691014865</v>
      </c>
      <c r="Z223" s="27">
        <v>17300</v>
      </c>
      <c r="AA223" s="27">
        <v>1353200</v>
      </c>
      <c r="AB223" s="27">
        <v>91500</v>
      </c>
      <c r="AC223" s="27">
        <v>0</v>
      </c>
      <c r="AD223" s="27">
        <v>0</v>
      </c>
      <c r="AE223" s="27">
        <v>3094000</v>
      </c>
      <c r="AF223" s="27">
        <v>0</v>
      </c>
      <c r="AG22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1.4162826420890937</v>
      </c>
      <c r="AH223" s="27">
        <v>98800</v>
      </c>
      <c r="AI223" s="27">
        <v>11000</v>
      </c>
      <c r="AJ223" s="27">
        <v>0</v>
      </c>
      <c r="AK223" s="27">
        <v>14600</v>
      </c>
      <c r="AL223" s="27">
        <v>0</v>
      </c>
      <c r="AM223" s="27">
        <v>3500</v>
      </c>
      <c r="AN223" s="27">
        <v>40300</v>
      </c>
      <c r="AO223" s="27">
        <v>55800</v>
      </c>
      <c r="AP223" s="27">
        <v>-3100</v>
      </c>
      <c r="AQ223" s="27">
        <v>-62000</v>
      </c>
      <c r="AR22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3.9388107247146271</v>
      </c>
      <c r="AS223" s="27">
        <v>97500</v>
      </c>
      <c r="AT223" s="27">
        <v>19000</v>
      </c>
      <c r="AU223" s="27">
        <v>40200</v>
      </c>
      <c r="AV223" s="27">
        <v>17500</v>
      </c>
      <c r="AW223" s="27">
        <v>11500</v>
      </c>
      <c r="AX223" s="27">
        <v>0</v>
      </c>
      <c r="AY223" s="27">
        <v>40300</v>
      </c>
      <c r="AZ223" s="27">
        <v>0</v>
      </c>
      <c r="BA223" s="27">
        <v>3300</v>
      </c>
      <c r="BB223" s="27">
        <v>0</v>
      </c>
      <c r="BC223" s="27">
        <v>8100</v>
      </c>
      <c r="BD223" s="27">
        <v>0</v>
      </c>
      <c r="BE223" s="27">
        <v>60272</v>
      </c>
      <c r="BF223" s="26">
        <f>IFERROR(SUM(Entity_Metrics[[#This Row],[Operating surplus/(deficit) (social housing lettings)]])/SUM(Entity_Metrics[[#This Row],[Turnover from social housing lettings]]),"")</f>
        <v>0.28759811616954473</v>
      </c>
      <c r="BG223" s="27">
        <v>91600</v>
      </c>
      <c r="BH223" s="27">
        <v>318500</v>
      </c>
      <c r="BI223" s="26">
        <f>IFERROR(SUM(Entity_Metrics[[#This Row],[Operating surplus/(deficit) (overall)2]],-Entity_Metrics[[#This Row],[Gain/(loss) on disposal of fixed assets (housing properties)2]],-Entity_Metrics[[#This Row],[Gain/(loss) on disposal of fixed assets (other)2]])/SUM(Entity_Metrics[[#This Row],[Turnover (overall)]]),"")</f>
        <v>0.23917188776900028</v>
      </c>
      <c r="BJ223" s="27">
        <v>98800</v>
      </c>
      <c r="BK223" s="27">
        <v>11000</v>
      </c>
      <c r="BL223" s="27">
        <v>0</v>
      </c>
      <c r="BM223" s="27">
        <v>367100</v>
      </c>
      <c r="BN223" s="26">
        <f>IFERROR(SUM(Entity_Metrics[[#This Row],[Operating surplus/(deficit) (overall)3]],Entity_Metrics[[#This Row],[Share of operating surplus/(deficit) in joint ventures or associates]])/SUM(Entity_Metrics[[#This Row],[Total assets less current liabilities]]),"")</f>
        <v>2.8615286587308483E-2</v>
      </c>
      <c r="BO223" s="27">
        <v>98800</v>
      </c>
      <c r="BP223" s="27">
        <v>0</v>
      </c>
      <c r="BQ223" s="27">
        <v>3452700</v>
      </c>
      <c r="BR223" s="65">
        <f>Entity_Metrics[[#This Row],[Total social housing units owned (Period end)]]</f>
        <v>58772</v>
      </c>
      <c r="BS223" s="26">
        <v>1.1103898322457208E-2</v>
      </c>
      <c r="BT223" s="26">
        <v>0.11165396836243124</v>
      </c>
      <c r="BU223" s="30" t="s">
        <v>845</v>
      </c>
      <c r="BV223" s="64" t="s">
        <v>118</v>
      </c>
      <c r="BW223" s="30" t="s">
        <v>118</v>
      </c>
      <c r="BX223" s="30" t="s">
        <v>848</v>
      </c>
      <c r="BY223" s="29">
        <v>0.98737492650575942</v>
      </c>
      <c r="BZ223" s="23">
        <v>4729</v>
      </c>
      <c r="CA223" s="32" t="s">
        <v>363</v>
      </c>
    </row>
    <row r="224" spans="1:79" x14ac:dyDescent="0.25">
      <c r="A224" s="23" t="s">
        <v>74</v>
      </c>
      <c r="B224" s="24" t="s">
        <v>75</v>
      </c>
      <c r="C224" s="25" t="s">
        <v>686</v>
      </c>
      <c r="D22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8.5518604295607564E-2</v>
      </c>
      <c r="E224" s="27">
        <v>26019</v>
      </c>
      <c r="F224" s="27">
        <v>0</v>
      </c>
      <c r="G224" s="27">
        <v>3422</v>
      </c>
      <c r="H224" s="27">
        <v>764</v>
      </c>
      <c r="I224" s="27">
        <v>0</v>
      </c>
      <c r="J224" s="27">
        <v>353198</v>
      </c>
      <c r="K224" s="27">
        <v>0</v>
      </c>
      <c r="L22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3.4952012605643894E-2</v>
      </c>
      <c r="M224" s="27">
        <v>244</v>
      </c>
      <c r="N224" s="27">
        <v>0</v>
      </c>
      <c r="O224" s="27">
        <v>6790</v>
      </c>
      <c r="P224" s="27">
        <v>191</v>
      </c>
      <c r="Q22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24" s="27">
        <v>0</v>
      </c>
      <c r="S224" s="27">
        <v>0</v>
      </c>
      <c r="T224" s="27">
        <v>0</v>
      </c>
      <c r="U224" s="27">
        <v>6790</v>
      </c>
      <c r="V224" s="27">
        <v>191</v>
      </c>
      <c r="W224" s="27">
        <v>0</v>
      </c>
      <c r="X224" s="27">
        <v>0</v>
      </c>
      <c r="Y22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0.54005402069094388</v>
      </c>
      <c r="Z224" s="27">
        <v>0</v>
      </c>
      <c r="AA224" s="27">
        <v>202963</v>
      </c>
      <c r="AB224" s="27">
        <v>12217</v>
      </c>
      <c r="AC224" s="27">
        <v>0</v>
      </c>
      <c r="AD224" s="27">
        <v>0</v>
      </c>
      <c r="AE224" s="27">
        <v>353198</v>
      </c>
      <c r="AF224" s="27">
        <v>0</v>
      </c>
      <c r="AG22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1.5509500939653373</v>
      </c>
      <c r="AH224" s="27">
        <v>12458</v>
      </c>
      <c r="AI224" s="27">
        <v>279</v>
      </c>
      <c r="AJ224" s="27">
        <v>0</v>
      </c>
      <c r="AK224" s="27">
        <v>173</v>
      </c>
      <c r="AL224" s="27">
        <v>0</v>
      </c>
      <c r="AM224" s="27">
        <v>91</v>
      </c>
      <c r="AN224" s="27">
        <v>3422</v>
      </c>
      <c r="AO224" s="27">
        <v>6180</v>
      </c>
      <c r="AP224" s="27">
        <v>-942</v>
      </c>
      <c r="AQ224" s="27">
        <v>-8636</v>
      </c>
      <c r="AR22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3.4628865979381445</v>
      </c>
      <c r="AS224" s="27">
        <v>4773</v>
      </c>
      <c r="AT224" s="27">
        <v>2692</v>
      </c>
      <c r="AU224" s="27">
        <v>5652</v>
      </c>
      <c r="AV224" s="27">
        <v>1979</v>
      </c>
      <c r="AW224" s="27">
        <v>3826</v>
      </c>
      <c r="AX224" s="27">
        <v>11</v>
      </c>
      <c r="AY224" s="27">
        <v>3422</v>
      </c>
      <c r="AZ224" s="27">
        <v>0</v>
      </c>
      <c r="BA224" s="27">
        <v>0</v>
      </c>
      <c r="BB224" s="27">
        <v>0</v>
      </c>
      <c r="BC224" s="27">
        <v>988</v>
      </c>
      <c r="BD224" s="27">
        <v>170</v>
      </c>
      <c r="BE224" s="27">
        <v>6790</v>
      </c>
      <c r="BF224" s="26">
        <f>IFERROR(SUM(Entity_Metrics[[#This Row],[Operating surplus/(deficit) (social housing lettings)]])/SUM(Entity_Metrics[[#This Row],[Turnover from social housing lettings]]),"")</f>
        <v>0.30304107640977956</v>
      </c>
      <c r="BG224" s="27">
        <v>11081</v>
      </c>
      <c r="BH224" s="27">
        <v>36566</v>
      </c>
      <c r="BI224" s="26">
        <f>IFERROR(SUM(Entity_Metrics[[#This Row],[Operating surplus/(deficit) (overall)2]],-Entity_Metrics[[#This Row],[Gain/(loss) on disposal of fixed assets (housing properties)2]],-Entity_Metrics[[#This Row],[Gain/(loss) on disposal of fixed assets (other)2]])/SUM(Entity_Metrics[[#This Row],[Turnover (overall)]]),"")</f>
        <v>0.29171257485029939</v>
      </c>
      <c r="BJ224" s="27">
        <v>12458</v>
      </c>
      <c r="BK224" s="27">
        <v>279</v>
      </c>
      <c r="BL224" s="27">
        <v>0</v>
      </c>
      <c r="BM224" s="27">
        <v>41750</v>
      </c>
      <c r="BN224" s="26">
        <f>IFERROR(SUM(Entity_Metrics[[#This Row],[Operating surplus/(deficit) (overall)3]],Entity_Metrics[[#This Row],[Share of operating surplus/(deficit) in joint ventures or associates]])/SUM(Entity_Metrics[[#This Row],[Total assets less current liabilities]]),"")</f>
        <v>3.38567569477283E-2</v>
      </c>
      <c r="BO224" s="27">
        <v>12458</v>
      </c>
      <c r="BP224" s="27">
        <v>0</v>
      </c>
      <c r="BQ224" s="27">
        <v>367962</v>
      </c>
      <c r="BR224" s="65">
        <f>Entity_Metrics[[#This Row],[Total social housing units owned (Period end)]]</f>
        <v>6790</v>
      </c>
      <c r="BS224" s="26">
        <v>1.4390602055800294E-2</v>
      </c>
      <c r="BT224" s="26">
        <v>4.0675477239353892E-2</v>
      </c>
      <c r="BU224" s="30" t="s">
        <v>850</v>
      </c>
      <c r="BV224" s="64">
        <v>2002</v>
      </c>
      <c r="BW224" s="30" t="s">
        <v>851</v>
      </c>
      <c r="BX224" s="30" t="s">
        <v>856</v>
      </c>
      <c r="BY224" s="29">
        <v>0.99314921667750744</v>
      </c>
      <c r="BZ224" s="23" t="s">
        <v>74</v>
      </c>
      <c r="CA224" s="32" t="s">
        <v>75</v>
      </c>
    </row>
    <row r="225" spans="1:79" x14ac:dyDescent="0.25">
      <c r="A225" s="23" t="s">
        <v>199</v>
      </c>
      <c r="B225" s="24" t="s">
        <v>637</v>
      </c>
      <c r="C225" s="25" t="s">
        <v>686</v>
      </c>
      <c r="D22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3.8812716588820254E-2</v>
      </c>
      <c r="E225" s="27">
        <v>43</v>
      </c>
      <c r="F225" s="27">
        <v>0</v>
      </c>
      <c r="G225" s="27">
        <v>2152</v>
      </c>
      <c r="H225" s="27">
        <v>0</v>
      </c>
      <c r="I225" s="27">
        <v>381</v>
      </c>
      <c r="J225" s="27">
        <v>66370</v>
      </c>
      <c r="K225" s="27">
        <v>0</v>
      </c>
      <c r="L22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7.0621468926553672E-4</v>
      </c>
      <c r="M225" s="27">
        <v>1</v>
      </c>
      <c r="N225" s="27">
        <v>0</v>
      </c>
      <c r="O225" s="27">
        <v>1416</v>
      </c>
      <c r="P225" s="27">
        <v>0</v>
      </c>
      <c r="Q22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25" s="27">
        <v>0</v>
      </c>
      <c r="S225" s="27">
        <v>0</v>
      </c>
      <c r="T225" s="27">
        <v>0</v>
      </c>
      <c r="U225" s="27">
        <v>1416</v>
      </c>
      <c r="V225" s="27">
        <v>0</v>
      </c>
      <c r="W225" s="27">
        <v>0</v>
      </c>
      <c r="X225" s="27">
        <v>0</v>
      </c>
      <c r="Y22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0.1070363115865602</v>
      </c>
      <c r="Z225" s="27">
        <v>436</v>
      </c>
      <c r="AA225" s="27">
        <v>8525</v>
      </c>
      <c r="AB225" s="27">
        <v>1857</v>
      </c>
      <c r="AC225" s="27">
        <v>0</v>
      </c>
      <c r="AD225" s="27">
        <v>0</v>
      </c>
      <c r="AE225" s="27">
        <v>66370</v>
      </c>
      <c r="AF225" s="27">
        <v>0</v>
      </c>
      <c r="AG22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1.2100694444444444</v>
      </c>
      <c r="AH225" s="27">
        <v>2285</v>
      </c>
      <c r="AI225" s="27">
        <v>63</v>
      </c>
      <c r="AJ225" s="27">
        <v>0</v>
      </c>
      <c r="AK225" s="27">
        <v>599</v>
      </c>
      <c r="AL225" s="27">
        <v>0</v>
      </c>
      <c r="AM225" s="27">
        <v>74</v>
      </c>
      <c r="AN225" s="27">
        <v>2533</v>
      </c>
      <c r="AO225" s="27">
        <v>1533</v>
      </c>
      <c r="AP225" s="27">
        <v>0</v>
      </c>
      <c r="AQ225" s="27">
        <v>-576</v>
      </c>
      <c r="AR22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5.9455872594558725</v>
      </c>
      <c r="AS225" s="27">
        <v>1726</v>
      </c>
      <c r="AT225" s="27">
        <v>1902</v>
      </c>
      <c r="AU225" s="27">
        <v>1812</v>
      </c>
      <c r="AV225" s="27">
        <v>194</v>
      </c>
      <c r="AW225" s="27">
        <v>406</v>
      </c>
      <c r="AX225" s="27">
        <v>0</v>
      </c>
      <c r="AY225" s="27">
        <v>2533</v>
      </c>
      <c r="AZ225" s="27">
        <v>0</v>
      </c>
      <c r="BA225" s="27">
        <v>229</v>
      </c>
      <c r="BB225" s="27">
        <v>158</v>
      </c>
      <c r="BC225" s="27">
        <v>0</v>
      </c>
      <c r="BD225" s="27">
        <v>0</v>
      </c>
      <c r="BE225" s="27">
        <v>1507</v>
      </c>
      <c r="BF225" s="26">
        <f>IFERROR(SUM(Entity_Metrics[[#This Row],[Operating surplus/(deficit) (social housing lettings)]])/SUM(Entity_Metrics[[#This Row],[Turnover from social housing lettings]]),"")</f>
        <v>0.2505340250228868</v>
      </c>
      <c r="BG225" s="27">
        <v>2463</v>
      </c>
      <c r="BH225" s="27">
        <v>9831</v>
      </c>
      <c r="BI225" s="26">
        <f>IFERROR(SUM(Entity_Metrics[[#This Row],[Operating surplus/(deficit) (overall)2]],-Entity_Metrics[[#This Row],[Gain/(loss) on disposal of fixed assets (housing properties)2]],-Entity_Metrics[[#This Row],[Gain/(loss) on disposal of fixed assets (other)2]])/SUM(Entity_Metrics[[#This Row],[Turnover (overall)]]),"")</f>
        <v>0.21809972516686296</v>
      </c>
      <c r="BJ225" s="27">
        <v>2285</v>
      </c>
      <c r="BK225" s="27">
        <v>63</v>
      </c>
      <c r="BL225" s="27">
        <v>0</v>
      </c>
      <c r="BM225" s="27">
        <v>10188</v>
      </c>
      <c r="BN225" s="26">
        <f>IFERROR(SUM(Entity_Metrics[[#This Row],[Operating surplus/(deficit) (overall)3]],Entity_Metrics[[#This Row],[Share of operating surplus/(deficit) in joint ventures or associates]])/SUM(Entity_Metrics[[#This Row],[Total assets less current liabilities]]),"")</f>
        <v>3.1612733636778682E-2</v>
      </c>
      <c r="BO225" s="27">
        <v>2285</v>
      </c>
      <c r="BP225" s="27">
        <v>0</v>
      </c>
      <c r="BQ225" s="27">
        <v>72281</v>
      </c>
      <c r="BR225" s="65">
        <f>Entity_Metrics[[#This Row],[Total social housing units owned (Period end)]]</f>
        <v>1416</v>
      </c>
      <c r="BS225" s="26">
        <v>2.136752136752137E-3</v>
      </c>
      <c r="BT225" s="26">
        <v>0.1396011396011396</v>
      </c>
      <c r="BU225" s="30" t="s">
        <v>845</v>
      </c>
      <c r="BV225" s="64" t="s">
        <v>118</v>
      </c>
      <c r="BW225" s="30" t="s">
        <v>118</v>
      </c>
      <c r="BX225" s="30" t="s">
        <v>846</v>
      </c>
      <c r="BY225" s="29">
        <v>1.2648322103017662</v>
      </c>
      <c r="BZ225" s="23" t="s">
        <v>199</v>
      </c>
      <c r="CA225" s="32" t="s">
        <v>637</v>
      </c>
    </row>
    <row r="226" spans="1:79" x14ac:dyDescent="0.25">
      <c r="A226" s="23" t="s">
        <v>91</v>
      </c>
      <c r="B226" s="24" t="s">
        <v>92</v>
      </c>
      <c r="C226" s="25" t="s">
        <v>674</v>
      </c>
      <c r="D22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9.8294027993550151E-2</v>
      </c>
      <c r="E226" s="27">
        <v>11449</v>
      </c>
      <c r="F226" s="27">
        <v>0</v>
      </c>
      <c r="G226" s="27">
        <v>1400</v>
      </c>
      <c r="H226" s="27">
        <v>501</v>
      </c>
      <c r="I226" s="27">
        <v>0</v>
      </c>
      <c r="J226" s="27">
        <v>135817</v>
      </c>
      <c r="K226" s="27">
        <v>0</v>
      </c>
      <c r="L22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5.614754098360656E-2</v>
      </c>
      <c r="M226" s="27">
        <v>137</v>
      </c>
      <c r="N226" s="27">
        <v>0</v>
      </c>
      <c r="O226" s="27">
        <v>2177</v>
      </c>
      <c r="P226" s="27">
        <v>263</v>
      </c>
      <c r="Q22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1.1380880121396055E-3</v>
      </c>
      <c r="R226" s="27">
        <v>0</v>
      </c>
      <c r="S226" s="27">
        <v>1</v>
      </c>
      <c r="T226" s="27">
        <v>2</v>
      </c>
      <c r="U226" s="27">
        <v>2177</v>
      </c>
      <c r="V226" s="27">
        <v>263</v>
      </c>
      <c r="W226" s="27">
        <v>0</v>
      </c>
      <c r="X226" s="27">
        <v>196</v>
      </c>
      <c r="Y22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0.38194040510392663</v>
      </c>
      <c r="Z226" s="27">
        <v>1076</v>
      </c>
      <c r="AA226" s="27">
        <v>54895</v>
      </c>
      <c r="AB226" s="27">
        <v>4097</v>
      </c>
      <c r="AC226" s="27">
        <v>0</v>
      </c>
      <c r="AD226" s="27">
        <v>0</v>
      </c>
      <c r="AE226" s="27">
        <v>135817</v>
      </c>
      <c r="AF226" s="27">
        <v>0</v>
      </c>
      <c r="AG22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1.3263749498193496</v>
      </c>
      <c r="AH226" s="27">
        <v>3119</v>
      </c>
      <c r="AI226" s="27">
        <v>1160</v>
      </c>
      <c r="AJ226" s="27">
        <v>0</v>
      </c>
      <c r="AK226" s="27">
        <v>485</v>
      </c>
      <c r="AL226" s="27">
        <v>0</v>
      </c>
      <c r="AM226" s="27">
        <v>169</v>
      </c>
      <c r="AN226" s="27">
        <v>1425</v>
      </c>
      <c r="AO226" s="27">
        <v>3086</v>
      </c>
      <c r="AP226" s="27">
        <v>-501</v>
      </c>
      <c r="AQ226" s="27">
        <v>-1990</v>
      </c>
      <c r="AR22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8.3454294901240242</v>
      </c>
      <c r="AS226" s="27">
        <v>3224</v>
      </c>
      <c r="AT226" s="27">
        <v>8702</v>
      </c>
      <c r="AU226" s="27">
        <v>1001</v>
      </c>
      <c r="AV226" s="27">
        <v>1062</v>
      </c>
      <c r="AW226" s="27">
        <v>501</v>
      </c>
      <c r="AX226" s="27">
        <v>0</v>
      </c>
      <c r="AY226" s="27">
        <v>1425</v>
      </c>
      <c r="AZ226" s="27">
        <v>249</v>
      </c>
      <c r="BA226" s="27">
        <v>0</v>
      </c>
      <c r="BB226" s="27">
        <v>1401</v>
      </c>
      <c r="BC226" s="27">
        <v>603</v>
      </c>
      <c r="BD226" s="27">
        <v>0</v>
      </c>
      <c r="BE226" s="27">
        <v>2177</v>
      </c>
      <c r="BF226" s="26">
        <f>IFERROR(SUM(Entity_Metrics[[#This Row],[Operating surplus/(deficit) (social housing lettings)]])/SUM(Entity_Metrics[[#This Row],[Turnover from social housing lettings]]),"")</f>
        <v>-6.322872556412785E-3</v>
      </c>
      <c r="BG226" s="27">
        <v>-109</v>
      </c>
      <c r="BH226" s="27">
        <v>17239</v>
      </c>
      <c r="BI226" s="26">
        <f>IFERROR(SUM(Entity_Metrics[[#This Row],[Operating surplus/(deficit) (overall)2]],-Entity_Metrics[[#This Row],[Gain/(loss) on disposal of fixed assets (housing properties)2]],-Entity_Metrics[[#This Row],[Gain/(loss) on disposal of fixed assets (other)2]])/SUM(Entity_Metrics[[#This Row],[Turnover (overall)]]),"")</f>
        <v>7.8747437391968489E-2</v>
      </c>
      <c r="BJ226" s="27">
        <v>3119</v>
      </c>
      <c r="BK226" s="27">
        <v>1160</v>
      </c>
      <c r="BL226" s="27">
        <v>0</v>
      </c>
      <c r="BM226" s="27">
        <v>24877</v>
      </c>
      <c r="BN226" s="26">
        <f>IFERROR(SUM(Entity_Metrics[[#This Row],[Operating surplus/(deficit) (overall)3]],Entity_Metrics[[#This Row],[Share of operating surplus/(deficit) in joint ventures or associates]])/SUM(Entity_Metrics[[#This Row],[Total assets less current liabilities]]),"")</f>
        <v>1.6219701815420939E-2</v>
      </c>
      <c r="BO226" s="27">
        <v>3119</v>
      </c>
      <c r="BP226" s="27">
        <v>0</v>
      </c>
      <c r="BQ226" s="27">
        <v>192297</v>
      </c>
      <c r="BR226" s="65">
        <f>Entity_Metrics[[#This Row],[Total social housing units owned (Period end)]]</f>
        <v>2177</v>
      </c>
      <c r="BS226" s="26">
        <v>2.9398254478640331E-2</v>
      </c>
      <c r="BT226" s="26">
        <v>0.133210840606339</v>
      </c>
      <c r="BU226" s="30" t="s">
        <v>845</v>
      </c>
      <c r="BV226" s="64" t="s">
        <v>118</v>
      </c>
      <c r="BW226" s="30" t="s">
        <v>118</v>
      </c>
      <c r="BX226" s="30" t="s">
        <v>854</v>
      </c>
      <c r="BY226" s="29">
        <v>0.90774581322171422</v>
      </c>
      <c r="BZ226" s="23" t="s">
        <v>91</v>
      </c>
      <c r="CA226" s="32" t="s">
        <v>92</v>
      </c>
    </row>
    <row r="227" spans="1:79" x14ac:dyDescent="0.25">
      <c r="A227" s="23" t="s">
        <v>239</v>
      </c>
      <c r="B227" s="24" t="s">
        <v>382</v>
      </c>
      <c r="C227" s="25" t="s">
        <v>686</v>
      </c>
      <c r="D22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4.6499286084330502E-2</v>
      </c>
      <c r="E227" s="27">
        <v>2398</v>
      </c>
      <c r="F227" s="27">
        <v>0</v>
      </c>
      <c r="G227" s="27">
        <v>1282</v>
      </c>
      <c r="H227" s="27">
        <v>0</v>
      </c>
      <c r="I227" s="27">
        <v>0</v>
      </c>
      <c r="J227" s="27">
        <v>79141</v>
      </c>
      <c r="K227" s="27">
        <v>0</v>
      </c>
      <c r="L22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1.5811801002699577E-2</v>
      </c>
      <c r="M227" s="27">
        <v>41</v>
      </c>
      <c r="N227" s="27">
        <v>0</v>
      </c>
      <c r="O227" s="27">
        <v>2367</v>
      </c>
      <c r="P227" s="27">
        <v>226</v>
      </c>
      <c r="Q22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4.4559970293353134E-3</v>
      </c>
      <c r="R227" s="27">
        <v>0</v>
      </c>
      <c r="S227" s="27">
        <v>0</v>
      </c>
      <c r="T227" s="27">
        <v>12</v>
      </c>
      <c r="U227" s="27">
        <v>2367</v>
      </c>
      <c r="V227" s="27">
        <v>226</v>
      </c>
      <c r="W227" s="27">
        <v>100</v>
      </c>
      <c r="X227" s="27">
        <v>0</v>
      </c>
      <c r="Y22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0.36434970495697555</v>
      </c>
      <c r="Z227" s="27">
        <v>1352</v>
      </c>
      <c r="AA227" s="27">
        <v>38478</v>
      </c>
      <c r="AB227" s="27">
        <v>11014</v>
      </c>
      <c r="AC227" s="27">
        <v>0</v>
      </c>
      <c r="AD227" s="27">
        <v>19</v>
      </c>
      <c r="AE227" s="27">
        <v>79141</v>
      </c>
      <c r="AF227" s="27">
        <v>0</v>
      </c>
      <c r="AG22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2.6835152211372773</v>
      </c>
      <c r="AH227" s="27">
        <v>8069</v>
      </c>
      <c r="AI227" s="27">
        <v>3612</v>
      </c>
      <c r="AJ227" s="27">
        <v>0</v>
      </c>
      <c r="AK227" s="27">
        <v>233</v>
      </c>
      <c r="AL227" s="27">
        <v>0</v>
      </c>
      <c r="AM227" s="27">
        <v>29</v>
      </c>
      <c r="AN227" s="27">
        <v>1282</v>
      </c>
      <c r="AO227" s="27">
        <v>1701</v>
      </c>
      <c r="AP227" s="27">
        <v>0</v>
      </c>
      <c r="AQ227" s="27">
        <v>-1741</v>
      </c>
      <c r="AR22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2.8550908322771442</v>
      </c>
      <c r="AS227" s="27">
        <v>1599</v>
      </c>
      <c r="AT227" s="27">
        <v>868</v>
      </c>
      <c r="AU227" s="27">
        <v>1726</v>
      </c>
      <c r="AV227" s="27">
        <v>921</v>
      </c>
      <c r="AW227" s="27">
        <v>362</v>
      </c>
      <c r="AX227" s="27">
        <v>0</v>
      </c>
      <c r="AY227" s="27">
        <v>1282</v>
      </c>
      <c r="AZ227" s="27">
        <v>0</v>
      </c>
      <c r="BA227" s="27">
        <v>0</v>
      </c>
      <c r="BB227" s="27">
        <v>0</v>
      </c>
      <c r="BC227" s="27">
        <v>0</v>
      </c>
      <c r="BD227" s="27">
        <v>0</v>
      </c>
      <c r="BE227" s="27">
        <v>2367</v>
      </c>
      <c r="BF227" s="26">
        <f>IFERROR(SUM(Entity_Metrics[[#This Row],[Operating surplus/(deficit) (social housing lettings)]])/SUM(Entity_Metrics[[#This Row],[Turnover from social housing lettings]]),"")</f>
        <v>0.40677246881099888</v>
      </c>
      <c r="BG227" s="27">
        <v>4793</v>
      </c>
      <c r="BH227" s="27">
        <v>11783</v>
      </c>
      <c r="BI227" s="26">
        <f>IFERROR(SUM(Entity_Metrics[[#This Row],[Operating surplus/(deficit) (overall)2]],-Entity_Metrics[[#This Row],[Gain/(loss) on disposal of fixed assets (housing properties)2]],-Entity_Metrics[[#This Row],[Gain/(loss) on disposal of fixed assets (other)2]])/SUM(Entity_Metrics[[#This Row],[Turnover (overall)]]),"")</f>
        <v>0.27412509994464607</v>
      </c>
      <c r="BJ227" s="27">
        <v>8069</v>
      </c>
      <c r="BK227" s="27">
        <v>3612</v>
      </c>
      <c r="BL227" s="27">
        <v>0</v>
      </c>
      <c r="BM227" s="27">
        <v>16259</v>
      </c>
      <c r="BN227" s="26">
        <f>IFERROR(SUM(Entity_Metrics[[#This Row],[Operating surplus/(deficit) (overall)3]],Entity_Metrics[[#This Row],[Share of operating surplus/(deficit) in joint ventures or associates]])/SUM(Entity_Metrics[[#This Row],[Total assets less current liabilities]]),"")</f>
        <v>7.8285841798372002E-2</v>
      </c>
      <c r="BO227" s="27">
        <v>8069</v>
      </c>
      <c r="BP227" s="27">
        <v>0</v>
      </c>
      <c r="BQ227" s="27">
        <v>103071</v>
      </c>
      <c r="BR227" s="65">
        <f>Entity_Metrics[[#This Row],[Total social housing units owned (Period end)]]</f>
        <v>2367</v>
      </c>
      <c r="BS227" s="26">
        <v>0</v>
      </c>
      <c r="BT227" s="26">
        <v>5.4076890578791718E-2</v>
      </c>
      <c r="BU227" s="30" t="s">
        <v>845</v>
      </c>
      <c r="BV227" s="64" t="s">
        <v>118</v>
      </c>
      <c r="BW227" s="30" t="s">
        <v>118</v>
      </c>
      <c r="BX227" s="30" t="s">
        <v>849</v>
      </c>
      <c r="BY227" s="29">
        <v>0.94607331874240064</v>
      </c>
      <c r="BZ227" s="23" t="s">
        <v>239</v>
      </c>
      <c r="CA227" s="32" t="s">
        <v>382</v>
      </c>
    </row>
    <row r="228" spans="1:79" x14ac:dyDescent="0.25">
      <c r="A228" s="23" t="s">
        <v>175</v>
      </c>
      <c r="B228" s="24" t="s">
        <v>176</v>
      </c>
      <c r="C228" s="25" t="s">
        <v>686</v>
      </c>
      <c r="D22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9.961901653696878E-2</v>
      </c>
      <c r="E228" s="27">
        <v>169927</v>
      </c>
      <c r="F228" s="27">
        <v>0</v>
      </c>
      <c r="G228" s="27">
        <v>33974</v>
      </c>
      <c r="H228" s="27">
        <v>0</v>
      </c>
      <c r="I228" s="27">
        <v>0</v>
      </c>
      <c r="J228" s="27">
        <v>2046808</v>
      </c>
      <c r="K228" s="27">
        <v>0</v>
      </c>
      <c r="L22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9.427091762421104E-3</v>
      </c>
      <c r="M228" s="27">
        <v>466</v>
      </c>
      <c r="N228" s="27">
        <v>0</v>
      </c>
      <c r="O228" s="27">
        <v>47755</v>
      </c>
      <c r="P228" s="27">
        <v>1677</v>
      </c>
      <c r="Q22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28" s="27">
        <v>0</v>
      </c>
      <c r="S228" s="27">
        <v>0</v>
      </c>
      <c r="T228" s="27">
        <v>0</v>
      </c>
      <c r="U228" s="27">
        <v>47755</v>
      </c>
      <c r="V228" s="27">
        <v>1677</v>
      </c>
      <c r="W228" s="27">
        <v>353</v>
      </c>
      <c r="X228" s="27">
        <v>1583</v>
      </c>
      <c r="Y22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0.41058956189344581</v>
      </c>
      <c r="Z228" s="27">
        <v>17406</v>
      </c>
      <c r="AA228" s="27">
        <v>884550</v>
      </c>
      <c r="AB228" s="27">
        <v>61558</v>
      </c>
      <c r="AC228" s="27">
        <v>0</v>
      </c>
      <c r="AD228" s="27">
        <v>0</v>
      </c>
      <c r="AE228" s="27">
        <v>2046808</v>
      </c>
      <c r="AF228" s="27">
        <v>0</v>
      </c>
      <c r="AG22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1.2945745096943622</v>
      </c>
      <c r="AH228" s="27">
        <v>48752</v>
      </c>
      <c r="AI228" s="27">
        <v>4464</v>
      </c>
      <c r="AJ228" s="27">
        <v>0</v>
      </c>
      <c r="AK228" s="27">
        <v>10300</v>
      </c>
      <c r="AL228" s="27">
        <v>0</v>
      </c>
      <c r="AM228" s="27">
        <v>6008</v>
      </c>
      <c r="AN228" s="27">
        <v>33974</v>
      </c>
      <c r="AO228" s="27">
        <v>40316</v>
      </c>
      <c r="AP228" s="27">
        <v>0</v>
      </c>
      <c r="AQ228" s="27">
        <v>-35794</v>
      </c>
      <c r="AR22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4.9679119453509824</v>
      </c>
      <c r="AS228" s="27">
        <v>27369</v>
      </c>
      <c r="AT228" s="27">
        <v>106565</v>
      </c>
      <c r="AU228" s="27">
        <v>48259</v>
      </c>
      <c r="AV228" s="27">
        <v>19407</v>
      </c>
      <c r="AW228" s="27">
        <v>9569</v>
      </c>
      <c r="AX228" s="27">
        <v>0</v>
      </c>
      <c r="AY228" s="27">
        <v>33974</v>
      </c>
      <c r="AZ228" s="27">
        <v>0</v>
      </c>
      <c r="BA228" s="27">
        <v>0</v>
      </c>
      <c r="BB228" s="27">
        <v>283</v>
      </c>
      <c r="BC228" s="27">
        <v>-344</v>
      </c>
      <c r="BD228" s="27">
        <v>0</v>
      </c>
      <c r="BE228" s="27">
        <v>49333</v>
      </c>
      <c r="BF228" s="26">
        <f>IFERROR(SUM(Entity_Metrics[[#This Row],[Operating surplus/(deficit) (social housing lettings)]])/SUM(Entity_Metrics[[#This Row],[Turnover from social housing lettings]]),"")</f>
        <v>9.7473825969850991E-2</v>
      </c>
      <c r="BG228" s="27">
        <v>26925</v>
      </c>
      <c r="BH228" s="27">
        <v>276228</v>
      </c>
      <c r="BI228" s="26">
        <f>IFERROR(SUM(Entity_Metrics[[#This Row],[Operating surplus/(deficit) (overall)2]],-Entity_Metrics[[#This Row],[Gain/(loss) on disposal of fixed assets (housing properties)2]],-Entity_Metrics[[#This Row],[Gain/(loss) on disposal of fixed assets (other)2]])/SUM(Entity_Metrics[[#This Row],[Turnover (overall)]]),"")</f>
        <v>0.14596461623645424</v>
      </c>
      <c r="BJ228" s="27">
        <v>48752</v>
      </c>
      <c r="BK228" s="27">
        <v>4464</v>
      </c>
      <c r="BL228" s="27">
        <v>0</v>
      </c>
      <c r="BM228" s="27">
        <v>303416</v>
      </c>
      <c r="BN228" s="26">
        <f>IFERROR(SUM(Entity_Metrics[[#This Row],[Operating surplus/(deficit) (overall)3]],Entity_Metrics[[#This Row],[Share of operating surplus/(deficit) in joint ventures or associates]])/SUM(Entity_Metrics[[#This Row],[Total assets less current liabilities]]),"")</f>
        <v>2.2010071395485119E-2</v>
      </c>
      <c r="BO228" s="27">
        <v>48752</v>
      </c>
      <c r="BP228" s="27">
        <v>0</v>
      </c>
      <c r="BQ228" s="27">
        <v>2214986</v>
      </c>
      <c r="BR228" s="65">
        <f>Entity_Metrics[[#This Row],[Total social housing units owned (Period end)]]</f>
        <v>47755</v>
      </c>
      <c r="BS228" s="26">
        <v>8.6857097798016841E-2</v>
      </c>
      <c r="BT228" s="26">
        <v>9.6654641512409559E-2</v>
      </c>
      <c r="BU228" s="30" t="s">
        <v>845</v>
      </c>
      <c r="BV228" s="64" t="s">
        <v>118</v>
      </c>
      <c r="BW228" s="30" t="s">
        <v>118</v>
      </c>
      <c r="BX228" s="30" t="s">
        <v>853</v>
      </c>
      <c r="BY228" s="29">
        <v>0.94377532394680841</v>
      </c>
      <c r="BZ228" s="23" t="s">
        <v>175</v>
      </c>
      <c r="CA228" s="32" t="s">
        <v>176</v>
      </c>
    </row>
    <row r="229" spans="1:79" x14ac:dyDescent="0.25">
      <c r="A229" s="23" t="s">
        <v>270</v>
      </c>
      <c r="B229" s="24" t="s">
        <v>271</v>
      </c>
      <c r="C229" s="25" t="s">
        <v>686</v>
      </c>
      <c r="D22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8.6083797776126153E-2</v>
      </c>
      <c r="E229" s="27">
        <v>45782</v>
      </c>
      <c r="F229" s="27">
        <v>0</v>
      </c>
      <c r="G229" s="27">
        <v>1590</v>
      </c>
      <c r="H229" s="27">
        <v>0</v>
      </c>
      <c r="I229" s="27">
        <v>0</v>
      </c>
      <c r="J229" s="27">
        <v>550301</v>
      </c>
      <c r="K229" s="27">
        <v>0</v>
      </c>
      <c r="L22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2.9280618311533887E-2</v>
      </c>
      <c r="M229" s="27">
        <v>197</v>
      </c>
      <c r="N229" s="27">
        <v>0</v>
      </c>
      <c r="O229" s="27">
        <v>6728</v>
      </c>
      <c r="P229" s="27">
        <v>0</v>
      </c>
      <c r="Q22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4.815409309791332E-3</v>
      </c>
      <c r="R229" s="27">
        <v>17</v>
      </c>
      <c r="S229" s="27">
        <v>0</v>
      </c>
      <c r="T229" s="27">
        <v>19</v>
      </c>
      <c r="U229" s="27">
        <v>6728</v>
      </c>
      <c r="V229" s="27">
        <v>0</v>
      </c>
      <c r="W229" s="27">
        <v>339</v>
      </c>
      <c r="X229" s="27">
        <v>409</v>
      </c>
      <c r="Y22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0.42001922584185747</v>
      </c>
      <c r="Z229" s="27">
        <v>5410</v>
      </c>
      <c r="AA229" s="27">
        <v>282016</v>
      </c>
      <c r="AB229" s="27">
        <v>56289</v>
      </c>
      <c r="AC229" s="27">
        <v>0</v>
      </c>
      <c r="AD229" s="27">
        <v>0</v>
      </c>
      <c r="AE229" s="27">
        <v>550301</v>
      </c>
      <c r="AF229" s="27">
        <v>0</v>
      </c>
      <c r="AG22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2.04337208166455</v>
      </c>
      <c r="AH229" s="27">
        <v>20039</v>
      </c>
      <c r="AI229" s="27">
        <v>3778</v>
      </c>
      <c r="AJ229" s="27">
        <v>0</v>
      </c>
      <c r="AK229" s="27">
        <v>2122</v>
      </c>
      <c r="AL229" s="27">
        <v>0</v>
      </c>
      <c r="AM229" s="27">
        <v>1214</v>
      </c>
      <c r="AN229" s="27">
        <v>1590</v>
      </c>
      <c r="AO229" s="27">
        <v>7155</v>
      </c>
      <c r="AP229" s="27">
        <v>-1223</v>
      </c>
      <c r="AQ229" s="27">
        <v>-9014</v>
      </c>
      <c r="AR22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6.8073721759809747</v>
      </c>
      <c r="AS229" s="27">
        <v>12702</v>
      </c>
      <c r="AT229" s="27">
        <v>2446</v>
      </c>
      <c r="AU229" s="27">
        <v>3926</v>
      </c>
      <c r="AV229" s="27">
        <v>1491</v>
      </c>
      <c r="AW229" s="27">
        <v>1532</v>
      </c>
      <c r="AX229" s="27">
        <v>0</v>
      </c>
      <c r="AY229" s="27">
        <v>1590</v>
      </c>
      <c r="AZ229" s="27">
        <v>-38</v>
      </c>
      <c r="BA229" s="27">
        <v>492</v>
      </c>
      <c r="BB229" s="27">
        <v>0</v>
      </c>
      <c r="BC229" s="27">
        <v>86</v>
      </c>
      <c r="BD229" s="27">
        <v>21573</v>
      </c>
      <c r="BE229" s="27">
        <v>6728</v>
      </c>
      <c r="BF229" s="26">
        <f>IFERROR(SUM(Entity_Metrics[[#This Row],[Operating surplus/(deficit) (social housing lettings)]])/SUM(Entity_Metrics[[#This Row],[Turnover from social housing lettings]]),"")</f>
        <v>0.28456066627851051</v>
      </c>
      <c r="BG229" s="27">
        <v>11241</v>
      </c>
      <c r="BH229" s="27">
        <v>39503</v>
      </c>
      <c r="BI229" s="26">
        <f>IFERROR(SUM(Entity_Metrics[[#This Row],[Operating surplus/(deficit) (overall)2]],-Entity_Metrics[[#This Row],[Gain/(loss) on disposal of fixed assets (housing properties)2]],-Entity_Metrics[[#This Row],[Gain/(loss) on disposal of fixed assets (other)2]])/SUM(Entity_Metrics[[#This Row],[Turnover (overall)]]),"")</f>
        <v>0.18474840087710329</v>
      </c>
      <c r="BJ229" s="27">
        <v>20039</v>
      </c>
      <c r="BK229" s="27">
        <v>3778</v>
      </c>
      <c r="BL229" s="27">
        <v>0</v>
      </c>
      <c r="BM229" s="27">
        <v>88017</v>
      </c>
      <c r="BN229" s="26">
        <f>IFERROR(SUM(Entity_Metrics[[#This Row],[Operating surplus/(deficit) (overall)3]],Entity_Metrics[[#This Row],[Share of operating surplus/(deficit) in joint ventures or associates]])/SUM(Entity_Metrics[[#This Row],[Total assets less current liabilities]]),"")</f>
        <v>2.859054695703785E-2</v>
      </c>
      <c r="BO229" s="27">
        <v>20039</v>
      </c>
      <c r="BP229" s="27">
        <v>0</v>
      </c>
      <c r="BQ229" s="27">
        <v>700896</v>
      </c>
      <c r="BR229" s="65">
        <f>Entity_Metrics[[#This Row],[Total social housing units owned (Period end)]]</f>
        <v>6728</v>
      </c>
      <c r="BS229" s="26">
        <v>1.5901322633377915E-2</v>
      </c>
      <c r="BT229" s="26">
        <v>2.3629068212215783E-2</v>
      </c>
      <c r="BU229" s="30" t="s">
        <v>845</v>
      </c>
      <c r="BV229" s="64" t="s">
        <v>118</v>
      </c>
      <c r="BW229" s="30" t="s">
        <v>118</v>
      </c>
      <c r="BX229" s="30" t="s">
        <v>847</v>
      </c>
      <c r="BY229" s="29">
        <v>1.0158618023636343</v>
      </c>
      <c r="BZ229" s="23" t="s">
        <v>722</v>
      </c>
      <c r="CA229" s="32" t="s">
        <v>687</v>
      </c>
    </row>
    <row r="230" spans="1:79" x14ac:dyDescent="0.25">
      <c r="A230" s="23" t="s">
        <v>68</v>
      </c>
      <c r="B230" s="24" t="s">
        <v>524</v>
      </c>
      <c r="C230" s="25" t="s">
        <v>686</v>
      </c>
      <c r="D23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8.8647067436647908E-2</v>
      </c>
      <c r="E230" s="27">
        <v>30431</v>
      </c>
      <c r="F230" s="27">
        <v>17011</v>
      </c>
      <c r="G230" s="27">
        <v>7651</v>
      </c>
      <c r="H230" s="27">
        <v>0</v>
      </c>
      <c r="I230" s="27">
        <v>0</v>
      </c>
      <c r="J230" s="27">
        <v>621487</v>
      </c>
      <c r="K230" s="27">
        <v>0</v>
      </c>
      <c r="L23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1.9873317498020585E-2</v>
      </c>
      <c r="M230" s="27">
        <v>251</v>
      </c>
      <c r="N230" s="27">
        <v>0</v>
      </c>
      <c r="O230" s="27">
        <v>12630</v>
      </c>
      <c r="P230" s="27">
        <v>0</v>
      </c>
      <c r="Q23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30" s="27">
        <v>0</v>
      </c>
      <c r="S230" s="27">
        <v>0</v>
      </c>
      <c r="T230" s="27">
        <v>0</v>
      </c>
      <c r="U230" s="27">
        <v>12630</v>
      </c>
      <c r="V230" s="27">
        <v>0</v>
      </c>
      <c r="W230" s="27">
        <v>127</v>
      </c>
      <c r="X230" s="27">
        <v>643</v>
      </c>
      <c r="Y23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0.72548902873270071</v>
      </c>
      <c r="Z230" s="27">
        <v>0</v>
      </c>
      <c r="AA230" s="27">
        <v>523228</v>
      </c>
      <c r="AB230" s="27">
        <v>72346</v>
      </c>
      <c r="AC230" s="27">
        <v>0</v>
      </c>
      <c r="AD230" s="27">
        <v>0</v>
      </c>
      <c r="AE230" s="27">
        <v>621487</v>
      </c>
      <c r="AF230" s="27">
        <v>0</v>
      </c>
      <c r="AG23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0.41279983989478802</v>
      </c>
      <c r="AH230" s="27">
        <v>28042</v>
      </c>
      <c r="AI230" s="27">
        <v>3504</v>
      </c>
      <c r="AJ230" s="27">
        <v>0</v>
      </c>
      <c r="AK230" s="27">
        <v>892</v>
      </c>
      <c r="AL230" s="27">
        <v>0</v>
      </c>
      <c r="AM230" s="27">
        <v>249</v>
      </c>
      <c r="AN230" s="27">
        <v>7651</v>
      </c>
      <c r="AO230" s="27">
        <v>12633</v>
      </c>
      <c r="AP230" s="27">
        <v>0</v>
      </c>
      <c r="AQ230" s="27">
        <v>-69954</v>
      </c>
      <c r="AR23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3.685085921488255</v>
      </c>
      <c r="AS230" s="27">
        <v>7805</v>
      </c>
      <c r="AT230" s="27">
        <v>10036</v>
      </c>
      <c r="AU230" s="27">
        <v>13625</v>
      </c>
      <c r="AV230" s="27">
        <v>0</v>
      </c>
      <c r="AW230" s="27">
        <v>5454</v>
      </c>
      <c r="AX230" s="27">
        <v>0</v>
      </c>
      <c r="AY230" s="27">
        <v>7651</v>
      </c>
      <c r="AZ230" s="27">
        <v>0</v>
      </c>
      <c r="BA230" s="27">
        <v>0</v>
      </c>
      <c r="BB230" s="27">
        <v>0</v>
      </c>
      <c r="BC230" s="27">
        <v>2178</v>
      </c>
      <c r="BD230" s="27">
        <v>0</v>
      </c>
      <c r="BE230" s="27">
        <v>12686</v>
      </c>
      <c r="BF230" s="26">
        <f>IFERROR(SUM(Entity_Metrics[[#This Row],[Operating surplus/(deficit) (social housing lettings)]])/SUM(Entity_Metrics[[#This Row],[Turnover from social housing lettings]]),"")</f>
        <v>0.27099989616862213</v>
      </c>
      <c r="BG230" s="27">
        <v>18270</v>
      </c>
      <c r="BH230" s="27">
        <v>67417</v>
      </c>
      <c r="BI230" s="26">
        <f>IFERROR(SUM(Entity_Metrics[[#This Row],[Operating surplus/(deficit) (overall)2]],-Entity_Metrics[[#This Row],[Gain/(loss) on disposal of fixed assets (housing properties)2]],-Entity_Metrics[[#This Row],[Gain/(loss) on disposal of fixed assets (other)2]])/SUM(Entity_Metrics[[#This Row],[Turnover (overall)]]),"")</f>
        <v>0.31010906517370807</v>
      </c>
      <c r="BJ230" s="27">
        <v>28042</v>
      </c>
      <c r="BK230" s="27">
        <v>3504</v>
      </c>
      <c r="BL230" s="27">
        <v>0</v>
      </c>
      <c r="BM230" s="27">
        <v>79127</v>
      </c>
      <c r="BN230" s="26">
        <f>IFERROR(SUM(Entity_Metrics[[#This Row],[Operating surplus/(deficit) (overall)3]],Entity_Metrics[[#This Row],[Share of operating surplus/(deficit) in joint ventures or associates]])/SUM(Entity_Metrics[[#This Row],[Total assets less current liabilities]]),"")</f>
        <v>3.9857070572115683E-2</v>
      </c>
      <c r="BO230" s="27">
        <v>28042</v>
      </c>
      <c r="BP230" s="27">
        <v>0</v>
      </c>
      <c r="BQ230" s="27">
        <v>703564</v>
      </c>
      <c r="BR230" s="65">
        <f>Entity_Metrics[[#This Row],[Total social housing units owned (Period end)]]</f>
        <v>12630</v>
      </c>
      <c r="BS230" s="26">
        <v>5.5423594615993665E-3</v>
      </c>
      <c r="BT230" s="26">
        <v>0.10522565320665084</v>
      </c>
      <c r="BU230" s="30" t="s">
        <v>850</v>
      </c>
      <c r="BV230" s="64">
        <v>1999</v>
      </c>
      <c r="BW230" s="30" t="s">
        <v>851</v>
      </c>
      <c r="BX230" s="30" t="s">
        <v>849</v>
      </c>
      <c r="BY230" s="29">
        <v>0.94607331874240064</v>
      </c>
      <c r="BZ230" s="23" t="s">
        <v>68</v>
      </c>
      <c r="CA230" s="32" t="s">
        <v>524</v>
      </c>
    </row>
    <row r="231" spans="1:79" x14ac:dyDescent="0.25">
      <c r="A231" s="23" t="s">
        <v>638</v>
      </c>
      <c r="B231" s="24" t="s">
        <v>576</v>
      </c>
      <c r="C231" s="25" t="s">
        <v>686</v>
      </c>
      <c r="D23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7.9062462361188066E-2</v>
      </c>
      <c r="E231" s="27">
        <v>22863</v>
      </c>
      <c r="F231" s="27">
        <v>26346</v>
      </c>
      <c r="G231" s="27">
        <v>30335</v>
      </c>
      <c r="H231" s="27">
        <v>2509</v>
      </c>
      <c r="I231" s="27">
        <v>0</v>
      </c>
      <c r="J231" s="27">
        <v>1037825</v>
      </c>
      <c r="K231" s="27">
        <v>0</v>
      </c>
      <c r="L23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1.234531175630652E-2</v>
      </c>
      <c r="M231" s="27">
        <v>415</v>
      </c>
      <c r="N231" s="27">
        <v>0</v>
      </c>
      <c r="O231" s="27">
        <v>32907</v>
      </c>
      <c r="P231" s="27">
        <v>709</v>
      </c>
      <c r="Q23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1.7692330374782531E-4</v>
      </c>
      <c r="R231" s="27">
        <v>0</v>
      </c>
      <c r="S231" s="27">
        <v>0</v>
      </c>
      <c r="T231" s="27">
        <v>6</v>
      </c>
      <c r="U231" s="27">
        <v>32907</v>
      </c>
      <c r="V231" s="27">
        <v>709</v>
      </c>
      <c r="W231" s="27">
        <v>212</v>
      </c>
      <c r="X231" s="27">
        <v>85</v>
      </c>
      <c r="Y23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0.24065232577746731</v>
      </c>
      <c r="Z231" s="27">
        <v>4113</v>
      </c>
      <c r="AA231" s="27">
        <v>335186</v>
      </c>
      <c r="AB231" s="27">
        <v>89544</v>
      </c>
      <c r="AC231" s="27">
        <v>0</v>
      </c>
      <c r="AD231" s="27">
        <v>0</v>
      </c>
      <c r="AE231" s="27">
        <v>1037825</v>
      </c>
      <c r="AF231" s="27">
        <v>0</v>
      </c>
      <c r="AG23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2.2019015227641647</v>
      </c>
      <c r="AH231" s="27">
        <v>39913</v>
      </c>
      <c r="AI231" s="27">
        <v>3083</v>
      </c>
      <c r="AJ231" s="27">
        <v>-212</v>
      </c>
      <c r="AK231" s="27">
        <v>1138</v>
      </c>
      <c r="AL231" s="27">
        <v>0</v>
      </c>
      <c r="AM231" s="27">
        <v>309</v>
      </c>
      <c r="AN231" s="27">
        <v>32240</v>
      </c>
      <c r="AO231" s="27">
        <v>24513</v>
      </c>
      <c r="AP231" s="27">
        <v>-2509</v>
      </c>
      <c r="AQ231" s="27">
        <v>-10428</v>
      </c>
      <c r="AR23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3.6494626910852128</v>
      </c>
      <c r="AS231" s="27">
        <v>19515</v>
      </c>
      <c r="AT231" s="27">
        <v>11130</v>
      </c>
      <c r="AU231" s="27">
        <v>31866</v>
      </c>
      <c r="AV231" s="27">
        <v>4045</v>
      </c>
      <c r="AW231" s="27">
        <v>10455</v>
      </c>
      <c r="AX231" s="27">
        <v>603</v>
      </c>
      <c r="AY231" s="27">
        <v>32240</v>
      </c>
      <c r="AZ231" s="27">
        <v>0</v>
      </c>
      <c r="BA231" s="27">
        <v>458</v>
      </c>
      <c r="BB231" s="27">
        <v>4801</v>
      </c>
      <c r="BC231" s="27">
        <v>3727</v>
      </c>
      <c r="BD231" s="27">
        <v>1720</v>
      </c>
      <c r="BE231" s="27">
        <v>33035</v>
      </c>
      <c r="BF231" s="26">
        <f>IFERROR(SUM(Entity_Metrics[[#This Row],[Operating surplus/(deficit) (social housing lettings)]])/SUM(Entity_Metrics[[#This Row],[Turnover from social housing lettings]]),"")</f>
        <v>0.2888046506643806</v>
      </c>
      <c r="BG231" s="27">
        <v>43122</v>
      </c>
      <c r="BH231" s="27">
        <v>149312</v>
      </c>
      <c r="BI231" s="26">
        <f>IFERROR(SUM(Entity_Metrics[[#This Row],[Operating surplus/(deficit) (overall)2]],-Entity_Metrics[[#This Row],[Gain/(loss) on disposal of fixed assets (housing properties)2]],-Entity_Metrics[[#This Row],[Gain/(loss) on disposal of fixed assets (other)2]])/SUM(Entity_Metrics[[#This Row],[Turnover (overall)]]),"")</f>
        <v>0.22425911911608901</v>
      </c>
      <c r="BJ231" s="27">
        <v>39913</v>
      </c>
      <c r="BK231" s="27">
        <v>3083</v>
      </c>
      <c r="BL231" s="27">
        <v>-212</v>
      </c>
      <c r="BM231" s="27">
        <v>165175</v>
      </c>
      <c r="BN231" s="26">
        <f>IFERROR(SUM(Entity_Metrics[[#This Row],[Operating surplus/(deficit) (overall)3]],Entity_Metrics[[#This Row],[Share of operating surplus/(deficit) in joint ventures or associates]])/SUM(Entity_Metrics[[#This Row],[Total assets less current liabilities]]),"")</f>
        <v>3.3880191466840057E-2</v>
      </c>
      <c r="BO231" s="27">
        <v>39913</v>
      </c>
      <c r="BP231" s="27">
        <v>0</v>
      </c>
      <c r="BQ231" s="27">
        <v>1178063</v>
      </c>
      <c r="BR231" s="65">
        <f>Entity_Metrics[[#This Row],[Total social housing units owned (Period end)]]</f>
        <v>32907</v>
      </c>
      <c r="BS231" s="26">
        <v>7.3236697359224485E-3</v>
      </c>
      <c r="BT231" s="26">
        <v>7.1565320448536779E-2</v>
      </c>
      <c r="BU231" s="30" t="s">
        <v>850</v>
      </c>
      <c r="BV231" s="64">
        <v>2004</v>
      </c>
      <c r="BW231" s="30" t="s">
        <v>851</v>
      </c>
      <c r="BX231" s="30" t="s">
        <v>858</v>
      </c>
      <c r="BY231" s="29">
        <v>0.87924447830595454</v>
      </c>
      <c r="BZ231" s="23" t="s">
        <v>638</v>
      </c>
      <c r="CA231" s="32" t="s">
        <v>576</v>
      </c>
    </row>
    <row r="232" spans="1:79" x14ac:dyDescent="0.25">
      <c r="A232" s="23" t="s">
        <v>108</v>
      </c>
      <c r="B232" s="24" t="s">
        <v>172</v>
      </c>
      <c r="C232" s="25" t="s">
        <v>686</v>
      </c>
      <c r="D23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0.17298602931309548</v>
      </c>
      <c r="E232" s="27">
        <v>31134</v>
      </c>
      <c r="F232" s="27">
        <v>0</v>
      </c>
      <c r="G232" s="27">
        <v>2673</v>
      </c>
      <c r="H232" s="27">
        <v>999</v>
      </c>
      <c r="I232" s="27">
        <v>0</v>
      </c>
      <c r="J232" s="27">
        <v>201207</v>
      </c>
      <c r="K232" s="27">
        <v>0</v>
      </c>
      <c r="L23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2.2291666666666668E-2</v>
      </c>
      <c r="M232" s="27">
        <v>107</v>
      </c>
      <c r="N232" s="27">
        <v>0</v>
      </c>
      <c r="O232" s="27">
        <v>4304</v>
      </c>
      <c r="P232" s="27">
        <v>496</v>
      </c>
      <c r="Q23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5.5704559521353413E-3</v>
      </c>
      <c r="R232" s="27">
        <v>27</v>
      </c>
      <c r="S232" s="27">
        <v>0</v>
      </c>
      <c r="T232" s="27">
        <v>0</v>
      </c>
      <c r="U232" s="27">
        <v>4304</v>
      </c>
      <c r="V232" s="27">
        <v>496</v>
      </c>
      <c r="W232" s="27">
        <v>47</v>
      </c>
      <c r="X232" s="27">
        <v>0</v>
      </c>
      <c r="Y23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0.82352502646528203</v>
      </c>
      <c r="Z232" s="27">
        <v>0</v>
      </c>
      <c r="AA232" s="27">
        <v>50000</v>
      </c>
      <c r="AB232" s="27">
        <v>8031</v>
      </c>
      <c r="AC232" s="27">
        <v>123730</v>
      </c>
      <c r="AD232" s="27">
        <v>0</v>
      </c>
      <c r="AE232" s="27">
        <v>201207</v>
      </c>
      <c r="AF232" s="27">
        <v>0</v>
      </c>
      <c r="AG23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1.771702838063439</v>
      </c>
      <c r="AH232" s="27">
        <v>11971</v>
      </c>
      <c r="AI232" s="27">
        <v>504</v>
      </c>
      <c r="AJ232" s="27">
        <v>0</v>
      </c>
      <c r="AK232" s="27">
        <v>167</v>
      </c>
      <c r="AL232" s="27">
        <v>0</v>
      </c>
      <c r="AM232" s="27">
        <v>199</v>
      </c>
      <c r="AN232" s="27">
        <v>3672</v>
      </c>
      <c r="AO232" s="27">
        <v>4908</v>
      </c>
      <c r="AP232" s="27">
        <v>-999</v>
      </c>
      <c r="AQ232" s="27">
        <v>-6189</v>
      </c>
      <c r="AR23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3.6603159851301115</v>
      </c>
      <c r="AS232" s="27">
        <v>6206</v>
      </c>
      <c r="AT232" s="27">
        <v>956</v>
      </c>
      <c r="AU232" s="27">
        <v>3218</v>
      </c>
      <c r="AV232" s="27">
        <v>1135</v>
      </c>
      <c r="AW232" s="27">
        <v>0</v>
      </c>
      <c r="AX232" s="27">
        <v>0</v>
      </c>
      <c r="AY232" s="27">
        <v>3672</v>
      </c>
      <c r="AZ232" s="27">
        <v>0</v>
      </c>
      <c r="BA232" s="27">
        <v>430</v>
      </c>
      <c r="BB232" s="27">
        <v>0</v>
      </c>
      <c r="BC232" s="27">
        <v>137</v>
      </c>
      <c r="BD232" s="27">
        <v>0</v>
      </c>
      <c r="BE232" s="27">
        <v>4304</v>
      </c>
      <c r="BF232" s="26">
        <f>IFERROR(SUM(Entity_Metrics[[#This Row],[Operating surplus/(deficit) (social housing lettings)]])/SUM(Entity_Metrics[[#This Row],[Turnover from social housing lettings]]),"")</f>
        <v>0.37096648175638725</v>
      </c>
      <c r="BG232" s="27">
        <v>9496</v>
      </c>
      <c r="BH232" s="27">
        <v>25598</v>
      </c>
      <c r="BI232" s="26">
        <f>IFERROR(SUM(Entity_Metrics[[#This Row],[Operating surplus/(deficit) (overall)2]],-Entity_Metrics[[#This Row],[Gain/(loss) on disposal of fixed assets (housing properties)2]],-Entity_Metrics[[#This Row],[Gain/(loss) on disposal of fixed assets (other)2]])/SUM(Entity_Metrics[[#This Row],[Turnover (overall)]]),"")</f>
        <v>0.35625077668696409</v>
      </c>
      <c r="BJ232" s="27">
        <v>11971</v>
      </c>
      <c r="BK232" s="27">
        <v>504</v>
      </c>
      <c r="BL232" s="27">
        <v>0</v>
      </c>
      <c r="BM232" s="27">
        <v>32188</v>
      </c>
      <c r="BN232" s="26">
        <f>IFERROR(SUM(Entity_Metrics[[#This Row],[Operating surplus/(deficit) (overall)3]],Entity_Metrics[[#This Row],[Share of operating surplus/(deficit) in joint ventures or associates]])/SUM(Entity_Metrics[[#This Row],[Total assets less current liabilities]]),"")</f>
        <v>4.6779443773617348E-2</v>
      </c>
      <c r="BO232" s="27">
        <v>11971</v>
      </c>
      <c r="BP232" s="27">
        <v>0</v>
      </c>
      <c r="BQ232" s="27">
        <v>255903</v>
      </c>
      <c r="BR232" s="65">
        <f>Entity_Metrics[[#This Row],[Total social housing units owned (Period end)]]</f>
        <v>4304</v>
      </c>
      <c r="BS232" s="26">
        <v>0</v>
      </c>
      <c r="BT232" s="26">
        <v>0.1326981175923774</v>
      </c>
      <c r="BU232" s="30" t="s">
        <v>850</v>
      </c>
      <c r="BV232" s="64">
        <v>2008</v>
      </c>
      <c r="BW232" s="30" t="s">
        <v>851</v>
      </c>
      <c r="BX232" s="30" t="s">
        <v>856</v>
      </c>
      <c r="BY232" s="29">
        <v>0.99547208486365901</v>
      </c>
      <c r="BZ232" s="23" t="s">
        <v>108</v>
      </c>
      <c r="CA232" s="32" t="s">
        <v>172</v>
      </c>
    </row>
    <row r="233" spans="1:79" x14ac:dyDescent="0.25">
      <c r="A233" s="23" t="s">
        <v>245</v>
      </c>
      <c r="B233" s="24" t="s">
        <v>527</v>
      </c>
      <c r="C233" s="25" t="s">
        <v>686</v>
      </c>
      <c r="D23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6.5313950739659954E-2</v>
      </c>
      <c r="E233" s="27">
        <v>34422</v>
      </c>
      <c r="F233" s="27">
        <v>0</v>
      </c>
      <c r="G233" s="27">
        <v>30270</v>
      </c>
      <c r="H233" s="27">
        <v>1067</v>
      </c>
      <c r="I233" s="27">
        <v>0</v>
      </c>
      <c r="J233" s="27">
        <v>1006814</v>
      </c>
      <c r="K233" s="27">
        <v>0</v>
      </c>
      <c r="L23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1.0575444465427469E-2</v>
      </c>
      <c r="M233" s="27">
        <v>392</v>
      </c>
      <c r="N233" s="27">
        <v>0</v>
      </c>
      <c r="O233" s="27">
        <v>35326</v>
      </c>
      <c r="P233" s="27">
        <v>1741</v>
      </c>
      <c r="Q23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3.1891992452228455E-4</v>
      </c>
      <c r="R233" s="27">
        <v>0</v>
      </c>
      <c r="S233" s="27">
        <v>0</v>
      </c>
      <c r="T233" s="27">
        <v>12</v>
      </c>
      <c r="U233" s="27">
        <v>35326</v>
      </c>
      <c r="V233" s="27">
        <v>1741</v>
      </c>
      <c r="W233" s="27">
        <v>298</v>
      </c>
      <c r="X233" s="27">
        <v>262</v>
      </c>
      <c r="Y23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0.49176511252326649</v>
      </c>
      <c r="Z233" s="27">
        <v>15061</v>
      </c>
      <c r="AA233" s="27">
        <v>501526</v>
      </c>
      <c r="AB233" s="27">
        <v>21580</v>
      </c>
      <c r="AC233" s="27">
        <v>0</v>
      </c>
      <c r="AD233" s="27">
        <v>109</v>
      </c>
      <c r="AE233" s="27">
        <v>1006814</v>
      </c>
      <c r="AF233" s="27">
        <v>0</v>
      </c>
      <c r="AG23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1.3101494952936668</v>
      </c>
      <c r="AH233" s="27">
        <v>36920</v>
      </c>
      <c r="AI233" s="27">
        <v>6303</v>
      </c>
      <c r="AJ233" s="27">
        <v>0</v>
      </c>
      <c r="AK233" s="27">
        <v>6301</v>
      </c>
      <c r="AL233" s="27">
        <v>0</v>
      </c>
      <c r="AM233" s="27">
        <v>256</v>
      </c>
      <c r="AN233" s="27">
        <v>30270</v>
      </c>
      <c r="AO233" s="27">
        <v>36459</v>
      </c>
      <c r="AP233" s="27">
        <v>-1068</v>
      </c>
      <c r="AQ233" s="27">
        <v>-22411</v>
      </c>
      <c r="AR23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3.5867305061559507</v>
      </c>
      <c r="AS233" s="27">
        <v>34137</v>
      </c>
      <c r="AT233" s="27">
        <v>11738</v>
      </c>
      <c r="AU233" s="27">
        <v>29978</v>
      </c>
      <c r="AV233" s="27">
        <v>0</v>
      </c>
      <c r="AW233" s="27">
        <v>7412</v>
      </c>
      <c r="AX233" s="27">
        <v>689</v>
      </c>
      <c r="AY233" s="27">
        <v>30270</v>
      </c>
      <c r="AZ233" s="27">
        <v>10581</v>
      </c>
      <c r="BA233" s="27">
        <v>0</v>
      </c>
      <c r="BB233" s="27">
        <v>0</v>
      </c>
      <c r="BC233" s="27">
        <v>5340</v>
      </c>
      <c r="BD233" s="27">
        <v>950</v>
      </c>
      <c r="BE233" s="27">
        <v>36550</v>
      </c>
      <c r="BF233" s="26">
        <f>IFERROR(SUM(Entity_Metrics[[#This Row],[Operating surplus/(deficit) (social housing lettings)]])/SUM(Entity_Metrics[[#This Row],[Turnover from social housing lettings]]),"")</f>
        <v>0.19024543235082497</v>
      </c>
      <c r="BG233" s="27">
        <v>30936</v>
      </c>
      <c r="BH233" s="27">
        <v>162611</v>
      </c>
      <c r="BI233" s="26">
        <f>IFERROR(SUM(Entity_Metrics[[#This Row],[Operating surplus/(deficit) (overall)2]],-Entity_Metrics[[#This Row],[Gain/(loss) on disposal of fixed assets (housing properties)2]],-Entity_Metrics[[#This Row],[Gain/(loss) on disposal of fixed assets (other)2]])/SUM(Entity_Metrics[[#This Row],[Turnover (overall)]]),"")</f>
        <v>0.1759658379024564</v>
      </c>
      <c r="BJ233" s="27">
        <v>36920</v>
      </c>
      <c r="BK233" s="27">
        <v>6303</v>
      </c>
      <c r="BL233" s="27">
        <v>0</v>
      </c>
      <c r="BM233" s="27">
        <v>173994</v>
      </c>
      <c r="BN233" s="26">
        <f>IFERROR(SUM(Entity_Metrics[[#This Row],[Operating surplus/(deficit) (overall)3]],Entity_Metrics[[#This Row],[Share of operating surplus/(deficit) in joint ventures or associates]])/SUM(Entity_Metrics[[#This Row],[Total assets less current liabilities]]),"")</f>
        <v>3.520398190217832E-2</v>
      </c>
      <c r="BO233" s="27">
        <v>36920</v>
      </c>
      <c r="BP233" s="27">
        <v>0</v>
      </c>
      <c r="BQ233" s="27">
        <v>1048745</v>
      </c>
      <c r="BR233" s="65">
        <f>Entity_Metrics[[#This Row],[Total social housing units owned (Period end)]]</f>
        <v>35326</v>
      </c>
      <c r="BS233" s="26">
        <v>1.2540338560833381E-2</v>
      </c>
      <c r="BT233" s="26">
        <v>2.3920058880144937E-2</v>
      </c>
      <c r="BU233" s="30" t="s">
        <v>850</v>
      </c>
      <c r="BV233" s="64">
        <v>2001</v>
      </c>
      <c r="BW233" s="30" t="s">
        <v>851</v>
      </c>
      <c r="BX233" s="30" t="s">
        <v>854</v>
      </c>
      <c r="BY233" s="29">
        <v>0.91538826253095895</v>
      </c>
      <c r="BZ233" s="23" t="s">
        <v>735</v>
      </c>
      <c r="CA233" s="32" t="s">
        <v>528</v>
      </c>
    </row>
    <row r="234" spans="1:79" x14ac:dyDescent="0.25">
      <c r="A234" s="23" t="s">
        <v>679</v>
      </c>
      <c r="B234" s="24" t="s">
        <v>530</v>
      </c>
      <c r="C234" s="25" t="s">
        <v>686</v>
      </c>
      <c r="D23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0.13688064953582782</v>
      </c>
      <c r="E234" s="27">
        <v>78589</v>
      </c>
      <c r="F234" s="27">
        <v>23626</v>
      </c>
      <c r="G234" s="27">
        <v>17736</v>
      </c>
      <c r="H234" s="27">
        <v>5614</v>
      </c>
      <c r="I234" s="27">
        <v>0</v>
      </c>
      <c r="J234" s="27">
        <v>917332</v>
      </c>
      <c r="K234" s="27">
        <v>0</v>
      </c>
      <c r="L23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1.676829268292683E-2</v>
      </c>
      <c r="M234" s="27">
        <v>649</v>
      </c>
      <c r="N234" s="27">
        <v>0</v>
      </c>
      <c r="O234" s="27">
        <v>37751</v>
      </c>
      <c r="P234" s="27">
        <v>953</v>
      </c>
      <c r="Q23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34" s="27">
        <v>0</v>
      </c>
      <c r="S234" s="27">
        <v>0</v>
      </c>
      <c r="T234" s="27">
        <v>0</v>
      </c>
      <c r="U234" s="27">
        <v>37751</v>
      </c>
      <c r="V234" s="27">
        <v>953</v>
      </c>
      <c r="W234" s="27">
        <v>28</v>
      </c>
      <c r="X234" s="27">
        <v>205</v>
      </c>
      <c r="Y23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0.24306030968068268</v>
      </c>
      <c r="Z234" s="27">
        <v>417</v>
      </c>
      <c r="AA234" s="27">
        <v>294454</v>
      </c>
      <c r="AB234" s="27">
        <v>71904</v>
      </c>
      <c r="AC234" s="27">
        <v>0</v>
      </c>
      <c r="AD234" s="27">
        <v>0</v>
      </c>
      <c r="AE234" s="27">
        <v>917332</v>
      </c>
      <c r="AF234" s="27">
        <v>0</v>
      </c>
      <c r="AG23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3.373440532298309</v>
      </c>
      <c r="AH234" s="27">
        <v>56747</v>
      </c>
      <c r="AI234" s="27">
        <v>5820</v>
      </c>
      <c r="AJ234" s="27">
        <v>-7</v>
      </c>
      <c r="AK234" s="27">
        <v>655</v>
      </c>
      <c r="AL234" s="27">
        <v>0</v>
      </c>
      <c r="AM234" s="27">
        <v>1037</v>
      </c>
      <c r="AN234" s="27">
        <v>17736</v>
      </c>
      <c r="AO234" s="27">
        <v>27260</v>
      </c>
      <c r="AP234" s="27">
        <v>-5614</v>
      </c>
      <c r="AQ234" s="27">
        <v>-12421</v>
      </c>
      <c r="AR23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2.9096286906459619</v>
      </c>
      <c r="AS234" s="27">
        <v>36021</v>
      </c>
      <c r="AT234" s="27">
        <v>10629</v>
      </c>
      <c r="AU234" s="27">
        <v>22618</v>
      </c>
      <c r="AV234" s="27">
        <v>10904</v>
      </c>
      <c r="AW234" s="27">
        <v>8813</v>
      </c>
      <c r="AX234" s="27">
        <v>0</v>
      </c>
      <c r="AY234" s="27">
        <v>17736</v>
      </c>
      <c r="AZ234" s="27">
        <v>1056</v>
      </c>
      <c r="BA234" s="27">
        <v>0</v>
      </c>
      <c r="BB234" s="27">
        <v>892</v>
      </c>
      <c r="BC234" s="27">
        <v>1507</v>
      </c>
      <c r="BD234" s="27">
        <v>0</v>
      </c>
      <c r="BE234" s="27">
        <v>37866</v>
      </c>
      <c r="BF234" s="26">
        <f>IFERROR(SUM(Entity_Metrics[[#This Row],[Operating surplus/(deficit) (social housing lettings)]])/SUM(Entity_Metrics[[#This Row],[Turnover from social housing lettings]]),"")</f>
        <v>0.28807939191186033</v>
      </c>
      <c r="BG234" s="27">
        <v>48739</v>
      </c>
      <c r="BH234" s="27">
        <v>169186</v>
      </c>
      <c r="BI234" s="26">
        <f>IFERROR(SUM(Entity_Metrics[[#This Row],[Operating surplus/(deficit) (overall)2]],-Entity_Metrics[[#This Row],[Gain/(loss) on disposal of fixed assets (housing properties)2]],-Entity_Metrics[[#This Row],[Gain/(loss) on disposal of fixed assets (other)2]])/SUM(Entity_Metrics[[#This Row],[Turnover (overall)]]),"")</f>
        <v>0.27541866513818519</v>
      </c>
      <c r="BJ234" s="27">
        <v>56747</v>
      </c>
      <c r="BK234" s="27">
        <v>5820</v>
      </c>
      <c r="BL234" s="27">
        <v>-7</v>
      </c>
      <c r="BM234" s="27">
        <v>184933</v>
      </c>
      <c r="BN234" s="26">
        <f>IFERROR(SUM(Entity_Metrics[[#This Row],[Operating surplus/(deficit) (overall)3]],Entity_Metrics[[#This Row],[Share of operating surplus/(deficit) in joint ventures or associates]])/SUM(Entity_Metrics[[#This Row],[Total assets less current liabilities]]),"")</f>
        <v>5.5502780735546889E-2</v>
      </c>
      <c r="BO234" s="27">
        <v>56747</v>
      </c>
      <c r="BP234" s="27">
        <v>278</v>
      </c>
      <c r="BQ234" s="27">
        <v>1027426</v>
      </c>
      <c r="BR234" s="65">
        <f>Entity_Metrics[[#This Row],[Total social housing units owned (Period end)]]</f>
        <v>37751</v>
      </c>
      <c r="BS234" s="26">
        <v>4.132340865142645E-3</v>
      </c>
      <c r="BT234" s="26">
        <v>9.2500860904346907E-2</v>
      </c>
      <c r="BU234" s="30" t="s">
        <v>850</v>
      </c>
      <c r="BV234" s="64">
        <v>2008</v>
      </c>
      <c r="BW234" s="30" t="s">
        <v>851</v>
      </c>
      <c r="BX234" s="30" t="s">
        <v>853</v>
      </c>
      <c r="BY234" s="29">
        <v>0.92070169320167683</v>
      </c>
      <c r="BZ234" s="23">
        <v>5065</v>
      </c>
      <c r="CA234" s="32" t="s">
        <v>530</v>
      </c>
    </row>
    <row r="235" spans="1:79" x14ac:dyDescent="0.25">
      <c r="A235" s="23" t="s">
        <v>259</v>
      </c>
      <c r="B235" s="24" t="s">
        <v>714</v>
      </c>
      <c r="C235" s="25" t="s">
        <v>686</v>
      </c>
      <c r="D23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3.5422379071933671E-2</v>
      </c>
      <c r="E235" s="27">
        <v>1265</v>
      </c>
      <c r="F235" s="27">
        <v>0</v>
      </c>
      <c r="G235" s="27">
        <v>4135</v>
      </c>
      <c r="H235" s="27">
        <v>0</v>
      </c>
      <c r="I235" s="27">
        <v>0</v>
      </c>
      <c r="J235" s="27">
        <v>152446</v>
      </c>
      <c r="K235" s="27">
        <v>0</v>
      </c>
      <c r="L23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235" s="27">
        <v>0</v>
      </c>
      <c r="N235" s="27">
        <v>0</v>
      </c>
      <c r="O235" s="27">
        <v>2066</v>
      </c>
      <c r="P235" s="27">
        <v>1126</v>
      </c>
      <c r="Q23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35" s="27">
        <v>0</v>
      </c>
      <c r="S235" s="27">
        <v>0</v>
      </c>
      <c r="T235" s="27">
        <v>0</v>
      </c>
      <c r="U235" s="27">
        <v>2066</v>
      </c>
      <c r="V235" s="27">
        <v>1126</v>
      </c>
      <c r="W235" s="27">
        <v>0</v>
      </c>
      <c r="X235" s="27">
        <v>0</v>
      </c>
      <c r="Y23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0.29101452317541948</v>
      </c>
      <c r="Z235" s="27">
        <v>0</v>
      </c>
      <c r="AA235" s="27">
        <v>49732</v>
      </c>
      <c r="AB235" s="27">
        <v>5368</v>
      </c>
      <c r="AC235" s="27">
        <v>0</v>
      </c>
      <c r="AD235" s="27">
        <v>0</v>
      </c>
      <c r="AE235" s="27">
        <v>152446</v>
      </c>
      <c r="AF235" s="27">
        <v>0</v>
      </c>
      <c r="AG23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0.17765326301911669</v>
      </c>
      <c r="AH235" s="27">
        <v>2695</v>
      </c>
      <c r="AI235" s="27">
        <v>629</v>
      </c>
      <c r="AJ235" s="27">
        <v>0</v>
      </c>
      <c r="AK235" s="27">
        <v>60</v>
      </c>
      <c r="AL235" s="27">
        <v>0</v>
      </c>
      <c r="AM235" s="27">
        <v>26</v>
      </c>
      <c r="AN235" s="27">
        <v>4135</v>
      </c>
      <c r="AO235" s="27">
        <v>2642</v>
      </c>
      <c r="AP235" s="27">
        <v>0</v>
      </c>
      <c r="AQ235" s="27">
        <v>-3034</v>
      </c>
      <c r="AR23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8.1761858664085185</v>
      </c>
      <c r="AS235" s="27">
        <v>2570</v>
      </c>
      <c r="AT235" s="27">
        <v>2437</v>
      </c>
      <c r="AU235" s="27">
        <v>3660</v>
      </c>
      <c r="AV235" s="27">
        <v>2314</v>
      </c>
      <c r="AW235" s="27">
        <v>1248</v>
      </c>
      <c r="AX235" s="27">
        <v>0</v>
      </c>
      <c r="AY235" s="27">
        <v>4135</v>
      </c>
      <c r="AZ235" s="27">
        <v>0</v>
      </c>
      <c r="BA235" s="27">
        <v>157</v>
      </c>
      <c r="BB235" s="27">
        <v>371</v>
      </c>
      <c r="BC235" s="27">
        <v>0</v>
      </c>
      <c r="BD235" s="27">
        <v>0</v>
      </c>
      <c r="BE235" s="27">
        <v>2066</v>
      </c>
      <c r="BF235" s="26">
        <f>IFERROR(SUM(Entity_Metrics[[#This Row],[Operating surplus/(deficit) (social housing lettings)]])/SUM(Entity_Metrics[[#This Row],[Turnover from social housing lettings]]),"")</f>
        <v>0.12301657005679489</v>
      </c>
      <c r="BG235" s="27">
        <v>2101</v>
      </c>
      <c r="BH235" s="27">
        <v>17079</v>
      </c>
      <c r="BI235" s="26">
        <f>IFERROR(SUM(Entity_Metrics[[#This Row],[Operating surplus/(deficit) (overall)2]],-Entity_Metrics[[#This Row],[Gain/(loss) on disposal of fixed assets (housing properties)2]],-Entity_Metrics[[#This Row],[Gain/(loss) on disposal of fixed assets (other)2]])/SUM(Entity_Metrics[[#This Row],[Turnover (overall)]]),"")</f>
        <v>0.11628954182145672</v>
      </c>
      <c r="BJ235" s="27">
        <v>2695</v>
      </c>
      <c r="BK235" s="27">
        <v>629</v>
      </c>
      <c r="BL235" s="27">
        <v>0</v>
      </c>
      <c r="BM235" s="27">
        <v>17766</v>
      </c>
      <c r="BN235" s="26">
        <f>IFERROR(SUM(Entity_Metrics[[#This Row],[Operating surplus/(deficit) (overall)3]],Entity_Metrics[[#This Row],[Share of operating surplus/(deficit) in joint ventures or associates]])/SUM(Entity_Metrics[[#This Row],[Total assets less current liabilities]]),"")</f>
        <v>1.6242180249026676E-2</v>
      </c>
      <c r="BO235" s="27">
        <v>2695</v>
      </c>
      <c r="BP235" s="27">
        <v>0</v>
      </c>
      <c r="BQ235" s="27">
        <v>165926</v>
      </c>
      <c r="BR235" s="65">
        <f>Entity_Metrics[[#This Row],[Total social housing units owned (Period end)]]</f>
        <v>2066</v>
      </c>
      <c r="BS235" s="26">
        <v>0</v>
      </c>
      <c r="BT235" s="26">
        <v>0</v>
      </c>
      <c r="BU235" s="30" t="s">
        <v>850</v>
      </c>
      <c r="BV235" s="64">
        <v>2000</v>
      </c>
      <c r="BW235" s="30" t="s">
        <v>851</v>
      </c>
      <c r="BX235" s="30" t="s">
        <v>846</v>
      </c>
      <c r="BY235" s="29">
        <v>1.2671743050743891</v>
      </c>
      <c r="BZ235" s="23" t="s">
        <v>259</v>
      </c>
      <c r="CA235" s="32" t="s">
        <v>714</v>
      </c>
    </row>
    <row r="236" spans="1:79" x14ac:dyDescent="0.25">
      <c r="A236" s="23" t="s">
        <v>257</v>
      </c>
      <c r="B236" s="24" t="s">
        <v>681</v>
      </c>
      <c r="C236" s="25" t="s">
        <v>686</v>
      </c>
      <c r="D23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6.4098847606175721E-2</v>
      </c>
      <c r="E236" s="27">
        <v>46286</v>
      </c>
      <c r="F236" s="27">
        <v>0</v>
      </c>
      <c r="G236" s="27">
        <v>3792</v>
      </c>
      <c r="H236" s="27">
        <v>1000</v>
      </c>
      <c r="I236" s="27">
        <v>0</v>
      </c>
      <c r="J236" s="27">
        <v>796863</v>
      </c>
      <c r="K236" s="27">
        <v>0</v>
      </c>
      <c r="L23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1.1304909560723515E-2</v>
      </c>
      <c r="M236" s="27">
        <v>105</v>
      </c>
      <c r="N236" s="27">
        <v>0</v>
      </c>
      <c r="O236" s="27">
        <v>8893</v>
      </c>
      <c r="P236" s="27">
        <v>395</v>
      </c>
      <c r="Q23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2.7589134125636672E-3</v>
      </c>
      <c r="R236" s="27">
        <v>0</v>
      </c>
      <c r="S236" s="27">
        <v>0</v>
      </c>
      <c r="T236" s="27">
        <v>26</v>
      </c>
      <c r="U236" s="27">
        <v>8893</v>
      </c>
      <c r="V236" s="27">
        <v>395</v>
      </c>
      <c r="W236" s="27">
        <v>136</v>
      </c>
      <c r="X236" s="27">
        <v>0</v>
      </c>
      <c r="Y23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0.5470413358381554</v>
      </c>
      <c r="Z236" s="27">
        <v>3927</v>
      </c>
      <c r="AA236" s="27">
        <v>130101</v>
      </c>
      <c r="AB236" s="27">
        <v>4165</v>
      </c>
      <c r="AC236" s="27">
        <v>306054</v>
      </c>
      <c r="AD236" s="27">
        <v>0</v>
      </c>
      <c r="AE236" s="27">
        <v>796863</v>
      </c>
      <c r="AF236" s="27">
        <v>0</v>
      </c>
      <c r="AG23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1.6655956655956656</v>
      </c>
      <c r="AH236" s="27">
        <v>28921</v>
      </c>
      <c r="AI236" s="27">
        <v>3997</v>
      </c>
      <c r="AJ236" s="27">
        <v>0</v>
      </c>
      <c r="AK236" s="27">
        <v>215</v>
      </c>
      <c r="AL236" s="27">
        <v>0</v>
      </c>
      <c r="AM236" s="27">
        <v>805</v>
      </c>
      <c r="AN236" s="27">
        <v>4792</v>
      </c>
      <c r="AO236" s="27">
        <v>5716</v>
      </c>
      <c r="AP236" s="27">
        <v>-1000</v>
      </c>
      <c r="AQ236" s="27">
        <v>-14873</v>
      </c>
      <c r="AR23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3.3593837849994377</v>
      </c>
      <c r="AS236" s="27">
        <v>9787</v>
      </c>
      <c r="AT236" s="27">
        <v>3174</v>
      </c>
      <c r="AU236" s="27">
        <v>5267</v>
      </c>
      <c r="AV236" s="27">
        <v>3517</v>
      </c>
      <c r="AW236" s="27">
        <v>2669</v>
      </c>
      <c r="AX236" s="27">
        <v>0</v>
      </c>
      <c r="AY236" s="27">
        <v>4792</v>
      </c>
      <c r="AZ236" s="27">
        <v>669</v>
      </c>
      <c r="BA236" s="27">
        <v>0</v>
      </c>
      <c r="BB236" s="27">
        <v>0</v>
      </c>
      <c r="BC236" s="27">
        <v>0</v>
      </c>
      <c r="BD236" s="27">
        <v>0</v>
      </c>
      <c r="BE236" s="27">
        <v>8893</v>
      </c>
      <c r="BF236" s="26">
        <f>IFERROR(SUM(Entity_Metrics[[#This Row],[Operating surplus/(deficit) (social housing lettings)]])/SUM(Entity_Metrics[[#This Row],[Turnover from social housing lettings]]),"")</f>
        <v>0.43029671058868141</v>
      </c>
      <c r="BG236" s="27">
        <v>22696</v>
      </c>
      <c r="BH236" s="27">
        <v>52745</v>
      </c>
      <c r="BI236" s="26">
        <f>IFERROR(SUM(Entity_Metrics[[#This Row],[Operating surplus/(deficit) (overall)2]],-Entity_Metrics[[#This Row],[Gain/(loss) on disposal of fixed assets (housing properties)2]],-Entity_Metrics[[#This Row],[Gain/(loss) on disposal of fixed assets (other)2]])/SUM(Entity_Metrics[[#This Row],[Turnover (overall)]]),"")</f>
        <v>0.42378385731045859</v>
      </c>
      <c r="BJ236" s="27">
        <v>28921</v>
      </c>
      <c r="BK236" s="27">
        <v>3997</v>
      </c>
      <c r="BL236" s="27">
        <v>0</v>
      </c>
      <c r="BM236" s="27">
        <v>58813</v>
      </c>
      <c r="BN236" s="26">
        <f>IFERROR(SUM(Entity_Metrics[[#This Row],[Operating surplus/(deficit) (overall)3]],Entity_Metrics[[#This Row],[Share of operating surplus/(deficit) in joint ventures or associates]])/SUM(Entity_Metrics[[#This Row],[Total assets less current liabilities]]),"")</f>
        <v>3.5033251365789247E-2</v>
      </c>
      <c r="BO236" s="27">
        <v>28921</v>
      </c>
      <c r="BP236" s="27">
        <v>0</v>
      </c>
      <c r="BQ236" s="27">
        <v>825530</v>
      </c>
      <c r="BR236" s="65">
        <f>Entity_Metrics[[#This Row],[Total social housing units owned (Period end)]]</f>
        <v>8893</v>
      </c>
      <c r="BS236" s="26">
        <v>6.072191611379737E-3</v>
      </c>
      <c r="BT236" s="26">
        <v>3.9919037445181604E-2</v>
      </c>
      <c r="BU236" s="30" t="s">
        <v>850</v>
      </c>
      <c r="BV236" s="64">
        <v>1992</v>
      </c>
      <c r="BW236" s="30" t="s">
        <v>851</v>
      </c>
      <c r="BX236" s="30" t="s">
        <v>847</v>
      </c>
      <c r="BY236" s="29">
        <v>1.0329711362193799</v>
      </c>
      <c r="BZ236" s="23">
        <v>4878</v>
      </c>
      <c r="CA236" s="32" t="s">
        <v>149</v>
      </c>
    </row>
    <row r="237" spans="1:79" x14ac:dyDescent="0.25">
      <c r="A237" s="23" t="s">
        <v>122</v>
      </c>
      <c r="B237" s="24" t="s">
        <v>123</v>
      </c>
      <c r="C237" s="25" t="s">
        <v>686</v>
      </c>
      <c r="D23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6.2642567076850689E-2</v>
      </c>
      <c r="E237" s="27">
        <v>5915</v>
      </c>
      <c r="F237" s="27">
        <v>0</v>
      </c>
      <c r="G237" s="27">
        <v>6201</v>
      </c>
      <c r="H237" s="27">
        <v>132</v>
      </c>
      <c r="I237" s="27">
        <v>0</v>
      </c>
      <c r="J237" s="27">
        <v>195522</v>
      </c>
      <c r="K237" s="27">
        <v>0</v>
      </c>
      <c r="L23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7.6450952944976851E-3</v>
      </c>
      <c r="M237" s="27">
        <v>63</v>
      </c>
      <c r="N237" s="27">
        <v>8</v>
      </c>
      <c r="O237" s="27">
        <v>8877</v>
      </c>
      <c r="P237" s="27">
        <v>410</v>
      </c>
      <c r="Q23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7.4254800042431314E-4</v>
      </c>
      <c r="R237" s="27">
        <v>7</v>
      </c>
      <c r="S237" s="27">
        <v>0</v>
      </c>
      <c r="T237" s="27">
        <v>0</v>
      </c>
      <c r="U237" s="27">
        <v>8877</v>
      </c>
      <c r="V237" s="27">
        <v>410</v>
      </c>
      <c r="W237" s="27">
        <v>11</v>
      </c>
      <c r="X237" s="27">
        <v>129</v>
      </c>
      <c r="Y23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1.0841388692832521</v>
      </c>
      <c r="Z237" s="27">
        <v>0</v>
      </c>
      <c r="AA237" s="27">
        <v>0</v>
      </c>
      <c r="AB237" s="27">
        <v>866</v>
      </c>
      <c r="AC237" s="27">
        <v>212839</v>
      </c>
      <c r="AD237" s="27">
        <v>0</v>
      </c>
      <c r="AE237" s="27">
        <v>195522</v>
      </c>
      <c r="AF237" s="27">
        <v>0</v>
      </c>
      <c r="AG23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1.120939161252215</v>
      </c>
      <c r="AH237" s="27">
        <v>4634</v>
      </c>
      <c r="AI237" s="27">
        <v>4719</v>
      </c>
      <c r="AJ237" s="27">
        <v>0</v>
      </c>
      <c r="AK237" s="27">
        <v>263</v>
      </c>
      <c r="AL237" s="27">
        <v>0</v>
      </c>
      <c r="AM237" s="27">
        <v>2251</v>
      </c>
      <c r="AN237" s="27">
        <v>6201</v>
      </c>
      <c r="AO237" s="27">
        <v>11889</v>
      </c>
      <c r="AP237" s="27">
        <v>-178</v>
      </c>
      <c r="AQ237" s="27">
        <v>-6594</v>
      </c>
      <c r="AR23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4.3479779204686269</v>
      </c>
      <c r="AS237" s="27">
        <v>8621</v>
      </c>
      <c r="AT237" s="27">
        <v>4853</v>
      </c>
      <c r="AU237" s="27">
        <v>6327</v>
      </c>
      <c r="AV237" s="27">
        <v>4524</v>
      </c>
      <c r="AW237" s="27">
        <v>1032</v>
      </c>
      <c r="AX237" s="27">
        <v>692</v>
      </c>
      <c r="AY237" s="27">
        <v>6201</v>
      </c>
      <c r="AZ237" s="27">
        <v>2909</v>
      </c>
      <c r="BA237" s="27">
        <v>0</v>
      </c>
      <c r="BB237" s="27">
        <v>2847</v>
      </c>
      <c r="BC237" s="27">
        <v>0</v>
      </c>
      <c r="BD237" s="27">
        <v>591</v>
      </c>
      <c r="BE237" s="27">
        <v>8877</v>
      </c>
      <c r="BF237" s="26">
        <f>IFERROR(SUM(Entity_Metrics[[#This Row],[Operating surplus/(deficit) (social housing lettings)]])/SUM(Entity_Metrics[[#This Row],[Turnover from social housing lettings]]),"")</f>
        <v>0.11408056573895312</v>
      </c>
      <c r="BG237" s="27">
        <v>5259</v>
      </c>
      <c r="BH237" s="27">
        <v>46099</v>
      </c>
      <c r="BI237" s="26">
        <f>IFERROR(SUM(Entity_Metrics[[#This Row],[Operating surplus/(deficit) (overall)2]],-Entity_Metrics[[#This Row],[Gain/(loss) on disposal of fixed assets (housing properties)2]],-Entity_Metrics[[#This Row],[Gain/(loss) on disposal of fixed assets (other)2]])/SUM(Entity_Metrics[[#This Row],[Turnover (overall)]]),"")</f>
        <v>-1.6025338888784148E-3</v>
      </c>
      <c r="BJ237" s="27">
        <v>4634</v>
      </c>
      <c r="BK237" s="27">
        <v>4719</v>
      </c>
      <c r="BL237" s="27">
        <v>0</v>
      </c>
      <c r="BM237" s="27">
        <v>53041</v>
      </c>
      <c r="BN237" s="26">
        <f>IFERROR(SUM(Entity_Metrics[[#This Row],[Operating surplus/(deficit) (overall)3]],Entity_Metrics[[#This Row],[Share of operating surplus/(deficit) in joint ventures or associates]])/SUM(Entity_Metrics[[#This Row],[Total assets less current liabilities]]),"")</f>
        <v>1.6601940356257432E-2</v>
      </c>
      <c r="BO237" s="27">
        <v>4634</v>
      </c>
      <c r="BP237" s="27">
        <v>0</v>
      </c>
      <c r="BQ237" s="27">
        <v>279124</v>
      </c>
      <c r="BR237" s="65">
        <f>Entity_Metrics[[#This Row],[Total social housing units owned (Period end)]]</f>
        <v>8877</v>
      </c>
      <c r="BS237" s="26">
        <v>2.1495644303654261E-3</v>
      </c>
      <c r="BT237" s="26">
        <v>0.28770222875890938</v>
      </c>
      <c r="BU237" s="30" t="s">
        <v>850</v>
      </c>
      <c r="BV237" s="64">
        <v>2005</v>
      </c>
      <c r="BW237" s="30" t="s">
        <v>851</v>
      </c>
      <c r="BX237" s="30" t="s">
        <v>853</v>
      </c>
      <c r="BY237" s="29">
        <v>0.92070169320167683</v>
      </c>
      <c r="BZ237" s="23" t="s">
        <v>107</v>
      </c>
      <c r="CA237" s="32" t="s">
        <v>279</v>
      </c>
    </row>
    <row r="238" spans="1:79" x14ac:dyDescent="0.25">
      <c r="A238" s="23" t="s">
        <v>265</v>
      </c>
      <c r="B238" s="24" t="s">
        <v>266</v>
      </c>
      <c r="C238" s="25" t="s">
        <v>686</v>
      </c>
      <c r="D23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0.12586370410513481</v>
      </c>
      <c r="E238" s="27">
        <v>14114</v>
      </c>
      <c r="F238" s="27">
        <v>5098</v>
      </c>
      <c r="G238" s="27">
        <v>3688</v>
      </c>
      <c r="H238" s="27">
        <v>325</v>
      </c>
      <c r="I238" s="27">
        <v>0</v>
      </c>
      <c r="J238" s="27">
        <v>184525</v>
      </c>
      <c r="K238" s="27">
        <v>0</v>
      </c>
      <c r="L23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2.127008416220352E-2</v>
      </c>
      <c r="M238" s="27">
        <v>139</v>
      </c>
      <c r="N238" s="27">
        <v>0</v>
      </c>
      <c r="O238" s="27">
        <v>6236</v>
      </c>
      <c r="P238" s="27">
        <v>299</v>
      </c>
      <c r="Q23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38" s="27">
        <v>0</v>
      </c>
      <c r="S238" s="27">
        <v>0</v>
      </c>
      <c r="T238" s="27">
        <v>0</v>
      </c>
      <c r="U238" s="27">
        <v>6236</v>
      </c>
      <c r="V238" s="27">
        <v>299</v>
      </c>
      <c r="W238" s="27">
        <v>0</v>
      </c>
      <c r="X238" s="27">
        <v>0</v>
      </c>
      <c r="Y23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0.58665763446687436</v>
      </c>
      <c r="Z238" s="27">
        <v>2368</v>
      </c>
      <c r="AA238" s="27">
        <v>109956</v>
      </c>
      <c r="AB238" s="27">
        <v>4071</v>
      </c>
      <c r="AC238" s="27">
        <v>0</v>
      </c>
      <c r="AD238" s="27">
        <v>0</v>
      </c>
      <c r="AE238" s="27">
        <v>184525</v>
      </c>
      <c r="AF238" s="27">
        <v>0</v>
      </c>
      <c r="AG23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2.0734870317002883</v>
      </c>
      <c r="AH238" s="27">
        <v>10908</v>
      </c>
      <c r="AI238" s="27">
        <v>2016</v>
      </c>
      <c r="AJ238" s="27">
        <v>-2</v>
      </c>
      <c r="AK238" s="27">
        <v>338</v>
      </c>
      <c r="AL238" s="27">
        <v>0</v>
      </c>
      <c r="AM238" s="27">
        <v>28</v>
      </c>
      <c r="AN238" s="27">
        <v>3688</v>
      </c>
      <c r="AO238" s="27">
        <v>5177</v>
      </c>
      <c r="AP238" s="27">
        <v>-350</v>
      </c>
      <c r="AQ238" s="27">
        <v>-4508</v>
      </c>
      <c r="AR23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2.9438742783835794</v>
      </c>
      <c r="AS238" s="27">
        <v>5352</v>
      </c>
      <c r="AT238" s="27">
        <v>1469</v>
      </c>
      <c r="AU238" s="27">
        <v>2584</v>
      </c>
      <c r="AV238" s="27">
        <v>3070</v>
      </c>
      <c r="AW238" s="27">
        <v>1010</v>
      </c>
      <c r="AX238" s="27">
        <v>0</v>
      </c>
      <c r="AY238" s="27">
        <v>3688</v>
      </c>
      <c r="AZ238" s="27">
        <v>203</v>
      </c>
      <c r="BA238" s="27">
        <v>374</v>
      </c>
      <c r="BB238" s="27">
        <v>0</v>
      </c>
      <c r="BC238" s="27">
        <v>112</v>
      </c>
      <c r="BD238" s="27">
        <v>496</v>
      </c>
      <c r="BE238" s="27">
        <v>6236</v>
      </c>
      <c r="BF238" s="26">
        <f>IFERROR(SUM(Entity_Metrics[[#This Row],[Operating surplus/(deficit) (social housing lettings)]])/SUM(Entity_Metrics[[#This Row],[Turnover from social housing lettings]]),"")</f>
        <v>0.31813616471769857</v>
      </c>
      <c r="BG238" s="27">
        <v>8869</v>
      </c>
      <c r="BH238" s="27">
        <v>27878</v>
      </c>
      <c r="BI238" s="26">
        <f>IFERROR(SUM(Entity_Metrics[[#This Row],[Operating surplus/(deficit) (overall)2]],-Entity_Metrics[[#This Row],[Gain/(loss) on disposal of fixed assets (housing properties)2]],-Entity_Metrics[[#This Row],[Gain/(loss) on disposal of fixed assets (other)2]])/SUM(Entity_Metrics[[#This Row],[Turnover (overall)]]),"")</f>
        <v>0.29229656894965161</v>
      </c>
      <c r="BJ238" s="27">
        <v>10908</v>
      </c>
      <c r="BK238" s="27">
        <v>2016</v>
      </c>
      <c r="BL238" s="27">
        <v>-2</v>
      </c>
      <c r="BM238" s="27">
        <v>30428</v>
      </c>
      <c r="BN238" s="26">
        <f>IFERROR(SUM(Entity_Metrics[[#This Row],[Operating surplus/(deficit) (overall)3]],Entity_Metrics[[#This Row],[Share of operating surplus/(deficit) in joint ventures or associates]])/SUM(Entity_Metrics[[#This Row],[Total assets less current liabilities]]),"")</f>
        <v>5.913092501843098E-2</v>
      </c>
      <c r="BO238" s="27">
        <v>10908</v>
      </c>
      <c r="BP238" s="27">
        <v>0</v>
      </c>
      <c r="BQ238" s="27">
        <v>184472</v>
      </c>
      <c r="BR238" s="65">
        <f>Entity_Metrics[[#This Row],[Total social housing units owned (Period end)]]</f>
        <v>6236</v>
      </c>
      <c r="BS238" s="26">
        <v>3.2107882485150104E-4</v>
      </c>
      <c r="BT238" s="26">
        <v>2.6489003050248837E-2</v>
      </c>
      <c r="BU238" s="30" t="s">
        <v>850</v>
      </c>
      <c r="BV238" s="64">
        <v>2001</v>
      </c>
      <c r="BW238" s="30" t="s">
        <v>851</v>
      </c>
      <c r="BX238" s="30" t="s">
        <v>849</v>
      </c>
      <c r="BY238" s="29">
        <v>0.94635269951956436</v>
      </c>
      <c r="BZ238" s="23" t="s">
        <v>265</v>
      </c>
      <c r="CA238" s="32" t="s">
        <v>266</v>
      </c>
    </row>
    <row r="239" spans="1:79" x14ac:dyDescent="0.25">
      <c r="A239" s="23" t="s">
        <v>272</v>
      </c>
      <c r="B239" s="24" t="s">
        <v>273</v>
      </c>
      <c r="C239" s="25" t="s">
        <v>686</v>
      </c>
      <c r="D23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9.8222821745223097E-3</v>
      </c>
      <c r="E239" s="27">
        <v>17</v>
      </c>
      <c r="F239" s="27">
        <v>0</v>
      </c>
      <c r="G239" s="27">
        <v>1483</v>
      </c>
      <c r="H239" s="27">
        <v>0</v>
      </c>
      <c r="I239" s="27">
        <v>0</v>
      </c>
      <c r="J239" s="27">
        <v>152714</v>
      </c>
      <c r="K239" s="27">
        <v>0</v>
      </c>
      <c r="L23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239" s="27">
        <v>0</v>
      </c>
      <c r="N239" s="27">
        <v>0</v>
      </c>
      <c r="O239" s="27">
        <v>3211</v>
      </c>
      <c r="P239" s="27">
        <v>0</v>
      </c>
      <c r="Q23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39" s="27">
        <v>0</v>
      </c>
      <c r="S239" s="27">
        <v>0</v>
      </c>
      <c r="T239" s="27">
        <v>0</v>
      </c>
      <c r="U239" s="27">
        <v>3211</v>
      </c>
      <c r="V239" s="27">
        <v>0</v>
      </c>
      <c r="W239" s="27">
        <v>19</v>
      </c>
      <c r="X239" s="27">
        <v>0</v>
      </c>
      <c r="Y23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0.48063045955184203</v>
      </c>
      <c r="Z239" s="27">
        <v>3389</v>
      </c>
      <c r="AA239" s="27">
        <v>77510</v>
      </c>
      <c r="AB239" s="27">
        <v>7500</v>
      </c>
      <c r="AC239" s="27">
        <v>0</v>
      </c>
      <c r="AD239" s="27">
        <v>0</v>
      </c>
      <c r="AE239" s="27">
        <v>152714</v>
      </c>
      <c r="AF239" s="27">
        <v>0</v>
      </c>
      <c r="AG23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1.9778731836195509</v>
      </c>
      <c r="AH239" s="27">
        <v>5078</v>
      </c>
      <c r="AI239" s="27">
        <v>105</v>
      </c>
      <c r="AJ239" s="27">
        <v>0</v>
      </c>
      <c r="AK239" s="27">
        <v>922</v>
      </c>
      <c r="AL239" s="27">
        <v>0</v>
      </c>
      <c r="AM239" s="27">
        <v>27</v>
      </c>
      <c r="AN239" s="27">
        <v>1483</v>
      </c>
      <c r="AO239" s="27">
        <v>3394</v>
      </c>
      <c r="AP239" s="27">
        <v>0</v>
      </c>
      <c r="AQ239" s="27">
        <v>-3028</v>
      </c>
      <c r="AR23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3.6895048271566488</v>
      </c>
      <c r="AS239" s="27">
        <v>1968</v>
      </c>
      <c r="AT239" s="27">
        <v>4435</v>
      </c>
      <c r="AU239" s="27">
        <v>2365</v>
      </c>
      <c r="AV239" s="27">
        <v>1197</v>
      </c>
      <c r="AW239" s="27">
        <v>0</v>
      </c>
      <c r="AX239" s="27">
        <v>399</v>
      </c>
      <c r="AY239" s="27">
        <v>1483</v>
      </c>
      <c r="AZ239" s="27">
        <v>0</v>
      </c>
      <c r="BA239" s="27">
        <v>0</v>
      </c>
      <c r="BB239" s="27">
        <v>0</v>
      </c>
      <c r="BC239" s="27">
        <v>0</v>
      </c>
      <c r="BD239" s="27">
        <v>0</v>
      </c>
      <c r="BE239" s="27">
        <v>3211</v>
      </c>
      <c r="BF239" s="26">
        <f>IFERROR(SUM(Entity_Metrics[[#This Row],[Operating surplus/(deficit) (social housing lettings)]])/SUM(Entity_Metrics[[#This Row],[Turnover from social housing lettings]]),"")</f>
        <v>0.2807249986750755</v>
      </c>
      <c r="BG239" s="27">
        <v>5297</v>
      </c>
      <c r="BH239" s="27">
        <v>18869</v>
      </c>
      <c r="BI239" s="26">
        <f>IFERROR(SUM(Entity_Metrics[[#This Row],[Operating surplus/(deficit) (overall)2]],-Entity_Metrics[[#This Row],[Gain/(loss) on disposal of fixed assets (housing properties)2]],-Entity_Metrics[[#This Row],[Gain/(loss) on disposal of fixed assets (other)2]])/SUM(Entity_Metrics[[#This Row],[Turnover (overall)]]),"")</f>
        <v>0.24923570390417482</v>
      </c>
      <c r="BJ239" s="27">
        <v>5078</v>
      </c>
      <c r="BK239" s="27">
        <v>105</v>
      </c>
      <c r="BL239" s="27">
        <v>0</v>
      </c>
      <c r="BM239" s="27">
        <v>19953</v>
      </c>
      <c r="BN239" s="26">
        <f>IFERROR(SUM(Entity_Metrics[[#This Row],[Operating surplus/(deficit) (overall)3]],Entity_Metrics[[#This Row],[Share of operating surplus/(deficit) in joint ventures or associates]])/SUM(Entity_Metrics[[#This Row],[Total assets less current liabilities]]),"")</f>
        <v>3.1966459768088935E-2</v>
      </c>
      <c r="BO239" s="27">
        <v>5078</v>
      </c>
      <c r="BP239" s="27">
        <v>0</v>
      </c>
      <c r="BQ239" s="27">
        <v>158854</v>
      </c>
      <c r="BR239" s="65">
        <f>Entity_Metrics[[#This Row],[Total social housing units owned (Period end)]]</f>
        <v>3211</v>
      </c>
      <c r="BS239" s="26">
        <v>0.1764522173641474</v>
      </c>
      <c r="BT239" s="26">
        <v>0</v>
      </c>
      <c r="BU239" s="30" t="s">
        <v>845</v>
      </c>
      <c r="BV239" s="64" t="s">
        <v>118</v>
      </c>
      <c r="BW239" s="30" t="s">
        <v>118</v>
      </c>
      <c r="BX239" s="30" t="s">
        <v>849</v>
      </c>
      <c r="BY239" s="29">
        <v>0.94645614829962743</v>
      </c>
      <c r="BZ239" s="23" t="s">
        <v>272</v>
      </c>
      <c r="CA239" s="32" t="s">
        <v>273</v>
      </c>
    </row>
    <row r="240" spans="1:79" x14ac:dyDescent="0.25">
      <c r="A240" s="23" t="s">
        <v>169</v>
      </c>
      <c r="B240" s="24" t="s">
        <v>347</v>
      </c>
      <c r="C240" s="25" t="s">
        <v>686</v>
      </c>
      <c r="D24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5.1574951666902437E-2</v>
      </c>
      <c r="E240" s="27">
        <v>3579</v>
      </c>
      <c r="F240" s="27">
        <v>0</v>
      </c>
      <c r="G240" s="27">
        <v>712</v>
      </c>
      <c r="H240" s="27">
        <v>84</v>
      </c>
      <c r="I240" s="27">
        <v>0</v>
      </c>
      <c r="J240" s="27">
        <v>84828</v>
      </c>
      <c r="K240" s="27">
        <v>0</v>
      </c>
      <c r="L24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7.1123755334281651E-3</v>
      </c>
      <c r="M240" s="27">
        <v>10</v>
      </c>
      <c r="N240" s="27">
        <v>0</v>
      </c>
      <c r="O240" s="27">
        <v>1406</v>
      </c>
      <c r="P240" s="27">
        <v>0</v>
      </c>
      <c r="Q24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40" s="27">
        <v>0</v>
      </c>
      <c r="S240" s="27">
        <v>0</v>
      </c>
      <c r="T240" s="27">
        <v>0</v>
      </c>
      <c r="U240" s="27">
        <v>1406</v>
      </c>
      <c r="V240" s="27">
        <v>0</v>
      </c>
      <c r="W240" s="27">
        <v>0</v>
      </c>
      <c r="X240" s="27">
        <v>1</v>
      </c>
      <c r="Y24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0.55927288159569954</v>
      </c>
      <c r="Z240" s="27">
        <v>43</v>
      </c>
      <c r="AA240" s="27">
        <v>52414</v>
      </c>
      <c r="AB240" s="27">
        <v>5015</v>
      </c>
      <c r="AC240" s="27">
        <v>0</v>
      </c>
      <c r="AD240" s="27">
        <v>0</v>
      </c>
      <c r="AE240" s="27">
        <v>84828</v>
      </c>
      <c r="AF240" s="27">
        <v>0</v>
      </c>
      <c r="AG24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0.54121660034110286</v>
      </c>
      <c r="AH240" s="27">
        <v>3001</v>
      </c>
      <c r="AI240" s="27">
        <v>583</v>
      </c>
      <c r="AJ240" s="27">
        <v>0</v>
      </c>
      <c r="AK240" s="27">
        <v>339</v>
      </c>
      <c r="AL240" s="27">
        <v>0</v>
      </c>
      <c r="AM240" s="27">
        <v>2</v>
      </c>
      <c r="AN240" s="27">
        <v>712</v>
      </c>
      <c r="AO240" s="27">
        <v>1487</v>
      </c>
      <c r="AP240" s="27">
        <v>-84</v>
      </c>
      <c r="AQ240" s="27">
        <v>-5193</v>
      </c>
      <c r="AR24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3.4585942936673626</v>
      </c>
      <c r="AS240" s="27">
        <v>1671</v>
      </c>
      <c r="AT240" s="27">
        <v>1048</v>
      </c>
      <c r="AU240" s="27">
        <v>1000</v>
      </c>
      <c r="AV240" s="27">
        <v>450</v>
      </c>
      <c r="AW240" s="27">
        <v>0</v>
      </c>
      <c r="AX240" s="27">
        <v>0</v>
      </c>
      <c r="AY240" s="27">
        <v>712</v>
      </c>
      <c r="AZ240" s="27">
        <v>89</v>
      </c>
      <c r="BA240" s="27">
        <v>0</v>
      </c>
      <c r="BB240" s="27">
        <v>0</v>
      </c>
      <c r="BC240" s="27">
        <v>0</v>
      </c>
      <c r="BD240" s="27">
        <v>0</v>
      </c>
      <c r="BE240" s="27">
        <v>1437</v>
      </c>
      <c r="BF240" s="26">
        <f>IFERROR(SUM(Entity_Metrics[[#This Row],[Operating surplus/(deficit) (social housing lettings)]])/SUM(Entity_Metrics[[#This Row],[Turnover from social housing lettings]]),"")</f>
        <v>0.29517923362175524</v>
      </c>
      <c r="BG240" s="27">
        <v>2388</v>
      </c>
      <c r="BH240" s="27">
        <v>8090</v>
      </c>
      <c r="BI240" s="26">
        <f>IFERROR(SUM(Entity_Metrics[[#This Row],[Operating surplus/(deficit) (overall)2]],-Entity_Metrics[[#This Row],[Gain/(loss) on disposal of fixed assets (housing properties)2]],-Entity_Metrics[[#This Row],[Gain/(loss) on disposal of fixed assets (other)2]])/SUM(Entity_Metrics[[#This Row],[Turnover (overall)]]),"")</f>
        <v>0.29079975947083586</v>
      </c>
      <c r="BJ240" s="27">
        <v>3001</v>
      </c>
      <c r="BK240" s="27">
        <v>583</v>
      </c>
      <c r="BL240" s="27">
        <v>0</v>
      </c>
      <c r="BM240" s="27">
        <v>8315</v>
      </c>
      <c r="BN240" s="26">
        <f>IFERROR(SUM(Entity_Metrics[[#This Row],[Operating surplus/(deficit) (overall)3]],Entity_Metrics[[#This Row],[Share of operating surplus/(deficit) in joint ventures or associates]])/SUM(Entity_Metrics[[#This Row],[Total assets less current liabilities]]),"")</f>
        <v>3.4082907438955139E-2</v>
      </c>
      <c r="BO240" s="27">
        <v>3001</v>
      </c>
      <c r="BP240" s="27">
        <v>0</v>
      </c>
      <c r="BQ240" s="27">
        <v>88050</v>
      </c>
      <c r="BR240" s="65">
        <f>Entity_Metrics[[#This Row],[Total social housing units owned (Period end)]]</f>
        <v>1406</v>
      </c>
      <c r="BS240" s="26">
        <v>7.254623044096728E-2</v>
      </c>
      <c r="BT240" s="26">
        <v>6.5433854907539113E-2</v>
      </c>
      <c r="BU240" s="30" t="s">
        <v>845</v>
      </c>
      <c r="BV240" s="64" t="s">
        <v>118</v>
      </c>
      <c r="BW240" s="30" t="s">
        <v>118</v>
      </c>
      <c r="BX240" s="30" t="s">
        <v>852</v>
      </c>
      <c r="BY240" s="29">
        <v>0.94953308586159046</v>
      </c>
      <c r="BZ240" s="23" t="s">
        <v>169</v>
      </c>
      <c r="CA240" s="32" t="s">
        <v>347</v>
      </c>
    </row>
    <row r="241" spans="1:79" x14ac:dyDescent="0.25">
      <c r="A241" s="23" t="s">
        <v>304</v>
      </c>
      <c r="B241" s="24" t="s">
        <v>45</v>
      </c>
      <c r="C241" s="25" t="s">
        <v>686</v>
      </c>
      <c r="D24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0.15763343246204414</v>
      </c>
      <c r="E241" s="27">
        <v>22290</v>
      </c>
      <c r="F241" s="27">
        <v>0</v>
      </c>
      <c r="G241" s="27">
        <v>2888</v>
      </c>
      <c r="H241" s="27">
        <v>0</v>
      </c>
      <c r="I241" s="27">
        <v>0</v>
      </c>
      <c r="J241" s="27">
        <v>159725</v>
      </c>
      <c r="K241" s="27">
        <v>0</v>
      </c>
      <c r="L24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4.4854881266490766E-2</v>
      </c>
      <c r="M241" s="27">
        <v>187</v>
      </c>
      <c r="N241" s="27">
        <v>0</v>
      </c>
      <c r="O241" s="27">
        <v>4169</v>
      </c>
      <c r="P241" s="27">
        <v>0</v>
      </c>
      <c r="Q24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41" s="27">
        <v>0</v>
      </c>
      <c r="S241" s="27">
        <v>0</v>
      </c>
      <c r="T241" s="27">
        <v>0</v>
      </c>
      <c r="U241" s="27">
        <v>4169</v>
      </c>
      <c r="V241" s="27">
        <v>0</v>
      </c>
      <c r="W241" s="27">
        <v>2</v>
      </c>
      <c r="X241" s="27">
        <v>44</v>
      </c>
      <c r="Y24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0.58918766630145558</v>
      </c>
      <c r="Z241" s="27">
        <v>3900</v>
      </c>
      <c r="AA241" s="27">
        <v>106397</v>
      </c>
      <c r="AB241" s="27">
        <v>16189</v>
      </c>
      <c r="AC241" s="27">
        <v>0</v>
      </c>
      <c r="AD241" s="27">
        <v>0</v>
      </c>
      <c r="AE241" s="27">
        <v>159725</v>
      </c>
      <c r="AF241" s="27">
        <v>0</v>
      </c>
      <c r="AG24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1.9459333488697272</v>
      </c>
      <c r="AH241" s="27">
        <v>6721</v>
      </c>
      <c r="AI241" s="27">
        <v>310</v>
      </c>
      <c r="AJ241" s="27">
        <v>-297</v>
      </c>
      <c r="AK241" s="27">
        <v>208</v>
      </c>
      <c r="AL241" s="27">
        <v>0</v>
      </c>
      <c r="AM241" s="27">
        <v>231</v>
      </c>
      <c r="AN241" s="27">
        <v>2888</v>
      </c>
      <c r="AO241" s="27">
        <v>4507</v>
      </c>
      <c r="AP241" s="27">
        <v>-744</v>
      </c>
      <c r="AQ241" s="27">
        <v>-3547</v>
      </c>
      <c r="AR24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3.4859678579995204</v>
      </c>
      <c r="AS241" s="27">
        <v>4817</v>
      </c>
      <c r="AT241" s="27">
        <v>881</v>
      </c>
      <c r="AU241" s="27">
        <v>2670</v>
      </c>
      <c r="AV241" s="27">
        <v>1438</v>
      </c>
      <c r="AW241" s="27">
        <v>1778</v>
      </c>
      <c r="AX241" s="27">
        <v>0</v>
      </c>
      <c r="AY241" s="27">
        <v>2888</v>
      </c>
      <c r="AZ241" s="27">
        <v>44</v>
      </c>
      <c r="BA241" s="27">
        <v>0</v>
      </c>
      <c r="BB241" s="27">
        <v>0</v>
      </c>
      <c r="BC241" s="27">
        <v>17</v>
      </c>
      <c r="BD241" s="27">
        <v>0</v>
      </c>
      <c r="BE241" s="27">
        <v>4169</v>
      </c>
      <c r="BF241" s="26">
        <f>IFERROR(SUM(Entity_Metrics[[#This Row],[Operating surplus/(deficit) (social housing lettings)]])/SUM(Entity_Metrics[[#This Row],[Turnover from social housing lettings]]),"")</f>
        <v>0.23055223523786755</v>
      </c>
      <c r="BG241" s="27">
        <v>4822</v>
      </c>
      <c r="BH241" s="27">
        <v>20915</v>
      </c>
      <c r="BI241" s="26">
        <f>IFERROR(SUM(Entity_Metrics[[#This Row],[Operating surplus/(deficit) (overall)2]],-Entity_Metrics[[#This Row],[Gain/(loss) on disposal of fixed assets (housing properties)2]],-Entity_Metrics[[#This Row],[Gain/(loss) on disposal of fixed assets (other)2]])/SUM(Entity_Metrics[[#This Row],[Turnover (overall)]]),"")</f>
        <v>0.24873924651438742</v>
      </c>
      <c r="BJ241" s="27">
        <v>6721</v>
      </c>
      <c r="BK241" s="27">
        <v>310</v>
      </c>
      <c r="BL241" s="27">
        <v>-297</v>
      </c>
      <c r="BM241" s="27">
        <v>26968</v>
      </c>
      <c r="BN241" s="26">
        <f>IFERROR(SUM(Entity_Metrics[[#This Row],[Operating surplus/(deficit) (overall)3]],Entity_Metrics[[#This Row],[Share of operating surplus/(deficit) in joint ventures or associates]])/SUM(Entity_Metrics[[#This Row],[Total assets less current liabilities]]),"")</f>
        <v>3.7882075764151528E-2</v>
      </c>
      <c r="BO241" s="27">
        <v>6721</v>
      </c>
      <c r="BP241" s="27">
        <v>0</v>
      </c>
      <c r="BQ241" s="27">
        <v>177419</v>
      </c>
      <c r="BR241" s="65">
        <f>Entity_Metrics[[#This Row],[Total social housing units owned (Period end)]]</f>
        <v>4169</v>
      </c>
      <c r="BS241" s="26">
        <v>0</v>
      </c>
      <c r="BT241" s="26">
        <v>0.14244604316546763</v>
      </c>
      <c r="BU241" s="30" t="s">
        <v>850</v>
      </c>
      <c r="BV241" s="64">
        <v>2003</v>
      </c>
      <c r="BW241" s="30" t="s">
        <v>851</v>
      </c>
      <c r="BX241" s="30" t="s">
        <v>855</v>
      </c>
      <c r="BY241" s="29">
        <v>0.94426559457102599</v>
      </c>
      <c r="BZ241" s="23" t="s">
        <v>304</v>
      </c>
      <c r="CA241" s="32" t="s">
        <v>45</v>
      </c>
    </row>
    <row r="242" spans="1:79" x14ac:dyDescent="0.25">
      <c r="A242" s="23" t="s">
        <v>168</v>
      </c>
      <c r="B242" s="24" t="s">
        <v>640</v>
      </c>
      <c r="C242" s="25" t="s">
        <v>686</v>
      </c>
      <c r="D24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0.14249189994318442</v>
      </c>
      <c r="E242" s="27">
        <v>17697</v>
      </c>
      <c r="F242" s="27">
        <v>0</v>
      </c>
      <c r="G242" s="27">
        <v>812</v>
      </c>
      <c r="H242" s="27">
        <v>50</v>
      </c>
      <c r="I242" s="27">
        <v>0</v>
      </c>
      <c r="J242" s="27">
        <v>130246</v>
      </c>
      <c r="K242" s="27">
        <v>0</v>
      </c>
      <c r="L24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1.7042330951072018E-2</v>
      </c>
      <c r="M242" s="27">
        <v>31</v>
      </c>
      <c r="N242" s="27">
        <v>0</v>
      </c>
      <c r="O242" s="27">
        <v>1735</v>
      </c>
      <c r="P242" s="27">
        <v>84</v>
      </c>
      <c r="Q24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42" s="27">
        <v>0</v>
      </c>
      <c r="S242" s="27">
        <v>0</v>
      </c>
      <c r="T242" s="27">
        <v>0</v>
      </c>
      <c r="U242" s="27">
        <v>1735</v>
      </c>
      <c r="V242" s="27">
        <v>84</v>
      </c>
      <c r="W242" s="27">
        <v>0</v>
      </c>
      <c r="X242" s="27">
        <v>0</v>
      </c>
      <c r="Y24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0.35992660043302671</v>
      </c>
      <c r="Z242" s="27">
        <v>3000</v>
      </c>
      <c r="AA242" s="27">
        <v>53916</v>
      </c>
      <c r="AB242" s="27">
        <v>10037</v>
      </c>
      <c r="AC242" s="27">
        <v>0</v>
      </c>
      <c r="AD242" s="27">
        <v>0</v>
      </c>
      <c r="AE242" s="27">
        <v>130246</v>
      </c>
      <c r="AF242" s="27">
        <v>0</v>
      </c>
      <c r="AG24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1.8075079872204474</v>
      </c>
      <c r="AH242" s="27">
        <v>3455</v>
      </c>
      <c r="AI242" s="27">
        <v>265</v>
      </c>
      <c r="AJ242" s="27">
        <v>0</v>
      </c>
      <c r="AK242" s="27">
        <v>104</v>
      </c>
      <c r="AL242" s="27">
        <v>0</v>
      </c>
      <c r="AM242" s="27">
        <v>99</v>
      </c>
      <c r="AN242" s="27">
        <v>812</v>
      </c>
      <c r="AO242" s="27">
        <v>2153</v>
      </c>
      <c r="AP242" s="27">
        <v>-50</v>
      </c>
      <c r="AQ242" s="27">
        <v>-2454</v>
      </c>
      <c r="AR24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3.4894104178591872</v>
      </c>
      <c r="AS242" s="27">
        <v>1545</v>
      </c>
      <c r="AT242" s="27">
        <v>464</v>
      </c>
      <c r="AU242" s="27">
        <v>2328</v>
      </c>
      <c r="AV242" s="27">
        <v>493</v>
      </c>
      <c r="AW242" s="27">
        <v>0</v>
      </c>
      <c r="AX242" s="27">
        <v>263</v>
      </c>
      <c r="AY242" s="27">
        <v>812</v>
      </c>
      <c r="AZ242" s="27">
        <v>113</v>
      </c>
      <c r="BA242" s="27">
        <v>0</v>
      </c>
      <c r="BB242" s="27">
        <v>54</v>
      </c>
      <c r="BC242" s="27">
        <v>0</v>
      </c>
      <c r="BD242" s="27">
        <v>24</v>
      </c>
      <c r="BE242" s="27">
        <v>1747</v>
      </c>
      <c r="BF242" s="26">
        <f>IFERROR(SUM(Entity_Metrics[[#This Row],[Operating surplus/(deficit) (social housing lettings)]])/SUM(Entity_Metrics[[#This Row],[Turnover from social housing lettings]]),"")</f>
        <v>0.28078431372549018</v>
      </c>
      <c r="BG242" s="27">
        <v>2864</v>
      </c>
      <c r="BH242" s="27">
        <v>10200</v>
      </c>
      <c r="BI242" s="26">
        <f>IFERROR(SUM(Entity_Metrics[[#This Row],[Operating surplus/(deficit) (overall)2]],-Entity_Metrics[[#This Row],[Gain/(loss) on disposal of fixed assets (housing properties)2]],-Entity_Metrics[[#This Row],[Gain/(loss) on disposal of fixed assets (other)2]])/SUM(Entity_Metrics[[#This Row],[Turnover (overall)]]),"")</f>
        <v>0.30082987551867219</v>
      </c>
      <c r="BJ242" s="27">
        <v>3455</v>
      </c>
      <c r="BK242" s="27">
        <v>265</v>
      </c>
      <c r="BL242" s="27">
        <v>0</v>
      </c>
      <c r="BM242" s="27">
        <v>10604</v>
      </c>
      <c r="BN242" s="26">
        <f>IFERROR(SUM(Entity_Metrics[[#This Row],[Operating surplus/(deficit) (overall)3]],Entity_Metrics[[#This Row],[Share of operating surplus/(deficit) in joint ventures or associates]])/SUM(Entity_Metrics[[#This Row],[Total assets less current liabilities]]),"")</f>
        <v>2.5245698001534471E-2</v>
      </c>
      <c r="BO242" s="27">
        <v>3455</v>
      </c>
      <c r="BP242" s="27">
        <v>0</v>
      </c>
      <c r="BQ242" s="27">
        <v>136855</v>
      </c>
      <c r="BR242" s="65">
        <f>Entity_Metrics[[#This Row],[Total social housing units owned (Period end)]]</f>
        <v>1735</v>
      </c>
      <c r="BS242" s="26">
        <v>7.1467839472237494E-3</v>
      </c>
      <c r="BT242" s="26">
        <v>0</v>
      </c>
      <c r="BU242" s="30" t="s">
        <v>845</v>
      </c>
      <c r="BV242" s="64" t="s">
        <v>118</v>
      </c>
      <c r="BW242" s="30" t="s">
        <v>118</v>
      </c>
      <c r="BX242" s="30" t="s">
        <v>855</v>
      </c>
      <c r="BY242" s="29">
        <v>0.94425117472629427</v>
      </c>
      <c r="BZ242" s="23" t="s">
        <v>168</v>
      </c>
      <c r="CA242" s="32" t="s">
        <v>640</v>
      </c>
    </row>
    <row r="243" spans="1:79" x14ac:dyDescent="0.25">
      <c r="A243" s="23" t="s">
        <v>15</v>
      </c>
      <c r="B243" s="24" t="s">
        <v>16</v>
      </c>
      <c r="C243" s="25" t="s">
        <v>686</v>
      </c>
      <c r="D24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9.391639288546505E-2</v>
      </c>
      <c r="E243" s="27">
        <v>6076</v>
      </c>
      <c r="F243" s="27">
        <v>0</v>
      </c>
      <c r="G243" s="27">
        <v>556</v>
      </c>
      <c r="H243" s="27">
        <v>0</v>
      </c>
      <c r="I243" s="27">
        <v>0</v>
      </c>
      <c r="J243" s="27">
        <v>70616</v>
      </c>
      <c r="K243" s="27">
        <v>0</v>
      </c>
      <c r="L24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2.2883295194508008E-2</v>
      </c>
      <c r="M243" s="27">
        <v>30</v>
      </c>
      <c r="N243" s="27">
        <v>0</v>
      </c>
      <c r="O243" s="27">
        <v>1305</v>
      </c>
      <c r="P243" s="27">
        <v>6</v>
      </c>
      <c r="Q24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43" s="27">
        <v>0</v>
      </c>
      <c r="S243" s="27">
        <v>0</v>
      </c>
      <c r="T243" s="27">
        <v>0</v>
      </c>
      <c r="U243" s="27">
        <v>1305</v>
      </c>
      <c r="V243" s="27">
        <v>6</v>
      </c>
      <c r="W243" s="27">
        <v>0</v>
      </c>
      <c r="X243" s="27">
        <v>0</v>
      </c>
      <c r="Y24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0.26416109663532344</v>
      </c>
      <c r="Z243" s="27">
        <v>1497</v>
      </c>
      <c r="AA243" s="27">
        <v>18941</v>
      </c>
      <c r="AB243" s="27">
        <v>1784</v>
      </c>
      <c r="AC243" s="27">
        <v>0</v>
      </c>
      <c r="AD243" s="27">
        <v>0</v>
      </c>
      <c r="AE243" s="27">
        <v>70616</v>
      </c>
      <c r="AF243" s="27">
        <v>0</v>
      </c>
      <c r="AG24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3.0553691275167787</v>
      </c>
      <c r="AH243" s="27">
        <v>1782</v>
      </c>
      <c r="AI243" s="27">
        <v>264</v>
      </c>
      <c r="AJ243" s="27">
        <v>0</v>
      </c>
      <c r="AK243" s="27">
        <v>853</v>
      </c>
      <c r="AL243" s="27">
        <v>0</v>
      </c>
      <c r="AM243" s="27">
        <v>24</v>
      </c>
      <c r="AN243" s="27">
        <v>673</v>
      </c>
      <c r="AO243" s="27">
        <v>1805</v>
      </c>
      <c r="AP243" s="27">
        <v>0</v>
      </c>
      <c r="AQ243" s="27">
        <v>-596</v>
      </c>
      <c r="AR24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3.2383141762452108</v>
      </c>
      <c r="AS243" s="27">
        <v>2050</v>
      </c>
      <c r="AT243" s="27">
        <v>272</v>
      </c>
      <c r="AU243" s="27">
        <v>685</v>
      </c>
      <c r="AV243" s="27">
        <v>261</v>
      </c>
      <c r="AW243" s="27">
        <v>0</v>
      </c>
      <c r="AX243" s="27">
        <v>0</v>
      </c>
      <c r="AY243" s="27">
        <v>673</v>
      </c>
      <c r="AZ243" s="27">
        <v>91</v>
      </c>
      <c r="BA243" s="27">
        <v>0</v>
      </c>
      <c r="BB243" s="27">
        <v>194</v>
      </c>
      <c r="BC243" s="27">
        <v>0</v>
      </c>
      <c r="BD243" s="27">
        <v>0</v>
      </c>
      <c r="BE243" s="27">
        <v>1305</v>
      </c>
      <c r="BF243" s="26">
        <f>IFERROR(SUM(Entity_Metrics[[#This Row],[Operating surplus/(deficit) (social housing lettings)]])/SUM(Entity_Metrics[[#This Row],[Turnover from social housing lettings]]),"")</f>
        <v>0.24251006111193918</v>
      </c>
      <c r="BG243" s="27">
        <v>1627</v>
      </c>
      <c r="BH243" s="27">
        <v>6709</v>
      </c>
      <c r="BI243" s="26">
        <f>IFERROR(SUM(Entity_Metrics[[#This Row],[Operating surplus/(deficit) (overall)2]],-Entity_Metrics[[#This Row],[Gain/(loss) on disposal of fixed assets (housing properties)2]],-Entity_Metrics[[#This Row],[Gain/(loss) on disposal of fixed assets (other)2]])/SUM(Entity_Metrics[[#This Row],[Turnover (overall)]]),"")</f>
        <v>0.22343244038857815</v>
      </c>
      <c r="BJ243" s="27">
        <v>1782</v>
      </c>
      <c r="BK243" s="27">
        <v>264</v>
      </c>
      <c r="BL243" s="27">
        <v>0</v>
      </c>
      <c r="BM243" s="27">
        <v>6794</v>
      </c>
      <c r="BN243" s="26">
        <f>IFERROR(SUM(Entity_Metrics[[#This Row],[Operating surplus/(deficit) (overall)3]],Entity_Metrics[[#This Row],[Share of operating surplus/(deficit) in joint ventures or associates]])/SUM(Entity_Metrics[[#This Row],[Total assets less current liabilities]]),"")</f>
        <v>2.5251165492907852E-2</v>
      </c>
      <c r="BO243" s="27">
        <v>1782</v>
      </c>
      <c r="BP243" s="27">
        <v>0</v>
      </c>
      <c r="BQ243" s="27">
        <v>70571</v>
      </c>
      <c r="BR243" s="65">
        <f>Entity_Metrics[[#This Row],[Total social housing units owned (Period end)]]</f>
        <v>1305</v>
      </c>
      <c r="BS243" s="26">
        <v>4.5977011494252873E-3</v>
      </c>
      <c r="BT243" s="26">
        <v>7.6628352490421452E-3</v>
      </c>
      <c r="BU243" s="30" t="s">
        <v>845</v>
      </c>
      <c r="BV243" s="64" t="s">
        <v>118</v>
      </c>
      <c r="BW243" s="30" t="s">
        <v>118</v>
      </c>
      <c r="BX243" s="30" t="s">
        <v>854</v>
      </c>
      <c r="BY243" s="29">
        <v>0.9110835406103297</v>
      </c>
      <c r="BZ243" s="23" t="s">
        <v>15</v>
      </c>
      <c r="CA243" s="32" t="s">
        <v>16</v>
      </c>
    </row>
    <row r="244" spans="1:79" x14ac:dyDescent="0.25">
      <c r="A244" s="23" t="s">
        <v>136</v>
      </c>
      <c r="B244" s="24" t="s">
        <v>682</v>
      </c>
      <c r="C244" s="25" t="s">
        <v>686</v>
      </c>
      <c r="D24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7.6012247538641886E-2</v>
      </c>
      <c r="E244" s="27">
        <v>17573</v>
      </c>
      <c r="F244" s="27">
        <v>2541</v>
      </c>
      <c r="G244" s="27">
        <v>3053</v>
      </c>
      <c r="H244" s="27">
        <v>566</v>
      </c>
      <c r="I244" s="27">
        <v>0</v>
      </c>
      <c r="J244" s="27">
        <v>312226</v>
      </c>
      <c r="K244" s="27">
        <v>0</v>
      </c>
      <c r="L24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7.3449729078868152E-3</v>
      </c>
      <c r="M244" s="27">
        <v>61</v>
      </c>
      <c r="N244" s="27">
        <v>0</v>
      </c>
      <c r="O244" s="27">
        <v>7661</v>
      </c>
      <c r="P244" s="27">
        <v>644</v>
      </c>
      <c r="Q24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44" s="27">
        <v>0</v>
      </c>
      <c r="S244" s="27">
        <v>0</v>
      </c>
      <c r="T244" s="27">
        <v>0</v>
      </c>
      <c r="U244" s="27">
        <v>7661</v>
      </c>
      <c r="V244" s="27">
        <v>644</v>
      </c>
      <c r="W244" s="27">
        <v>0</v>
      </c>
      <c r="X244" s="27">
        <v>0</v>
      </c>
      <c r="Y24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0.39321196825376492</v>
      </c>
      <c r="Z244" s="27">
        <v>2000</v>
      </c>
      <c r="AA244" s="27">
        <v>132445</v>
      </c>
      <c r="AB244" s="27">
        <v>11674</v>
      </c>
      <c r="AC244" s="27">
        <v>0</v>
      </c>
      <c r="AD244" s="27">
        <v>0</v>
      </c>
      <c r="AE244" s="27">
        <v>312226</v>
      </c>
      <c r="AF244" s="27">
        <v>0</v>
      </c>
      <c r="AG24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2.874332570556827</v>
      </c>
      <c r="AH244" s="27">
        <v>11795</v>
      </c>
      <c r="AI244" s="27">
        <v>590</v>
      </c>
      <c r="AJ244" s="27">
        <v>0</v>
      </c>
      <c r="AK244" s="27">
        <v>190</v>
      </c>
      <c r="AL244" s="27">
        <v>0</v>
      </c>
      <c r="AM244" s="27">
        <v>14</v>
      </c>
      <c r="AN244" s="27">
        <v>3053</v>
      </c>
      <c r="AO244" s="27">
        <v>7097</v>
      </c>
      <c r="AP244" s="27">
        <v>-566</v>
      </c>
      <c r="AQ244" s="27">
        <v>-4678</v>
      </c>
      <c r="AR24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3.8361832658921813</v>
      </c>
      <c r="AS244" s="27">
        <v>10048</v>
      </c>
      <c r="AT244" s="27">
        <v>1829</v>
      </c>
      <c r="AU244" s="27">
        <v>8315</v>
      </c>
      <c r="AV244" s="27">
        <v>2012</v>
      </c>
      <c r="AW244" s="27">
        <v>4132</v>
      </c>
      <c r="AX244" s="27">
        <v>0</v>
      </c>
      <c r="AY244" s="27">
        <v>3053</v>
      </c>
      <c r="AZ244" s="27">
        <v>0</v>
      </c>
      <c r="BA244" s="27">
        <v>0</v>
      </c>
      <c r="BB244" s="27">
        <v>0</v>
      </c>
      <c r="BC244" s="27">
        <v>0</v>
      </c>
      <c r="BD244" s="27">
        <v>0</v>
      </c>
      <c r="BE244" s="27">
        <v>7661</v>
      </c>
      <c r="BF244" s="26">
        <f>IFERROR(SUM(Entity_Metrics[[#This Row],[Operating surplus/(deficit) (social housing lettings)]])/SUM(Entity_Metrics[[#This Row],[Turnover from social housing lettings]]),"")</f>
        <v>0.23485043084323845</v>
      </c>
      <c r="BG244" s="27">
        <v>10057</v>
      </c>
      <c r="BH244" s="27">
        <v>42823</v>
      </c>
      <c r="BI244" s="26">
        <f>IFERROR(SUM(Entity_Metrics[[#This Row],[Operating surplus/(deficit) (overall)2]],-Entity_Metrics[[#This Row],[Gain/(loss) on disposal of fixed assets (housing properties)2]],-Entity_Metrics[[#This Row],[Gain/(loss) on disposal of fixed assets (other)2]])/SUM(Entity_Metrics[[#This Row],[Turnover (overall)]]),"")</f>
        <v>0.2431218538448186</v>
      </c>
      <c r="BJ244" s="27">
        <v>11795</v>
      </c>
      <c r="BK244" s="27">
        <v>590</v>
      </c>
      <c r="BL244" s="27">
        <v>0</v>
      </c>
      <c r="BM244" s="27">
        <v>46088</v>
      </c>
      <c r="BN244" s="26">
        <f>IFERROR(SUM(Entity_Metrics[[#This Row],[Operating surplus/(deficit) (overall)3]],Entity_Metrics[[#This Row],[Share of operating surplus/(deficit) in joint ventures or associates]])/SUM(Entity_Metrics[[#This Row],[Total assets less current liabilities]]),"")</f>
        <v>3.5648334245068317E-2</v>
      </c>
      <c r="BO244" s="27">
        <v>11795</v>
      </c>
      <c r="BP244" s="27">
        <v>0</v>
      </c>
      <c r="BQ244" s="27">
        <v>330871</v>
      </c>
      <c r="BR244" s="65">
        <f>Entity_Metrics[[#This Row],[Total social housing units owned (Period end)]]</f>
        <v>7661</v>
      </c>
      <c r="BS244" s="26">
        <v>1.4358438846103641E-3</v>
      </c>
      <c r="BT244" s="26">
        <v>7.5838663359874686E-2</v>
      </c>
      <c r="BU244" s="30" t="s">
        <v>850</v>
      </c>
      <c r="BV244" s="64">
        <v>2006</v>
      </c>
      <c r="BW244" s="30" t="s">
        <v>851</v>
      </c>
      <c r="BX244" s="30" t="s">
        <v>847</v>
      </c>
      <c r="BY244" s="29">
        <v>1.0323570173945491</v>
      </c>
      <c r="BZ244" s="23" t="s">
        <v>136</v>
      </c>
      <c r="CA244" s="32" t="s">
        <v>682</v>
      </c>
    </row>
    <row r="245" spans="1:79" x14ac:dyDescent="0.25">
      <c r="A245" s="23" t="s">
        <v>129</v>
      </c>
      <c r="B245" s="24" t="s">
        <v>53</v>
      </c>
      <c r="C245" s="25" t="s">
        <v>686</v>
      </c>
      <c r="D24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8.3920342330480582E-2</v>
      </c>
      <c r="E245" s="27">
        <v>12133</v>
      </c>
      <c r="F245" s="27">
        <v>0</v>
      </c>
      <c r="G245" s="27">
        <v>3084</v>
      </c>
      <c r="H245" s="27">
        <v>80</v>
      </c>
      <c r="I245" s="27">
        <v>0</v>
      </c>
      <c r="J245" s="27">
        <v>182280</v>
      </c>
      <c r="K245" s="27">
        <v>0</v>
      </c>
      <c r="L24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2.1648309912647171E-2</v>
      </c>
      <c r="M245" s="27">
        <v>114</v>
      </c>
      <c r="N245" s="27">
        <v>0</v>
      </c>
      <c r="O245" s="27">
        <v>5221</v>
      </c>
      <c r="P245" s="27">
        <v>45</v>
      </c>
      <c r="Q24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45" s="27">
        <v>0</v>
      </c>
      <c r="S245" s="27">
        <v>0</v>
      </c>
      <c r="T245" s="27">
        <v>0</v>
      </c>
      <c r="U245" s="27">
        <v>5221</v>
      </c>
      <c r="V245" s="27">
        <v>45</v>
      </c>
      <c r="W245" s="27">
        <v>1</v>
      </c>
      <c r="X245" s="27">
        <v>0</v>
      </c>
      <c r="Y24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0.3707921878428791</v>
      </c>
      <c r="Z245" s="27">
        <v>10747</v>
      </c>
      <c r="AA245" s="27">
        <v>60358</v>
      </c>
      <c r="AB245" s="27">
        <v>3517</v>
      </c>
      <c r="AC245" s="27">
        <v>0</v>
      </c>
      <c r="AD245" s="27">
        <v>0</v>
      </c>
      <c r="AE245" s="27">
        <v>182280</v>
      </c>
      <c r="AF245" s="27">
        <v>0</v>
      </c>
      <c r="AG24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3.4411660149306789</v>
      </c>
      <c r="AH245" s="27">
        <v>14628</v>
      </c>
      <c r="AI245" s="27">
        <v>5725</v>
      </c>
      <c r="AJ245" s="27">
        <v>135</v>
      </c>
      <c r="AK245" s="27">
        <v>200</v>
      </c>
      <c r="AL245" s="27">
        <v>0</v>
      </c>
      <c r="AM245" s="27">
        <v>17</v>
      </c>
      <c r="AN245" s="27">
        <v>3084</v>
      </c>
      <c r="AO245" s="27">
        <v>4179</v>
      </c>
      <c r="AP245" s="27">
        <v>-80</v>
      </c>
      <c r="AQ245" s="27">
        <v>-2733</v>
      </c>
      <c r="AR24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3.0869565217391304</v>
      </c>
      <c r="AS245" s="27">
        <v>3789</v>
      </c>
      <c r="AT245" s="27">
        <v>1102</v>
      </c>
      <c r="AU245" s="27">
        <v>4777</v>
      </c>
      <c r="AV245" s="27">
        <v>1030</v>
      </c>
      <c r="AW245" s="27">
        <v>1837</v>
      </c>
      <c r="AX245" s="27">
        <v>0</v>
      </c>
      <c r="AY245" s="27">
        <v>3084</v>
      </c>
      <c r="AZ245" s="27">
        <v>370</v>
      </c>
      <c r="BA245" s="27">
        <v>0</v>
      </c>
      <c r="BB245" s="27">
        <v>0</v>
      </c>
      <c r="BC245" s="27">
        <v>128</v>
      </c>
      <c r="BD245" s="27">
        <v>0</v>
      </c>
      <c r="BE245" s="27">
        <v>5221</v>
      </c>
      <c r="BF245" s="26">
        <f>IFERROR(SUM(Entity_Metrics[[#This Row],[Operating surplus/(deficit) (social housing lettings)]])/SUM(Entity_Metrics[[#This Row],[Turnover from social housing lettings]]),"")</f>
        <v>0.32401269535173355</v>
      </c>
      <c r="BG245" s="27">
        <v>8065</v>
      </c>
      <c r="BH245" s="27">
        <v>24891</v>
      </c>
      <c r="BI245" s="26">
        <f>IFERROR(SUM(Entity_Metrics[[#This Row],[Operating surplus/(deficit) (overall)2]],-Entity_Metrics[[#This Row],[Gain/(loss) on disposal of fixed assets (housing properties)2]],-Entity_Metrics[[#This Row],[Gain/(loss) on disposal of fixed assets (other)2]])/SUM(Entity_Metrics[[#This Row],[Turnover (overall)]]),"")</f>
        <v>0.31548647092688542</v>
      </c>
      <c r="BJ245" s="27">
        <v>14628</v>
      </c>
      <c r="BK245" s="27">
        <v>5725</v>
      </c>
      <c r="BL245" s="27">
        <v>135</v>
      </c>
      <c r="BM245" s="27">
        <v>27792</v>
      </c>
      <c r="BN245" s="26">
        <f>IFERROR(SUM(Entity_Metrics[[#This Row],[Operating surplus/(deficit) (overall)3]],Entity_Metrics[[#This Row],[Share of operating surplus/(deficit) in joint ventures or associates]])/SUM(Entity_Metrics[[#This Row],[Total assets less current liabilities]]),"")</f>
        <v>8.3602903354860827E-2</v>
      </c>
      <c r="BO245" s="27">
        <v>14628</v>
      </c>
      <c r="BP245" s="27">
        <v>0</v>
      </c>
      <c r="BQ245" s="27">
        <v>174970</v>
      </c>
      <c r="BR245" s="65">
        <f>Entity_Metrics[[#This Row],[Total social housing units owned (Period end)]]</f>
        <v>5221</v>
      </c>
      <c r="BS245" s="26">
        <v>2.8719126938541069E-3</v>
      </c>
      <c r="BT245" s="26">
        <v>8.4434233199310746E-2</v>
      </c>
      <c r="BU245" s="30" t="s">
        <v>850</v>
      </c>
      <c r="BV245" s="64">
        <v>2006</v>
      </c>
      <c r="BW245" s="30" t="s">
        <v>851</v>
      </c>
      <c r="BX245" s="30" t="s">
        <v>856</v>
      </c>
      <c r="BY245" s="29">
        <v>0.99314921667750744</v>
      </c>
      <c r="BZ245" s="23">
        <v>4651</v>
      </c>
      <c r="CA245" s="32" t="s">
        <v>330</v>
      </c>
    </row>
    <row r="246" spans="1:79" x14ac:dyDescent="0.25">
      <c r="A246" s="23" t="s">
        <v>642</v>
      </c>
      <c r="B246" s="24" t="s">
        <v>643</v>
      </c>
      <c r="C246" s="25" t="s">
        <v>686</v>
      </c>
      <c r="D24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0.13779024260653594</v>
      </c>
      <c r="E246" s="27">
        <v>283773</v>
      </c>
      <c r="F246" s="27">
        <v>0</v>
      </c>
      <c r="G246" s="27">
        <v>16991</v>
      </c>
      <c r="H246" s="27">
        <v>8364</v>
      </c>
      <c r="I246" s="27">
        <v>0</v>
      </c>
      <c r="J246" s="27">
        <v>2243468</v>
      </c>
      <c r="K246" s="27">
        <v>0</v>
      </c>
      <c r="L24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3.1096834017750697E-2</v>
      </c>
      <c r="M246" s="27">
        <v>939</v>
      </c>
      <c r="N246" s="27">
        <v>0</v>
      </c>
      <c r="O246" s="27">
        <v>28417</v>
      </c>
      <c r="P246" s="27">
        <v>1779</v>
      </c>
      <c r="Q24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46" s="27">
        <v>0</v>
      </c>
      <c r="S246" s="27">
        <v>0</v>
      </c>
      <c r="T246" s="27">
        <v>0</v>
      </c>
      <c r="U246" s="27">
        <v>28417</v>
      </c>
      <c r="V246" s="27">
        <v>1779</v>
      </c>
      <c r="W246" s="27">
        <v>447</v>
      </c>
      <c r="X246" s="27">
        <v>493</v>
      </c>
      <c r="Y24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0.54776221457136898</v>
      </c>
      <c r="Z246" s="27">
        <v>7658</v>
      </c>
      <c r="AA246" s="27">
        <v>1264890</v>
      </c>
      <c r="AB246" s="27">
        <v>43661</v>
      </c>
      <c r="AC246" s="27">
        <v>0</v>
      </c>
      <c r="AD246" s="27">
        <v>0</v>
      </c>
      <c r="AE246" s="27">
        <v>2243468</v>
      </c>
      <c r="AF246" s="27">
        <v>0</v>
      </c>
      <c r="AG24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2.1711549719829391</v>
      </c>
      <c r="AH246" s="27">
        <v>98791</v>
      </c>
      <c r="AI246" s="27">
        <v>5082</v>
      </c>
      <c r="AJ246" s="27">
        <v>4</v>
      </c>
      <c r="AK246" s="27">
        <v>5537</v>
      </c>
      <c r="AL246" s="27">
        <v>0</v>
      </c>
      <c r="AM246" s="27">
        <v>1912</v>
      </c>
      <c r="AN246" s="27">
        <v>16991</v>
      </c>
      <c r="AO246" s="27">
        <v>30753</v>
      </c>
      <c r="AP246" s="27">
        <v>-8364</v>
      </c>
      <c r="AQ246" s="27">
        <v>-39464</v>
      </c>
      <c r="AR24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2.8903740508765177</v>
      </c>
      <c r="AS246" s="27">
        <v>16406</v>
      </c>
      <c r="AT246" s="27">
        <v>13898</v>
      </c>
      <c r="AU246" s="27">
        <v>19906</v>
      </c>
      <c r="AV246" s="27">
        <v>3272</v>
      </c>
      <c r="AW246" s="27">
        <v>9265</v>
      </c>
      <c r="AX246" s="27">
        <v>654</v>
      </c>
      <c r="AY246" s="27">
        <v>16991</v>
      </c>
      <c r="AZ246" s="27">
        <v>0</v>
      </c>
      <c r="BA246" s="27">
        <v>382</v>
      </c>
      <c r="BB246" s="27">
        <v>1830</v>
      </c>
      <c r="BC246" s="27">
        <v>0</v>
      </c>
      <c r="BD246" s="27">
        <v>0</v>
      </c>
      <c r="BE246" s="27">
        <v>28579</v>
      </c>
      <c r="BF246" s="26">
        <f>IFERROR(SUM(Entity_Metrics[[#This Row],[Operating surplus/(deficit) (social housing lettings)]])/SUM(Entity_Metrics[[#This Row],[Turnover from social housing lettings]]),"")</f>
        <v>0.45689835592865613</v>
      </c>
      <c r="BG246" s="27">
        <v>78592</v>
      </c>
      <c r="BH246" s="27">
        <v>172012</v>
      </c>
      <c r="BI246" s="26">
        <f>IFERROR(SUM(Entity_Metrics[[#This Row],[Operating surplus/(deficit) (overall)2]],-Entity_Metrics[[#This Row],[Gain/(loss) on disposal of fixed assets (housing properties)2]],-Entity_Metrics[[#This Row],[Gain/(loss) on disposal of fixed assets (other)2]])/SUM(Entity_Metrics[[#This Row],[Turnover (overall)]]),"")</f>
        <v>0.41133864489365907</v>
      </c>
      <c r="BJ246" s="27">
        <v>98791</v>
      </c>
      <c r="BK246" s="27">
        <v>5082</v>
      </c>
      <c r="BL246" s="27">
        <v>4</v>
      </c>
      <c r="BM246" s="27">
        <v>227805</v>
      </c>
      <c r="BN246" s="26">
        <f>IFERROR(SUM(Entity_Metrics[[#This Row],[Operating surplus/(deficit) (overall)3]],Entity_Metrics[[#This Row],[Share of operating surplus/(deficit) in joint ventures or associates]])/SUM(Entity_Metrics[[#This Row],[Total assets less current liabilities]]),"")</f>
        <v>4.0332504019328703E-2</v>
      </c>
      <c r="BO246" s="27">
        <v>98791</v>
      </c>
      <c r="BP246" s="27">
        <v>0</v>
      </c>
      <c r="BQ246" s="27">
        <v>2449414</v>
      </c>
      <c r="BR246" s="65">
        <f>Entity_Metrics[[#This Row],[Total social housing units owned (Period end)]]</f>
        <v>28417</v>
      </c>
      <c r="BS246" s="26">
        <v>1.0733011929478833E-2</v>
      </c>
      <c r="BT246" s="26">
        <v>4.092620614420945E-2</v>
      </c>
      <c r="BU246" s="30" t="s">
        <v>850</v>
      </c>
      <c r="BV246" s="64">
        <v>1995</v>
      </c>
      <c r="BW246" s="30" t="s">
        <v>851</v>
      </c>
      <c r="BX246" s="30" t="s">
        <v>847</v>
      </c>
      <c r="BY246" s="29">
        <v>1.0329711362193799</v>
      </c>
      <c r="BZ246" s="23">
        <v>4850</v>
      </c>
      <c r="CA246" s="32" t="s">
        <v>643</v>
      </c>
    </row>
    <row r="247" spans="1:79" x14ac:dyDescent="0.25">
      <c r="A247" s="23" t="s">
        <v>305</v>
      </c>
      <c r="B247" s="24" t="s">
        <v>306</v>
      </c>
      <c r="C247" s="25" t="s">
        <v>686</v>
      </c>
      <c r="D24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5.6021485717817128E-2</v>
      </c>
      <c r="E247" s="27">
        <v>10702</v>
      </c>
      <c r="F247" s="27">
        <v>22103</v>
      </c>
      <c r="G247" s="27">
        <v>10707</v>
      </c>
      <c r="H247" s="27">
        <v>0</v>
      </c>
      <c r="I247" s="27">
        <v>0</v>
      </c>
      <c r="J247" s="27">
        <v>13077</v>
      </c>
      <c r="K247" s="27">
        <v>763625</v>
      </c>
      <c r="L24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1.261380880121396E-2</v>
      </c>
      <c r="M247" s="27">
        <v>399</v>
      </c>
      <c r="N247" s="27">
        <v>0</v>
      </c>
      <c r="O247" s="27">
        <v>31632</v>
      </c>
      <c r="P247" s="27">
        <v>0</v>
      </c>
      <c r="Q24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47" s="27">
        <v>0</v>
      </c>
      <c r="S247" s="27">
        <v>0</v>
      </c>
      <c r="T247" s="27">
        <v>0</v>
      </c>
      <c r="U247" s="27">
        <v>31632</v>
      </c>
      <c r="V247" s="27">
        <v>0</v>
      </c>
      <c r="W247" s="27">
        <v>0</v>
      </c>
      <c r="X247" s="27">
        <v>439</v>
      </c>
      <c r="Y24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0.55542666299301402</v>
      </c>
      <c r="Z247" s="27">
        <v>528670</v>
      </c>
      <c r="AA247" s="27">
        <v>0</v>
      </c>
      <c r="AB247" s="27">
        <v>97269</v>
      </c>
      <c r="AC247" s="27">
        <v>0</v>
      </c>
      <c r="AD247" s="27">
        <v>0</v>
      </c>
      <c r="AE247" s="27">
        <v>13077</v>
      </c>
      <c r="AF247" s="27">
        <v>763625</v>
      </c>
      <c r="AG24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0.31809433253329855</v>
      </c>
      <c r="AH247" s="27">
        <v>33008</v>
      </c>
      <c r="AI247" s="27">
        <v>2469</v>
      </c>
      <c r="AJ247" s="27">
        <v>-340</v>
      </c>
      <c r="AK247" s="27">
        <v>0</v>
      </c>
      <c r="AL247" s="27">
        <v>3552</v>
      </c>
      <c r="AM247" s="27">
        <v>515</v>
      </c>
      <c r="AN247" s="27">
        <v>10707</v>
      </c>
      <c r="AO247" s="27">
        <v>24348</v>
      </c>
      <c r="AP247" s="27">
        <v>0</v>
      </c>
      <c r="AQ247" s="27">
        <v>-130411</v>
      </c>
      <c r="AR24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3.1915673693858846</v>
      </c>
      <c r="AS247" s="27">
        <v>41680</v>
      </c>
      <c r="AT247" s="27">
        <v>5497</v>
      </c>
      <c r="AU247" s="27">
        <v>18232</v>
      </c>
      <c r="AV247" s="27">
        <v>2506</v>
      </c>
      <c r="AW247" s="27">
        <v>14981</v>
      </c>
      <c r="AX247" s="27">
        <v>0</v>
      </c>
      <c r="AY247" s="27">
        <v>10707</v>
      </c>
      <c r="AZ247" s="27">
        <v>2047</v>
      </c>
      <c r="BA247" s="27">
        <v>1596</v>
      </c>
      <c r="BB247" s="27">
        <v>0</v>
      </c>
      <c r="BC247" s="27">
        <v>3446</v>
      </c>
      <c r="BD247" s="27">
        <v>286</v>
      </c>
      <c r="BE247" s="27">
        <v>31639</v>
      </c>
      <c r="BF247" s="26">
        <f>IFERROR(SUM(Entity_Metrics[[#This Row],[Operating surplus/(deficit) (social housing lettings)]])/SUM(Entity_Metrics[[#This Row],[Turnover from social housing lettings]]),"")</f>
        <v>0.21944362344019205</v>
      </c>
      <c r="BG247" s="27">
        <v>30441</v>
      </c>
      <c r="BH247" s="27">
        <v>138719</v>
      </c>
      <c r="BI247" s="26">
        <f>IFERROR(SUM(Entity_Metrics[[#This Row],[Operating surplus/(deficit) (overall)2]],-Entity_Metrics[[#This Row],[Gain/(loss) on disposal of fixed assets (housing properties)2]],-Entity_Metrics[[#This Row],[Gain/(loss) on disposal of fixed assets (other)2]])/SUM(Entity_Metrics[[#This Row],[Turnover (overall)]]),"")</f>
        <v>0.19494195112404594</v>
      </c>
      <c r="BJ247" s="27">
        <v>33008</v>
      </c>
      <c r="BK247" s="27">
        <v>2469</v>
      </c>
      <c r="BL247" s="27">
        <v>-340</v>
      </c>
      <c r="BM247" s="27">
        <v>158401</v>
      </c>
      <c r="BN247" s="26">
        <f>IFERROR(SUM(Entity_Metrics[[#This Row],[Operating surplus/(deficit) (overall)3]],Entity_Metrics[[#This Row],[Share of operating surplus/(deficit) in joint ventures or associates]])/SUM(Entity_Metrics[[#This Row],[Total assets less current liabilities]]),"")</f>
        <v>8.8219179546663321E-2</v>
      </c>
      <c r="BO247" s="27">
        <v>33008</v>
      </c>
      <c r="BP247" s="27">
        <v>0</v>
      </c>
      <c r="BQ247" s="27">
        <v>374159</v>
      </c>
      <c r="BR247" s="65">
        <f>Entity_Metrics[[#This Row],[Total social housing units owned (Period end)]]</f>
        <v>31632</v>
      </c>
      <c r="BS247" s="26">
        <v>5.263657056145675E-2</v>
      </c>
      <c r="BT247" s="26">
        <v>0</v>
      </c>
      <c r="BU247" s="30" t="s">
        <v>850</v>
      </c>
      <c r="BV247" s="64">
        <v>2005</v>
      </c>
      <c r="BW247" s="30" t="s">
        <v>851</v>
      </c>
      <c r="BX247" s="30" t="s">
        <v>854</v>
      </c>
      <c r="BY247" s="29">
        <v>0.9110835406103297</v>
      </c>
      <c r="BZ247" s="23" t="s">
        <v>305</v>
      </c>
      <c r="CA247" s="32" t="s">
        <v>306</v>
      </c>
    </row>
    <row r="248" spans="1:79" x14ac:dyDescent="0.25">
      <c r="A248" s="23" t="s">
        <v>104</v>
      </c>
      <c r="B248" s="24" t="s">
        <v>105</v>
      </c>
      <c r="C248" s="25" t="s">
        <v>686</v>
      </c>
      <c r="D24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0.13333031955249286</v>
      </c>
      <c r="E248" s="27">
        <v>42461</v>
      </c>
      <c r="F248" s="27">
        <v>13277</v>
      </c>
      <c r="G248" s="27">
        <v>11782</v>
      </c>
      <c r="H248" s="27">
        <v>315</v>
      </c>
      <c r="I248" s="27">
        <v>0</v>
      </c>
      <c r="J248" s="27">
        <v>508774</v>
      </c>
      <c r="K248" s="27">
        <v>0</v>
      </c>
      <c r="L24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2.1445703804731223E-2</v>
      </c>
      <c r="M248" s="27">
        <v>446</v>
      </c>
      <c r="N248" s="27">
        <v>10</v>
      </c>
      <c r="O248" s="27">
        <v>20639</v>
      </c>
      <c r="P248" s="27">
        <v>624</v>
      </c>
      <c r="Q24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8.4253885040254633E-4</v>
      </c>
      <c r="R248" s="27">
        <v>0</v>
      </c>
      <c r="S248" s="27">
        <v>0</v>
      </c>
      <c r="T248" s="27">
        <v>18</v>
      </c>
      <c r="U248" s="27">
        <v>20639</v>
      </c>
      <c r="V248" s="27">
        <v>624</v>
      </c>
      <c r="W248" s="27">
        <v>101</v>
      </c>
      <c r="X248" s="27">
        <v>0</v>
      </c>
      <c r="Y24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0.61672176644246757</v>
      </c>
      <c r="Z248" s="27">
        <v>25000</v>
      </c>
      <c r="AA248" s="27">
        <v>402672</v>
      </c>
      <c r="AB248" s="27">
        <v>113900</v>
      </c>
      <c r="AC248" s="27">
        <v>0</v>
      </c>
      <c r="AD248" s="27">
        <v>0</v>
      </c>
      <c r="AE248" s="27">
        <v>508774</v>
      </c>
      <c r="AF248" s="27">
        <v>0</v>
      </c>
      <c r="AG24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1.4106355751457416</v>
      </c>
      <c r="AH248" s="27">
        <v>37904</v>
      </c>
      <c r="AI248" s="27">
        <v>9285</v>
      </c>
      <c r="AJ248" s="27">
        <v>-185</v>
      </c>
      <c r="AK248" s="27">
        <v>1116</v>
      </c>
      <c r="AL248" s="27">
        <v>0</v>
      </c>
      <c r="AM248" s="27">
        <v>1024</v>
      </c>
      <c r="AN248" s="27">
        <v>11782</v>
      </c>
      <c r="AO248" s="27">
        <v>12833</v>
      </c>
      <c r="AP248" s="27">
        <v>-315</v>
      </c>
      <c r="AQ248" s="27">
        <v>-20784</v>
      </c>
      <c r="AR24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3.4726973206066187</v>
      </c>
      <c r="AS248" s="27">
        <v>15710</v>
      </c>
      <c r="AT248" s="27">
        <v>5219</v>
      </c>
      <c r="AU248" s="27">
        <v>10910</v>
      </c>
      <c r="AV248" s="27">
        <v>15653</v>
      </c>
      <c r="AW248" s="27">
        <v>4991</v>
      </c>
      <c r="AX248" s="27">
        <v>0</v>
      </c>
      <c r="AY248" s="27">
        <v>11782</v>
      </c>
      <c r="AZ248" s="27">
        <v>0</v>
      </c>
      <c r="BA248" s="27">
        <v>2042</v>
      </c>
      <c r="BB248" s="27">
        <v>383</v>
      </c>
      <c r="BC248" s="27">
        <v>4302</v>
      </c>
      <c r="BD248" s="27">
        <v>681</v>
      </c>
      <c r="BE248" s="27">
        <v>20639</v>
      </c>
      <c r="BF248" s="26">
        <f>IFERROR(SUM(Entity_Metrics[[#This Row],[Operating surplus/(deficit) (social housing lettings)]])/SUM(Entity_Metrics[[#This Row],[Turnover from social housing lettings]]),"")</f>
        <v>0.32562500647540898</v>
      </c>
      <c r="BG248" s="27">
        <v>31429</v>
      </c>
      <c r="BH248" s="27">
        <v>96519</v>
      </c>
      <c r="BI248" s="26">
        <f>IFERROR(SUM(Entity_Metrics[[#This Row],[Operating surplus/(deficit) (overall)2]],-Entity_Metrics[[#This Row],[Gain/(loss) on disposal of fixed assets (housing properties)2]],-Entity_Metrics[[#This Row],[Gain/(loss) on disposal of fixed assets (other)2]])/SUM(Entity_Metrics[[#This Row],[Turnover (overall)]]),"")</f>
        <v>0.25655093788410493</v>
      </c>
      <c r="BJ248" s="27">
        <v>37904</v>
      </c>
      <c r="BK248" s="27">
        <v>9285</v>
      </c>
      <c r="BL248" s="27">
        <v>-185</v>
      </c>
      <c r="BM248" s="27">
        <v>112274</v>
      </c>
      <c r="BN248" s="26">
        <f>IFERROR(SUM(Entity_Metrics[[#This Row],[Operating surplus/(deficit) (overall)3]],Entity_Metrics[[#This Row],[Share of operating surplus/(deficit) in joint ventures or associates]])/SUM(Entity_Metrics[[#This Row],[Total assets less current liabilities]]),"")</f>
        <v>5.9730845598663686E-2</v>
      </c>
      <c r="BO248" s="27">
        <v>37904</v>
      </c>
      <c r="BP248" s="27">
        <v>0</v>
      </c>
      <c r="BQ248" s="27">
        <v>634580</v>
      </c>
      <c r="BR248" s="65">
        <f>Entity_Metrics[[#This Row],[Total social housing units owned (Period end)]]</f>
        <v>20639</v>
      </c>
      <c r="BS248" s="26">
        <v>5.4750714666408256E-3</v>
      </c>
      <c r="BT248" s="26">
        <v>0</v>
      </c>
      <c r="BU248" s="30" t="s">
        <v>850</v>
      </c>
      <c r="BV248" s="64">
        <v>2003</v>
      </c>
      <c r="BW248" s="30" t="s">
        <v>851</v>
      </c>
      <c r="BX248" s="30" t="s">
        <v>849</v>
      </c>
      <c r="BY248" s="29">
        <v>0.94607331874240064</v>
      </c>
      <c r="BZ248" s="23" t="s">
        <v>104</v>
      </c>
      <c r="CA248" s="32" t="s">
        <v>105</v>
      </c>
    </row>
    <row r="249" spans="1:79" x14ac:dyDescent="0.25">
      <c r="A249" s="23" t="s">
        <v>200</v>
      </c>
      <c r="B249" s="24" t="s">
        <v>201</v>
      </c>
      <c r="C249" s="25" t="s">
        <v>686</v>
      </c>
      <c r="D24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1.9589716145495387E-2</v>
      </c>
      <c r="E249" s="27">
        <v>10380</v>
      </c>
      <c r="F249" s="27">
        <v>3286</v>
      </c>
      <c r="G249" s="27">
        <v>3392</v>
      </c>
      <c r="H249" s="27">
        <v>0</v>
      </c>
      <c r="I249" s="27">
        <v>0</v>
      </c>
      <c r="J249" s="27">
        <v>870763</v>
      </c>
      <c r="K249" s="27">
        <v>0</v>
      </c>
      <c r="L24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4.7885075818036712E-3</v>
      </c>
      <c r="M249" s="27">
        <v>36</v>
      </c>
      <c r="N249" s="27">
        <v>0</v>
      </c>
      <c r="O249" s="27">
        <v>7009</v>
      </c>
      <c r="P249" s="27">
        <v>509</v>
      </c>
      <c r="Q24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49" s="27">
        <v>0</v>
      </c>
      <c r="S249" s="27">
        <v>0</v>
      </c>
      <c r="T249" s="27">
        <v>0</v>
      </c>
      <c r="U249" s="27">
        <v>7009</v>
      </c>
      <c r="V249" s="27">
        <v>509</v>
      </c>
      <c r="W249" s="27">
        <v>4</v>
      </c>
      <c r="X249" s="27">
        <v>0</v>
      </c>
      <c r="Y24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0.32800199365384153</v>
      </c>
      <c r="Z249" s="27">
        <v>5956</v>
      </c>
      <c r="AA249" s="27">
        <v>325129</v>
      </c>
      <c r="AB249" s="27">
        <v>45473</v>
      </c>
      <c r="AC249" s="27">
        <v>0</v>
      </c>
      <c r="AD249" s="27">
        <v>0</v>
      </c>
      <c r="AE249" s="27">
        <v>870763</v>
      </c>
      <c r="AF249" s="27">
        <v>0</v>
      </c>
      <c r="AG24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1.6875510760010897</v>
      </c>
      <c r="AH249" s="27">
        <v>27877</v>
      </c>
      <c r="AI249" s="27">
        <v>9387</v>
      </c>
      <c r="AJ249" s="27">
        <v>0</v>
      </c>
      <c r="AK249" s="27">
        <v>3274</v>
      </c>
      <c r="AL249" s="27">
        <v>0</v>
      </c>
      <c r="AM249" s="27">
        <v>4322</v>
      </c>
      <c r="AN249" s="27">
        <v>3392</v>
      </c>
      <c r="AO249" s="27">
        <v>8634</v>
      </c>
      <c r="AP249" s="27">
        <v>-1219</v>
      </c>
      <c r="AQ249" s="27">
        <v>-13465</v>
      </c>
      <c r="AR24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4.1954629761734914</v>
      </c>
      <c r="AS249" s="27">
        <v>10128</v>
      </c>
      <c r="AT249" s="27">
        <v>3921</v>
      </c>
      <c r="AU249" s="27">
        <v>6848</v>
      </c>
      <c r="AV249" s="27">
        <v>2576</v>
      </c>
      <c r="AW249" s="27">
        <v>1955</v>
      </c>
      <c r="AX249" s="27">
        <v>0</v>
      </c>
      <c r="AY249" s="27">
        <v>3392</v>
      </c>
      <c r="AZ249" s="27">
        <v>0</v>
      </c>
      <c r="BA249" s="27">
        <v>368</v>
      </c>
      <c r="BB249" s="27">
        <v>0</v>
      </c>
      <c r="BC249" s="27">
        <v>218</v>
      </c>
      <c r="BD249" s="27">
        <v>0</v>
      </c>
      <c r="BE249" s="27">
        <v>7009</v>
      </c>
      <c r="BF249" s="26">
        <f>IFERROR(SUM(Entity_Metrics[[#This Row],[Operating surplus/(deficit) (social housing lettings)]])/SUM(Entity_Metrics[[#This Row],[Turnover from social housing lettings]]),"")</f>
        <v>0.36872330136213427</v>
      </c>
      <c r="BG249" s="27">
        <v>18299</v>
      </c>
      <c r="BH249" s="27">
        <v>49628</v>
      </c>
      <c r="BI249" s="26">
        <f>IFERROR(SUM(Entity_Metrics[[#This Row],[Operating surplus/(deficit) (overall)2]],-Entity_Metrics[[#This Row],[Gain/(loss) on disposal of fixed assets (housing properties)2]],-Entity_Metrics[[#This Row],[Gain/(loss) on disposal of fixed assets (other)2]])/SUM(Entity_Metrics[[#This Row],[Turnover (overall)]]),"")</f>
        <v>0.32607928893905191</v>
      </c>
      <c r="BJ249" s="27">
        <v>27877</v>
      </c>
      <c r="BK249" s="27">
        <v>9387</v>
      </c>
      <c r="BL249" s="27">
        <v>0</v>
      </c>
      <c r="BM249" s="27">
        <v>56704</v>
      </c>
      <c r="BN249" s="26">
        <f>IFERROR(SUM(Entity_Metrics[[#This Row],[Operating surplus/(deficit) (overall)3]],Entity_Metrics[[#This Row],[Share of operating surplus/(deficit) in joint ventures or associates]])/SUM(Entity_Metrics[[#This Row],[Total assets less current liabilities]]),"")</f>
        <v>3.0469230744007966E-2</v>
      </c>
      <c r="BO249" s="27">
        <v>27877</v>
      </c>
      <c r="BP249" s="27">
        <v>0</v>
      </c>
      <c r="BQ249" s="27">
        <v>914923</v>
      </c>
      <c r="BR249" s="65">
        <f>Entity_Metrics[[#This Row],[Total social housing units owned (Period end)]]</f>
        <v>7009</v>
      </c>
      <c r="BS249" s="26">
        <v>3.1406138472519628E-2</v>
      </c>
      <c r="BT249" s="26">
        <v>1.4418272662384012E-2</v>
      </c>
      <c r="BU249" s="30" t="s">
        <v>845</v>
      </c>
      <c r="BV249" s="64" t="s">
        <v>118</v>
      </c>
      <c r="BW249" s="30" t="s">
        <v>118</v>
      </c>
      <c r="BX249" s="30" t="s">
        <v>846</v>
      </c>
      <c r="BY249" s="29">
        <v>1.2670740039314106</v>
      </c>
      <c r="BZ249" s="23" t="s">
        <v>200</v>
      </c>
      <c r="CA249" s="32" t="s">
        <v>201</v>
      </c>
    </row>
    <row r="250" spans="1:79" x14ac:dyDescent="0.25">
      <c r="A250" s="23" t="s">
        <v>207</v>
      </c>
      <c r="B250" s="24" t="s">
        <v>208</v>
      </c>
      <c r="C250" s="25" t="s">
        <v>686</v>
      </c>
      <c r="D25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4.6499812233537302E-2</v>
      </c>
      <c r="E250" s="27">
        <v>1216</v>
      </c>
      <c r="F250" s="27">
        <v>0</v>
      </c>
      <c r="G250" s="27">
        <v>889</v>
      </c>
      <c r="H250" s="27">
        <v>0</v>
      </c>
      <c r="I250" s="27">
        <v>0</v>
      </c>
      <c r="J250" s="27">
        <v>45269</v>
      </c>
      <c r="K250" s="27">
        <v>0</v>
      </c>
      <c r="L25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1.5527950310559005E-3</v>
      </c>
      <c r="M250" s="27">
        <v>2</v>
      </c>
      <c r="N250" s="27">
        <v>0</v>
      </c>
      <c r="O250" s="27">
        <v>1288</v>
      </c>
      <c r="P250" s="27">
        <v>0</v>
      </c>
      <c r="Q25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50" s="27">
        <v>0</v>
      </c>
      <c r="S250" s="27">
        <v>0</v>
      </c>
      <c r="T250" s="27">
        <v>0</v>
      </c>
      <c r="U250" s="27">
        <v>1288</v>
      </c>
      <c r="V250" s="27">
        <v>0</v>
      </c>
      <c r="W250" s="27">
        <v>0</v>
      </c>
      <c r="X250" s="27">
        <v>0</v>
      </c>
      <c r="Y25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8.9067573836400182E-2</v>
      </c>
      <c r="Z250" s="27">
        <v>668</v>
      </c>
      <c r="AA250" s="27">
        <v>6445</v>
      </c>
      <c r="AB250" s="27">
        <v>3081</v>
      </c>
      <c r="AC250" s="27">
        <v>0</v>
      </c>
      <c r="AD250" s="27">
        <v>0</v>
      </c>
      <c r="AE250" s="27">
        <v>45269</v>
      </c>
      <c r="AF250" s="27">
        <v>0</v>
      </c>
      <c r="AG25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1.8580645161290323</v>
      </c>
      <c r="AH250" s="27">
        <v>1725</v>
      </c>
      <c r="AI250" s="27">
        <v>0</v>
      </c>
      <c r="AJ250" s="27">
        <v>268</v>
      </c>
      <c r="AK250" s="27">
        <v>280</v>
      </c>
      <c r="AL250" s="27">
        <v>0</v>
      </c>
      <c r="AM250" s="27">
        <v>20</v>
      </c>
      <c r="AN250" s="27">
        <v>1279</v>
      </c>
      <c r="AO250" s="27">
        <v>946</v>
      </c>
      <c r="AP250" s="27">
        <v>0</v>
      </c>
      <c r="AQ250" s="27">
        <v>-465</v>
      </c>
      <c r="AR25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4.5419254658385091</v>
      </c>
      <c r="AS250" s="27">
        <v>728</v>
      </c>
      <c r="AT250" s="27">
        <v>736</v>
      </c>
      <c r="AU250" s="27">
        <v>890</v>
      </c>
      <c r="AV250" s="27">
        <v>0</v>
      </c>
      <c r="AW250" s="27">
        <v>545</v>
      </c>
      <c r="AX250" s="27">
        <v>0</v>
      </c>
      <c r="AY250" s="27">
        <v>1279</v>
      </c>
      <c r="AZ250" s="27">
        <v>126</v>
      </c>
      <c r="BA250" s="27">
        <v>114</v>
      </c>
      <c r="BB250" s="27">
        <v>241</v>
      </c>
      <c r="BC250" s="27">
        <v>1191</v>
      </c>
      <c r="BD250" s="27">
        <v>0</v>
      </c>
      <c r="BE250" s="27">
        <v>1288</v>
      </c>
      <c r="BF250" s="26">
        <f>IFERROR(SUM(Entity_Metrics[[#This Row],[Operating surplus/(deficit) (social housing lettings)]])/SUM(Entity_Metrics[[#This Row],[Turnover from social housing lettings]]),"")</f>
        <v>0.35967794939204734</v>
      </c>
      <c r="BG250" s="27">
        <v>2189</v>
      </c>
      <c r="BH250" s="27">
        <v>6086</v>
      </c>
      <c r="BI250" s="26">
        <f>IFERROR(SUM(Entity_Metrics[[#This Row],[Operating surplus/(deficit) (overall)2]],-Entity_Metrics[[#This Row],[Gain/(loss) on disposal of fixed assets (housing properties)2]],-Entity_Metrics[[#This Row],[Gain/(loss) on disposal of fixed assets (other)2]])/SUM(Entity_Metrics[[#This Row],[Turnover (overall)]]),"")</f>
        <v>0.21109823239640685</v>
      </c>
      <c r="BJ250" s="27">
        <v>1725</v>
      </c>
      <c r="BK250" s="27">
        <v>0</v>
      </c>
      <c r="BL250" s="27">
        <v>268</v>
      </c>
      <c r="BM250" s="27">
        <v>6902</v>
      </c>
      <c r="BN250" s="26">
        <f>IFERROR(SUM(Entity_Metrics[[#This Row],[Operating surplus/(deficit) (overall)3]],Entity_Metrics[[#This Row],[Share of operating surplus/(deficit) in joint ventures or associates]])/SUM(Entity_Metrics[[#This Row],[Total assets less current liabilities]]),"")</f>
        <v>3.305104230533415E-2</v>
      </c>
      <c r="BO250" s="27">
        <v>1725</v>
      </c>
      <c r="BP250" s="27">
        <v>0</v>
      </c>
      <c r="BQ250" s="27">
        <v>52192</v>
      </c>
      <c r="BR250" s="65">
        <f>Entity_Metrics[[#This Row],[Total social housing units owned (Period end)]]</f>
        <v>1288</v>
      </c>
      <c r="BS250" s="26">
        <v>5.9629331184528608E-2</v>
      </c>
      <c r="BT250" s="26">
        <v>0.12651087832393232</v>
      </c>
      <c r="BU250" s="30" t="s">
        <v>845</v>
      </c>
      <c r="BV250" s="64" t="s">
        <v>118</v>
      </c>
      <c r="BW250" s="30" t="s">
        <v>118</v>
      </c>
      <c r="BX250" s="30" t="s">
        <v>853</v>
      </c>
      <c r="BY250" s="29">
        <v>0.92070169320167683</v>
      </c>
      <c r="BZ250" s="23" t="s">
        <v>207</v>
      </c>
      <c r="CA250" s="32" t="s">
        <v>208</v>
      </c>
    </row>
    <row r="251" spans="1:79" x14ac:dyDescent="0.25">
      <c r="A251" s="23" t="s">
        <v>58</v>
      </c>
      <c r="B251" s="24" t="s">
        <v>171</v>
      </c>
      <c r="C251" s="25" t="s">
        <v>686</v>
      </c>
      <c r="D25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0.10408185683454167</v>
      </c>
      <c r="E251" s="27">
        <v>28539</v>
      </c>
      <c r="F251" s="27">
        <v>0</v>
      </c>
      <c r="G251" s="27">
        <v>3676</v>
      </c>
      <c r="H251" s="27">
        <v>0</v>
      </c>
      <c r="I251" s="27">
        <v>0</v>
      </c>
      <c r="J251" s="27">
        <v>309516</v>
      </c>
      <c r="K251" s="27">
        <v>0</v>
      </c>
      <c r="L25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2.4909602249899559E-2</v>
      </c>
      <c r="M251" s="27">
        <v>124</v>
      </c>
      <c r="N251" s="27">
        <v>0</v>
      </c>
      <c r="O251" s="27">
        <v>4978</v>
      </c>
      <c r="P251" s="27">
        <v>0</v>
      </c>
      <c r="Q25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51" s="27">
        <v>0</v>
      </c>
      <c r="S251" s="27">
        <v>0</v>
      </c>
      <c r="T251" s="27">
        <v>0</v>
      </c>
      <c r="U251" s="27">
        <v>4978</v>
      </c>
      <c r="V251" s="27">
        <v>0</v>
      </c>
      <c r="W251" s="27">
        <v>34</v>
      </c>
      <c r="X251" s="27">
        <v>363</v>
      </c>
      <c r="Y25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0.46477726514945916</v>
      </c>
      <c r="Z251" s="27">
        <v>0</v>
      </c>
      <c r="AA251" s="27">
        <v>167636</v>
      </c>
      <c r="AB251" s="27">
        <v>24012</v>
      </c>
      <c r="AC251" s="27">
        <v>0</v>
      </c>
      <c r="AD251" s="27">
        <v>232</v>
      </c>
      <c r="AE251" s="27">
        <v>309516</v>
      </c>
      <c r="AF251" s="27">
        <v>0</v>
      </c>
      <c r="AG25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1.9285820562416307</v>
      </c>
      <c r="AH251" s="27">
        <v>11343</v>
      </c>
      <c r="AI251" s="27">
        <v>547</v>
      </c>
      <c r="AJ251" s="27">
        <v>0</v>
      </c>
      <c r="AK251" s="27">
        <v>116</v>
      </c>
      <c r="AL251" s="27">
        <v>0</v>
      </c>
      <c r="AM251" s="27">
        <v>286</v>
      </c>
      <c r="AN251" s="27">
        <v>3676</v>
      </c>
      <c r="AO251" s="27">
        <v>5672</v>
      </c>
      <c r="AP251" s="27">
        <v>-622</v>
      </c>
      <c r="AQ251" s="27">
        <v>-6099</v>
      </c>
      <c r="AR25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3.6798304758235409</v>
      </c>
      <c r="AS251" s="27">
        <v>8819</v>
      </c>
      <c r="AT251" s="27">
        <v>1288</v>
      </c>
      <c r="AU251" s="27">
        <v>3240</v>
      </c>
      <c r="AV251" s="27">
        <v>532</v>
      </c>
      <c r="AW251" s="27">
        <v>279</v>
      </c>
      <c r="AX251" s="27">
        <v>0</v>
      </c>
      <c r="AY251" s="27">
        <v>3676</v>
      </c>
      <c r="AZ251" s="27">
        <v>0</v>
      </c>
      <c r="BA251" s="27">
        <v>0</v>
      </c>
      <c r="BB251" s="27">
        <v>0</v>
      </c>
      <c r="BC251" s="27">
        <v>894</v>
      </c>
      <c r="BD251" s="27">
        <v>374</v>
      </c>
      <c r="BE251" s="27">
        <v>5191</v>
      </c>
      <c r="BF251" s="26">
        <f>IFERROR(SUM(Entity_Metrics[[#This Row],[Operating surplus/(deficit) (social housing lettings)]])/SUM(Entity_Metrics[[#This Row],[Turnover from social housing lettings]]),"")</f>
        <v>0.31937118267629094</v>
      </c>
      <c r="BG251" s="27">
        <v>9203</v>
      </c>
      <c r="BH251" s="27">
        <v>28816</v>
      </c>
      <c r="BI251" s="26">
        <f>IFERROR(SUM(Entity_Metrics[[#This Row],[Operating surplus/(deficit) (overall)2]],-Entity_Metrics[[#This Row],[Gain/(loss) on disposal of fixed assets (housing properties)2]],-Entity_Metrics[[#This Row],[Gain/(loss) on disposal of fixed assets (other)2]])/SUM(Entity_Metrics[[#This Row],[Turnover (overall)]]),"")</f>
        <v>0.32015657898638833</v>
      </c>
      <c r="BJ251" s="27">
        <v>11343</v>
      </c>
      <c r="BK251" s="27">
        <v>547</v>
      </c>
      <c r="BL251" s="27">
        <v>0</v>
      </c>
      <c r="BM251" s="27">
        <v>33721</v>
      </c>
      <c r="BN251" s="26">
        <f>IFERROR(SUM(Entity_Metrics[[#This Row],[Operating surplus/(deficit) (overall)3]],Entity_Metrics[[#This Row],[Share of operating surplus/(deficit) in joint ventures or associates]])/SUM(Entity_Metrics[[#This Row],[Total assets less current liabilities]]),"")</f>
        <v>3.4308061774473569E-2</v>
      </c>
      <c r="BO251" s="27">
        <v>11343</v>
      </c>
      <c r="BP251" s="27">
        <v>0</v>
      </c>
      <c r="BQ251" s="27">
        <v>330622</v>
      </c>
      <c r="BR251" s="65">
        <f>Entity_Metrics[[#This Row],[Total social housing units owned (Period end)]]</f>
        <v>4978</v>
      </c>
      <c r="BS251" s="26">
        <v>0</v>
      </c>
      <c r="BT251" s="26">
        <v>0.10034184596822843</v>
      </c>
      <c r="BU251" s="30" t="s">
        <v>850</v>
      </c>
      <c r="BV251" s="64">
        <v>2007</v>
      </c>
      <c r="BW251" s="30" t="s">
        <v>851</v>
      </c>
      <c r="BX251" s="30" t="s">
        <v>856</v>
      </c>
      <c r="BY251" s="29">
        <v>0.99314921667750744</v>
      </c>
      <c r="BZ251" s="23" t="s">
        <v>58</v>
      </c>
      <c r="CA251" s="32" t="s">
        <v>171</v>
      </c>
    </row>
    <row r="252" spans="1:79" x14ac:dyDescent="0.25">
      <c r="A252" s="23" t="s">
        <v>302</v>
      </c>
      <c r="B252" s="24" t="s">
        <v>303</v>
      </c>
      <c r="C252" s="25" t="s">
        <v>686</v>
      </c>
      <c r="D252"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1.4378821474165155E-2</v>
      </c>
      <c r="E252" s="27">
        <v>0</v>
      </c>
      <c r="F252" s="27">
        <v>0</v>
      </c>
      <c r="G252" s="27">
        <v>642</v>
      </c>
      <c r="H252" s="27">
        <v>0</v>
      </c>
      <c r="I252" s="27">
        <v>0</v>
      </c>
      <c r="J252" s="27">
        <v>44649</v>
      </c>
      <c r="K252" s="27">
        <v>0</v>
      </c>
      <c r="L252"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0</v>
      </c>
      <c r="M252" s="27">
        <v>0</v>
      </c>
      <c r="N252" s="27">
        <v>0</v>
      </c>
      <c r="O252" s="27">
        <v>2624</v>
      </c>
      <c r="P252" s="27">
        <v>0</v>
      </c>
      <c r="Q252"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52" s="27">
        <v>0</v>
      </c>
      <c r="S252" s="27">
        <v>0</v>
      </c>
      <c r="T252" s="27">
        <v>0</v>
      </c>
      <c r="U252" s="27">
        <v>2624</v>
      </c>
      <c r="V252" s="27">
        <v>0</v>
      </c>
      <c r="W252" s="27">
        <v>0</v>
      </c>
      <c r="X252" s="27">
        <v>381</v>
      </c>
      <c r="Y252"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-8.114403458084167E-2</v>
      </c>
      <c r="Z252" s="27">
        <v>0</v>
      </c>
      <c r="AA252" s="27">
        <v>3946</v>
      </c>
      <c r="AB252" s="27">
        <v>7569</v>
      </c>
      <c r="AC252" s="27">
        <v>0</v>
      </c>
      <c r="AD252" s="27">
        <v>0</v>
      </c>
      <c r="AE252" s="27">
        <v>44649</v>
      </c>
      <c r="AF252" s="27">
        <v>0</v>
      </c>
      <c r="AG252"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16.817460317460316</v>
      </c>
      <c r="AH252" s="27">
        <v>3684</v>
      </c>
      <c r="AI252" s="27">
        <v>512</v>
      </c>
      <c r="AJ252" s="27">
        <v>0</v>
      </c>
      <c r="AK252" s="27">
        <v>538</v>
      </c>
      <c r="AL252" s="27">
        <v>0</v>
      </c>
      <c r="AM252" s="27">
        <v>13</v>
      </c>
      <c r="AN252" s="27">
        <v>642</v>
      </c>
      <c r="AO252" s="27">
        <v>2233</v>
      </c>
      <c r="AP252" s="27">
        <v>0</v>
      </c>
      <c r="AQ252" s="27">
        <v>-252</v>
      </c>
      <c r="AR252"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3.9607469512195124</v>
      </c>
      <c r="AS252" s="27">
        <v>2274</v>
      </c>
      <c r="AT252" s="27">
        <v>3379</v>
      </c>
      <c r="AU252" s="27">
        <v>2908</v>
      </c>
      <c r="AV252" s="27">
        <v>552</v>
      </c>
      <c r="AW252" s="27">
        <v>0</v>
      </c>
      <c r="AX252" s="27">
        <v>0</v>
      </c>
      <c r="AY252" s="27">
        <v>642</v>
      </c>
      <c r="AZ252" s="27">
        <v>0</v>
      </c>
      <c r="BA252" s="27">
        <v>0</v>
      </c>
      <c r="BB252" s="27">
        <v>0</v>
      </c>
      <c r="BC252" s="27">
        <v>638</v>
      </c>
      <c r="BD252" s="27">
        <v>0</v>
      </c>
      <c r="BE252" s="27">
        <v>2624</v>
      </c>
      <c r="BF252" s="26">
        <f>IFERROR(SUM(Entity_Metrics[[#This Row],[Operating surplus/(deficit) (social housing lettings)]])/SUM(Entity_Metrics[[#This Row],[Turnover from social housing lettings]]),"")</f>
        <v>0.23073776080730943</v>
      </c>
      <c r="BG252" s="27">
        <v>3384</v>
      </c>
      <c r="BH252" s="27">
        <v>14666</v>
      </c>
      <c r="BI252" s="26">
        <f>IFERROR(SUM(Entity_Metrics[[#This Row],[Operating surplus/(deficit) (overall)2]],-Entity_Metrics[[#This Row],[Gain/(loss) on disposal of fixed assets (housing properties)2]],-Entity_Metrics[[#This Row],[Gain/(loss) on disposal of fixed assets (other)2]])/SUM(Entity_Metrics[[#This Row],[Turnover (overall)]]),"")</f>
        <v>0.20980223559759242</v>
      </c>
      <c r="BJ252" s="27">
        <v>3684</v>
      </c>
      <c r="BK252" s="27">
        <v>512</v>
      </c>
      <c r="BL252" s="27">
        <v>0</v>
      </c>
      <c r="BM252" s="27">
        <v>15119</v>
      </c>
      <c r="BN252" s="26">
        <f>IFERROR(SUM(Entity_Metrics[[#This Row],[Operating surplus/(deficit) (overall)3]],Entity_Metrics[[#This Row],[Share of operating surplus/(deficit) in joint ventures or associates]])/SUM(Entity_Metrics[[#This Row],[Total assets less current liabilities]]),"")</f>
        <v>6.8763415772281844E-2</v>
      </c>
      <c r="BO252" s="27">
        <v>3684</v>
      </c>
      <c r="BP252" s="27">
        <v>0</v>
      </c>
      <c r="BQ252" s="27">
        <v>53575</v>
      </c>
      <c r="BR252" s="65">
        <f>Entity_Metrics[[#This Row],[Total social housing units owned (Period end)]]</f>
        <v>2624</v>
      </c>
      <c r="BS252" s="26">
        <v>0</v>
      </c>
      <c r="BT252" s="26">
        <v>3.277439024390244E-2</v>
      </c>
      <c r="BU252" s="30" t="s">
        <v>850</v>
      </c>
      <c r="BV252" s="64">
        <v>2003</v>
      </c>
      <c r="BW252" s="30" t="s">
        <v>851</v>
      </c>
      <c r="BX252" s="30" t="s">
        <v>849</v>
      </c>
      <c r="BY252" s="29">
        <v>1.0601229068755611</v>
      </c>
      <c r="BZ252" s="23" t="s">
        <v>302</v>
      </c>
      <c r="CA252" s="32" t="s">
        <v>303</v>
      </c>
    </row>
    <row r="253" spans="1:79" x14ac:dyDescent="0.25">
      <c r="A253" s="23" t="s">
        <v>296</v>
      </c>
      <c r="B253" s="24" t="s">
        <v>297</v>
      </c>
      <c r="C253" s="25" t="s">
        <v>686</v>
      </c>
      <c r="D253"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0.10697013068410369</v>
      </c>
      <c r="E253" s="27">
        <v>2798</v>
      </c>
      <c r="F253" s="27">
        <v>6594</v>
      </c>
      <c r="G253" s="27">
        <v>1878</v>
      </c>
      <c r="H253" s="27">
        <v>165</v>
      </c>
      <c r="I253" s="27">
        <v>0</v>
      </c>
      <c r="J253" s="27">
        <v>106899</v>
      </c>
      <c r="K253" s="27">
        <v>0</v>
      </c>
      <c r="L253"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1.4927743369858663E-2</v>
      </c>
      <c r="M253" s="27">
        <v>94</v>
      </c>
      <c r="N253" s="27">
        <v>0</v>
      </c>
      <c r="O253" s="27">
        <v>6163</v>
      </c>
      <c r="P253" s="27">
        <v>134</v>
      </c>
      <c r="Q253"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53" s="27">
        <v>0</v>
      </c>
      <c r="S253" s="27">
        <v>0</v>
      </c>
      <c r="T253" s="27">
        <v>0</v>
      </c>
      <c r="U253" s="27">
        <v>6163</v>
      </c>
      <c r="V253" s="27">
        <v>134</v>
      </c>
      <c r="W253" s="27">
        <v>0</v>
      </c>
      <c r="X253" s="27">
        <v>0</v>
      </c>
      <c r="Y253"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0.56396224473568513</v>
      </c>
      <c r="Z253" s="27">
        <v>491</v>
      </c>
      <c r="AA253" s="27">
        <v>63627</v>
      </c>
      <c r="AB253" s="27">
        <v>3858</v>
      </c>
      <c r="AC253" s="27">
        <v>0</v>
      </c>
      <c r="AD253" s="27">
        <v>27</v>
      </c>
      <c r="AE253" s="27">
        <v>106899</v>
      </c>
      <c r="AF253" s="27">
        <v>0</v>
      </c>
      <c r="AG253"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2.3916374082349185</v>
      </c>
      <c r="AH253" s="27">
        <v>7431</v>
      </c>
      <c r="AI253" s="27">
        <v>1333</v>
      </c>
      <c r="AJ253" s="27">
        <v>33</v>
      </c>
      <c r="AK253" s="27">
        <v>120</v>
      </c>
      <c r="AL253" s="27">
        <v>0</v>
      </c>
      <c r="AM253" s="27">
        <v>26</v>
      </c>
      <c r="AN253" s="27">
        <v>2043</v>
      </c>
      <c r="AO253" s="27">
        <v>3565</v>
      </c>
      <c r="AP253" s="27">
        <v>-165</v>
      </c>
      <c r="AQ253" s="27">
        <v>-2968</v>
      </c>
      <c r="AR253"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3.8804153821190979</v>
      </c>
      <c r="AS253" s="27">
        <v>6298</v>
      </c>
      <c r="AT253" s="27">
        <v>1451</v>
      </c>
      <c r="AU253" s="27">
        <v>4993</v>
      </c>
      <c r="AV253" s="27">
        <v>2612</v>
      </c>
      <c r="AW253" s="27">
        <v>4417</v>
      </c>
      <c r="AX253" s="27">
        <v>0</v>
      </c>
      <c r="AY253" s="27">
        <v>2043</v>
      </c>
      <c r="AZ253" s="27">
        <v>0</v>
      </c>
      <c r="BA253" s="27">
        <v>0</v>
      </c>
      <c r="BB253" s="27">
        <v>324</v>
      </c>
      <c r="BC253" s="27">
        <v>0</v>
      </c>
      <c r="BD253" s="27">
        <v>1777</v>
      </c>
      <c r="BE253" s="27">
        <v>6163</v>
      </c>
      <c r="BF253" s="26">
        <f>IFERROR(SUM(Entity_Metrics[[#This Row],[Operating surplus/(deficit) (social housing lettings)]])/SUM(Entity_Metrics[[#This Row],[Turnover from social housing lettings]]),"")</f>
        <v>0.22745531231170918</v>
      </c>
      <c r="BG253" s="27">
        <v>6795</v>
      </c>
      <c r="BH253" s="27">
        <v>29874</v>
      </c>
      <c r="BI253" s="26">
        <f>IFERROR(SUM(Entity_Metrics[[#This Row],[Operating surplus/(deficit) (overall)2]],-Entity_Metrics[[#This Row],[Gain/(loss) on disposal of fixed assets (housing properties)2]],-Entity_Metrics[[#This Row],[Gain/(loss) on disposal of fixed assets (other)2]])/SUM(Entity_Metrics[[#This Row],[Turnover (overall)]]),"")</f>
        <v>0.18446424769609782</v>
      </c>
      <c r="BJ253" s="27">
        <v>7431</v>
      </c>
      <c r="BK253" s="27">
        <v>1333</v>
      </c>
      <c r="BL253" s="27">
        <v>33</v>
      </c>
      <c r="BM253" s="27">
        <v>32879</v>
      </c>
      <c r="BN253" s="26">
        <f>IFERROR(SUM(Entity_Metrics[[#This Row],[Operating surplus/(deficit) (overall)3]],Entity_Metrics[[#This Row],[Share of operating surplus/(deficit) in joint ventures or associates]])/SUM(Entity_Metrics[[#This Row],[Total assets less current liabilities]]),"")</f>
        <v>6.5691301272984448E-2</v>
      </c>
      <c r="BO253" s="27">
        <v>7431</v>
      </c>
      <c r="BP253" s="27">
        <v>0</v>
      </c>
      <c r="BQ253" s="27">
        <v>113120</v>
      </c>
      <c r="BR253" s="65">
        <f>Entity_Metrics[[#This Row],[Total social housing units owned (Period end)]]</f>
        <v>6163</v>
      </c>
      <c r="BS253" s="26">
        <v>1.4605647517039922E-3</v>
      </c>
      <c r="BT253" s="26">
        <v>2.4505030834144757E-2</v>
      </c>
      <c r="BU253" s="30" t="s">
        <v>850</v>
      </c>
      <c r="BV253" s="64">
        <v>2002</v>
      </c>
      <c r="BW253" s="30" t="s">
        <v>851</v>
      </c>
      <c r="BX253" s="30" t="s">
        <v>853</v>
      </c>
      <c r="BY253" s="29">
        <v>0.92070169320167683</v>
      </c>
      <c r="BZ253" s="23" t="s">
        <v>296</v>
      </c>
      <c r="CA253" s="32" t="s">
        <v>297</v>
      </c>
    </row>
    <row r="254" spans="1:79" x14ac:dyDescent="0.25">
      <c r="A254" s="23" t="s">
        <v>102</v>
      </c>
      <c r="B254" s="24" t="s">
        <v>64</v>
      </c>
      <c r="C254" s="25" t="s">
        <v>674</v>
      </c>
      <c r="D254"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8.0661018825586142E-2</v>
      </c>
      <c r="E254" s="27">
        <v>42241</v>
      </c>
      <c r="F254" s="27">
        <v>0</v>
      </c>
      <c r="G254" s="27">
        <v>5435</v>
      </c>
      <c r="H254" s="27">
        <v>1139</v>
      </c>
      <c r="I254" s="27">
        <v>0</v>
      </c>
      <c r="J254" s="27">
        <v>605187</v>
      </c>
      <c r="K254" s="27">
        <v>0</v>
      </c>
      <c r="L254"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3.6929570034291745E-2</v>
      </c>
      <c r="M254" s="27">
        <v>280</v>
      </c>
      <c r="N254" s="27">
        <v>0</v>
      </c>
      <c r="O254" s="27">
        <v>7401</v>
      </c>
      <c r="P254" s="27">
        <v>181</v>
      </c>
      <c r="Q254"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54" s="27">
        <v>0</v>
      </c>
      <c r="S254" s="27">
        <v>0</v>
      </c>
      <c r="T254" s="27">
        <v>0</v>
      </c>
      <c r="U254" s="27">
        <v>7401</v>
      </c>
      <c r="V254" s="27">
        <v>181</v>
      </c>
      <c r="W254" s="27">
        <v>0</v>
      </c>
      <c r="X254" s="27">
        <v>1</v>
      </c>
      <c r="Y254"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0.38690355212521088</v>
      </c>
      <c r="Z254" s="27">
        <v>1973</v>
      </c>
      <c r="AA254" s="27">
        <v>237840</v>
      </c>
      <c r="AB254" s="27">
        <v>27662</v>
      </c>
      <c r="AC254" s="27">
        <v>0</v>
      </c>
      <c r="AD254" s="27">
        <v>21998</v>
      </c>
      <c r="AE254" s="27">
        <v>605187</v>
      </c>
      <c r="AF254" s="27">
        <v>0</v>
      </c>
      <c r="AG254"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2.2879613574436464</v>
      </c>
      <c r="AH254" s="27">
        <v>19415</v>
      </c>
      <c r="AI254" s="27">
        <v>975</v>
      </c>
      <c r="AJ254" s="27">
        <v>6</v>
      </c>
      <c r="AK254" s="27">
        <v>961</v>
      </c>
      <c r="AL254" s="27">
        <v>0</v>
      </c>
      <c r="AM254" s="27">
        <v>333</v>
      </c>
      <c r="AN254" s="27">
        <v>5435</v>
      </c>
      <c r="AO254" s="27">
        <v>6102</v>
      </c>
      <c r="AP254" s="27">
        <v>-1139</v>
      </c>
      <c r="AQ254" s="27">
        <v>-6935</v>
      </c>
      <c r="AR254"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4.0453992703688693</v>
      </c>
      <c r="AS254" s="27">
        <v>4401</v>
      </c>
      <c r="AT254" s="27">
        <v>6364</v>
      </c>
      <c r="AU254" s="27">
        <v>4211</v>
      </c>
      <c r="AV254" s="27">
        <v>7540</v>
      </c>
      <c r="AW254" s="27">
        <v>211</v>
      </c>
      <c r="AX254" s="27">
        <v>0</v>
      </c>
      <c r="AY254" s="27">
        <v>5435</v>
      </c>
      <c r="AZ254" s="27">
        <v>44</v>
      </c>
      <c r="BA254" s="27">
        <v>71</v>
      </c>
      <c r="BB254" s="27">
        <v>720</v>
      </c>
      <c r="BC254" s="27">
        <v>0</v>
      </c>
      <c r="BD254" s="27">
        <v>943</v>
      </c>
      <c r="BE254" s="27">
        <v>7401</v>
      </c>
      <c r="BF254" s="26">
        <f>IFERROR(SUM(Entity_Metrics[[#This Row],[Operating surplus/(deficit) (social housing lettings)]])/SUM(Entity_Metrics[[#This Row],[Turnover from social housing lettings]]),"")</f>
        <v>0.37595569070373586</v>
      </c>
      <c r="BG254" s="27">
        <v>17309</v>
      </c>
      <c r="BH254" s="27">
        <v>46040</v>
      </c>
      <c r="BI254" s="26">
        <f>IFERROR(SUM(Entity_Metrics[[#This Row],[Operating surplus/(deficit) (overall)2]],-Entity_Metrics[[#This Row],[Gain/(loss) on disposal of fixed assets (housing properties)2]],-Entity_Metrics[[#This Row],[Gain/(loss) on disposal of fixed assets (other)2]])/SUM(Entity_Metrics[[#This Row],[Turnover (overall)]]),"")</f>
        <v>0.32640413627027409</v>
      </c>
      <c r="BJ254" s="27">
        <v>19415</v>
      </c>
      <c r="BK254" s="27">
        <v>975</v>
      </c>
      <c r="BL254" s="27">
        <v>6</v>
      </c>
      <c r="BM254" s="27">
        <v>56476</v>
      </c>
      <c r="BN254" s="26">
        <f>IFERROR(SUM(Entity_Metrics[[#This Row],[Operating surplus/(deficit) (overall)3]],Entity_Metrics[[#This Row],[Share of operating surplus/(deficit) in joint ventures or associates]])/SUM(Entity_Metrics[[#This Row],[Total assets less current liabilities]]),"")</f>
        <v>2.987948172988579E-2</v>
      </c>
      <c r="BO254" s="27">
        <v>19415</v>
      </c>
      <c r="BP254" s="27">
        <v>0</v>
      </c>
      <c r="BQ254" s="27">
        <v>649777</v>
      </c>
      <c r="BR254" s="65">
        <f>Entity_Metrics[[#This Row],[Total social housing units owned (Period end)]]</f>
        <v>7401</v>
      </c>
      <c r="BS254" s="26">
        <v>8.8600899233007135E-3</v>
      </c>
      <c r="BT254" s="26">
        <v>0.13276910870140174</v>
      </c>
      <c r="BU254" s="30" t="s">
        <v>850</v>
      </c>
      <c r="BV254" s="64">
        <v>1989</v>
      </c>
      <c r="BW254" s="30" t="s">
        <v>851</v>
      </c>
      <c r="BX254" s="30" t="s">
        <v>847</v>
      </c>
      <c r="BY254" s="29">
        <v>1.0329711362193799</v>
      </c>
      <c r="BZ254" s="23" t="s">
        <v>102</v>
      </c>
      <c r="CA254" s="32" t="s">
        <v>64</v>
      </c>
    </row>
    <row r="255" spans="1:79" x14ac:dyDescent="0.25">
      <c r="A255" s="23" t="s">
        <v>30</v>
      </c>
      <c r="B255" s="24" t="s">
        <v>31</v>
      </c>
      <c r="C255" s="25" t="s">
        <v>686</v>
      </c>
      <c r="D255"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2.1117642278625025E-2</v>
      </c>
      <c r="E255" s="27">
        <v>3821</v>
      </c>
      <c r="F255" s="27">
        <v>0</v>
      </c>
      <c r="G255" s="27">
        <v>3927</v>
      </c>
      <c r="H255" s="27">
        <v>48</v>
      </c>
      <c r="I255" s="27">
        <v>0</v>
      </c>
      <c r="J255" s="27">
        <v>369170</v>
      </c>
      <c r="K255" s="27">
        <v>0</v>
      </c>
      <c r="L255"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4.0283372690651477E-3</v>
      </c>
      <c r="M255" s="27">
        <v>29</v>
      </c>
      <c r="N255" s="27">
        <v>0</v>
      </c>
      <c r="O255" s="27">
        <v>6949</v>
      </c>
      <c r="P255" s="27">
        <v>250</v>
      </c>
      <c r="Q255"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55" s="27">
        <v>0</v>
      </c>
      <c r="S255" s="27">
        <v>0</v>
      </c>
      <c r="T255" s="27">
        <v>0</v>
      </c>
      <c r="U255" s="27">
        <v>6949</v>
      </c>
      <c r="V255" s="27">
        <v>250</v>
      </c>
      <c r="W255" s="27">
        <v>34</v>
      </c>
      <c r="X255" s="27">
        <v>97</v>
      </c>
      <c r="Y255"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0.40983828588455185</v>
      </c>
      <c r="Z255" s="27">
        <v>7218</v>
      </c>
      <c r="AA255" s="27">
        <v>158749</v>
      </c>
      <c r="AB255" s="27">
        <v>14667</v>
      </c>
      <c r="AC255" s="27">
        <v>0</v>
      </c>
      <c r="AD255" s="27">
        <v>0</v>
      </c>
      <c r="AE255" s="27">
        <v>369170</v>
      </c>
      <c r="AF255" s="27">
        <v>0</v>
      </c>
      <c r="AG255"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1.2884440400363968</v>
      </c>
      <c r="AH255" s="27">
        <v>7360</v>
      </c>
      <c r="AI255" s="27">
        <v>1239</v>
      </c>
      <c r="AJ255" s="27">
        <v>0</v>
      </c>
      <c r="AK255" s="27">
        <v>76</v>
      </c>
      <c r="AL255" s="27">
        <v>0</v>
      </c>
      <c r="AM255" s="27">
        <v>300</v>
      </c>
      <c r="AN255" s="27">
        <v>3927</v>
      </c>
      <c r="AO255" s="27">
        <v>6078</v>
      </c>
      <c r="AP255" s="27">
        <v>-48</v>
      </c>
      <c r="AQ255" s="27">
        <v>-6546</v>
      </c>
      <c r="AR255"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3.9249495628782785</v>
      </c>
      <c r="AS255" s="27">
        <v>7261</v>
      </c>
      <c r="AT255" s="27">
        <v>2376</v>
      </c>
      <c r="AU255" s="27">
        <v>7376</v>
      </c>
      <c r="AV255" s="27">
        <v>4115</v>
      </c>
      <c r="AW255" s="27">
        <v>2315</v>
      </c>
      <c r="AX255" s="27">
        <v>0</v>
      </c>
      <c r="AY255" s="27">
        <v>3927</v>
      </c>
      <c r="AZ255" s="27">
        <v>0</v>
      </c>
      <c r="BA255" s="27">
        <v>42</v>
      </c>
      <c r="BB255" s="27">
        <v>0</v>
      </c>
      <c r="BC255" s="27">
        <v>0</v>
      </c>
      <c r="BD255" s="27">
        <v>1770</v>
      </c>
      <c r="BE255" s="27">
        <v>7435</v>
      </c>
      <c r="BF255" s="26">
        <f>IFERROR(SUM(Entity_Metrics[[#This Row],[Operating surplus/(deficit) (social housing lettings)]])/SUM(Entity_Metrics[[#This Row],[Turnover from social housing lettings]]),"")</f>
        <v>0.17158494611521752</v>
      </c>
      <c r="BG255" s="27">
        <v>6082</v>
      </c>
      <c r="BH255" s="27">
        <v>35446</v>
      </c>
      <c r="BI255" s="26">
        <f>IFERROR(SUM(Entity_Metrics[[#This Row],[Operating surplus/(deficit) (overall)2]],-Entity_Metrics[[#This Row],[Gain/(loss) on disposal of fixed assets (housing properties)2]],-Entity_Metrics[[#This Row],[Gain/(loss) on disposal of fixed assets (other)2]])/SUM(Entity_Metrics[[#This Row],[Turnover (overall)]]),"")</f>
        <v>0.16091379899576749</v>
      </c>
      <c r="BJ255" s="27">
        <v>7360</v>
      </c>
      <c r="BK255" s="27">
        <v>1239</v>
      </c>
      <c r="BL255" s="27">
        <v>0</v>
      </c>
      <c r="BM255" s="27">
        <v>38039</v>
      </c>
      <c r="BN255" s="26">
        <f>IFERROR(SUM(Entity_Metrics[[#This Row],[Operating surplus/(deficit) (overall)3]],Entity_Metrics[[#This Row],[Share of operating surplus/(deficit) in joint ventures or associates]])/SUM(Entity_Metrics[[#This Row],[Total assets less current liabilities]]),"")</f>
        <v>1.9287110654556319E-2</v>
      </c>
      <c r="BO255" s="27">
        <v>7360</v>
      </c>
      <c r="BP255" s="27">
        <v>0</v>
      </c>
      <c r="BQ255" s="27">
        <v>381602</v>
      </c>
      <c r="BR255" s="65">
        <f>Entity_Metrics[[#This Row],[Total social housing units owned (Period end)]]</f>
        <v>6949</v>
      </c>
      <c r="BS255" s="26">
        <v>3.6332179930795849E-2</v>
      </c>
      <c r="BT255" s="26">
        <v>3.6764705882352942E-2</v>
      </c>
      <c r="BU255" s="30" t="s">
        <v>850</v>
      </c>
      <c r="BV255" s="64">
        <v>1995</v>
      </c>
      <c r="BW255" s="30" t="s">
        <v>851</v>
      </c>
      <c r="BX255" s="30" t="s">
        <v>855</v>
      </c>
      <c r="BY255" s="29">
        <v>0.94496748352727644</v>
      </c>
      <c r="BZ255" s="23">
        <v>4833</v>
      </c>
      <c r="CA255" s="32" t="s">
        <v>436</v>
      </c>
    </row>
    <row r="256" spans="1:79" x14ac:dyDescent="0.25">
      <c r="A256" s="23" t="s">
        <v>562</v>
      </c>
      <c r="B256" s="24" t="s">
        <v>561</v>
      </c>
      <c r="C256" s="25" t="s">
        <v>686</v>
      </c>
      <c r="D256"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4.731662226088848E-2</v>
      </c>
      <c r="E256" s="27">
        <v>12598</v>
      </c>
      <c r="F256" s="27">
        <v>0</v>
      </c>
      <c r="G256" s="27">
        <v>4408</v>
      </c>
      <c r="H256" s="27">
        <v>398</v>
      </c>
      <c r="I256" s="27">
        <v>0</v>
      </c>
      <c r="J256" s="27">
        <v>367820</v>
      </c>
      <c r="K256" s="27">
        <v>0</v>
      </c>
      <c r="L256"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6.3618290258449306E-3</v>
      </c>
      <c r="M256" s="27">
        <v>46</v>
      </c>
      <c r="N256" s="27">
        <v>2</v>
      </c>
      <c r="O256" s="27">
        <v>7227</v>
      </c>
      <c r="P256" s="27">
        <v>318</v>
      </c>
      <c r="Q256"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56" s="27">
        <v>0</v>
      </c>
      <c r="S256" s="27">
        <v>0</v>
      </c>
      <c r="T256" s="27">
        <v>0</v>
      </c>
      <c r="U256" s="27">
        <v>7227</v>
      </c>
      <c r="V256" s="27">
        <v>318</v>
      </c>
      <c r="W256" s="27">
        <v>0</v>
      </c>
      <c r="X256" s="27">
        <v>0</v>
      </c>
      <c r="Y256"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0.32106193246696751</v>
      </c>
      <c r="Z256" s="27">
        <v>3281</v>
      </c>
      <c r="AA256" s="27">
        <v>123589</v>
      </c>
      <c r="AB256" s="27">
        <v>8777</v>
      </c>
      <c r="AC256" s="27">
        <v>0</v>
      </c>
      <c r="AD256" s="27">
        <v>0</v>
      </c>
      <c r="AE256" s="27">
        <v>367820</v>
      </c>
      <c r="AF256" s="27">
        <v>0</v>
      </c>
      <c r="AG256"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2.1805029280055117</v>
      </c>
      <c r="AH256" s="27">
        <v>12827</v>
      </c>
      <c r="AI256" s="27">
        <v>111</v>
      </c>
      <c r="AJ256" s="27">
        <v>0</v>
      </c>
      <c r="AK256" s="27">
        <v>2057</v>
      </c>
      <c r="AL256" s="27">
        <v>0</v>
      </c>
      <c r="AM256" s="27">
        <v>94</v>
      </c>
      <c r="AN256" s="27">
        <v>5163</v>
      </c>
      <c r="AO256" s="27">
        <v>7070</v>
      </c>
      <c r="AP256" s="27">
        <v>-398</v>
      </c>
      <c r="AQ256" s="27">
        <v>-5408</v>
      </c>
      <c r="AR256"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3.165698478561549</v>
      </c>
      <c r="AS256" s="27">
        <v>5333</v>
      </c>
      <c r="AT256" s="27">
        <v>3941</v>
      </c>
      <c r="AU256" s="27">
        <v>4804</v>
      </c>
      <c r="AV256" s="27">
        <v>781</v>
      </c>
      <c r="AW256" s="27">
        <v>1672</v>
      </c>
      <c r="AX256" s="27">
        <v>121</v>
      </c>
      <c r="AY256" s="27">
        <v>5163</v>
      </c>
      <c r="AZ256" s="27">
        <v>915</v>
      </c>
      <c r="BA256" s="27">
        <v>0</v>
      </c>
      <c r="BB256" s="27">
        <v>0</v>
      </c>
      <c r="BC256" s="27">
        <v>0</v>
      </c>
      <c r="BD256" s="27">
        <v>158</v>
      </c>
      <c r="BE256" s="27">
        <v>7230</v>
      </c>
      <c r="BF256" s="26">
        <f>IFERROR(SUM(Entity_Metrics[[#This Row],[Operating surplus/(deficit) (social housing lettings)]])/SUM(Entity_Metrics[[#This Row],[Turnover from social housing lettings]]),"")</f>
        <v>0.32844751866490995</v>
      </c>
      <c r="BG256" s="27">
        <v>11966</v>
      </c>
      <c r="BH256" s="27">
        <v>36432</v>
      </c>
      <c r="BI256" s="26">
        <f>IFERROR(SUM(Entity_Metrics[[#This Row],[Operating surplus/(deficit) (overall)2]],-Entity_Metrics[[#This Row],[Gain/(loss) on disposal of fixed assets (housing properties)2]],-Entity_Metrics[[#This Row],[Gain/(loss) on disposal of fixed assets (other)2]])/SUM(Entity_Metrics[[#This Row],[Turnover (overall)]]),"")</f>
        <v>0.32558377714051617</v>
      </c>
      <c r="BJ256" s="27">
        <v>12827</v>
      </c>
      <c r="BK256" s="27">
        <v>111</v>
      </c>
      <c r="BL256" s="27">
        <v>0</v>
      </c>
      <c r="BM256" s="27">
        <v>39056</v>
      </c>
      <c r="BN256" s="26">
        <f>IFERROR(SUM(Entity_Metrics[[#This Row],[Operating surplus/(deficit) (overall)3]],Entity_Metrics[[#This Row],[Share of operating surplus/(deficit) in joint ventures or associates]])/SUM(Entity_Metrics[[#This Row],[Total assets less current liabilities]]),"")</f>
        <v>3.4046992121971417E-2</v>
      </c>
      <c r="BO256" s="27">
        <v>12827</v>
      </c>
      <c r="BP256" s="27">
        <v>0</v>
      </c>
      <c r="BQ256" s="27">
        <v>376744</v>
      </c>
      <c r="BR256" s="65">
        <f>Entity_Metrics[[#This Row],[Total social housing units owned (Period end)]]</f>
        <v>7227</v>
      </c>
      <c r="BS256" s="26">
        <v>5.6593330565933304E-2</v>
      </c>
      <c r="BT256" s="26">
        <v>9.5198560951985603E-2</v>
      </c>
      <c r="BU256" s="30" t="s">
        <v>845</v>
      </c>
      <c r="BV256" s="64" t="s">
        <v>118</v>
      </c>
      <c r="BW256" s="30" t="s">
        <v>118</v>
      </c>
      <c r="BX256" s="30" t="s">
        <v>855</v>
      </c>
      <c r="BY256" s="29">
        <v>0.94425117472629427</v>
      </c>
      <c r="BZ256" s="23">
        <v>4826</v>
      </c>
      <c r="CA256" s="32" t="s">
        <v>561</v>
      </c>
    </row>
    <row r="257" spans="1:79" x14ac:dyDescent="0.25">
      <c r="A257" s="23" t="s">
        <v>249</v>
      </c>
      <c r="B257" s="24" t="s">
        <v>50</v>
      </c>
      <c r="C257" s="25" t="s">
        <v>686</v>
      </c>
      <c r="D257"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6.8765357864883928E-2</v>
      </c>
      <c r="E257" s="27">
        <v>5804</v>
      </c>
      <c r="F257" s="27">
        <v>1135</v>
      </c>
      <c r="G257" s="27">
        <v>7585</v>
      </c>
      <c r="H257" s="27">
        <v>0</v>
      </c>
      <c r="I257" s="27">
        <v>0</v>
      </c>
      <c r="J257" s="27">
        <v>211211</v>
      </c>
      <c r="K257" s="27">
        <v>0</v>
      </c>
      <c r="L257"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3.5574092247301274E-3</v>
      </c>
      <c r="M257" s="27">
        <v>21</v>
      </c>
      <c r="N257" s="27">
        <v>8</v>
      </c>
      <c r="O257" s="27">
        <v>7913</v>
      </c>
      <c r="P257" s="27">
        <v>239</v>
      </c>
      <c r="Q257"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1.100648159471689E-3</v>
      </c>
      <c r="R257" s="27">
        <v>0</v>
      </c>
      <c r="S257" s="27">
        <v>0</v>
      </c>
      <c r="T257" s="27">
        <v>9</v>
      </c>
      <c r="U257" s="27">
        <v>7913</v>
      </c>
      <c r="V257" s="27">
        <v>239</v>
      </c>
      <c r="W257" s="27">
        <v>25</v>
      </c>
      <c r="X257" s="27">
        <v>0</v>
      </c>
      <c r="Y257"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0.29870603330318968</v>
      </c>
      <c r="Z257" s="27">
        <v>0</v>
      </c>
      <c r="AA257" s="27">
        <v>65000</v>
      </c>
      <c r="AB257" s="27">
        <v>1910</v>
      </c>
      <c r="AC257" s="27">
        <v>0</v>
      </c>
      <c r="AD257" s="27">
        <v>0</v>
      </c>
      <c r="AE257" s="27">
        <v>211211</v>
      </c>
      <c r="AF257" s="27">
        <v>0</v>
      </c>
      <c r="AG257"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1.5881188118811882</v>
      </c>
      <c r="AH257" s="27">
        <v>5294</v>
      </c>
      <c r="AI257" s="27">
        <v>1804</v>
      </c>
      <c r="AJ257" s="27">
        <v>0</v>
      </c>
      <c r="AK257" s="27">
        <v>198</v>
      </c>
      <c r="AL257" s="27">
        <v>0</v>
      </c>
      <c r="AM257" s="27">
        <v>6</v>
      </c>
      <c r="AN257" s="27">
        <v>7585</v>
      </c>
      <c r="AO257" s="27">
        <v>8297</v>
      </c>
      <c r="AP257" s="27">
        <v>0</v>
      </c>
      <c r="AQ257" s="27">
        <v>-2525</v>
      </c>
      <c r="AR257"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4.1745229369392138</v>
      </c>
      <c r="AS257" s="27">
        <v>7978</v>
      </c>
      <c r="AT257" s="27">
        <v>3786</v>
      </c>
      <c r="AU257" s="27">
        <v>6302</v>
      </c>
      <c r="AV257" s="27">
        <v>919</v>
      </c>
      <c r="AW257" s="27">
        <v>4053</v>
      </c>
      <c r="AX257" s="27">
        <v>0</v>
      </c>
      <c r="AY257" s="27">
        <v>7585</v>
      </c>
      <c r="AZ257" s="27">
        <v>2410</v>
      </c>
      <c r="BA257" s="27">
        <v>0</v>
      </c>
      <c r="BB257" s="27">
        <v>0</v>
      </c>
      <c r="BC257" s="27">
        <v>0</v>
      </c>
      <c r="BD257" s="27">
        <v>0</v>
      </c>
      <c r="BE257" s="27">
        <v>7913</v>
      </c>
      <c r="BF257" s="26">
        <f>IFERROR(SUM(Entity_Metrics[[#This Row],[Operating surplus/(deficit) (social housing lettings)]])/SUM(Entity_Metrics[[#This Row],[Turnover from social housing lettings]]),"")</f>
        <v>8.3053667616120028E-2</v>
      </c>
      <c r="BG257" s="27">
        <v>2945</v>
      </c>
      <c r="BH257" s="27">
        <v>35459</v>
      </c>
      <c r="BI257" s="26">
        <f>IFERROR(SUM(Entity_Metrics[[#This Row],[Operating surplus/(deficit) (overall)2]],-Entity_Metrics[[#This Row],[Gain/(loss) on disposal of fixed assets (housing properties)2]],-Entity_Metrics[[#This Row],[Gain/(loss) on disposal of fixed assets (other)2]])/SUM(Entity_Metrics[[#This Row],[Turnover (overall)]]),"")</f>
        <v>8.8271745453625719E-2</v>
      </c>
      <c r="BJ257" s="27">
        <v>5294</v>
      </c>
      <c r="BK257" s="27">
        <v>1804</v>
      </c>
      <c r="BL257" s="27">
        <v>0</v>
      </c>
      <c r="BM257" s="27">
        <v>39537</v>
      </c>
      <c r="BN257" s="26">
        <f>IFERROR(SUM(Entity_Metrics[[#This Row],[Operating surplus/(deficit) (overall)3]],Entity_Metrics[[#This Row],[Share of operating surplus/(deficit) in joint ventures or associates]])/SUM(Entity_Metrics[[#This Row],[Total assets less current liabilities]]),"")</f>
        <v>2.4962042983374354E-2</v>
      </c>
      <c r="BO257" s="27">
        <v>5294</v>
      </c>
      <c r="BP257" s="27">
        <v>0</v>
      </c>
      <c r="BQ257" s="27">
        <v>212082</v>
      </c>
      <c r="BR257" s="65">
        <f>Entity_Metrics[[#This Row],[Total social housing units owned (Period end)]]</f>
        <v>7913</v>
      </c>
      <c r="BS257" s="26">
        <v>1.5174506828528073E-3</v>
      </c>
      <c r="BT257" s="26">
        <v>8.7253414264036426E-3</v>
      </c>
      <c r="BU257" s="30" t="s">
        <v>850</v>
      </c>
      <c r="BV257" s="64">
        <v>1999</v>
      </c>
      <c r="BW257" s="30" t="s">
        <v>851</v>
      </c>
      <c r="BX257" s="30" t="s">
        <v>853</v>
      </c>
      <c r="BY257" s="29">
        <v>0.92070169320167683</v>
      </c>
      <c r="BZ257" s="23">
        <v>4755</v>
      </c>
      <c r="CA257" s="32" t="s">
        <v>544</v>
      </c>
    </row>
    <row r="258" spans="1:79" x14ac:dyDescent="0.25">
      <c r="A258" s="23" t="s">
        <v>41</v>
      </c>
      <c r="B258" s="24" t="s">
        <v>66</v>
      </c>
      <c r="C258" s="25" t="s">
        <v>686</v>
      </c>
      <c r="D258"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8.0824110809493976E-2</v>
      </c>
      <c r="E258" s="27">
        <v>14944</v>
      </c>
      <c r="F258" s="27">
        <v>521</v>
      </c>
      <c r="G258" s="27">
        <v>1752</v>
      </c>
      <c r="H258" s="27">
        <v>201</v>
      </c>
      <c r="I258" s="27">
        <v>0</v>
      </c>
      <c r="J258" s="27">
        <v>215505</v>
      </c>
      <c r="K258" s="27">
        <v>0</v>
      </c>
      <c r="L258"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1.8669471469892191E-2</v>
      </c>
      <c r="M258" s="27">
        <v>71</v>
      </c>
      <c r="N258" s="27">
        <v>0</v>
      </c>
      <c r="O258" s="27">
        <v>3548</v>
      </c>
      <c r="P258" s="27">
        <v>255</v>
      </c>
      <c r="Q258"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58" s="27">
        <v>0</v>
      </c>
      <c r="S258" s="27">
        <v>0</v>
      </c>
      <c r="T258" s="27">
        <v>0</v>
      </c>
      <c r="U258" s="27">
        <v>3548</v>
      </c>
      <c r="V258" s="27">
        <v>255</v>
      </c>
      <c r="W258" s="27">
        <v>0</v>
      </c>
      <c r="X258" s="27">
        <v>0</v>
      </c>
      <c r="Y258"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0.60002784158140188</v>
      </c>
      <c r="Z258" s="27">
        <v>1277</v>
      </c>
      <c r="AA258" s="27">
        <v>134550</v>
      </c>
      <c r="AB258" s="27">
        <v>6518</v>
      </c>
      <c r="AC258" s="27">
        <v>0</v>
      </c>
      <c r="AD258" s="27">
        <v>0</v>
      </c>
      <c r="AE258" s="27">
        <v>215505</v>
      </c>
      <c r="AF258" s="27">
        <v>0</v>
      </c>
      <c r="AG258"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2.0119151918696336</v>
      </c>
      <c r="AH258" s="27">
        <v>10626</v>
      </c>
      <c r="AI258" s="27">
        <v>708</v>
      </c>
      <c r="AJ258" s="27">
        <v>0</v>
      </c>
      <c r="AK258" s="27">
        <v>426</v>
      </c>
      <c r="AL258" s="27">
        <v>0</v>
      </c>
      <c r="AM258" s="27">
        <v>38</v>
      </c>
      <c r="AN258" s="27">
        <v>1752</v>
      </c>
      <c r="AO258" s="27">
        <v>3704</v>
      </c>
      <c r="AP258" s="27">
        <v>-271</v>
      </c>
      <c r="AQ258" s="27">
        <v>-5436</v>
      </c>
      <c r="AR258"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3.0428058547362609</v>
      </c>
      <c r="AS258" s="27">
        <v>3546</v>
      </c>
      <c r="AT258" s="27">
        <v>1030</v>
      </c>
      <c r="AU258" s="27">
        <v>1932</v>
      </c>
      <c r="AV258" s="27">
        <v>1503</v>
      </c>
      <c r="AW258" s="27">
        <v>575</v>
      </c>
      <c r="AX258" s="27">
        <v>0</v>
      </c>
      <c r="AY258" s="27">
        <v>1752</v>
      </c>
      <c r="AZ258" s="27">
        <v>312</v>
      </c>
      <c r="BA258" s="27">
        <v>245</v>
      </c>
      <c r="BB258" s="27">
        <v>0</v>
      </c>
      <c r="BC258" s="27">
        <v>62</v>
      </c>
      <c r="BD258" s="27">
        <v>61</v>
      </c>
      <c r="BE258" s="27">
        <v>3621</v>
      </c>
      <c r="BF258" s="26">
        <f>IFERROR(SUM(Entity_Metrics[[#This Row],[Operating surplus/(deficit) (social housing lettings)]])/SUM(Entity_Metrics[[#This Row],[Turnover from social housing lettings]]),"")</f>
        <v>0.42368078781122259</v>
      </c>
      <c r="BG258" s="27">
        <v>9121</v>
      </c>
      <c r="BH258" s="27">
        <v>21528</v>
      </c>
      <c r="BI258" s="26">
        <f>IFERROR(SUM(Entity_Metrics[[#This Row],[Operating surplus/(deficit) (overall)2]],-Entity_Metrics[[#This Row],[Gain/(loss) on disposal of fixed assets (housing properties)2]],-Entity_Metrics[[#This Row],[Gain/(loss) on disposal of fixed assets (other)2]])/SUM(Entity_Metrics[[#This Row],[Turnover (overall)]]),"")</f>
        <v>0.39567541689938562</v>
      </c>
      <c r="BJ258" s="27">
        <v>10626</v>
      </c>
      <c r="BK258" s="27">
        <v>708</v>
      </c>
      <c r="BL258" s="27">
        <v>0</v>
      </c>
      <c r="BM258" s="27">
        <v>25066</v>
      </c>
      <c r="BN258" s="26">
        <f>IFERROR(SUM(Entity_Metrics[[#This Row],[Operating surplus/(deficit) (overall)3]],Entity_Metrics[[#This Row],[Share of operating surplus/(deficit) in joint ventures or associates]])/SUM(Entity_Metrics[[#This Row],[Total assets less current liabilities]]),"")</f>
        <v>4.7777917663351377E-2</v>
      </c>
      <c r="BO258" s="27">
        <v>10626</v>
      </c>
      <c r="BP258" s="27">
        <v>0</v>
      </c>
      <c r="BQ258" s="27">
        <v>222404</v>
      </c>
      <c r="BR258" s="65">
        <f>Entity_Metrics[[#This Row],[Total social housing units owned (Period end)]]</f>
        <v>3548</v>
      </c>
      <c r="BS258" s="26">
        <v>3.1003382187147687E-3</v>
      </c>
      <c r="BT258" s="26">
        <v>6.059751972942503E-2</v>
      </c>
      <c r="BU258" s="30" t="s">
        <v>850</v>
      </c>
      <c r="BV258" s="64">
        <v>1999</v>
      </c>
      <c r="BW258" s="30" t="s">
        <v>851</v>
      </c>
      <c r="BX258" s="30" t="s">
        <v>847</v>
      </c>
      <c r="BY258" s="29">
        <v>1.0329711362193799</v>
      </c>
      <c r="BZ258" s="23" t="s">
        <v>41</v>
      </c>
      <c r="CA258" s="32" t="s">
        <v>66</v>
      </c>
    </row>
    <row r="259" spans="1:79" x14ac:dyDescent="0.25">
      <c r="A259" s="23" t="s">
        <v>40</v>
      </c>
      <c r="B259" s="24" t="s">
        <v>113</v>
      </c>
      <c r="C259" s="25" t="s">
        <v>686</v>
      </c>
      <c r="D259"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7.8394747026423378E-2</v>
      </c>
      <c r="E259" s="27">
        <v>47572</v>
      </c>
      <c r="F259" s="27">
        <v>0</v>
      </c>
      <c r="G259" s="27">
        <v>7324</v>
      </c>
      <c r="H259" s="27">
        <v>0</v>
      </c>
      <c r="I259" s="27">
        <v>0</v>
      </c>
      <c r="J259" s="27">
        <v>700251</v>
      </c>
      <c r="K259" s="27">
        <v>0</v>
      </c>
      <c r="L259"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6.0635972643305362E-3</v>
      </c>
      <c r="M259" s="27">
        <v>86</v>
      </c>
      <c r="N259" s="27">
        <v>0</v>
      </c>
      <c r="O259" s="27">
        <v>14183</v>
      </c>
      <c r="P259" s="27">
        <v>0</v>
      </c>
      <c r="Q259"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59" s="27">
        <v>0</v>
      </c>
      <c r="S259" s="27">
        <v>0</v>
      </c>
      <c r="T259" s="27">
        <v>0</v>
      </c>
      <c r="U259" s="27">
        <v>14183</v>
      </c>
      <c r="V259" s="27">
        <v>0</v>
      </c>
      <c r="W259" s="27">
        <v>68</v>
      </c>
      <c r="X259" s="27">
        <v>839</v>
      </c>
      <c r="Y259"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0.37969956487031081</v>
      </c>
      <c r="Z259" s="27">
        <v>38052</v>
      </c>
      <c r="AA259" s="27">
        <v>289813</v>
      </c>
      <c r="AB259" s="27">
        <v>61980</v>
      </c>
      <c r="AC259" s="27">
        <v>0</v>
      </c>
      <c r="AD259" s="27">
        <v>0</v>
      </c>
      <c r="AE259" s="27">
        <v>700251</v>
      </c>
      <c r="AF259" s="27">
        <v>0</v>
      </c>
      <c r="AG259"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1.6997437211686315</v>
      </c>
      <c r="AH259" s="27">
        <v>19023</v>
      </c>
      <c r="AI259" s="27">
        <v>2419</v>
      </c>
      <c r="AJ259" s="27">
        <v>0</v>
      </c>
      <c r="AK259" s="27">
        <v>734</v>
      </c>
      <c r="AL259" s="27">
        <v>0</v>
      </c>
      <c r="AM259" s="27">
        <v>532</v>
      </c>
      <c r="AN259" s="27">
        <v>7324</v>
      </c>
      <c r="AO259" s="27">
        <v>7503</v>
      </c>
      <c r="AP259" s="27">
        <v>-405</v>
      </c>
      <c r="AQ259" s="27">
        <v>-9350</v>
      </c>
      <c r="AR259"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2.6866192630898511</v>
      </c>
      <c r="AS259" s="27">
        <v>14054</v>
      </c>
      <c r="AT259" s="27">
        <v>1126</v>
      </c>
      <c r="AU259" s="27">
        <v>8851</v>
      </c>
      <c r="AV259" s="27">
        <v>2489</v>
      </c>
      <c r="AW259" s="27">
        <v>4955</v>
      </c>
      <c r="AX259" s="27">
        <v>0</v>
      </c>
      <c r="AY259" s="27">
        <v>7324</v>
      </c>
      <c r="AZ259" s="27">
        <v>2</v>
      </c>
      <c r="BA259" s="27">
        <v>1538</v>
      </c>
      <c r="BB259" s="27">
        <v>0</v>
      </c>
      <c r="BC259" s="27">
        <v>0</v>
      </c>
      <c r="BD259" s="27">
        <v>1223</v>
      </c>
      <c r="BE259" s="27">
        <v>15470</v>
      </c>
      <c r="BF259" s="26">
        <f>IFERROR(SUM(Entity_Metrics[[#This Row],[Operating surplus/(deficit) (social housing lettings)]])/SUM(Entity_Metrics[[#This Row],[Turnover from social housing lettings]]),"")</f>
        <v>0.20827238745327484</v>
      </c>
      <c r="BG259" s="27">
        <v>10252</v>
      </c>
      <c r="BH259" s="27">
        <v>49224</v>
      </c>
      <c r="BI259" s="26">
        <f>IFERROR(SUM(Entity_Metrics[[#This Row],[Operating surplus/(deficit) (overall)2]],-Entity_Metrics[[#This Row],[Gain/(loss) on disposal of fixed assets (housing properties)2]],-Entity_Metrics[[#This Row],[Gain/(loss) on disposal of fixed assets (other)2]])/SUM(Entity_Metrics[[#This Row],[Turnover (overall)]]),"")</f>
        <v>0.25021097046413504</v>
      </c>
      <c r="BJ259" s="27">
        <v>19023</v>
      </c>
      <c r="BK259" s="27">
        <v>2419</v>
      </c>
      <c r="BL259" s="27">
        <v>0</v>
      </c>
      <c r="BM259" s="27">
        <v>66360</v>
      </c>
      <c r="BN259" s="26">
        <f>IFERROR(SUM(Entity_Metrics[[#This Row],[Operating surplus/(deficit) (overall)3]],Entity_Metrics[[#This Row],[Share of operating surplus/(deficit) in joint ventures or associates]])/SUM(Entity_Metrics[[#This Row],[Total assets less current liabilities]]),"")</f>
        <v>2.5272513501125925E-2</v>
      </c>
      <c r="BO259" s="27">
        <v>19023</v>
      </c>
      <c r="BP259" s="27">
        <v>0</v>
      </c>
      <c r="BQ259" s="27">
        <v>752715</v>
      </c>
      <c r="BR259" s="65">
        <f>Entity_Metrics[[#This Row],[Total social housing units owned (Period end)]]</f>
        <v>14183</v>
      </c>
      <c r="BS259" s="26">
        <v>8.6103465311595743E-3</v>
      </c>
      <c r="BT259" s="26">
        <v>0.14129437504411038</v>
      </c>
      <c r="BU259" s="30" t="s">
        <v>850</v>
      </c>
      <c r="BV259" s="64">
        <v>1999</v>
      </c>
      <c r="BW259" s="30" t="s">
        <v>851</v>
      </c>
      <c r="BX259" s="30" t="s">
        <v>855</v>
      </c>
      <c r="BY259" s="29">
        <v>0.96728787588933129</v>
      </c>
      <c r="BZ259" s="23" t="s">
        <v>722</v>
      </c>
      <c r="CA259" s="32" t="s">
        <v>687</v>
      </c>
    </row>
    <row r="260" spans="1:79" x14ac:dyDescent="0.25">
      <c r="A260" s="23" t="s">
        <v>109</v>
      </c>
      <c r="B260" s="24" t="s">
        <v>21</v>
      </c>
      <c r="C260" s="25" t="s">
        <v>686</v>
      </c>
      <c r="D260"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9.895905877846646E-2</v>
      </c>
      <c r="E260" s="27">
        <v>74218</v>
      </c>
      <c r="F260" s="27">
        <v>0</v>
      </c>
      <c r="G260" s="27">
        <v>13396</v>
      </c>
      <c r="H260" s="27">
        <v>3327</v>
      </c>
      <c r="I260" s="27">
        <v>0</v>
      </c>
      <c r="J260" s="27">
        <v>847712</v>
      </c>
      <c r="K260" s="27">
        <v>71264</v>
      </c>
      <c r="L260"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2.9226228369697321E-2</v>
      </c>
      <c r="M260" s="27">
        <v>502</v>
      </c>
      <c r="N260" s="27">
        <v>3</v>
      </c>
      <c r="O260" s="27">
        <v>16763</v>
      </c>
      <c r="P260" s="27">
        <v>516</v>
      </c>
      <c r="Q260"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0</v>
      </c>
      <c r="R260" s="27">
        <v>0</v>
      </c>
      <c r="S260" s="27">
        <v>0</v>
      </c>
      <c r="T260" s="27">
        <v>0</v>
      </c>
      <c r="U260" s="27">
        <v>16763</v>
      </c>
      <c r="V260" s="27">
        <v>516</v>
      </c>
      <c r="W260" s="27">
        <v>0</v>
      </c>
      <c r="X260" s="27">
        <v>0</v>
      </c>
      <c r="Y260"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0.49474306184274669</v>
      </c>
      <c r="Z260" s="27">
        <v>8143</v>
      </c>
      <c r="AA260" s="27">
        <v>357268</v>
      </c>
      <c r="AB260" s="27">
        <v>110754</v>
      </c>
      <c r="AC260" s="27">
        <v>200000</v>
      </c>
      <c r="AD260" s="27">
        <v>0</v>
      </c>
      <c r="AE260" s="27">
        <v>847712</v>
      </c>
      <c r="AF260" s="27">
        <v>71264</v>
      </c>
      <c r="AG260"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1.2785814504813973</v>
      </c>
      <c r="AH260" s="27">
        <v>27834</v>
      </c>
      <c r="AI260" s="27">
        <v>1477</v>
      </c>
      <c r="AJ260" s="27">
        <v>0</v>
      </c>
      <c r="AK260" s="27">
        <v>4570</v>
      </c>
      <c r="AL260" s="27">
        <v>0</v>
      </c>
      <c r="AM260" s="27">
        <v>887</v>
      </c>
      <c r="AN260" s="27">
        <v>13396</v>
      </c>
      <c r="AO260" s="27">
        <v>17149</v>
      </c>
      <c r="AP260" s="27">
        <v>-3327</v>
      </c>
      <c r="AQ260" s="27">
        <v>-17342</v>
      </c>
      <c r="AR260"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3.8080295889757205</v>
      </c>
      <c r="AS260" s="27">
        <v>13707</v>
      </c>
      <c r="AT260" s="27">
        <v>6432</v>
      </c>
      <c r="AU260" s="27">
        <v>12563</v>
      </c>
      <c r="AV260" s="27">
        <v>7768</v>
      </c>
      <c r="AW260" s="27">
        <v>6959</v>
      </c>
      <c r="AX260" s="27">
        <v>133</v>
      </c>
      <c r="AY260" s="27">
        <v>13396</v>
      </c>
      <c r="AZ260" s="27">
        <v>566</v>
      </c>
      <c r="BA260" s="27">
        <v>0</v>
      </c>
      <c r="BB260" s="27">
        <v>0</v>
      </c>
      <c r="BC260" s="27">
        <v>2310</v>
      </c>
      <c r="BD260" s="27">
        <v>0</v>
      </c>
      <c r="BE260" s="27">
        <v>16763</v>
      </c>
      <c r="BF260" s="26">
        <f>IFERROR(SUM(Entity_Metrics[[#This Row],[Operating surplus/(deficit) (social housing lettings)]])/SUM(Entity_Metrics[[#This Row],[Turnover from social housing lettings]]),"")</f>
        <v>0.2301248857752056</v>
      </c>
      <c r="BG260" s="27">
        <v>19643</v>
      </c>
      <c r="BH260" s="27">
        <v>85358</v>
      </c>
      <c r="BI260" s="26">
        <f>IFERROR(SUM(Entity_Metrics[[#This Row],[Operating surplus/(deficit) (overall)2]],-Entity_Metrics[[#This Row],[Gain/(loss) on disposal of fixed assets (housing properties)2]],-Entity_Metrics[[#This Row],[Gain/(loss) on disposal of fixed assets (other)2]])/SUM(Entity_Metrics[[#This Row],[Turnover (overall)]]),"")</f>
        <v>0.23806599044375998</v>
      </c>
      <c r="BJ260" s="27">
        <v>27834</v>
      </c>
      <c r="BK260" s="27">
        <v>1477</v>
      </c>
      <c r="BL260" s="27">
        <v>0</v>
      </c>
      <c r="BM260" s="27">
        <v>110713</v>
      </c>
      <c r="BN260" s="26">
        <f>IFERROR(SUM(Entity_Metrics[[#This Row],[Operating surplus/(deficit) (overall)3]],Entity_Metrics[[#This Row],[Share of operating surplus/(deficit) in joint ventures or associates]])/SUM(Entity_Metrics[[#This Row],[Total assets less current liabilities]]),"")</f>
        <v>2.5466343145112591E-2</v>
      </c>
      <c r="BO260" s="27">
        <v>27834</v>
      </c>
      <c r="BP260" s="27">
        <v>0</v>
      </c>
      <c r="BQ260" s="27">
        <v>1092972</v>
      </c>
      <c r="BR260" s="65">
        <f>Entity_Metrics[[#This Row],[Total social housing units owned (Period end)]]</f>
        <v>16763</v>
      </c>
      <c r="BS260" s="26">
        <v>2.6546560878124442E-2</v>
      </c>
      <c r="BT260" s="26">
        <v>4.9812086142098672E-2</v>
      </c>
      <c r="BU260" s="30" t="s">
        <v>845</v>
      </c>
      <c r="BV260" s="64" t="s">
        <v>118</v>
      </c>
      <c r="BW260" s="30" t="s">
        <v>118</v>
      </c>
      <c r="BX260" s="30" t="s">
        <v>854</v>
      </c>
      <c r="BY260" s="29">
        <v>0.91109731115630543</v>
      </c>
      <c r="BZ260" s="23" t="s">
        <v>109</v>
      </c>
      <c r="CA260" s="32" t="s">
        <v>21</v>
      </c>
    </row>
    <row r="261" spans="1:79" x14ac:dyDescent="0.25">
      <c r="A261" s="23" t="s">
        <v>276</v>
      </c>
      <c r="B261" s="24" t="s">
        <v>645</v>
      </c>
      <c r="C261" s="25" t="s">
        <v>686</v>
      </c>
      <c r="D261" s="26">
        <f>IFERROR(SUM(Entity_Metrics[[#This Row],[Development of new properties (Total housing properties)]],Entity_Metrics[[#This Row],[Newly built properties acquired (Total housing properties)]],Entity_Metrics[[#This Row],[ Works to Existing (Total housing properties)]],Entity_Metrics[[#This Row],[Capitalised Interest (Total housing properties)]],Entity_Metrics[[#This Row],[Schemes completed (Total housing properties)]])/SUM(Entity_Metrics[[#This Row],[Tangible fixed assets: Housing properties at cost (Current period)]],Entity_Metrics[[#This Row],[Tangible fixed assets Housing properties at valuation (Current period)]]),"")</f>
        <v>2.6748990373299714E-2</v>
      </c>
      <c r="E261" s="27">
        <v>9846</v>
      </c>
      <c r="F261" s="27">
        <v>0</v>
      </c>
      <c r="G261" s="27">
        <v>12934</v>
      </c>
      <c r="H261" s="27">
        <v>177</v>
      </c>
      <c r="I261" s="27">
        <v>0</v>
      </c>
      <c r="J261" s="27">
        <v>858238</v>
      </c>
      <c r="K261" s="27">
        <v>0</v>
      </c>
      <c r="L261" s="26">
        <f>IFERROR(SUM(Entity_Metrics[[#This Row],[Total social units developed or newly built units acquired in-year (owned)]],Entity_Metrics[[#This Row],[Total social leasehold units developed or newly built units acquired in-year (owned)]])/SUM(Entity_Metrics[[#This Row],[Total social housing units owned (Period end)]],Entity_Metrics[[#This Row],[Total social leasehold units owned (Period end)]]),"")</f>
        <v>6.6381592343718182E-3</v>
      </c>
      <c r="M261" s="27">
        <v>163</v>
      </c>
      <c r="N261" s="27">
        <v>0</v>
      </c>
      <c r="O261" s="27">
        <v>23417</v>
      </c>
      <c r="P261" s="27">
        <v>1138</v>
      </c>
      <c r="Q261" s="28">
        <f>IFERROR(SUM(Entity_Metrics[[#This Row],[Total non-social units developed or newly built units acquired in-year (owned)]],Entity_Metrics[[#This Row],[Total non-social leasehold units developed or newly built units acquired in-year (owned)]],Entity_Metrics[[#This Row],[New outright sale units developed or acquired (owned)]])/SUM(Entity_Metrics[[#This Row],[Total social housing units owned (Period end)2]],Entity_Metrics[[#This Row],[Total social leasehold units owned (Period end)2]],Entity_Metrics[[#This Row],[Total non-social rental housing units owned (Period end)]],Entity_Metrics[[#This Row],[Total non-social leasehold units owned (Period end)]]),"")</f>
        <v>1.9994511310620616E-3</v>
      </c>
      <c r="R261" s="27">
        <v>51</v>
      </c>
      <c r="S261" s="27">
        <v>0</v>
      </c>
      <c r="T261" s="27">
        <v>0</v>
      </c>
      <c r="U261" s="27">
        <v>23417</v>
      </c>
      <c r="V261" s="27">
        <v>1138</v>
      </c>
      <c r="W261" s="27">
        <v>447</v>
      </c>
      <c r="X261" s="27">
        <v>505</v>
      </c>
      <c r="Y261" s="26">
        <f>IFERROR(SUM(Entity_Metrics[[#This Row],[Short-term loans]],Entity_Metrics[[#This Row],[Long-term loans]],-Entity_Metrics[[#This Row],[Cash and cash equivalents ]],Entity_Metrics[[#This Row],[Amounts owed to group undertakings]],Entity_Metrics[[#This Row],[Finance lease obligations]])/SUM(Entity_Metrics[[#This Row],[Tangible fixed assets: Housing properties at cost (Current period)2]],Entity_Metrics[[#This Row],[Tangible fixed assets Housing properties at valuation (Current period)2]]),"")</f>
        <v>0.39436380118335473</v>
      </c>
      <c r="Z261" s="27">
        <v>2850</v>
      </c>
      <c r="AA261" s="27">
        <v>352601</v>
      </c>
      <c r="AB261" s="27">
        <v>18017</v>
      </c>
      <c r="AC261" s="27">
        <v>0</v>
      </c>
      <c r="AD261" s="27">
        <v>1024</v>
      </c>
      <c r="AE261" s="27">
        <v>858238</v>
      </c>
      <c r="AF261" s="27">
        <v>0</v>
      </c>
      <c r="AG261" s="26">
        <f>IFERROR(SUM(Entity_Metrics[[#This Row],[Operating surplus/(deficit) (overall)]],-Entity_Metrics[[#This Row],[Gain/(loss) on disposal of fixed assets (housing properties)]],-Entity_Metrics[[#This Row],[Gain/(loss) on disposal of fixed assets (other)]],-Entity_Metrics[[#This Row],[Amortised government grant]],-Entity_Metrics[[#This Row],[Government grants taken to income]],Entity_Metrics[[#This Row],[Interest receivable]],-Entity_Metrics[[#This Row],[Capitalised major repairs expenditure for period]],Entity_Metrics[[#This Row],[Total depreciation charge for period]])/SUM(-Entity_Metrics[[#This Row],[Interest capitalised]],-Entity_Metrics[[#This Row],[Interest payable and financing costs]]),"")</f>
        <v>1.3571022906543826</v>
      </c>
      <c r="AH261" s="27">
        <v>21167</v>
      </c>
      <c r="AI261" s="27">
        <v>3622</v>
      </c>
      <c r="AJ261" s="27">
        <v>10</v>
      </c>
      <c r="AK261" s="27">
        <v>0</v>
      </c>
      <c r="AL261" s="27">
        <v>4542</v>
      </c>
      <c r="AM261" s="27">
        <v>785</v>
      </c>
      <c r="AN261" s="27">
        <v>12934</v>
      </c>
      <c r="AO261" s="27">
        <v>20662</v>
      </c>
      <c r="AP261" s="27">
        <v>-297</v>
      </c>
      <c r="AQ261" s="27">
        <v>-15550</v>
      </c>
      <c r="AR261" s="29">
        <f>IFERROR(SUM(Entity_Metrics[[#This Row],[Management costs]],Entity_Metrics[[#This Row],[Service charge costs]],Entity_Metrics[[#This Row],[Routine maintenance costs]],Entity_Metrics[[#This Row],[Planned maintenance costs]],Entity_Metrics[[#This Row],[Major repairs expenditure]],Entity_Metrics[[#This Row],[Lease costs]],Entity_Metrics[[#This Row],[Capitalised major repairs expenditure for period2]],Entity_Metrics[[#This Row],[Other (social housing letting) costs]],Entity_Metrics[[#This Row],[Development services]],Entity_Metrics[[#This Row],[Community/neighbourhood services]],Entity_Metrics[[#This Row],[Other social housing activities: Other]],Entity_Metrics[[#This Row],[Other social housing activities: charges for support services']]],)/SUM(Entity_Metrics[[#This Row],[Total social housing units owned and/or managed at period end]]),"")</f>
        <v>4.5454431490535292</v>
      </c>
      <c r="AS261" s="27">
        <v>36345</v>
      </c>
      <c r="AT261" s="27">
        <v>16156</v>
      </c>
      <c r="AU261" s="27">
        <v>20799</v>
      </c>
      <c r="AV261" s="27">
        <v>9207</v>
      </c>
      <c r="AW261" s="27">
        <v>810</v>
      </c>
      <c r="AX261" s="27">
        <v>5627</v>
      </c>
      <c r="AY261" s="27">
        <v>12934</v>
      </c>
      <c r="AZ261" s="27">
        <v>1181</v>
      </c>
      <c r="BA261" s="27">
        <v>0</v>
      </c>
      <c r="BB261" s="27">
        <v>1359</v>
      </c>
      <c r="BC261" s="27">
        <v>2736</v>
      </c>
      <c r="BD261" s="27">
        <v>1623</v>
      </c>
      <c r="BE261" s="27">
        <v>23931</v>
      </c>
      <c r="BF261" s="26">
        <f>IFERROR(SUM(Entity_Metrics[[#This Row],[Operating surplus/(deficit) (social housing lettings)]])/SUM(Entity_Metrics[[#This Row],[Turnover from social housing lettings]]),"")</f>
        <v>0.13495247817794767</v>
      </c>
      <c r="BG261" s="27">
        <v>17053</v>
      </c>
      <c r="BH261" s="27">
        <v>126363</v>
      </c>
      <c r="BI261" s="26">
        <f>IFERROR(SUM(Entity_Metrics[[#This Row],[Operating surplus/(deficit) (overall)2]],-Entity_Metrics[[#This Row],[Gain/(loss) on disposal of fixed assets (housing properties)2]],-Entity_Metrics[[#This Row],[Gain/(loss) on disposal of fixed assets (other)2]])/SUM(Entity_Metrics[[#This Row],[Turnover (overall)]]),"")</f>
        <v>0.12935517900219096</v>
      </c>
      <c r="BJ261" s="27">
        <v>21167</v>
      </c>
      <c r="BK261" s="27">
        <v>3622</v>
      </c>
      <c r="BL261" s="27">
        <v>10</v>
      </c>
      <c r="BM261" s="27">
        <v>135557</v>
      </c>
      <c r="BN261" s="26">
        <f>IFERROR(SUM(Entity_Metrics[[#This Row],[Operating surplus/(deficit) (overall)3]],Entity_Metrics[[#This Row],[Share of operating surplus/(deficit) in joint ventures or associates]])/SUM(Entity_Metrics[[#This Row],[Total assets less current liabilities]]),"")</f>
        <v>2.1774867192547145E-2</v>
      </c>
      <c r="BO261" s="27">
        <v>21167</v>
      </c>
      <c r="BP261" s="27">
        <v>0</v>
      </c>
      <c r="BQ261" s="27">
        <v>972084</v>
      </c>
      <c r="BR261" s="65">
        <f>Entity_Metrics[[#This Row],[Total social housing units owned (Period end)]]</f>
        <v>23417</v>
      </c>
      <c r="BS261" s="26">
        <v>3.2705691473463985E-2</v>
      </c>
      <c r="BT261" s="26">
        <v>0.13359805302933264</v>
      </c>
      <c r="BU261" s="30" t="s">
        <v>845</v>
      </c>
      <c r="BV261" s="64" t="s">
        <v>118</v>
      </c>
      <c r="BW261" s="30" t="s">
        <v>118</v>
      </c>
      <c r="BX261" s="30" t="s">
        <v>853</v>
      </c>
      <c r="BY261" s="29">
        <v>0.92381821604597225</v>
      </c>
      <c r="BZ261" s="23" t="s">
        <v>736</v>
      </c>
      <c r="CA261" s="32" t="s">
        <v>547</v>
      </c>
    </row>
    <row r="263" spans="1:79" s="39" customFormat="1" ht="14.25" customHeight="1" x14ac:dyDescent="0.2">
      <c r="A263" s="33"/>
      <c r="B263" s="34" t="s">
        <v>830</v>
      </c>
      <c r="C263" s="34"/>
      <c r="D263" s="35">
        <f>_xlfn.PERCENTILE.EXC(Entity_Metrics[Reinvestment],0.25)</f>
        <v>4.3660924576122043E-2</v>
      </c>
      <c r="E263" s="35"/>
      <c r="F263" s="35"/>
      <c r="G263" s="35"/>
      <c r="H263" s="35"/>
      <c r="I263" s="35"/>
      <c r="J263" s="35"/>
      <c r="K263" s="35"/>
      <c r="L263" s="35">
        <f>_xlfn.PERCENTILE.EXC(Entity_Metrics[New Supply (Social)],0.25)</f>
        <v>5.1422691876469896E-3</v>
      </c>
      <c r="M263" s="35"/>
      <c r="N263" s="35"/>
      <c r="O263" s="35"/>
      <c r="P263" s="35"/>
      <c r="Q263" s="36">
        <f>_xlfn.PERCENTILE.EXC(Entity_Metrics[New Supply (Non-Social)],0.25)</f>
        <v>0</v>
      </c>
      <c r="R263" s="35"/>
      <c r="S263" s="35"/>
      <c r="T263" s="35"/>
      <c r="U263" s="35"/>
      <c r="V263" s="35"/>
      <c r="W263" s="35"/>
      <c r="X263" s="35"/>
      <c r="Y263" s="35">
        <f>_xlfn.PERCENTILE.EXC(Entity_Metrics[Gearing],0.25)</f>
        <v>0.33218501526752697</v>
      </c>
      <c r="Z263" s="35"/>
      <c r="AA263" s="35"/>
      <c r="AB263" s="35"/>
      <c r="AC263" s="35"/>
      <c r="AD263" s="35"/>
      <c r="AE263" s="35"/>
      <c r="AF263" s="35"/>
      <c r="AG263" s="37">
        <f>_xlfn.PERCENTILE.EXC(Entity_Metrics[EBITDA MRI Interest Rate Cover],0.25)</f>
        <v>1.2645734490957343</v>
      </c>
      <c r="AH263" s="35"/>
      <c r="AI263" s="35"/>
      <c r="AJ263" s="35"/>
      <c r="AK263" s="35"/>
      <c r="AL263" s="35"/>
      <c r="AM263" s="35"/>
      <c r="AN263" s="35"/>
      <c r="AO263" s="35"/>
      <c r="AP263" s="35"/>
      <c r="AQ263" s="35"/>
      <c r="AR263" s="38">
        <f>_xlfn.PERCENTILE.EXC(Entity_Metrics[Headline Social Housing Cost per unit],0.25)</f>
        <v>3.2079628670955813</v>
      </c>
      <c r="AS263" s="35"/>
      <c r="AT263" s="35"/>
      <c r="AU263" s="35"/>
      <c r="AV263" s="35"/>
      <c r="AW263" s="35"/>
      <c r="AX263" s="35"/>
      <c r="AY263" s="35"/>
      <c r="AZ263" s="35"/>
      <c r="BA263" s="35"/>
      <c r="BB263" s="35"/>
      <c r="BC263" s="35"/>
      <c r="BD263" s="35"/>
      <c r="BE263" s="35"/>
      <c r="BF263" s="35">
        <f>_xlfn.PERCENTILE.EXC(Entity_Metrics[Operating Margin (SHL)],0.25)</f>
        <v>0.2123166464297713</v>
      </c>
      <c r="BG263" s="35"/>
      <c r="BH263" s="35"/>
      <c r="BI263" s="35">
        <f>_xlfn.PERCENTILE.EXC(Entity_Metrics[Operating Margin (Overall)],0.25)</f>
        <v>0.18467736258185191</v>
      </c>
      <c r="BJ263" s="35"/>
      <c r="BK263" s="35"/>
      <c r="BL263" s="35"/>
      <c r="BM263" s="35"/>
      <c r="BN263" s="35">
        <f>_xlfn.PERCENTILE.EXC(Entity_Metrics[ROCE],0.25)</f>
        <v>2.5933998230195189E-2</v>
      </c>
      <c r="BO263" s="35"/>
      <c r="BP263" s="35"/>
      <c r="BQ263" s="35"/>
      <c r="BR263" s="35"/>
      <c r="BS263" s="35"/>
      <c r="BT263" s="35"/>
      <c r="BU263" s="35"/>
      <c r="BV263" s="35"/>
      <c r="BW263" s="35"/>
      <c r="BX263" s="35"/>
      <c r="BY263" s="35"/>
      <c r="BZ263" s="35"/>
      <c r="CA263" s="35"/>
    </row>
    <row r="264" spans="1:79" s="39" customFormat="1" ht="12.75" x14ac:dyDescent="0.2">
      <c r="A264" s="40"/>
      <c r="B264" s="41" t="s">
        <v>831</v>
      </c>
      <c r="C264" s="41"/>
      <c r="D264" s="42">
        <f>_xlfn.PERCENTILE.EXC(Entity_Metrics[Reinvestment],0.5)</f>
        <v>6.9041189797436814E-2</v>
      </c>
      <c r="E264" s="42"/>
      <c r="F264" s="42"/>
      <c r="G264" s="42"/>
      <c r="H264" s="42"/>
      <c r="I264" s="42"/>
      <c r="J264" s="42"/>
      <c r="K264" s="42"/>
      <c r="L264" s="42">
        <f>_xlfn.PERCENTILE.EXC(Entity_Metrics[New Supply (Social)],0.5)</f>
        <v>1.4428881912581503E-2</v>
      </c>
      <c r="M264" s="42"/>
      <c r="N264" s="42"/>
      <c r="O264" s="42"/>
      <c r="P264" s="42"/>
      <c r="Q264" s="43">
        <f>_xlfn.PERCENTILE.EXC(Entity_Metrics[New Supply (Non-Social)],0.5)</f>
        <v>0</v>
      </c>
      <c r="R264" s="42"/>
      <c r="S264" s="42"/>
      <c r="T264" s="42"/>
      <c r="U264" s="42"/>
      <c r="V264" s="42"/>
      <c r="W264" s="42"/>
      <c r="X264" s="42"/>
      <c r="Y264" s="42">
        <f>_xlfn.PERCENTILE.EXC(Entity_Metrics[Gearing],0.5)</f>
        <v>0.44494014167718582</v>
      </c>
      <c r="Z264" s="42"/>
      <c r="AA264" s="42"/>
      <c r="AB264" s="42"/>
      <c r="AC264" s="42"/>
      <c r="AD264" s="42"/>
      <c r="AE264" s="42"/>
      <c r="AF264" s="42"/>
      <c r="AG264" s="44">
        <f>_xlfn.PERCENTILE.EXC(Entity_Metrics[EBITDA MRI Interest Rate Cover],0.5)</f>
        <v>1.7083214524283896</v>
      </c>
      <c r="AH264" s="42"/>
      <c r="AI264" s="42"/>
      <c r="AJ264" s="42"/>
      <c r="AK264" s="42"/>
      <c r="AL264" s="42"/>
      <c r="AM264" s="42"/>
      <c r="AN264" s="42"/>
      <c r="AO264" s="42"/>
      <c r="AP264" s="42"/>
      <c r="AQ264" s="42"/>
      <c r="AR264" s="45">
        <f>_xlfn.PERCENTILE.EXC(Entity_Metrics[Headline Social Housing Cost per unit],0.5)</f>
        <v>3.7107042707214521</v>
      </c>
      <c r="AS264" s="42"/>
      <c r="AT264" s="42"/>
      <c r="AU264" s="42"/>
      <c r="AV264" s="42"/>
      <c r="AW264" s="42"/>
      <c r="AX264" s="42"/>
      <c r="AY264" s="42"/>
      <c r="AZ264" s="42"/>
      <c r="BA264" s="42"/>
      <c r="BB264" s="42"/>
      <c r="BC264" s="42"/>
      <c r="BD264" s="42"/>
      <c r="BE264" s="42"/>
      <c r="BF264" s="42">
        <f>_xlfn.PERCENTILE.EXC(Entity_Metrics[Operating Margin (SHL)],0.5)</f>
        <v>0.26837817134153152</v>
      </c>
      <c r="BG264" s="42"/>
      <c r="BH264" s="42"/>
      <c r="BI264" s="42">
        <f>_xlfn.PERCENTILE.EXC(Entity_Metrics[Operating Margin (Overall)],0.5)</f>
        <v>0.24584418813596381</v>
      </c>
      <c r="BJ264" s="42"/>
      <c r="BK264" s="42"/>
      <c r="BL264" s="42"/>
      <c r="BM264" s="42"/>
      <c r="BN264" s="42">
        <f>_xlfn.PERCENTILE.EXC(Entity_Metrics[ROCE],0.5)</f>
        <v>3.4831896623275169E-2</v>
      </c>
      <c r="BO264" s="42"/>
      <c r="BP264" s="42"/>
      <c r="BQ264" s="42"/>
      <c r="BR264" s="42"/>
      <c r="BS264" s="42"/>
      <c r="BT264" s="42"/>
      <c r="BU264" s="42"/>
      <c r="BV264" s="42"/>
      <c r="BW264" s="42"/>
      <c r="BX264" s="42"/>
      <c r="BY264" s="42"/>
      <c r="BZ264" s="42"/>
      <c r="CA264" s="42"/>
    </row>
    <row r="265" spans="1:79" s="39" customFormat="1" ht="12.75" x14ac:dyDescent="0.2">
      <c r="A265" s="33"/>
      <c r="B265" s="34" t="s">
        <v>832</v>
      </c>
      <c r="C265" s="34"/>
      <c r="D265" s="35">
        <f>_xlfn.PERCENTILE.EXC(Entity_Metrics[Reinvestment],0.75)</f>
        <v>9.7504055192917494E-2</v>
      </c>
      <c r="E265" s="35"/>
      <c r="F265" s="35"/>
      <c r="G265" s="35"/>
      <c r="H265" s="35"/>
      <c r="I265" s="35"/>
      <c r="J265" s="35"/>
      <c r="K265" s="35"/>
      <c r="L265" s="35">
        <f>_xlfn.PERCENTILE.EXC(Entity_Metrics[New Supply (Social)],0.75)</f>
        <v>2.4386270069406406E-2</v>
      </c>
      <c r="M265" s="35"/>
      <c r="N265" s="35"/>
      <c r="O265" s="35"/>
      <c r="P265" s="35"/>
      <c r="Q265" s="36">
        <f>_xlfn.PERCENTILE.EXC(Entity_Metrics[New Supply (Non-Social)],0.75)</f>
        <v>0</v>
      </c>
      <c r="R265" s="35"/>
      <c r="S265" s="35"/>
      <c r="T265" s="35"/>
      <c r="U265" s="35"/>
      <c r="V265" s="35"/>
      <c r="W265" s="35"/>
      <c r="X265" s="35"/>
      <c r="Y265" s="35">
        <f>_xlfn.PERCENTILE.EXC(Entity_Metrics[Gearing],0.75)</f>
        <v>0.5688250246992762</v>
      </c>
      <c r="Z265" s="35"/>
      <c r="AA265" s="35"/>
      <c r="AB265" s="35"/>
      <c r="AC265" s="35"/>
      <c r="AD265" s="35"/>
      <c r="AE265" s="35"/>
      <c r="AF265" s="35"/>
      <c r="AG265" s="37">
        <f>_xlfn.PERCENTILE.EXC(Entity_Metrics[EBITDA MRI Interest Rate Cover],0.75)</f>
        <v>2.2959352796120083</v>
      </c>
      <c r="AH265" s="35"/>
      <c r="AI265" s="35"/>
      <c r="AJ265" s="35"/>
      <c r="AK265" s="35"/>
      <c r="AL265" s="35"/>
      <c r="AM265" s="35"/>
      <c r="AN265" s="35"/>
      <c r="AO265" s="35"/>
      <c r="AP265" s="35"/>
      <c r="AQ265" s="35"/>
      <c r="AR265" s="38">
        <f>_xlfn.PERCENTILE.EXC(Entity_Metrics[Headline Social Housing Cost per unit],0.75)</f>
        <v>4.5984575166570947</v>
      </c>
      <c r="AS265" s="35"/>
      <c r="AT265" s="35"/>
      <c r="AU265" s="35"/>
      <c r="AV265" s="35"/>
      <c r="AW265" s="35"/>
      <c r="AX265" s="35"/>
      <c r="AY265" s="35"/>
      <c r="AZ265" s="35"/>
      <c r="BA265" s="35"/>
      <c r="BB265" s="35"/>
      <c r="BC265" s="35"/>
      <c r="BD265" s="35"/>
      <c r="BE265" s="35"/>
      <c r="BF265" s="35">
        <f>_xlfn.PERCENTILE.EXC(Entity_Metrics[Operating Margin (SHL)],0.75)</f>
        <v>0.33299243086475117</v>
      </c>
      <c r="BG265" s="35"/>
      <c r="BH265" s="35"/>
      <c r="BI265" s="35">
        <f>_xlfn.PERCENTILE.EXC(Entity_Metrics[Operating Margin (Overall)],0.75)</f>
        <v>0.30628742330580827</v>
      </c>
      <c r="BJ265" s="35"/>
      <c r="BK265" s="35"/>
      <c r="BL265" s="35"/>
      <c r="BM265" s="35"/>
      <c r="BN265" s="35">
        <f>_xlfn.PERCENTILE.EXC(Entity_Metrics[ROCE],0.75)</f>
        <v>4.7919396522960234E-2</v>
      </c>
      <c r="BO265" s="35"/>
      <c r="BP265" s="35"/>
      <c r="BQ265" s="35"/>
      <c r="BR265" s="35"/>
      <c r="BS265" s="35"/>
      <c r="BT265" s="35"/>
      <c r="BU265" s="35"/>
      <c r="BV265" s="35"/>
      <c r="BW265" s="35"/>
      <c r="BX265" s="35"/>
      <c r="BY265" s="35"/>
      <c r="BZ265" s="35"/>
      <c r="CA265" s="35"/>
    </row>
  </sheetData>
  <mergeCells count="1">
    <mergeCell ref="D1:BQ1"/>
  </mergeCells>
  <phoneticPr fontId="19" type="noConversion"/>
  <conditionalFormatting sqref="C4:C261">
    <cfRule type="expression" dxfId="161" priority="2">
      <formula xml:space="preserve"> ( MONTH( C4 ) &lt;&gt; 3 )</formula>
    </cfRule>
  </conditionalFormatting>
  <printOptions horizontalCentered="1"/>
  <pageMargins left="0.11811023622047245" right="0.11811023622047245" top="0.35433070866141736" bottom="0.35433070866141736" header="0.11811023622047245" footer="0.51181102362204722"/>
  <pageSetup paperSize="9" scale="54" fitToWidth="2" fitToHeight="0" pageOrder="overThenDown" orientation="landscape" r:id="rId1"/>
  <headerFooter>
    <oddFooter>&amp;C&amp;1#&amp;"Calibri"&amp;12&amp;K0078D7OFFICIAL</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8870-D493-4757-9DE4-D8C3A8A85879}">
  <sheetPr>
    <outlinePr summaryRight="0"/>
    <pageSetUpPr fitToPage="1"/>
  </sheetPr>
  <dimension ref="A1:CB217"/>
  <sheetViews>
    <sheetView showGridLines="0" zoomScale="80" zoomScaleNormal="80" workbookViewId="0">
      <pane xSplit="2" ySplit="3" topLeftCell="C177" activePane="bottomRight" state="frozen"/>
      <selection activeCell="CB6" sqref="CB6"/>
      <selection pane="topRight" activeCell="CB6" sqref="CB6"/>
      <selection pane="bottomLeft" activeCell="CB6" sqref="CB6"/>
      <selection pane="bottomRight" activeCell="L188" sqref="L188"/>
    </sheetView>
  </sheetViews>
  <sheetFormatPr defaultColWidth="0" defaultRowHeight="15" outlineLevelCol="1" x14ac:dyDescent="0.25"/>
  <cols>
    <col min="1" max="1" width="10.85546875" style="1" customWidth="1"/>
    <col min="2" max="2" width="42.85546875" style="1" customWidth="1"/>
    <col min="3" max="3" width="11.5703125" style="1" bestFit="1" customWidth="1"/>
    <col min="4" max="4" width="15.5703125" style="1" customWidth="1" collapsed="1"/>
    <col min="5" max="5" width="19.28515625" style="1" hidden="1" customWidth="1" outlineLevel="1"/>
    <col min="6" max="6" width="20" style="1" hidden="1" customWidth="1" outlineLevel="1"/>
    <col min="7" max="7" width="14.140625" style="1" hidden="1" customWidth="1" outlineLevel="1"/>
    <col min="8" max="8" width="15.140625" style="1" hidden="1" customWidth="1" outlineLevel="1"/>
    <col min="9" max="9" width="13.5703125" style="1" hidden="1" customWidth="1" outlineLevel="1"/>
    <col min="10" max="11" width="18.140625" style="1" hidden="1" customWidth="1" outlineLevel="1"/>
    <col min="12" max="12" width="12.5703125" style="1" customWidth="1" collapsed="1"/>
    <col min="13" max="13" width="23.140625" style="1" hidden="1" customWidth="1" outlineLevel="1"/>
    <col min="14" max="14" width="19.5703125" style="1" hidden="1" customWidth="1" outlineLevel="1"/>
    <col min="15" max="15" width="14.7109375" style="1" hidden="1" customWidth="1" outlineLevel="1"/>
    <col min="16" max="16" width="17" style="1" hidden="1" customWidth="1" outlineLevel="1"/>
    <col min="17" max="17" width="15.42578125" style="46" customWidth="1" collapsed="1"/>
    <col min="18" max="18" width="19.85546875" style="1" hidden="1" customWidth="1" outlineLevel="1"/>
    <col min="19" max="19" width="23.140625" style="1" hidden="1" customWidth="1" outlineLevel="1"/>
    <col min="20" max="20" width="17.7109375" style="1" hidden="1" customWidth="1" outlineLevel="1"/>
    <col min="21" max="21" width="16.7109375" style="1" hidden="1" customWidth="1" outlineLevel="1"/>
    <col min="22" max="22" width="15.5703125" style="1" hidden="1" customWidth="1" outlineLevel="1"/>
    <col min="23" max="23" width="13.7109375" style="1" hidden="1" customWidth="1" outlineLevel="1"/>
    <col min="24" max="24" width="17.42578125" style="1" hidden="1" customWidth="1" outlineLevel="1"/>
    <col min="25" max="25" width="11.5703125" style="1" customWidth="1" collapsed="1"/>
    <col min="26" max="30" width="14.85546875" style="1" hidden="1" customWidth="1" outlineLevel="1"/>
    <col min="31" max="32" width="20.28515625" style="1" hidden="1" customWidth="1" outlineLevel="1"/>
    <col min="33" max="33" width="14.140625" style="1" customWidth="1" collapsed="1"/>
    <col min="34" max="43" width="17.28515625" style="1" hidden="1" customWidth="1" outlineLevel="1"/>
    <col min="44" max="44" width="14" style="1" customWidth="1" collapsed="1"/>
    <col min="45" max="45" width="14" style="1" hidden="1" customWidth="1" outlineLevel="1"/>
    <col min="46" max="46" width="12.5703125" style="1" hidden="1" customWidth="1" outlineLevel="1"/>
    <col min="47" max="47" width="15" style="1" hidden="1" customWidth="1" outlineLevel="1"/>
    <col min="48" max="50" width="14.42578125" style="1" hidden="1" customWidth="1" outlineLevel="1"/>
    <col min="51" max="51" width="14.7109375" style="1" hidden="1" customWidth="1" outlineLevel="1"/>
    <col min="52" max="53" width="12.5703125" style="1" hidden="1" customWidth="1" outlineLevel="1"/>
    <col min="54" max="55" width="16" style="1" hidden="1" customWidth="1" outlineLevel="1"/>
    <col min="56" max="57" width="18.140625" style="1" hidden="1" customWidth="1" outlineLevel="1"/>
    <col min="58" max="58" width="15.42578125" style="1" customWidth="1" collapsed="1"/>
    <col min="59" max="60" width="17.42578125" style="1" hidden="1" customWidth="1" outlineLevel="1"/>
    <col min="61" max="61" width="14.42578125" style="1" customWidth="1" collapsed="1"/>
    <col min="62" max="62" width="15" style="1" hidden="1" customWidth="1" outlineLevel="1"/>
    <col min="63" max="64" width="18" style="1" hidden="1" customWidth="1" outlineLevel="1"/>
    <col min="65" max="65" width="12.42578125" style="1" hidden="1" customWidth="1" outlineLevel="1"/>
    <col min="66" max="66" width="14.5703125" style="1" customWidth="1" collapsed="1"/>
    <col min="67" max="67" width="16.5703125" style="1" hidden="1" customWidth="1" outlineLevel="1"/>
    <col min="68" max="68" width="18.42578125" style="1" hidden="1" customWidth="1" outlineLevel="1"/>
    <col min="69" max="69" width="16" style="1" hidden="1" customWidth="1" outlineLevel="1"/>
    <col min="70" max="70" width="16" style="1" customWidth="1"/>
    <col min="71" max="71" width="15.5703125" style="1" customWidth="1"/>
    <col min="72" max="72" width="16.42578125" style="1" customWidth="1"/>
    <col min="73" max="73" width="14" style="1" customWidth="1"/>
    <col min="74" max="74" width="13.28515625" style="1" customWidth="1"/>
    <col min="75" max="75" width="11.85546875" style="1" customWidth="1"/>
    <col min="76" max="76" width="25.28515625" style="1" customWidth="1"/>
    <col min="77" max="77" width="15.85546875" style="1" customWidth="1"/>
    <col min="78" max="78" width="8.5703125" style="1" customWidth="1"/>
    <col min="79" max="16384" width="9.140625" style="1" hidden="1"/>
  </cols>
  <sheetData>
    <row r="1" spans="1:80" ht="51.75" customHeight="1" x14ac:dyDescent="0.25">
      <c r="A1" s="14" t="s">
        <v>843</v>
      </c>
      <c r="B1" s="14"/>
      <c r="D1" s="78" t="s">
        <v>833</v>
      </c>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2"/>
      <c r="BS1" s="70"/>
    </row>
    <row r="2" spans="1:80" ht="38.25" customHeight="1" x14ac:dyDescent="0.25">
      <c r="A2" s="16" t="s">
        <v>834</v>
      </c>
      <c r="B2" s="16"/>
      <c r="D2" s="66" t="s">
        <v>754</v>
      </c>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8"/>
      <c r="BP2" s="68"/>
      <c r="BQ2" s="69"/>
      <c r="BR2" s="71" t="s">
        <v>844</v>
      </c>
      <c r="BS2" s="47" t="s">
        <v>755</v>
      </c>
      <c r="BT2" s="49"/>
      <c r="BU2" s="47" t="s">
        <v>756</v>
      </c>
      <c r="BV2" s="48"/>
      <c r="BW2" s="49"/>
      <c r="BX2" s="47" t="s">
        <v>757</v>
      </c>
      <c r="BY2" s="49"/>
      <c r="BZ2" s="22"/>
      <c r="CA2" s="22"/>
      <c r="CB2" s="22"/>
    </row>
    <row r="3" spans="1:80" ht="87" customHeight="1" x14ac:dyDescent="0.25">
      <c r="A3" s="56" t="s">
        <v>319</v>
      </c>
      <c r="B3" s="57" t="s">
        <v>585</v>
      </c>
      <c r="C3" s="56" t="s">
        <v>759</v>
      </c>
      <c r="D3" s="58" t="s">
        <v>738</v>
      </c>
      <c r="E3" s="59" t="s">
        <v>760</v>
      </c>
      <c r="F3" s="59" t="s">
        <v>761</v>
      </c>
      <c r="G3" s="59" t="s">
        <v>762</v>
      </c>
      <c r="H3" s="59" t="s">
        <v>763</v>
      </c>
      <c r="I3" s="59" t="s">
        <v>764</v>
      </c>
      <c r="J3" s="59" t="s">
        <v>765</v>
      </c>
      <c r="K3" s="59" t="s">
        <v>766</v>
      </c>
      <c r="L3" s="58" t="s">
        <v>767</v>
      </c>
      <c r="M3" s="59" t="s">
        <v>768</v>
      </c>
      <c r="N3" s="59" t="s">
        <v>769</v>
      </c>
      <c r="O3" s="59" t="s">
        <v>770</v>
      </c>
      <c r="P3" s="59" t="s">
        <v>771</v>
      </c>
      <c r="Q3" s="58" t="s">
        <v>772</v>
      </c>
      <c r="R3" s="59" t="s">
        <v>773</v>
      </c>
      <c r="S3" s="59" t="s">
        <v>774</v>
      </c>
      <c r="T3" s="59" t="s">
        <v>775</v>
      </c>
      <c r="U3" s="59" t="s">
        <v>776</v>
      </c>
      <c r="V3" s="59" t="s">
        <v>777</v>
      </c>
      <c r="W3" s="59" t="s">
        <v>778</v>
      </c>
      <c r="X3" s="59" t="s">
        <v>779</v>
      </c>
      <c r="Y3" s="60" t="s">
        <v>739</v>
      </c>
      <c r="Z3" s="59" t="s">
        <v>780</v>
      </c>
      <c r="AA3" s="59" t="s">
        <v>781</v>
      </c>
      <c r="AB3" s="59" t="s">
        <v>782</v>
      </c>
      <c r="AC3" s="59" t="s">
        <v>783</v>
      </c>
      <c r="AD3" s="59" t="s">
        <v>784</v>
      </c>
      <c r="AE3" s="59" t="s">
        <v>785</v>
      </c>
      <c r="AF3" s="59" t="s">
        <v>786</v>
      </c>
      <c r="AG3" s="58" t="s">
        <v>787</v>
      </c>
      <c r="AH3" s="59" t="s">
        <v>788</v>
      </c>
      <c r="AI3" s="59" t="s">
        <v>789</v>
      </c>
      <c r="AJ3" s="59" t="s">
        <v>841</v>
      </c>
      <c r="AK3" s="59" t="s">
        <v>790</v>
      </c>
      <c r="AL3" s="59" t="s">
        <v>791</v>
      </c>
      <c r="AM3" s="59" t="s">
        <v>792</v>
      </c>
      <c r="AN3" s="59" t="s">
        <v>793</v>
      </c>
      <c r="AO3" s="59" t="s">
        <v>794</v>
      </c>
      <c r="AP3" s="59" t="s">
        <v>795</v>
      </c>
      <c r="AQ3" s="59" t="s">
        <v>796</v>
      </c>
      <c r="AR3" s="58" t="s">
        <v>797</v>
      </c>
      <c r="AS3" s="59" t="s">
        <v>798</v>
      </c>
      <c r="AT3" s="59" t="s">
        <v>799</v>
      </c>
      <c r="AU3" s="59" t="s">
        <v>800</v>
      </c>
      <c r="AV3" s="59" t="s">
        <v>801</v>
      </c>
      <c r="AW3" s="59" t="s">
        <v>802</v>
      </c>
      <c r="AX3" s="59" t="s">
        <v>803</v>
      </c>
      <c r="AY3" s="59" t="s">
        <v>804</v>
      </c>
      <c r="AZ3" s="59" t="s">
        <v>805</v>
      </c>
      <c r="BA3" s="59" t="s">
        <v>806</v>
      </c>
      <c r="BB3" s="59" t="s">
        <v>807</v>
      </c>
      <c r="BC3" s="59" t="s">
        <v>808</v>
      </c>
      <c r="BD3" s="59" t="s">
        <v>835</v>
      </c>
      <c r="BE3" s="59" t="s">
        <v>810</v>
      </c>
      <c r="BF3" s="58" t="s">
        <v>811</v>
      </c>
      <c r="BG3" s="59" t="s">
        <v>812</v>
      </c>
      <c r="BH3" s="59" t="s">
        <v>813</v>
      </c>
      <c r="BI3" s="58" t="s">
        <v>814</v>
      </c>
      <c r="BJ3" s="59" t="s">
        <v>815</v>
      </c>
      <c r="BK3" s="59" t="s">
        <v>816</v>
      </c>
      <c r="BL3" s="59" t="s">
        <v>842</v>
      </c>
      <c r="BM3" s="59" t="s">
        <v>817</v>
      </c>
      <c r="BN3" s="58" t="s">
        <v>740</v>
      </c>
      <c r="BO3" s="59" t="s">
        <v>818</v>
      </c>
      <c r="BP3" s="59" t="s">
        <v>819</v>
      </c>
      <c r="BQ3" s="59" t="s">
        <v>820</v>
      </c>
      <c r="BR3" s="60" t="s">
        <v>844</v>
      </c>
      <c r="BS3" s="60" t="s">
        <v>821</v>
      </c>
      <c r="BT3" s="58" t="s">
        <v>822</v>
      </c>
      <c r="BU3" s="58" t="s">
        <v>823</v>
      </c>
      <c r="BV3" s="58" t="s">
        <v>824</v>
      </c>
      <c r="BW3" s="58" t="s">
        <v>825</v>
      </c>
      <c r="BX3" s="58" t="s">
        <v>826</v>
      </c>
      <c r="BY3" s="58" t="s">
        <v>827</v>
      </c>
      <c r="BZ3" s="22"/>
      <c r="CA3" s="22"/>
      <c r="CB3" s="22"/>
    </row>
    <row r="4" spans="1:80" x14ac:dyDescent="0.25">
      <c r="A4" s="23" t="s">
        <v>384</v>
      </c>
      <c r="B4" s="24" t="s">
        <v>286</v>
      </c>
      <c r="C4" s="25" t="s">
        <v>686</v>
      </c>
      <c r="D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4.2716684291626519E-2</v>
      </c>
      <c r="E4" s="27">
        <v>99913</v>
      </c>
      <c r="F4" s="27">
        <v>0</v>
      </c>
      <c r="G4" s="27">
        <v>15493</v>
      </c>
      <c r="H4" s="27">
        <v>0</v>
      </c>
      <c r="I4" s="27">
        <v>0</v>
      </c>
      <c r="J4" s="27">
        <v>2701661</v>
      </c>
      <c r="K4" s="27">
        <v>0</v>
      </c>
      <c r="L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3.1845064015077664E-3</v>
      </c>
      <c r="M4" s="27">
        <v>98</v>
      </c>
      <c r="N4" s="27">
        <v>0</v>
      </c>
      <c r="O4" s="27">
        <v>27624</v>
      </c>
      <c r="P4" s="27">
        <v>3150</v>
      </c>
      <c r="Q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9.0817934393353384E-3</v>
      </c>
      <c r="R4" s="27">
        <v>5</v>
      </c>
      <c r="S4" s="27">
        <v>0</v>
      </c>
      <c r="T4" s="27">
        <v>312</v>
      </c>
      <c r="U4" s="27">
        <v>27624</v>
      </c>
      <c r="V4" s="27">
        <v>3150</v>
      </c>
      <c r="W4" s="27">
        <v>2881</v>
      </c>
      <c r="X4" s="27">
        <v>1250</v>
      </c>
      <c r="Y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0.59099457703982849</v>
      </c>
      <c r="Z4" s="27">
        <v>27197</v>
      </c>
      <c r="AA4" s="27">
        <v>1690943</v>
      </c>
      <c r="AB4" s="27">
        <v>121473</v>
      </c>
      <c r="AC4" s="27">
        <v>0</v>
      </c>
      <c r="AD4" s="27">
        <v>0</v>
      </c>
      <c r="AE4" s="27">
        <v>2701661</v>
      </c>
      <c r="AF4" s="27">
        <v>0</v>
      </c>
      <c r="AG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0.92723982146745043</v>
      </c>
      <c r="AH4" s="27">
        <v>71524</v>
      </c>
      <c r="AI4" s="27">
        <v>9367</v>
      </c>
      <c r="AJ4" s="27">
        <v>0</v>
      </c>
      <c r="AK4" s="27">
        <v>16204</v>
      </c>
      <c r="AL4" s="27">
        <v>0</v>
      </c>
      <c r="AM4" s="27">
        <v>2124</v>
      </c>
      <c r="AN4" s="27">
        <v>15493</v>
      </c>
      <c r="AO4" s="27">
        <v>35557</v>
      </c>
      <c r="AP4" s="27">
        <v>-13180</v>
      </c>
      <c r="AQ4" s="27">
        <v>-60308</v>
      </c>
      <c r="AR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5.2011876912002881</v>
      </c>
      <c r="AS4" s="27">
        <v>44501</v>
      </c>
      <c r="AT4" s="27">
        <v>22752</v>
      </c>
      <c r="AU4" s="27">
        <v>19238</v>
      </c>
      <c r="AV4" s="27">
        <v>15758</v>
      </c>
      <c r="AW4" s="27">
        <v>0</v>
      </c>
      <c r="AX4" s="27">
        <v>1831</v>
      </c>
      <c r="AY4" s="27">
        <v>15493</v>
      </c>
      <c r="AZ4" s="27">
        <v>0</v>
      </c>
      <c r="BA4" s="27">
        <v>4633</v>
      </c>
      <c r="BB4" s="27">
        <v>3835</v>
      </c>
      <c r="BC4" s="27">
        <v>14308</v>
      </c>
      <c r="BD4" s="27">
        <v>2166</v>
      </c>
      <c r="BE4" s="27">
        <v>27785</v>
      </c>
      <c r="BF4" s="26">
        <f>IFERROR(SUM(Cons_Metrics[[#This Row],[Operating surplus/(deficit) (social housing lettings)]])/SUM(Cons_Metrics[[#This Row],[Turnover from social housing lettings]]),"")</f>
        <v>0.33979568974968893</v>
      </c>
      <c r="BG4" s="27">
        <v>71282</v>
      </c>
      <c r="BH4" s="27">
        <v>209779</v>
      </c>
      <c r="BI4" s="26">
        <f>IFERROR(SUM(Cons_Metrics[[#This Row],[Operating surplus/(deficit) (overall)2]],-Cons_Metrics[[#This Row],[Gain/(loss) on disposal of fixed assets (housing properties)2]],-Cons_Metrics[[#This Row],[Gain/(loss) on disposal of fixed assets (other)2]])/SUM(Cons_Metrics[[#This Row],[Turnover (overall)]]),"")</f>
        <v>0.19404718421323744</v>
      </c>
      <c r="BJ4" s="27">
        <v>71524</v>
      </c>
      <c r="BK4" s="27">
        <v>9367</v>
      </c>
      <c r="BL4" s="27">
        <v>0</v>
      </c>
      <c r="BM4" s="27">
        <v>320319</v>
      </c>
      <c r="BN4" s="26">
        <f>IFERROR(SUM(Cons_Metrics[[#This Row],[Operating surplus/(deficit) (overall)3]],Cons_Metrics[[#This Row],[Share of operating surplus/(deficit) in joint ventures or associates]])/SUM(Cons_Metrics[[#This Row],[Total assets less current liabilities]]),"")</f>
        <v>2.0885421454476989E-2</v>
      </c>
      <c r="BO4" s="27">
        <v>71524</v>
      </c>
      <c r="BP4" s="27">
        <v>8677</v>
      </c>
      <c r="BQ4" s="27">
        <v>3840047</v>
      </c>
      <c r="BR4" s="65">
        <f>Cons_Metrics[[#This Row],[Total social housing units owned (Period end)]]</f>
        <v>27624</v>
      </c>
      <c r="BS4" s="26">
        <v>4.2854854213393141E-2</v>
      </c>
      <c r="BT4" s="26">
        <v>3.7167574495354051E-2</v>
      </c>
      <c r="BU4" s="30" t="s">
        <v>845</v>
      </c>
      <c r="BV4" s="64" t="s">
        <v>118</v>
      </c>
      <c r="BW4" s="30" t="s">
        <v>118</v>
      </c>
      <c r="BX4" s="30" t="s">
        <v>847</v>
      </c>
      <c r="BY4" s="29">
        <v>1.145466759662038</v>
      </c>
    </row>
    <row r="5" spans="1:80" x14ac:dyDescent="0.25">
      <c r="A5" s="23" t="s">
        <v>489</v>
      </c>
      <c r="B5" s="24" t="s">
        <v>687</v>
      </c>
      <c r="C5" s="25" t="s">
        <v>686</v>
      </c>
      <c r="D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7.5924963026714878E-2</v>
      </c>
      <c r="E5" s="27">
        <v>131077</v>
      </c>
      <c r="F5" s="27">
        <v>0</v>
      </c>
      <c r="G5" s="27">
        <v>13337</v>
      </c>
      <c r="H5" s="27">
        <v>0</v>
      </c>
      <c r="I5" s="27">
        <v>-1</v>
      </c>
      <c r="J5" s="27">
        <v>1902049</v>
      </c>
      <c r="K5" s="27">
        <v>0</v>
      </c>
      <c r="L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1.7191227898159949E-2</v>
      </c>
      <c r="M5" s="27">
        <v>526</v>
      </c>
      <c r="N5" s="27">
        <v>0</v>
      </c>
      <c r="O5" s="27">
        <v>30597</v>
      </c>
      <c r="P5" s="27">
        <v>0</v>
      </c>
      <c r="Q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1.1068749231336859E-3</v>
      </c>
      <c r="R5" s="27">
        <v>17</v>
      </c>
      <c r="S5" s="27">
        <v>0</v>
      </c>
      <c r="T5" s="27">
        <v>19</v>
      </c>
      <c r="U5" s="27">
        <v>30597</v>
      </c>
      <c r="V5" s="27">
        <v>0</v>
      </c>
      <c r="W5" s="27">
        <v>409</v>
      </c>
      <c r="X5" s="27">
        <v>1518</v>
      </c>
      <c r="Y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0.5082886928780489</v>
      </c>
      <c r="Z5" s="27">
        <v>51694</v>
      </c>
      <c r="AA5" s="27">
        <v>1152563</v>
      </c>
      <c r="AB5" s="27">
        <v>237467</v>
      </c>
      <c r="AC5" s="27">
        <v>0</v>
      </c>
      <c r="AD5" s="27">
        <v>0</v>
      </c>
      <c r="AE5" s="27">
        <v>1902049</v>
      </c>
      <c r="AF5" s="27">
        <v>0</v>
      </c>
      <c r="AG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1.3833714688022529</v>
      </c>
      <c r="AH5" s="27">
        <v>59401</v>
      </c>
      <c r="AI5" s="27">
        <v>8474</v>
      </c>
      <c r="AJ5" s="27">
        <v>0</v>
      </c>
      <c r="AK5" s="27">
        <v>5370</v>
      </c>
      <c r="AL5" s="27">
        <v>0</v>
      </c>
      <c r="AM5" s="27">
        <v>4211</v>
      </c>
      <c r="AN5" s="27">
        <v>13337</v>
      </c>
      <c r="AO5" s="27">
        <v>26446</v>
      </c>
      <c r="AP5" s="27">
        <v>-2814</v>
      </c>
      <c r="AQ5" s="27">
        <v>-42638</v>
      </c>
      <c r="AR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3.898350269727763</v>
      </c>
      <c r="AS5" s="27">
        <v>48112</v>
      </c>
      <c r="AT5" s="27">
        <v>8454</v>
      </c>
      <c r="AU5" s="27">
        <v>24233</v>
      </c>
      <c r="AV5" s="27">
        <v>7150</v>
      </c>
      <c r="AW5" s="27">
        <v>11834</v>
      </c>
      <c r="AX5" s="27">
        <v>0</v>
      </c>
      <c r="AY5" s="27">
        <v>13337</v>
      </c>
      <c r="AZ5" s="27">
        <v>582</v>
      </c>
      <c r="BA5" s="27">
        <v>2074</v>
      </c>
      <c r="BB5" s="27">
        <v>0</v>
      </c>
      <c r="BC5" s="27">
        <v>7296</v>
      </c>
      <c r="BD5" s="27">
        <v>1223</v>
      </c>
      <c r="BE5" s="27">
        <v>31884</v>
      </c>
      <c r="BF5" s="26">
        <f>IFERROR(SUM(Cons_Metrics[[#This Row],[Operating surplus/(deficit) (social housing lettings)]])/SUM(Cons_Metrics[[#This Row],[Turnover from social housing lettings]]),"")</f>
        <v>0.27914063080625889</v>
      </c>
      <c r="BG5" s="27">
        <v>48827</v>
      </c>
      <c r="BH5" s="27">
        <v>174919</v>
      </c>
      <c r="BI5" s="26">
        <f>IFERROR(SUM(Cons_Metrics[[#This Row],[Operating surplus/(deficit) (overall)2]],-Cons_Metrics[[#This Row],[Gain/(loss) on disposal of fixed assets (housing properties)2]],-Cons_Metrics[[#This Row],[Gain/(loss) on disposal of fixed assets (other)2]])/SUM(Cons_Metrics[[#This Row],[Turnover (overall)]]),"")</f>
        <v>0.22799595286701765</v>
      </c>
      <c r="BJ5" s="27">
        <v>59401</v>
      </c>
      <c r="BK5" s="27">
        <v>8474</v>
      </c>
      <c r="BL5" s="27">
        <v>0</v>
      </c>
      <c r="BM5" s="27">
        <v>223368</v>
      </c>
      <c r="BN5" s="26">
        <f>IFERROR(SUM(Cons_Metrics[[#This Row],[Operating surplus/(deficit) (overall)3]],Cons_Metrics[[#This Row],[Share of operating surplus/(deficit) in joint ventures or associates]])/SUM(Cons_Metrics[[#This Row],[Total assets less current liabilities]]),"")</f>
        <v>2.5598786495799494E-2</v>
      </c>
      <c r="BO5" s="27">
        <v>59401</v>
      </c>
      <c r="BP5" s="27">
        <v>-1314</v>
      </c>
      <c r="BQ5" s="27">
        <v>2269131</v>
      </c>
      <c r="BR5" s="65">
        <f>Cons_Metrics[[#This Row],[Total social housing units owned (Period end)]]</f>
        <v>30597</v>
      </c>
      <c r="BS5" s="26">
        <v>1.0364557789766225E-2</v>
      </c>
      <c r="BT5" s="26">
        <v>9.2888670917116237E-2</v>
      </c>
      <c r="BU5" s="30" t="s">
        <v>845</v>
      </c>
      <c r="BV5" s="64" t="s">
        <v>118</v>
      </c>
      <c r="BW5" s="31" t="s">
        <v>118</v>
      </c>
      <c r="BX5" s="30" t="s">
        <v>847</v>
      </c>
      <c r="BY5" s="29">
        <v>0.99728626152014854</v>
      </c>
    </row>
    <row r="6" spans="1:80" x14ac:dyDescent="0.25">
      <c r="A6" s="23" t="s">
        <v>386</v>
      </c>
      <c r="B6" s="24" t="s">
        <v>385</v>
      </c>
      <c r="C6" s="25" t="s">
        <v>686</v>
      </c>
      <c r="D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6.3685663801282891E-2</v>
      </c>
      <c r="E6" s="27">
        <v>12574</v>
      </c>
      <c r="F6" s="27">
        <v>18266</v>
      </c>
      <c r="G6" s="27">
        <v>13450</v>
      </c>
      <c r="H6" s="27">
        <v>547</v>
      </c>
      <c r="I6" s="27">
        <v>0</v>
      </c>
      <c r="J6" s="27">
        <v>0</v>
      </c>
      <c r="K6" s="27">
        <v>704036</v>
      </c>
      <c r="L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6.2855131492935085E-3</v>
      </c>
      <c r="M6" s="27">
        <v>125</v>
      </c>
      <c r="N6" s="27">
        <v>0</v>
      </c>
      <c r="O6" s="27">
        <v>18806</v>
      </c>
      <c r="P6" s="27">
        <v>1081</v>
      </c>
      <c r="Q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6" s="27">
        <v>0</v>
      </c>
      <c r="S6" s="27">
        <v>0</v>
      </c>
      <c r="T6" s="27">
        <v>0</v>
      </c>
      <c r="U6" s="27">
        <v>18806</v>
      </c>
      <c r="V6" s="27">
        <v>1081</v>
      </c>
      <c r="W6" s="27">
        <v>71</v>
      </c>
      <c r="X6" s="27">
        <v>95</v>
      </c>
      <c r="Y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0.53047429392815137</v>
      </c>
      <c r="Z6" s="27">
        <v>20635</v>
      </c>
      <c r="AA6" s="27">
        <v>383301</v>
      </c>
      <c r="AB6" s="27">
        <v>30550</v>
      </c>
      <c r="AC6" s="27">
        <v>0</v>
      </c>
      <c r="AD6" s="27">
        <v>87</v>
      </c>
      <c r="AE6" s="27">
        <v>0</v>
      </c>
      <c r="AF6" s="27">
        <v>704036</v>
      </c>
      <c r="AG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0.75287004714434813</v>
      </c>
      <c r="AH6" s="27">
        <v>23996</v>
      </c>
      <c r="AI6" s="27">
        <v>684</v>
      </c>
      <c r="AJ6" s="27">
        <v>0</v>
      </c>
      <c r="AK6" s="27">
        <v>0</v>
      </c>
      <c r="AL6" s="27">
        <v>4786</v>
      </c>
      <c r="AM6" s="27">
        <v>696</v>
      </c>
      <c r="AN6" s="27">
        <v>13450</v>
      </c>
      <c r="AO6" s="27">
        <v>15148</v>
      </c>
      <c r="AP6" s="27">
        <v>-547</v>
      </c>
      <c r="AQ6" s="27">
        <v>-27240</v>
      </c>
      <c r="AR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3.8164187035069075</v>
      </c>
      <c r="AS6" s="27">
        <v>17470</v>
      </c>
      <c r="AT6" s="27">
        <v>8535</v>
      </c>
      <c r="AU6" s="27">
        <v>15364</v>
      </c>
      <c r="AV6" s="27">
        <v>13037</v>
      </c>
      <c r="AW6" s="27">
        <v>0</v>
      </c>
      <c r="AX6" s="27">
        <v>0</v>
      </c>
      <c r="AY6" s="27">
        <v>13450</v>
      </c>
      <c r="AZ6" s="27">
        <v>4323</v>
      </c>
      <c r="BA6" s="27">
        <v>0</v>
      </c>
      <c r="BB6" s="27">
        <v>0</v>
      </c>
      <c r="BC6" s="27">
        <v>-525</v>
      </c>
      <c r="BD6" s="27">
        <v>171</v>
      </c>
      <c r="BE6" s="27">
        <v>18820</v>
      </c>
      <c r="BF6" s="26">
        <f>IFERROR(SUM(Cons_Metrics[[#This Row],[Operating surplus/(deficit) (social housing lettings)]])/SUM(Cons_Metrics[[#This Row],[Turnover from social housing lettings]]),"")</f>
        <v>0.22337983586110033</v>
      </c>
      <c r="BG6" s="27">
        <v>21312</v>
      </c>
      <c r="BH6" s="27">
        <v>95407</v>
      </c>
      <c r="BI6" s="26">
        <f>IFERROR(SUM(Cons_Metrics[[#This Row],[Operating surplus/(deficit) (overall)2]],-Cons_Metrics[[#This Row],[Gain/(loss) on disposal of fixed assets (housing properties)2]],-Cons_Metrics[[#This Row],[Gain/(loss) on disposal of fixed assets (other)2]])/SUM(Cons_Metrics[[#This Row],[Turnover (overall)]]),"")</f>
        <v>0.23196943161916891</v>
      </c>
      <c r="BJ6" s="27">
        <v>23996</v>
      </c>
      <c r="BK6" s="27">
        <v>684</v>
      </c>
      <c r="BL6" s="27">
        <v>0</v>
      </c>
      <c r="BM6" s="27">
        <v>100496</v>
      </c>
      <c r="BN6" s="26">
        <f>IFERROR(SUM(Cons_Metrics[[#This Row],[Operating surplus/(deficit) (overall)3]],Cons_Metrics[[#This Row],[Share of operating surplus/(deficit) in joint ventures or associates]])/SUM(Cons_Metrics[[#This Row],[Total assets less current liabilities]]),"")</f>
        <v>3.05533301321201E-2</v>
      </c>
      <c r="BO6" s="27">
        <v>23996</v>
      </c>
      <c r="BP6" s="27">
        <v>-8</v>
      </c>
      <c r="BQ6" s="27">
        <v>785119</v>
      </c>
      <c r="BR6" s="65">
        <f>Cons_Metrics[[#This Row],[Total social housing units owned (Period end)]]</f>
        <v>18806</v>
      </c>
      <c r="BS6" s="26">
        <v>1.9106251990234583E-2</v>
      </c>
      <c r="BT6" s="26">
        <v>9.6645791317269927E-2</v>
      </c>
      <c r="BU6" s="30" t="s">
        <v>845</v>
      </c>
      <c r="BV6" s="64" t="s">
        <v>118</v>
      </c>
      <c r="BW6" s="31" t="s">
        <v>118</v>
      </c>
      <c r="BX6" s="30" t="s">
        <v>848</v>
      </c>
      <c r="BY6" s="29">
        <v>0.94894214972973345</v>
      </c>
    </row>
    <row r="7" spans="1:80" x14ac:dyDescent="0.25">
      <c r="A7" s="23" t="s">
        <v>18</v>
      </c>
      <c r="B7" s="24" t="s">
        <v>19</v>
      </c>
      <c r="C7" s="25" t="s">
        <v>686</v>
      </c>
      <c r="D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5.4183172566054379E-2</v>
      </c>
      <c r="E7" s="27">
        <v>43000</v>
      </c>
      <c r="F7" s="27">
        <v>0</v>
      </c>
      <c r="G7" s="27">
        <v>4889</v>
      </c>
      <c r="H7" s="27">
        <v>1980</v>
      </c>
      <c r="I7" s="27">
        <v>0</v>
      </c>
      <c r="J7" s="27">
        <v>920378</v>
      </c>
      <c r="K7" s="27">
        <v>0</v>
      </c>
      <c r="L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1.2656225280809999E-2</v>
      </c>
      <c r="M7" s="27">
        <v>160</v>
      </c>
      <c r="N7" s="27">
        <v>0</v>
      </c>
      <c r="O7" s="27">
        <v>12398</v>
      </c>
      <c r="P7" s="27">
        <v>244</v>
      </c>
      <c r="Q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7" s="27">
        <v>0</v>
      </c>
      <c r="S7" s="27">
        <v>0</v>
      </c>
      <c r="T7" s="27">
        <v>0</v>
      </c>
      <c r="U7" s="27">
        <v>12398</v>
      </c>
      <c r="V7" s="27">
        <v>244</v>
      </c>
      <c r="W7" s="27">
        <v>16</v>
      </c>
      <c r="X7" s="27">
        <v>0</v>
      </c>
      <c r="Y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0.49416652723120286</v>
      </c>
      <c r="Z7" s="27">
        <v>33550</v>
      </c>
      <c r="AA7" s="27">
        <v>465977</v>
      </c>
      <c r="AB7" s="27">
        <v>44707</v>
      </c>
      <c r="AC7" s="27">
        <v>0</v>
      </c>
      <c r="AD7" s="27">
        <v>0</v>
      </c>
      <c r="AE7" s="27">
        <v>920378</v>
      </c>
      <c r="AF7" s="27">
        <v>0</v>
      </c>
      <c r="AG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1.5577189827896225</v>
      </c>
      <c r="AH7" s="27">
        <v>31311</v>
      </c>
      <c r="AI7" s="27">
        <v>4624</v>
      </c>
      <c r="AJ7" s="27">
        <v>516</v>
      </c>
      <c r="AK7" s="27">
        <v>2628</v>
      </c>
      <c r="AL7" s="27">
        <v>0</v>
      </c>
      <c r="AM7" s="27">
        <v>119</v>
      </c>
      <c r="AN7" s="27">
        <v>4889</v>
      </c>
      <c r="AO7" s="27">
        <v>11548</v>
      </c>
      <c r="AP7" s="27">
        <v>-1980</v>
      </c>
      <c r="AQ7" s="27">
        <v>-17485</v>
      </c>
      <c r="AR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3.8509054634745241</v>
      </c>
      <c r="AS7" s="27">
        <v>5373</v>
      </c>
      <c r="AT7" s="27">
        <v>23071</v>
      </c>
      <c r="AU7" s="27">
        <v>9433</v>
      </c>
      <c r="AV7" s="27">
        <v>4751</v>
      </c>
      <c r="AW7" s="27">
        <v>0</v>
      </c>
      <c r="AX7" s="27">
        <v>0</v>
      </c>
      <c r="AY7" s="27">
        <v>4889</v>
      </c>
      <c r="AZ7" s="27">
        <v>0</v>
      </c>
      <c r="BA7" s="27">
        <v>0</v>
      </c>
      <c r="BB7" s="27">
        <v>0</v>
      </c>
      <c r="BC7" s="27">
        <v>1258</v>
      </c>
      <c r="BD7" s="27">
        <v>1410</v>
      </c>
      <c r="BE7" s="27">
        <v>13032</v>
      </c>
      <c r="BF7" s="26">
        <f>IFERROR(SUM(Cons_Metrics[[#This Row],[Operating surplus/(deficit) (social housing lettings)]])/SUM(Cons_Metrics[[#This Row],[Turnover from social housing lettings]]),"")</f>
        <v>0.34177409650122259</v>
      </c>
      <c r="BG7" s="27">
        <v>26697</v>
      </c>
      <c r="BH7" s="27">
        <v>78113</v>
      </c>
      <c r="BI7" s="26">
        <f>IFERROR(SUM(Cons_Metrics[[#This Row],[Operating surplus/(deficit) (overall)2]],-Cons_Metrics[[#This Row],[Gain/(loss) on disposal of fixed assets (housing properties)2]],-Cons_Metrics[[#This Row],[Gain/(loss) on disposal of fixed assets (other)2]])/SUM(Cons_Metrics[[#This Row],[Turnover (overall)]]),"")</f>
        <v>0.20943837129275436</v>
      </c>
      <c r="BJ7" s="27">
        <v>31311</v>
      </c>
      <c r="BK7" s="27">
        <v>4624</v>
      </c>
      <c r="BL7" s="27">
        <v>516</v>
      </c>
      <c r="BM7" s="27">
        <v>124958</v>
      </c>
      <c r="BN7" s="26">
        <f>IFERROR(SUM(Cons_Metrics[[#This Row],[Operating surplus/(deficit) (overall)3]],Cons_Metrics[[#This Row],[Share of operating surplus/(deficit) in joint ventures or associates]])/SUM(Cons_Metrics[[#This Row],[Total assets less current liabilities]]),"")</f>
        <v>3.2819206641196169E-2</v>
      </c>
      <c r="BO7" s="27">
        <v>31311</v>
      </c>
      <c r="BP7" s="27">
        <v>0</v>
      </c>
      <c r="BQ7" s="27">
        <v>954045</v>
      </c>
      <c r="BR7" s="65">
        <f>Cons_Metrics[[#This Row],[Total social housing units owned (Period end)]]</f>
        <v>12398</v>
      </c>
      <c r="BS7" s="26">
        <v>4.0974350701726087E-2</v>
      </c>
      <c r="BT7" s="26">
        <v>0.10509759638651395</v>
      </c>
      <c r="BU7" s="30" t="s">
        <v>845</v>
      </c>
      <c r="BV7" s="64" t="s">
        <v>118</v>
      </c>
      <c r="BW7" s="31" t="s">
        <v>118</v>
      </c>
      <c r="BX7" s="30" t="s">
        <v>849</v>
      </c>
      <c r="BY7" s="29">
        <v>0.94608799706559155</v>
      </c>
    </row>
    <row r="8" spans="1:80" x14ac:dyDescent="0.25">
      <c r="A8" s="23" t="s">
        <v>388</v>
      </c>
      <c r="B8" s="24" t="s">
        <v>253</v>
      </c>
      <c r="C8" s="25" t="s">
        <v>686</v>
      </c>
      <c r="D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7.7556741434461049E-2</v>
      </c>
      <c r="E8" s="27">
        <v>0</v>
      </c>
      <c r="F8" s="27">
        <v>13864</v>
      </c>
      <c r="G8" s="27">
        <v>5580</v>
      </c>
      <c r="H8" s="27">
        <v>365</v>
      </c>
      <c r="I8" s="27">
        <v>0</v>
      </c>
      <c r="J8" s="27">
        <v>255413</v>
      </c>
      <c r="K8" s="27">
        <v>0</v>
      </c>
      <c r="L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2.291993720565149E-2</v>
      </c>
      <c r="M8" s="27">
        <v>146</v>
      </c>
      <c r="N8" s="27">
        <v>0</v>
      </c>
      <c r="O8" s="27">
        <v>6370</v>
      </c>
      <c r="P8" s="27">
        <v>0</v>
      </c>
      <c r="Q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4.2305658381808567E-3</v>
      </c>
      <c r="R8" s="27">
        <v>0</v>
      </c>
      <c r="S8" s="27">
        <v>0</v>
      </c>
      <c r="T8" s="27">
        <v>32</v>
      </c>
      <c r="U8" s="27">
        <v>6370</v>
      </c>
      <c r="V8" s="27">
        <v>0</v>
      </c>
      <c r="W8" s="27">
        <v>1150</v>
      </c>
      <c r="X8" s="27">
        <v>44</v>
      </c>
      <c r="Y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0.68487508466679459</v>
      </c>
      <c r="Z8" s="27">
        <v>5129</v>
      </c>
      <c r="AA8" s="27">
        <v>174375</v>
      </c>
      <c r="AB8" s="27">
        <v>4578</v>
      </c>
      <c r="AC8" s="27">
        <v>0</v>
      </c>
      <c r="AD8" s="27">
        <v>0</v>
      </c>
      <c r="AE8" s="27">
        <v>255413</v>
      </c>
      <c r="AF8" s="27">
        <v>0</v>
      </c>
      <c r="AG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1.7434201266713583</v>
      </c>
      <c r="AH8" s="27">
        <v>12621</v>
      </c>
      <c r="AI8" s="27">
        <v>412</v>
      </c>
      <c r="AJ8" s="27">
        <v>5</v>
      </c>
      <c r="AK8" s="27">
        <v>738</v>
      </c>
      <c r="AL8" s="27">
        <v>0</v>
      </c>
      <c r="AM8" s="27">
        <v>91</v>
      </c>
      <c r="AN8" s="27">
        <v>5580</v>
      </c>
      <c r="AO8" s="27">
        <v>6410</v>
      </c>
      <c r="AP8" s="27">
        <v>-365</v>
      </c>
      <c r="AQ8" s="27">
        <v>-6740</v>
      </c>
      <c r="AR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2.935164835164835</v>
      </c>
      <c r="AS8" s="27">
        <v>3779</v>
      </c>
      <c r="AT8" s="27">
        <v>862</v>
      </c>
      <c r="AU8" s="27">
        <v>4277</v>
      </c>
      <c r="AV8" s="27">
        <v>1498</v>
      </c>
      <c r="AW8" s="27">
        <v>1958</v>
      </c>
      <c r="AX8" s="27">
        <v>0</v>
      </c>
      <c r="AY8" s="27">
        <v>5580</v>
      </c>
      <c r="AZ8" s="27">
        <v>743</v>
      </c>
      <c r="BA8" s="27">
        <v>0</v>
      </c>
      <c r="BB8" s="27">
        <v>0</v>
      </c>
      <c r="BC8" s="27">
        <v>0</v>
      </c>
      <c r="BD8" s="27">
        <v>0</v>
      </c>
      <c r="BE8" s="27">
        <v>6370</v>
      </c>
      <c r="BF8" s="26">
        <f>IFERROR(SUM(Cons_Metrics[[#This Row],[Operating surplus/(deficit) (social housing lettings)]])/SUM(Cons_Metrics[[#This Row],[Turnover from social housing lettings]]),"")</f>
        <v>0.27722329807835544</v>
      </c>
      <c r="BG8" s="27">
        <v>7444</v>
      </c>
      <c r="BH8" s="27">
        <v>26852</v>
      </c>
      <c r="BI8" s="26">
        <f>IFERROR(SUM(Cons_Metrics[[#This Row],[Operating surplus/(deficit) (overall)2]],-Cons_Metrics[[#This Row],[Gain/(loss) on disposal of fixed assets (housing properties)2]],-Cons_Metrics[[#This Row],[Gain/(loss) on disposal of fixed assets (other)2]])/SUM(Cons_Metrics[[#This Row],[Turnover (overall)]]),"")</f>
        <v>0.30450621288487451</v>
      </c>
      <c r="BJ8" s="27">
        <v>12621</v>
      </c>
      <c r="BK8" s="27">
        <v>412</v>
      </c>
      <c r="BL8" s="27">
        <v>5</v>
      </c>
      <c r="BM8" s="27">
        <v>40078</v>
      </c>
      <c r="BN8" s="26">
        <f>IFERROR(SUM(Cons_Metrics[[#This Row],[Operating surplus/(deficit) (overall)3]],Cons_Metrics[[#This Row],[Share of operating surplus/(deficit) in joint ventures or associates]])/SUM(Cons_Metrics[[#This Row],[Total assets less current liabilities]]),"")</f>
        <v>4.8859329573037361E-2</v>
      </c>
      <c r="BO8" s="27">
        <v>12621</v>
      </c>
      <c r="BP8" s="27">
        <v>0</v>
      </c>
      <c r="BQ8" s="27">
        <v>258313</v>
      </c>
      <c r="BR8" s="65">
        <f>Cons_Metrics[[#This Row],[Total social housing units owned (Period end)]]</f>
        <v>6370</v>
      </c>
      <c r="BS8" s="26">
        <v>2.511773940345369E-3</v>
      </c>
      <c r="BT8" s="26">
        <v>3.9403453689167978E-2</v>
      </c>
      <c r="BU8" s="30" t="s">
        <v>850</v>
      </c>
      <c r="BV8" s="64">
        <v>1999</v>
      </c>
      <c r="BW8" s="31" t="s">
        <v>851</v>
      </c>
      <c r="BX8" s="30" t="s">
        <v>852</v>
      </c>
      <c r="BY8" s="29">
        <v>0.9406057895622788</v>
      </c>
    </row>
    <row r="9" spans="1:80" x14ac:dyDescent="0.25">
      <c r="A9" s="23" t="s">
        <v>1</v>
      </c>
      <c r="B9" s="24" t="s">
        <v>348</v>
      </c>
      <c r="C9" s="25" t="s">
        <v>686</v>
      </c>
      <c r="D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4.1675643775818949E-2</v>
      </c>
      <c r="E9" s="27">
        <v>194</v>
      </c>
      <c r="F9" s="27">
        <v>3531</v>
      </c>
      <c r="G9" s="27">
        <v>724</v>
      </c>
      <c r="H9" s="27">
        <v>0</v>
      </c>
      <c r="I9" s="27">
        <v>0</v>
      </c>
      <c r="J9" s="27">
        <v>106753</v>
      </c>
      <c r="K9" s="27">
        <v>0</v>
      </c>
      <c r="L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2.0674157303370785E-2</v>
      </c>
      <c r="M9" s="27">
        <v>46</v>
      </c>
      <c r="N9" s="27">
        <v>0</v>
      </c>
      <c r="O9" s="27">
        <v>2225</v>
      </c>
      <c r="P9" s="27">
        <v>0</v>
      </c>
      <c r="Q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 s="27">
        <v>0</v>
      </c>
      <c r="S9" s="27">
        <v>0</v>
      </c>
      <c r="T9" s="27">
        <v>0</v>
      </c>
      <c r="U9" s="27">
        <v>2225</v>
      </c>
      <c r="V9" s="27">
        <v>0</v>
      </c>
      <c r="W9" s="27">
        <v>0</v>
      </c>
      <c r="X9" s="27">
        <v>0</v>
      </c>
      <c r="Y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1.370453289368917E-2</v>
      </c>
      <c r="Z9" s="27">
        <v>717</v>
      </c>
      <c r="AA9" s="27">
        <v>8683</v>
      </c>
      <c r="AB9" s="27">
        <v>7937</v>
      </c>
      <c r="AC9" s="27">
        <v>0</v>
      </c>
      <c r="AD9" s="27">
        <v>0</v>
      </c>
      <c r="AE9" s="27">
        <v>106753</v>
      </c>
      <c r="AF9" s="27">
        <v>0</v>
      </c>
      <c r="AG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4.7836257309941521</v>
      </c>
      <c r="AH9" s="27">
        <v>1977</v>
      </c>
      <c r="AI9" s="27">
        <v>446</v>
      </c>
      <c r="AJ9" s="27">
        <v>0</v>
      </c>
      <c r="AK9" s="27">
        <v>1804</v>
      </c>
      <c r="AL9" s="27">
        <v>0</v>
      </c>
      <c r="AM9" s="27">
        <v>30</v>
      </c>
      <c r="AN9" s="27">
        <v>724</v>
      </c>
      <c r="AO9" s="27">
        <v>3421</v>
      </c>
      <c r="AP9" s="27">
        <v>0</v>
      </c>
      <c r="AQ9" s="27">
        <v>-513</v>
      </c>
      <c r="AR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12.485664639443963</v>
      </c>
      <c r="AS9" s="27">
        <v>2701</v>
      </c>
      <c r="AT9" s="27">
        <v>5770</v>
      </c>
      <c r="AU9" s="27">
        <v>2282</v>
      </c>
      <c r="AV9" s="27">
        <v>2650</v>
      </c>
      <c r="AW9" s="27">
        <v>558</v>
      </c>
      <c r="AX9" s="27">
        <v>0</v>
      </c>
      <c r="AY9" s="27">
        <v>724</v>
      </c>
      <c r="AZ9" s="27">
        <v>1736</v>
      </c>
      <c r="BA9" s="27">
        <v>327</v>
      </c>
      <c r="BB9" s="27">
        <v>0</v>
      </c>
      <c r="BC9" s="27">
        <v>0</v>
      </c>
      <c r="BD9" s="27">
        <v>11994</v>
      </c>
      <c r="BE9" s="27">
        <v>2302</v>
      </c>
      <c r="BF9" s="26">
        <f>IFERROR(SUM(Cons_Metrics[[#This Row],[Operating surplus/(deficit) (social housing lettings)]])/SUM(Cons_Metrics[[#This Row],[Turnover from social housing lettings]]),"")</f>
        <v>0.10065580286168521</v>
      </c>
      <c r="BG9" s="27">
        <v>2026</v>
      </c>
      <c r="BH9" s="27">
        <v>20128</v>
      </c>
      <c r="BI9" s="26">
        <f>IFERROR(SUM(Cons_Metrics[[#This Row],[Operating surplus/(deficit) (overall)2]],-Cons_Metrics[[#This Row],[Gain/(loss) on disposal of fixed assets (housing properties)2]],-Cons_Metrics[[#This Row],[Gain/(loss) on disposal of fixed assets (other)2]])/SUM(Cons_Metrics[[#This Row],[Turnover (overall)]]),"")</f>
        <v>4.1492763835438234E-2</v>
      </c>
      <c r="BJ9" s="27">
        <v>1977</v>
      </c>
      <c r="BK9" s="27">
        <v>446</v>
      </c>
      <c r="BL9" s="27">
        <v>0</v>
      </c>
      <c r="BM9" s="27">
        <v>36898</v>
      </c>
      <c r="BN9" s="26">
        <f>IFERROR(SUM(Cons_Metrics[[#This Row],[Operating surplus/(deficit) (overall)3]],Cons_Metrics[[#This Row],[Share of operating surplus/(deficit) in joint ventures or associates]])/SUM(Cons_Metrics[[#This Row],[Total assets less current liabilities]]),"")</f>
        <v>1.756693116286509E-2</v>
      </c>
      <c r="BO9" s="27">
        <v>1977</v>
      </c>
      <c r="BP9" s="27">
        <v>0</v>
      </c>
      <c r="BQ9" s="27">
        <v>112541</v>
      </c>
      <c r="BR9" s="65">
        <f>Cons_Metrics[[#This Row],[Total social housing units owned (Period end)]]</f>
        <v>2225</v>
      </c>
      <c r="BS9" s="26">
        <v>0.63953488372093026</v>
      </c>
      <c r="BT9" s="26">
        <v>0</v>
      </c>
      <c r="BU9" s="30" t="s">
        <v>845</v>
      </c>
      <c r="BV9" s="64" t="s">
        <v>118</v>
      </c>
      <c r="BW9" s="31" t="s">
        <v>118</v>
      </c>
      <c r="BX9" s="30" t="s">
        <v>848</v>
      </c>
      <c r="BY9" s="29">
        <v>0.98144292808399336</v>
      </c>
    </row>
    <row r="10" spans="1:80" x14ac:dyDescent="0.25">
      <c r="A10" s="23" t="s">
        <v>391</v>
      </c>
      <c r="B10" s="24" t="s">
        <v>654</v>
      </c>
      <c r="C10" s="25" t="s">
        <v>686</v>
      </c>
      <c r="D1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0.13067508300200845</v>
      </c>
      <c r="E10" s="27">
        <v>11946</v>
      </c>
      <c r="F10" s="27">
        <v>83649</v>
      </c>
      <c r="G10" s="27">
        <v>63809</v>
      </c>
      <c r="H10" s="27">
        <v>0</v>
      </c>
      <c r="I10" s="27">
        <v>0</v>
      </c>
      <c r="J10" s="27">
        <v>1219850</v>
      </c>
      <c r="K10" s="27">
        <v>0</v>
      </c>
      <c r="L1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9.3571629082062312E-3</v>
      </c>
      <c r="M10" s="27">
        <v>400</v>
      </c>
      <c r="N10" s="27">
        <v>0</v>
      </c>
      <c r="O10" s="27">
        <v>42748</v>
      </c>
      <c r="P10" s="27">
        <v>0</v>
      </c>
      <c r="Q1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1.9106626103732286E-3</v>
      </c>
      <c r="R10" s="27">
        <v>0</v>
      </c>
      <c r="S10" s="27">
        <v>103</v>
      </c>
      <c r="T10" s="27">
        <v>0</v>
      </c>
      <c r="U10" s="27">
        <v>42748</v>
      </c>
      <c r="V10" s="27">
        <v>0</v>
      </c>
      <c r="W10" s="27">
        <v>17</v>
      </c>
      <c r="X10" s="27">
        <v>11143</v>
      </c>
      <c r="Y1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0.38698364553018816</v>
      </c>
      <c r="Z10" s="27">
        <v>13505</v>
      </c>
      <c r="AA10" s="27">
        <v>486407</v>
      </c>
      <c r="AB10" s="27">
        <v>130127</v>
      </c>
      <c r="AC10" s="27">
        <v>0</v>
      </c>
      <c r="AD10" s="27">
        <v>102277</v>
      </c>
      <c r="AE10" s="27">
        <v>1219850</v>
      </c>
      <c r="AF10" s="27">
        <v>0</v>
      </c>
      <c r="AG1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1.617296222664016</v>
      </c>
      <c r="AH10" s="27">
        <v>59265</v>
      </c>
      <c r="AI10" s="27">
        <v>-2499</v>
      </c>
      <c r="AJ10" s="27">
        <v>0</v>
      </c>
      <c r="AK10" s="27">
        <v>14809</v>
      </c>
      <c r="AL10" s="27">
        <v>0</v>
      </c>
      <c r="AM10" s="27">
        <v>2698</v>
      </c>
      <c r="AN10" s="27">
        <v>63809</v>
      </c>
      <c r="AO10" s="27">
        <v>58085</v>
      </c>
      <c r="AP10" s="27">
        <v>0</v>
      </c>
      <c r="AQ10" s="27">
        <v>-27162</v>
      </c>
      <c r="AR1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9.4919762328062127</v>
      </c>
      <c r="AS10" s="27">
        <v>66634</v>
      </c>
      <c r="AT10" s="27">
        <v>216558</v>
      </c>
      <c r="AU10" s="27">
        <v>24908</v>
      </c>
      <c r="AV10" s="27">
        <v>23047</v>
      </c>
      <c r="AW10" s="27">
        <v>0</v>
      </c>
      <c r="AX10" s="27">
        <v>0</v>
      </c>
      <c r="AY10" s="27">
        <v>63809</v>
      </c>
      <c r="AZ10" s="27">
        <v>2109</v>
      </c>
      <c r="BA10" s="27">
        <v>0</v>
      </c>
      <c r="BB10" s="27">
        <v>0</v>
      </c>
      <c r="BC10" s="27">
        <v>6154</v>
      </c>
      <c r="BD10" s="27">
        <v>2544</v>
      </c>
      <c r="BE10" s="27">
        <v>42748</v>
      </c>
      <c r="BF10" s="26">
        <f>IFERROR(SUM(Cons_Metrics[[#This Row],[Operating surplus/(deficit) (social housing lettings)]])/SUM(Cons_Metrics[[#This Row],[Turnover from social housing lettings]]),"")</f>
        <v>0.14993920528095456</v>
      </c>
      <c r="BG10" s="27">
        <v>68687</v>
      </c>
      <c r="BH10" s="27">
        <v>458099</v>
      </c>
      <c r="BI10" s="26">
        <f>IFERROR(SUM(Cons_Metrics[[#This Row],[Operating surplus/(deficit) (overall)2]],-Cons_Metrics[[#This Row],[Gain/(loss) on disposal of fixed assets (housing properties)2]],-Cons_Metrics[[#This Row],[Gain/(loss) on disposal of fixed assets (other)2]])/SUM(Cons_Metrics[[#This Row],[Turnover (overall)]]),"")</f>
        <v>0.11827312505385713</v>
      </c>
      <c r="BJ10" s="27">
        <v>59265</v>
      </c>
      <c r="BK10" s="27">
        <v>-2499</v>
      </c>
      <c r="BL10" s="27">
        <v>0</v>
      </c>
      <c r="BM10" s="27">
        <v>522215</v>
      </c>
      <c r="BN10" s="26">
        <f>IFERROR(SUM(Cons_Metrics[[#This Row],[Operating surplus/(deficit) (overall)3]],Cons_Metrics[[#This Row],[Share of operating surplus/(deficit) in joint ventures or associates]])/SUM(Cons_Metrics[[#This Row],[Total assets less current liabilities]]),"")</f>
        <v>4.1960047153280021E-2</v>
      </c>
      <c r="BO10" s="27">
        <v>59265</v>
      </c>
      <c r="BP10" s="27">
        <v>0</v>
      </c>
      <c r="BQ10" s="27">
        <v>1412415</v>
      </c>
      <c r="BR10" s="65">
        <f>Cons_Metrics[[#This Row],[Total social housing units owned (Period end)]]</f>
        <v>42748</v>
      </c>
      <c r="BS10" s="26">
        <v>7.4729106987171505E-5</v>
      </c>
      <c r="BT10" s="26">
        <v>0.87634823763856018</v>
      </c>
      <c r="BU10" s="30" t="s">
        <v>845</v>
      </c>
      <c r="BV10" s="64" t="s">
        <v>118</v>
      </c>
      <c r="BW10" s="31" t="s">
        <v>118</v>
      </c>
      <c r="BX10" s="30" t="s">
        <v>848</v>
      </c>
      <c r="BY10" s="29">
        <v>0.98341326649403116</v>
      </c>
    </row>
    <row r="11" spans="1:80" x14ac:dyDescent="0.25">
      <c r="A11" s="23" t="s">
        <v>393</v>
      </c>
      <c r="B11" s="24" t="s">
        <v>392</v>
      </c>
      <c r="C11" s="25" t="s">
        <v>686</v>
      </c>
      <c r="D1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1.6058516899276946E-2</v>
      </c>
      <c r="E11" s="27">
        <v>0</v>
      </c>
      <c r="F11" s="27">
        <v>0</v>
      </c>
      <c r="G11" s="27">
        <v>573</v>
      </c>
      <c r="H11" s="27">
        <v>0</v>
      </c>
      <c r="I11" s="27">
        <v>0</v>
      </c>
      <c r="J11" s="27">
        <v>35682</v>
      </c>
      <c r="K11" s="27">
        <v>0</v>
      </c>
      <c r="L1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1" s="27">
        <v>0</v>
      </c>
      <c r="N11" s="27">
        <v>0</v>
      </c>
      <c r="O11" s="27">
        <v>1086</v>
      </c>
      <c r="P11" s="27">
        <v>11</v>
      </c>
      <c r="Q1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1" s="27">
        <v>0</v>
      </c>
      <c r="S11" s="27">
        <v>0</v>
      </c>
      <c r="T11" s="27">
        <v>0</v>
      </c>
      <c r="U11" s="27">
        <v>1086</v>
      </c>
      <c r="V11" s="27">
        <v>11</v>
      </c>
      <c r="W11" s="27">
        <v>1</v>
      </c>
      <c r="X11" s="27">
        <v>0</v>
      </c>
      <c r="Y1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0.45597219886777646</v>
      </c>
      <c r="Z11" s="27">
        <v>607</v>
      </c>
      <c r="AA11" s="27">
        <v>16681</v>
      </c>
      <c r="AB11" s="27">
        <v>1018</v>
      </c>
      <c r="AC11" s="27">
        <v>0</v>
      </c>
      <c r="AD11" s="27">
        <v>0</v>
      </c>
      <c r="AE11" s="27">
        <v>35682</v>
      </c>
      <c r="AF11" s="27">
        <v>0</v>
      </c>
      <c r="AG1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2.3471074380165291</v>
      </c>
      <c r="AH11" s="27">
        <v>1254</v>
      </c>
      <c r="AI11" s="27">
        <v>0</v>
      </c>
      <c r="AJ11" s="27">
        <v>0</v>
      </c>
      <c r="AK11" s="27">
        <v>103</v>
      </c>
      <c r="AL11" s="27">
        <v>0</v>
      </c>
      <c r="AM11" s="27">
        <v>3</v>
      </c>
      <c r="AN11" s="27">
        <v>573</v>
      </c>
      <c r="AO11" s="27">
        <v>839</v>
      </c>
      <c r="AP11" s="27">
        <v>0</v>
      </c>
      <c r="AQ11" s="27">
        <v>-605</v>
      </c>
      <c r="AR1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3.4447488584474888</v>
      </c>
      <c r="AS11" s="27">
        <v>1082</v>
      </c>
      <c r="AT11" s="27">
        <v>491</v>
      </c>
      <c r="AU11" s="27">
        <v>874</v>
      </c>
      <c r="AV11" s="27">
        <v>336</v>
      </c>
      <c r="AW11" s="27">
        <v>343</v>
      </c>
      <c r="AX11" s="27">
        <v>0</v>
      </c>
      <c r="AY11" s="27">
        <v>573</v>
      </c>
      <c r="AZ11" s="27">
        <v>0</v>
      </c>
      <c r="BA11" s="27">
        <v>0</v>
      </c>
      <c r="BB11" s="27">
        <v>0</v>
      </c>
      <c r="BC11" s="27">
        <v>39</v>
      </c>
      <c r="BD11" s="27">
        <v>34</v>
      </c>
      <c r="BE11" s="27">
        <v>1095</v>
      </c>
      <c r="BF11" s="26">
        <f>IFERROR(SUM(Cons_Metrics[[#This Row],[Operating surplus/(deficit) (social housing lettings)]])/SUM(Cons_Metrics[[#This Row],[Turnover from social housing lettings]]),"")</f>
        <v>0.23921037352428876</v>
      </c>
      <c r="BG11" s="27">
        <v>1236</v>
      </c>
      <c r="BH11" s="27">
        <v>5167</v>
      </c>
      <c r="BI11" s="26">
        <f>IFERROR(SUM(Cons_Metrics[[#This Row],[Operating surplus/(deficit) (overall)2]],-Cons_Metrics[[#This Row],[Gain/(loss) on disposal of fixed assets (housing properties)2]],-Cons_Metrics[[#This Row],[Gain/(loss) on disposal of fixed assets (other)2]])/SUM(Cons_Metrics[[#This Row],[Turnover (overall)]]),"")</f>
        <v>0.23799582463465555</v>
      </c>
      <c r="BJ11" s="27">
        <v>1254</v>
      </c>
      <c r="BK11" s="27">
        <v>0</v>
      </c>
      <c r="BL11" s="27">
        <v>0</v>
      </c>
      <c r="BM11" s="27">
        <v>5269</v>
      </c>
      <c r="BN11" s="26">
        <f>IFERROR(SUM(Cons_Metrics[[#This Row],[Operating surplus/(deficit) (overall)3]],Cons_Metrics[[#This Row],[Share of operating surplus/(deficit) in joint ventures or associates]])/SUM(Cons_Metrics[[#This Row],[Total assets less current liabilities]]),"")</f>
        <v>3.4845916580987582E-2</v>
      </c>
      <c r="BO11" s="27">
        <v>1254</v>
      </c>
      <c r="BP11" s="27">
        <v>0</v>
      </c>
      <c r="BQ11" s="27">
        <v>35987</v>
      </c>
      <c r="BR11" s="65">
        <f>Cons_Metrics[[#This Row],[Total social housing units owned (Period end)]]</f>
        <v>1086</v>
      </c>
      <c r="BS11" s="26">
        <v>0</v>
      </c>
      <c r="BT11" s="26">
        <v>0.13535911602209943</v>
      </c>
      <c r="BU11" s="30" t="s">
        <v>845</v>
      </c>
      <c r="BV11" s="64" t="s">
        <v>118</v>
      </c>
      <c r="BW11" s="31" t="s">
        <v>118</v>
      </c>
      <c r="BX11" s="30" t="s">
        <v>853</v>
      </c>
      <c r="BY11" s="29">
        <v>0.92070169320167683</v>
      </c>
    </row>
    <row r="12" spans="1:80" x14ac:dyDescent="0.25">
      <c r="A12" s="23" t="s">
        <v>354</v>
      </c>
      <c r="B12" s="24" t="s">
        <v>353</v>
      </c>
      <c r="C12" s="25" t="s">
        <v>686</v>
      </c>
      <c r="D1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9.1539234880152393E-2</v>
      </c>
      <c r="E12" s="27">
        <v>1995</v>
      </c>
      <c r="F12" s="27">
        <v>2141</v>
      </c>
      <c r="G12" s="27">
        <v>963</v>
      </c>
      <c r="H12" s="27">
        <v>91</v>
      </c>
      <c r="I12" s="27">
        <v>0</v>
      </c>
      <c r="J12" s="27">
        <v>56697</v>
      </c>
      <c r="K12" s="27">
        <v>0</v>
      </c>
      <c r="L1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2.5223759153783564E-2</v>
      </c>
      <c r="M12" s="27">
        <v>31</v>
      </c>
      <c r="N12" s="27">
        <v>0</v>
      </c>
      <c r="O12" s="27">
        <v>1229</v>
      </c>
      <c r="P12" s="27">
        <v>0</v>
      </c>
      <c r="Q1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2" s="27">
        <v>0</v>
      </c>
      <c r="S12" s="27">
        <v>0</v>
      </c>
      <c r="T12" s="27">
        <v>0</v>
      </c>
      <c r="U12" s="27">
        <v>1229</v>
      </c>
      <c r="V12" s="27">
        <v>0</v>
      </c>
      <c r="W12" s="27">
        <v>0</v>
      </c>
      <c r="X12" s="27">
        <v>0</v>
      </c>
      <c r="Y1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0.37150113762632941</v>
      </c>
      <c r="Z12" s="27">
        <v>539</v>
      </c>
      <c r="AA12" s="27">
        <v>21135</v>
      </c>
      <c r="AB12" s="27">
        <v>611</v>
      </c>
      <c r="AC12" s="27">
        <v>0</v>
      </c>
      <c r="AD12" s="27">
        <v>0</v>
      </c>
      <c r="AE12" s="27">
        <v>56697</v>
      </c>
      <c r="AF12" s="27">
        <v>0</v>
      </c>
      <c r="AG1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2.0872727272727274</v>
      </c>
      <c r="AH12" s="27">
        <v>1775</v>
      </c>
      <c r="AI12" s="27">
        <v>8</v>
      </c>
      <c r="AJ12" s="27">
        <v>0</v>
      </c>
      <c r="AK12" s="27">
        <v>405</v>
      </c>
      <c r="AL12" s="27">
        <v>0</v>
      </c>
      <c r="AM12" s="27">
        <v>17</v>
      </c>
      <c r="AN12" s="27">
        <v>963</v>
      </c>
      <c r="AO12" s="27">
        <v>1306</v>
      </c>
      <c r="AP12" s="27">
        <v>-91</v>
      </c>
      <c r="AQ12" s="27">
        <v>-734</v>
      </c>
      <c r="AR1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3.0854353132628152</v>
      </c>
      <c r="AS12" s="27">
        <v>1000</v>
      </c>
      <c r="AT12" s="27">
        <v>115</v>
      </c>
      <c r="AU12" s="27">
        <v>1366</v>
      </c>
      <c r="AV12" s="27">
        <v>302</v>
      </c>
      <c r="AW12" s="27">
        <v>0</v>
      </c>
      <c r="AX12" s="27">
        <v>0</v>
      </c>
      <c r="AY12" s="27">
        <v>963</v>
      </c>
      <c r="AZ12" s="27">
        <v>0</v>
      </c>
      <c r="BA12" s="27">
        <v>21</v>
      </c>
      <c r="BB12" s="27">
        <v>0</v>
      </c>
      <c r="BC12" s="27">
        <v>0</v>
      </c>
      <c r="BD12" s="27">
        <v>25</v>
      </c>
      <c r="BE12" s="27">
        <v>1229</v>
      </c>
      <c r="BF12" s="26">
        <f>IFERROR(SUM(Cons_Metrics[[#This Row],[Operating surplus/(deficit) (social housing lettings)]])/SUM(Cons_Metrics[[#This Row],[Turnover from social housing lettings]]),"")</f>
        <v>0.25753768844221103</v>
      </c>
      <c r="BG12" s="27">
        <v>1435</v>
      </c>
      <c r="BH12" s="27">
        <v>5572</v>
      </c>
      <c r="BI12" s="26">
        <f>IFERROR(SUM(Cons_Metrics[[#This Row],[Operating surplus/(deficit) (overall)2]],-Cons_Metrics[[#This Row],[Gain/(loss) on disposal of fixed assets (housing properties)2]],-Cons_Metrics[[#This Row],[Gain/(loss) on disposal of fixed assets (other)2]])/SUM(Cons_Metrics[[#This Row],[Turnover (overall)]]),"")</f>
        <v>0.28458688999838944</v>
      </c>
      <c r="BJ12" s="27">
        <v>1775</v>
      </c>
      <c r="BK12" s="27">
        <v>8</v>
      </c>
      <c r="BL12" s="27">
        <v>0</v>
      </c>
      <c r="BM12" s="27">
        <v>6209</v>
      </c>
      <c r="BN12" s="26">
        <f>IFERROR(SUM(Cons_Metrics[[#This Row],[Operating surplus/(deficit) (overall)3]],Cons_Metrics[[#This Row],[Share of operating surplus/(deficit) in joint ventures or associates]])/SUM(Cons_Metrics[[#This Row],[Total assets less current liabilities]]),"")</f>
        <v>3.0101582240914408E-2</v>
      </c>
      <c r="BO12" s="27">
        <v>1775</v>
      </c>
      <c r="BP12" s="27">
        <v>0</v>
      </c>
      <c r="BQ12" s="27">
        <v>58967</v>
      </c>
      <c r="BR12" s="65">
        <f>Cons_Metrics[[#This Row],[Total social housing units owned (Period end)]]</f>
        <v>1229</v>
      </c>
      <c r="BS12" s="26">
        <v>3.9056143205858422E-2</v>
      </c>
      <c r="BT12" s="26">
        <v>0</v>
      </c>
      <c r="BU12" s="30" t="s">
        <v>845</v>
      </c>
      <c r="BV12" s="64" t="s">
        <v>118</v>
      </c>
      <c r="BW12" s="31" t="s">
        <v>118</v>
      </c>
      <c r="BX12" s="30" t="s">
        <v>854</v>
      </c>
      <c r="BY12" s="29">
        <v>0.91136510766261714</v>
      </c>
    </row>
    <row r="13" spans="1:80" x14ac:dyDescent="0.25">
      <c r="A13" s="23" t="s">
        <v>573</v>
      </c>
      <c r="B13" s="24" t="s">
        <v>256</v>
      </c>
      <c r="C13" s="25" t="s">
        <v>686</v>
      </c>
      <c r="D1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0.10983743316432606</v>
      </c>
      <c r="E13" s="27">
        <v>22132</v>
      </c>
      <c r="F13" s="27">
        <v>0</v>
      </c>
      <c r="G13" s="27">
        <v>3279</v>
      </c>
      <c r="H13" s="27">
        <v>0</v>
      </c>
      <c r="I13" s="27">
        <v>0</v>
      </c>
      <c r="J13" s="27">
        <v>231351</v>
      </c>
      <c r="K13" s="27">
        <v>0</v>
      </c>
      <c r="L1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1.9860973187686197E-2</v>
      </c>
      <c r="M13" s="27">
        <v>180</v>
      </c>
      <c r="N13" s="27">
        <v>0</v>
      </c>
      <c r="O13" s="27">
        <v>9063</v>
      </c>
      <c r="P13" s="27">
        <v>0</v>
      </c>
      <c r="Q1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3" s="27">
        <v>0</v>
      </c>
      <c r="S13" s="27">
        <v>0</v>
      </c>
      <c r="T13" s="27">
        <v>0</v>
      </c>
      <c r="U13" s="27">
        <v>9063</v>
      </c>
      <c r="V13" s="27">
        <v>0</v>
      </c>
      <c r="W13" s="27">
        <v>0</v>
      </c>
      <c r="X13" s="27">
        <v>272</v>
      </c>
      <c r="Y1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0.58639037652744097</v>
      </c>
      <c r="Z13" s="27">
        <v>0</v>
      </c>
      <c r="AA13" s="27">
        <v>154254</v>
      </c>
      <c r="AB13" s="27">
        <v>18592</v>
      </c>
      <c r="AC13" s="27">
        <v>0</v>
      </c>
      <c r="AD13" s="27">
        <v>0</v>
      </c>
      <c r="AE13" s="27">
        <v>231351</v>
      </c>
      <c r="AF13" s="27">
        <v>0</v>
      </c>
      <c r="AG1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1.4474058617091909</v>
      </c>
      <c r="AH13" s="27">
        <v>12813</v>
      </c>
      <c r="AI13" s="27">
        <v>2901</v>
      </c>
      <c r="AJ13" s="27">
        <v>0</v>
      </c>
      <c r="AK13" s="27">
        <v>644</v>
      </c>
      <c r="AL13" s="27">
        <v>0</v>
      </c>
      <c r="AM13" s="27">
        <v>1819</v>
      </c>
      <c r="AN13" s="27">
        <v>3279</v>
      </c>
      <c r="AO13" s="27">
        <v>7452</v>
      </c>
      <c r="AP13" s="27">
        <v>0</v>
      </c>
      <c r="AQ13" s="27">
        <v>-10543</v>
      </c>
      <c r="AR1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2.803622392974753</v>
      </c>
      <c r="AS13" s="27">
        <v>7705</v>
      </c>
      <c r="AT13" s="27">
        <v>3142</v>
      </c>
      <c r="AU13" s="27">
        <v>5834</v>
      </c>
      <c r="AV13" s="27">
        <v>4751</v>
      </c>
      <c r="AW13" s="27">
        <v>0</v>
      </c>
      <c r="AX13" s="27">
        <v>0</v>
      </c>
      <c r="AY13" s="27">
        <v>3279</v>
      </c>
      <c r="AZ13" s="27">
        <v>0</v>
      </c>
      <c r="BA13" s="27">
        <v>0</v>
      </c>
      <c r="BB13" s="27">
        <v>0</v>
      </c>
      <c r="BC13" s="27">
        <v>830</v>
      </c>
      <c r="BD13" s="27">
        <v>0</v>
      </c>
      <c r="BE13" s="27">
        <v>9110</v>
      </c>
      <c r="BF13" s="26">
        <f>IFERROR(SUM(Cons_Metrics[[#This Row],[Operating surplus/(deficit) (social housing lettings)]])/SUM(Cons_Metrics[[#This Row],[Turnover from social housing lettings]]),"")</f>
        <v>0.26851350305656579</v>
      </c>
      <c r="BG13" s="27">
        <v>10410</v>
      </c>
      <c r="BH13" s="27">
        <v>38769</v>
      </c>
      <c r="BI13" s="26">
        <f>IFERROR(SUM(Cons_Metrics[[#This Row],[Operating surplus/(deficit) (overall)2]],-Cons_Metrics[[#This Row],[Gain/(loss) on disposal of fixed assets (housing properties)2]],-Cons_Metrics[[#This Row],[Gain/(loss) on disposal of fixed assets (other)2]])/SUM(Cons_Metrics[[#This Row],[Turnover (overall)]]),"")</f>
        <v>0.19845035737882155</v>
      </c>
      <c r="BJ13" s="27">
        <v>12813</v>
      </c>
      <c r="BK13" s="27">
        <v>2901</v>
      </c>
      <c r="BL13" s="27">
        <v>0</v>
      </c>
      <c r="BM13" s="27">
        <v>49947</v>
      </c>
      <c r="BN13" s="26">
        <f>IFERROR(SUM(Cons_Metrics[[#This Row],[Operating surplus/(deficit) (overall)3]],Cons_Metrics[[#This Row],[Share of operating surplus/(deficit) in joint ventures or associates]])/SUM(Cons_Metrics[[#This Row],[Total assets less current liabilities]]),"")</f>
        <v>5.0427609440860804E-2</v>
      </c>
      <c r="BO13" s="27">
        <v>12813</v>
      </c>
      <c r="BP13" s="27">
        <v>0</v>
      </c>
      <c r="BQ13" s="27">
        <v>254087</v>
      </c>
      <c r="BR13" s="65">
        <f>Cons_Metrics[[#This Row],[Total social housing units owned (Period end)]]</f>
        <v>9063</v>
      </c>
      <c r="BS13" s="26">
        <v>0</v>
      </c>
      <c r="BT13" s="26">
        <v>6.6534260178748764E-2</v>
      </c>
      <c r="BU13" s="30" t="s">
        <v>850</v>
      </c>
      <c r="BV13" s="64">
        <v>2000</v>
      </c>
      <c r="BW13" s="31" t="s">
        <v>851</v>
      </c>
      <c r="BX13" s="30" t="s">
        <v>849</v>
      </c>
      <c r="BY13" s="29">
        <v>0.94438523640751637</v>
      </c>
    </row>
    <row r="14" spans="1:80" x14ac:dyDescent="0.25">
      <c r="A14" s="23" t="s">
        <v>395</v>
      </c>
      <c r="B14" s="24" t="s">
        <v>394</v>
      </c>
      <c r="C14" s="25" t="s">
        <v>686</v>
      </c>
      <c r="D1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9.3983868957207034E-2</v>
      </c>
      <c r="E14" s="27">
        <v>147120</v>
      </c>
      <c r="F14" s="27">
        <v>0</v>
      </c>
      <c r="G14" s="27">
        <v>15736</v>
      </c>
      <c r="H14" s="27">
        <v>0</v>
      </c>
      <c r="I14" s="27">
        <v>0</v>
      </c>
      <c r="J14" s="27">
        <v>1732808</v>
      </c>
      <c r="K14" s="27">
        <v>0</v>
      </c>
      <c r="L1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3.0512650431157019E-2</v>
      </c>
      <c r="M14" s="27">
        <v>966</v>
      </c>
      <c r="N14" s="27">
        <v>0</v>
      </c>
      <c r="O14" s="27">
        <v>30151</v>
      </c>
      <c r="P14" s="27">
        <v>1508</v>
      </c>
      <c r="Q1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4" s="27">
        <v>0</v>
      </c>
      <c r="S14" s="27">
        <v>0</v>
      </c>
      <c r="T14" s="27">
        <v>0</v>
      </c>
      <c r="U14" s="27">
        <v>30151</v>
      </c>
      <c r="V14" s="27">
        <v>1508</v>
      </c>
      <c r="W14" s="27">
        <v>95</v>
      </c>
      <c r="X14" s="27">
        <v>0</v>
      </c>
      <c r="Y1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0.53516431133743614</v>
      </c>
      <c r="Z14" s="27">
        <v>18158</v>
      </c>
      <c r="AA14" s="27">
        <v>1057254</v>
      </c>
      <c r="AB14" s="27">
        <v>148075</v>
      </c>
      <c r="AC14" s="27">
        <v>0</v>
      </c>
      <c r="AD14" s="27">
        <v>0</v>
      </c>
      <c r="AE14" s="27">
        <v>1732808</v>
      </c>
      <c r="AF14" s="27">
        <v>0</v>
      </c>
      <c r="AG1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1.8620070243170057</v>
      </c>
      <c r="AH14" s="27">
        <v>71957</v>
      </c>
      <c r="AI14" s="27">
        <v>20042</v>
      </c>
      <c r="AJ14" s="27">
        <v>214</v>
      </c>
      <c r="AK14" s="27">
        <v>229</v>
      </c>
      <c r="AL14" s="27">
        <v>0</v>
      </c>
      <c r="AM14" s="27">
        <v>5445</v>
      </c>
      <c r="AN14" s="27">
        <v>15736</v>
      </c>
      <c r="AO14" s="27">
        <v>28270</v>
      </c>
      <c r="AP14" s="27">
        <v>-5174</v>
      </c>
      <c r="AQ14" s="27">
        <v>-32125</v>
      </c>
      <c r="AR1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3.6375106788460276</v>
      </c>
      <c r="AS14" s="27">
        <v>30824</v>
      </c>
      <c r="AT14" s="27">
        <v>11463</v>
      </c>
      <c r="AU14" s="27">
        <v>14942</v>
      </c>
      <c r="AV14" s="27">
        <v>9933</v>
      </c>
      <c r="AW14" s="27">
        <v>22213</v>
      </c>
      <c r="AX14" s="27">
        <v>0</v>
      </c>
      <c r="AY14" s="27">
        <v>15736</v>
      </c>
      <c r="AZ14" s="27">
        <v>0</v>
      </c>
      <c r="BA14" s="27">
        <v>0</v>
      </c>
      <c r="BB14" s="27">
        <v>846</v>
      </c>
      <c r="BC14" s="27">
        <v>3576</v>
      </c>
      <c r="BD14" s="27">
        <v>1171</v>
      </c>
      <c r="BE14" s="27">
        <v>30434</v>
      </c>
      <c r="BF14" s="26">
        <f>IFERROR(SUM(Cons_Metrics[[#This Row],[Operating surplus/(deficit) (social housing lettings)]])/SUM(Cons_Metrics[[#This Row],[Turnover from social housing lettings]]),"")</f>
        <v>0.27170493717859362</v>
      </c>
      <c r="BG14" s="27">
        <v>43272</v>
      </c>
      <c r="BH14" s="27">
        <v>159261</v>
      </c>
      <c r="BI14" s="26">
        <f>IFERROR(SUM(Cons_Metrics[[#This Row],[Operating surplus/(deficit) (overall)2]],-Cons_Metrics[[#This Row],[Gain/(loss) on disposal of fixed assets (housing properties)2]],-Cons_Metrics[[#This Row],[Gain/(loss) on disposal of fixed assets (other)2]])/SUM(Cons_Metrics[[#This Row],[Turnover (overall)]]),"")</f>
        <v>0.24096290082028338</v>
      </c>
      <c r="BJ14" s="27">
        <v>71957</v>
      </c>
      <c r="BK14" s="27">
        <v>20042</v>
      </c>
      <c r="BL14" s="27">
        <v>214</v>
      </c>
      <c r="BM14" s="27">
        <v>214560</v>
      </c>
      <c r="BN14" s="26">
        <f>IFERROR(SUM(Cons_Metrics[[#This Row],[Operating surplus/(deficit) (overall)3]],Cons_Metrics[[#This Row],[Share of operating surplus/(deficit) in joint ventures or associates]])/SUM(Cons_Metrics[[#This Row],[Total assets less current liabilities]]),"")</f>
        <v>3.6220446417214912E-2</v>
      </c>
      <c r="BO14" s="27">
        <v>71957</v>
      </c>
      <c r="BP14" s="27">
        <v>374</v>
      </c>
      <c r="BQ14" s="27">
        <v>1996966</v>
      </c>
      <c r="BR14" s="65">
        <f>Cons_Metrics[[#This Row],[Total social housing units owned (Period end)]]</f>
        <v>30151</v>
      </c>
      <c r="BS14" s="26">
        <v>3.8644135320872484E-2</v>
      </c>
      <c r="BT14" s="26">
        <v>9.6311543441452804E-2</v>
      </c>
      <c r="BU14" s="30" t="s">
        <v>850</v>
      </c>
      <c r="BV14" s="64">
        <v>2000</v>
      </c>
      <c r="BW14" s="31" t="s">
        <v>851</v>
      </c>
      <c r="BX14" s="30" t="s">
        <v>855</v>
      </c>
      <c r="BY14" s="29">
        <v>0.96618797961138769</v>
      </c>
    </row>
    <row r="15" spans="1:80" x14ac:dyDescent="0.25">
      <c r="A15" s="23" t="s">
        <v>586</v>
      </c>
      <c r="B15" s="24" t="s">
        <v>322</v>
      </c>
      <c r="C15" s="25" t="s">
        <v>686</v>
      </c>
      <c r="D1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8.0129073124606973E-2</v>
      </c>
      <c r="E15" s="27">
        <v>13613</v>
      </c>
      <c r="F15" s="27">
        <v>0</v>
      </c>
      <c r="G15" s="27">
        <v>2985</v>
      </c>
      <c r="H15" s="27">
        <v>859</v>
      </c>
      <c r="I15" s="27">
        <v>0</v>
      </c>
      <c r="J15" s="27">
        <v>217861</v>
      </c>
      <c r="K15" s="27">
        <v>0</v>
      </c>
      <c r="L1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1.4146959459459459E-2</v>
      </c>
      <c r="M15" s="27">
        <v>67</v>
      </c>
      <c r="N15" s="27">
        <v>0</v>
      </c>
      <c r="O15" s="27">
        <v>4106</v>
      </c>
      <c r="P15" s="27">
        <v>630</v>
      </c>
      <c r="Q1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5" s="27">
        <v>0</v>
      </c>
      <c r="S15" s="27">
        <v>0</v>
      </c>
      <c r="T15" s="27">
        <v>0</v>
      </c>
      <c r="U15" s="27">
        <v>4106</v>
      </c>
      <c r="V15" s="27">
        <v>630</v>
      </c>
      <c r="W15" s="27">
        <v>4</v>
      </c>
      <c r="X15" s="27">
        <v>103</v>
      </c>
      <c r="Y1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0.66372136362175882</v>
      </c>
      <c r="Z15" s="27">
        <v>0</v>
      </c>
      <c r="AA15" s="27">
        <v>158295</v>
      </c>
      <c r="AB15" s="27">
        <v>13696</v>
      </c>
      <c r="AC15" s="27">
        <v>0</v>
      </c>
      <c r="AD15" s="27">
        <v>0</v>
      </c>
      <c r="AE15" s="27">
        <v>217861</v>
      </c>
      <c r="AF15" s="27">
        <v>0</v>
      </c>
      <c r="AG1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2.3433671154137046</v>
      </c>
      <c r="AH15" s="27">
        <v>14253</v>
      </c>
      <c r="AI15" s="27">
        <v>502</v>
      </c>
      <c r="AJ15" s="27">
        <v>0</v>
      </c>
      <c r="AK15" s="27">
        <v>175</v>
      </c>
      <c r="AL15" s="27">
        <v>0</v>
      </c>
      <c r="AM15" s="27">
        <v>771</v>
      </c>
      <c r="AN15" s="27">
        <v>2985</v>
      </c>
      <c r="AO15" s="27">
        <v>4130</v>
      </c>
      <c r="AP15" s="27">
        <v>-860</v>
      </c>
      <c r="AQ15" s="27">
        <v>-5751</v>
      </c>
      <c r="AR1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3.5530930345835361</v>
      </c>
      <c r="AS15" s="27">
        <v>3613</v>
      </c>
      <c r="AT15" s="27">
        <v>1415</v>
      </c>
      <c r="AU15" s="27">
        <v>4509</v>
      </c>
      <c r="AV15" s="27">
        <v>1382</v>
      </c>
      <c r="AW15" s="27">
        <v>0</v>
      </c>
      <c r="AX15" s="27">
        <v>0</v>
      </c>
      <c r="AY15" s="27">
        <v>2985</v>
      </c>
      <c r="AZ15" s="27">
        <v>138</v>
      </c>
      <c r="BA15" s="27">
        <v>61</v>
      </c>
      <c r="BB15" s="27">
        <v>131</v>
      </c>
      <c r="BC15" s="27">
        <v>256</v>
      </c>
      <c r="BD15" s="27">
        <v>99</v>
      </c>
      <c r="BE15" s="27">
        <v>4106</v>
      </c>
      <c r="BF15" s="26">
        <f>IFERROR(SUM(Cons_Metrics[[#This Row],[Operating surplus/(deficit) (social housing lettings)]])/SUM(Cons_Metrics[[#This Row],[Turnover from social housing lettings]]),"")</f>
        <v>0.42485850461721775</v>
      </c>
      <c r="BG15" s="27">
        <v>11410</v>
      </c>
      <c r="BH15" s="27">
        <v>26856</v>
      </c>
      <c r="BI15" s="26">
        <f>IFERROR(SUM(Cons_Metrics[[#This Row],[Operating surplus/(deficit) (overall)2]],-Cons_Metrics[[#This Row],[Gain/(loss) on disposal of fixed assets (housing properties)2]],-Cons_Metrics[[#This Row],[Gain/(loss) on disposal of fixed assets (other)2]])/SUM(Cons_Metrics[[#This Row],[Turnover (overall)]]),"")</f>
        <v>0.39787621885940799</v>
      </c>
      <c r="BJ15" s="27">
        <v>14253</v>
      </c>
      <c r="BK15" s="27">
        <v>502</v>
      </c>
      <c r="BL15" s="27">
        <v>0</v>
      </c>
      <c r="BM15" s="27">
        <v>34561</v>
      </c>
      <c r="BN15" s="26">
        <f>IFERROR(SUM(Cons_Metrics[[#This Row],[Operating surplus/(deficit) (overall)3]],Cons_Metrics[[#This Row],[Share of operating surplus/(deficit) in joint ventures or associates]])/SUM(Cons_Metrics[[#This Row],[Total assets less current liabilities]]),"")</f>
        <v>8.9343358555603769E-2</v>
      </c>
      <c r="BO15" s="27">
        <v>14253</v>
      </c>
      <c r="BP15" s="27">
        <v>8193</v>
      </c>
      <c r="BQ15" s="27">
        <v>251233</v>
      </c>
      <c r="BR15" s="65">
        <f>Cons_Metrics[[#This Row],[Total social housing units owned (Period end)]]</f>
        <v>4106</v>
      </c>
      <c r="BS15" s="26">
        <v>0</v>
      </c>
      <c r="BT15" s="26">
        <v>7.0248952427902397E-2</v>
      </c>
      <c r="BU15" s="30" t="s">
        <v>850</v>
      </c>
      <c r="BV15" s="64">
        <v>2006</v>
      </c>
      <c r="BW15" s="31" t="s">
        <v>851</v>
      </c>
      <c r="BX15" s="30" t="s">
        <v>856</v>
      </c>
      <c r="BY15" s="29">
        <v>0.99314921667750744</v>
      </c>
    </row>
    <row r="16" spans="1:80" x14ac:dyDescent="0.25">
      <c r="A16" s="23" t="s">
        <v>689</v>
      </c>
      <c r="B16" s="24" t="s">
        <v>688</v>
      </c>
      <c r="C16" s="25" t="s">
        <v>686</v>
      </c>
      <c r="D1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0.23265322168494712</v>
      </c>
      <c r="E16" s="27">
        <v>18683</v>
      </c>
      <c r="F16" s="27">
        <v>18164</v>
      </c>
      <c r="G16" s="27">
        <v>16415</v>
      </c>
      <c r="H16" s="27">
        <v>0</v>
      </c>
      <c r="I16" s="27">
        <v>0</v>
      </c>
      <c r="J16" s="27">
        <v>228933</v>
      </c>
      <c r="K16" s="27">
        <v>0</v>
      </c>
      <c r="L1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1.1652716231741342E-2</v>
      </c>
      <c r="M16" s="27">
        <v>213</v>
      </c>
      <c r="N16" s="27">
        <v>0</v>
      </c>
      <c r="O16" s="27">
        <v>18076</v>
      </c>
      <c r="P16" s="27">
        <v>203</v>
      </c>
      <c r="Q1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 s="27">
        <v>0</v>
      </c>
      <c r="S16" s="27">
        <v>0</v>
      </c>
      <c r="T16" s="27">
        <v>0</v>
      </c>
      <c r="U16" s="27">
        <v>18076</v>
      </c>
      <c r="V16" s="27">
        <v>203</v>
      </c>
      <c r="W16" s="27">
        <v>0</v>
      </c>
      <c r="X16" s="27">
        <v>0</v>
      </c>
      <c r="Y1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0.47776423669807322</v>
      </c>
      <c r="Z16" s="27">
        <v>0</v>
      </c>
      <c r="AA16" s="27">
        <v>114091</v>
      </c>
      <c r="AB16" s="27">
        <v>4715</v>
      </c>
      <c r="AC16" s="27">
        <v>0</v>
      </c>
      <c r="AD16" s="27">
        <v>0</v>
      </c>
      <c r="AE16" s="27">
        <v>228933</v>
      </c>
      <c r="AF16" s="27">
        <v>0</v>
      </c>
      <c r="AG1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0.99763713080168781</v>
      </c>
      <c r="AH16" s="27">
        <v>19570</v>
      </c>
      <c r="AI16" s="27">
        <v>3257</v>
      </c>
      <c r="AJ16" s="27">
        <v>0</v>
      </c>
      <c r="AK16" s="27">
        <v>100</v>
      </c>
      <c r="AL16" s="27">
        <v>60</v>
      </c>
      <c r="AM16" s="27">
        <v>169</v>
      </c>
      <c r="AN16" s="27">
        <v>16415</v>
      </c>
      <c r="AO16" s="27">
        <v>6004</v>
      </c>
      <c r="AP16" s="27">
        <v>0</v>
      </c>
      <c r="AQ16" s="27">
        <v>-5925</v>
      </c>
      <c r="AR1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3.3077561407391016</v>
      </c>
      <c r="AS16" s="27">
        <v>20073</v>
      </c>
      <c r="AT16" s="27">
        <v>863</v>
      </c>
      <c r="AU16" s="27">
        <v>15716</v>
      </c>
      <c r="AV16" s="27">
        <v>3598</v>
      </c>
      <c r="AW16" s="27">
        <v>2207</v>
      </c>
      <c r="AX16" s="27">
        <v>0</v>
      </c>
      <c r="AY16" s="27">
        <v>16415</v>
      </c>
      <c r="AZ16" s="27">
        <v>0</v>
      </c>
      <c r="BA16" s="27">
        <v>448</v>
      </c>
      <c r="BB16" s="27">
        <v>471</v>
      </c>
      <c r="BC16" s="27">
        <v>0</v>
      </c>
      <c r="BD16" s="27">
        <v>0</v>
      </c>
      <c r="BE16" s="27">
        <v>18076</v>
      </c>
      <c r="BF16" s="26">
        <f>IFERROR(SUM(Cons_Metrics[[#This Row],[Operating surplus/(deficit) (social housing lettings)]])/SUM(Cons_Metrics[[#This Row],[Turnover from social housing lettings]]),"")</f>
        <v>0.25233513917429479</v>
      </c>
      <c r="BG16" s="27">
        <v>16209</v>
      </c>
      <c r="BH16" s="27">
        <v>64236</v>
      </c>
      <c r="BI16" s="26">
        <f>IFERROR(SUM(Cons_Metrics[[#This Row],[Operating surplus/(deficit) (overall)2]],-Cons_Metrics[[#This Row],[Gain/(loss) on disposal of fixed assets (housing properties)2]],-Cons_Metrics[[#This Row],[Gain/(loss) on disposal of fixed assets (other)2]])/SUM(Cons_Metrics[[#This Row],[Turnover (overall)]]),"")</f>
        <v>0.24675167521289951</v>
      </c>
      <c r="BJ16" s="27">
        <v>19570</v>
      </c>
      <c r="BK16" s="27">
        <v>3257</v>
      </c>
      <c r="BL16" s="27">
        <v>0</v>
      </c>
      <c r="BM16" s="27">
        <v>66111</v>
      </c>
      <c r="BN16" s="26">
        <f>IFERROR(SUM(Cons_Metrics[[#This Row],[Operating surplus/(deficit) (overall)3]],Cons_Metrics[[#This Row],[Share of operating surplus/(deficit) in joint ventures or associates]])/SUM(Cons_Metrics[[#This Row],[Total assets less current liabilities]]),"")</f>
        <v>8.4476521829216708E-2</v>
      </c>
      <c r="BO16" s="27">
        <v>19570</v>
      </c>
      <c r="BP16" s="27">
        <v>0</v>
      </c>
      <c r="BQ16" s="27">
        <v>231662</v>
      </c>
      <c r="BR16" s="65">
        <f>Cons_Metrics[[#This Row],[Total social housing units owned (Period end)]]</f>
        <v>18076</v>
      </c>
      <c r="BS16" s="26">
        <v>0</v>
      </c>
      <c r="BT16" s="26">
        <v>0</v>
      </c>
      <c r="BU16" s="30" t="s">
        <v>850</v>
      </c>
      <c r="BV16" s="64">
        <v>2015</v>
      </c>
      <c r="BW16" s="31" t="s">
        <v>857</v>
      </c>
      <c r="BX16" s="30" t="s">
        <v>858</v>
      </c>
      <c r="BY16" s="29">
        <v>0.87859632736113924</v>
      </c>
    </row>
    <row r="17" spans="1:77" x14ac:dyDescent="0.25">
      <c r="A17" s="23" t="s">
        <v>589</v>
      </c>
      <c r="B17" s="24" t="s">
        <v>588</v>
      </c>
      <c r="C17" s="25" t="s">
        <v>686</v>
      </c>
      <c r="D1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4.6187005127114905E-2</v>
      </c>
      <c r="E17" s="27">
        <v>4031</v>
      </c>
      <c r="F17" s="27">
        <v>6996</v>
      </c>
      <c r="G17" s="27">
        <v>9261</v>
      </c>
      <c r="H17" s="27">
        <v>134</v>
      </c>
      <c r="I17" s="27">
        <v>0</v>
      </c>
      <c r="J17" s="27">
        <v>442159</v>
      </c>
      <c r="K17" s="27">
        <v>0</v>
      </c>
      <c r="L1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5.1611103361696191E-3</v>
      </c>
      <c r="M17" s="27">
        <v>74</v>
      </c>
      <c r="N17" s="27">
        <v>0</v>
      </c>
      <c r="O17" s="27">
        <v>13583</v>
      </c>
      <c r="P17" s="27">
        <v>755</v>
      </c>
      <c r="Q1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7" s="27">
        <v>0</v>
      </c>
      <c r="S17" s="27">
        <v>0</v>
      </c>
      <c r="T17" s="27">
        <v>0</v>
      </c>
      <c r="U17" s="27">
        <v>13583</v>
      </c>
      <c r="V17" s="27">
        <v>755</v>
      </c>
      <c r="W17" s="27">
        <v>12</v>
      </c>
      <c r="X17" s="27">
        <v>0</v>
      </c>
      <c r="Y1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0.24944646609025259</v>
      </c>
      <c r="Z17" s="27">
        <v>16243</v>
      </c>
      <c r="AA17" s="27">
        <v>125480</v>
      </c>
      <c r="AB17" s="27">
        <v>31428</v>
      </c>
      <c r="AC17" s="27">
        <v>0</v>
      </c>
      <c r="AD17" s="27">
        <v>0</v>
      </c>
      <c r="AE17" s="27">
        <v>442159</v>
      </c>
      <c r="AF17" s="27">
        <v>0</v>
      </c>
      <c r="AG1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2.2866161616161618</v>
      </c>
      <c r="AH17" s="27">
        <v>18854</v>
      </c>
      <c r="AI17" s="27">
        <v>727</v>
      </c>
      <c r="AJ17" s="27">
        <v>1</v>
      </c>
      <c r="AK17" s="27">
        <v>4365</v>
      </c>
      <c r="AL17" s="27">
        <v>0</v>
      </c>
      <c r="AM17" s="27">
        <v>112</v>
      </c>
      <c r="AN17" s="27">
        <v>9261</v>
      </c>
      <c r="AO17" s="27">
        <v>11687</v>
      </c>
      <c r="AP17" s="27">
        <v>-134</v>
      </c>
      <c r="AQ17" s="27">
        <v>-6994</v>
      </c>
      <c r="AR1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3.5795960037920223</v>
      </c>
      <c r="AS17" s="27">
        <v>9295</v>
      </c>
      <c r="AT17" s="27">
        <v>5019</v>
      </c>
      <c r="AU17" s="27">
        <v>10537</v>
      </c>
      <c r="AV17" s="27">
        <v>4650</v>
      </c>
      <c r="AW17" s="27">
        <v>4332</v>
      </c>
      <c r="AX17" s="27">
        <v>187</v>
      </c>
      <c r="AY17" s="27">
        <v>9261</v>
      </c>
      <c r="AZ17" s="27">
        <v>3586</v>
      </c>
      <c r="BA17" s="27">
        <v>1255</v>
      </c>
      <c r="BB17" s="27">
        <v>41</v>
      </c>
      <c r="BC17" s="27">
        <v>924</v>
      </c>
      <c r="BD17" s="27">
        <v>0</v>
      </c>
      <c r="BE17" s="27">
        <v>13713</v>
      </c>
      <c r="BF17" s="26">
        <f>IFERROR(SUM(Cons_Metrics[[#This Row],[Operating surplus/(deficit) (social housing lettings)]])/SUM(Cons_Metrics[[#This Row],[Turnover from social housing lettings]]),"")</f>
        <v>0.2741916345298131</v>
      </c>
      <c r="BG17" s="27">
        <v>18486</v>
      </c>
      <c r="BH17" s="27">
        <v>67420</v>
      </c>
      <c r="BI17" s="26">
        <f>IFERROR(SUM(Cons_Metrics[[#This Row],[Operating surplus/(deficit) (overall)2]],-Cons_Metrics[[#This Row],[Gain/(loss) on disposal of fixed assets (housing properties)2]],-Cons_Metrics[[#This Row],[Gain/(loss) on disposal of fixed assets (other)2]])/SUM(Cons_Metrics[[#This Row],[Turnover (overall)]]),"")</f>
        <v>0.24032138311412812</v>
      </c>
      <c r="BJ17" s="27">
        <v>18854</v>
      </c>
      <c r="BK17" s="27">
        <v>727</v>
      </c>
      <c r="BL17" s="27">
        <v>1</v>
      </c>
      <c r="BM17" s="27">
        <v>75424</v>
      </c>
      <c r="BN17" s="26">
        <f>IFERROR(SUM(Cons_Metrics[[#This Row],[Operating surplus/(deficit) (overall)3]],Cons_Metrics[[#This Row],[Share of operating surplus/(deficit) in joint ventures or associates]])/SUM(Cons_Metrics[[#This Row],[Total assets less current liabilities]]),"")</f>
        <v>3.8616017024309619E-2</v>
      </c>
      <c r="BO17" s="27">
        <v>18854</v>
      </c>
      <c r="BP17" s="27">
        <v>0</v>
      </c>
      <c r="BQ17" s="27">
        <v>488243</v>
      </c>
      <c r="BR17" s="65">
        <f>Cons_Metrics[[#This Row],[Total social housing units owned (Period end)]]</f>
        <v>13583</v>
      </c>
      <c r="BS17" s="26">
        <v>4.0197305455348595E-2</v>
      </c>
      <c r="BT17" s="26">
        <v>0.18751380401973056</v>
      </c>
      <c r="BU17" s="30" t="s">
        <v>850</v>
      </c>
      <c r="BV17" s="64">
        <v>2008</v>
      </c>
      <c r="BW17" s="31" t="s">
        <v>851</v>
      </c>
      <c r="BX17" s="30" t="s">
        <v>858</v>
      </c>
      <c r="BY17" s="29">
        <v>0.87859632736113924</v>
      </c>
    </row>
    <row r="18" spans="1:77" x14ac:dyDescent="0.25">
      <c r="A18" s="23" t="s">
        <v>583</v>
      </c>
      <c r="B18" s="24" t="s">
        <v>650</v>
      </c>
      <c r="C18" s="25" t="s">
        <v>686</v>
      </c>
      <c r="D1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6.8811864726160257E-2</v>
      </c>
      <c r="E18" s="27">
        <v>0</v>
      </c>
      <c r="F18" s="27">
        <v>17512</v>
      </c>
      <c r="G18" s="27">
        <v>7121</v>
      </c>
      <c r="H18" s="27">
        <v>199</v>
      </c>
      <c r="I18" s="27">
        <v>0</v>
      </c>
      <c r="J18" s="27">
        <v>360868</v>
      </c>
      <c r="K18" s="27">
        <v>0</v>
      </c>
      <c r="L1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7.4312771274496906E-3</v>
      </c>
      <c r="M18" s="27">
        <v>113</v>
      </c>
      <c r="N18" s="27">
        <v>0</v>
      </c>
      <c r="O18" s="27">
        <v>14928</v>
      </c>
      <c r="P18" s="27">
        <v>278</v>
      </c>
      <c r="Q1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8" s="27">
        <v>0</v>
      </c>
      <c r="S18" s="27">
        <v>0</v>
      </c>
      <c r="T18" s="27">
        <v>0</v>
      </c>
      <c r="U18" s="27">
        <v>14928</v>
      </c>
      <c r="V18" s="27">
        <v>278</v>
      </c>
      <c r="W18" s="27">
        <v>3</v>
      </c>
      <c r="X18" s="27">
        <v>13</v>
      </c>
      <c r="Y1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0.51187969008058343</v>
      </c>
      <c r="Z18" s="27">
        <v>0</v>
      </c>
      <c r="AA18" s="27">
        <v>210055</v>
      </c>
      <c r="AB18" s="27">
        <v>25334</v>
      </c>
      <c r="AC18" s="27">
        <v>0</v>
      </c>
      <c r="AD18" s="27">
        <v>0</v>
      </c>
      <c r="AE18" s="27">
        <v>360868</v>
      </c>
      <c r="AF18" s="27">
        <v>0</v>
      </c>
      <c r="AG1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1.7886920547363954</v>
      </c>
      <c r="AH18" s="27">
        <v>16320</v>
      </c>
      <c r="AI18" s="27">
        <v>945</v>
      </c>
      <c r="AJ18" s="27">
        <v>0</v>
      </c>
      <c r="AK18" s="27">
        <v>387</v>
      </c>
      <c r="AL18" s="27">
        <v>81</v>
      </c>
      <c r="AM18" s="27">
        <v>64</v>
      </c>
      <c r="AN18" s="27">
        <v>7121</v>
      </c>
      <c r="AO18" s="27">
        <v>9012</v>
      </c>
      <c r="AP18" s="27">
        <v>-199</v>
      </c>
      <c r="AQ18" s="27">
        <v>-9228</v>
      </c>
      <c r="AR1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3.397003248690579</v>
      </c>
      <c r="AS18" s="27">
        <v>19961</v>
      </c>
      <c r="AT18" s="27">
        <v>1485</v>
      </c>
      <c r="AU18" s="27">
        <v>9699</v>
      </c>
      <c r="AV18" s="27">
        <v>4936</v>
      </c>
      <c r="AW18" s="27">
        <v>6135</v>
      </c>
      <c r="AX18" s="27">
        <v>0</v>
      </c>
      <c r="AY18" s="27">
        <v>7121</v>
      </c>
      <c r="AZ18" s="27">
        <v>0</v>
      </c>
      <c r="BA18" s="27">
        <v>0</v>
      </c>
      <c r="BB18" s="27">
        <v>0</v>
      </c>
      <c r="BC18" s="27">
        <v>1900</v>
      </c>
      <c r="BD18" s="27">
        <v>0</v>
      </c>
      <c r="BE18" s="27">
        <v>15083</v>
      </c>
      <c r="BF18" s="26">
        <f>IFERROR(SUM(Cons_Metrics[[#This Row],[Operating surplus/(deficit) (social housing lettings)]])/SUM(Cons_Metrics[[#This Row],[Turnover from social housing lettings]]),"")</f>
        <v>0.22785462795185693</v>
      </c>
      <c r="BG18" s="27">
        <v>15467</v>
      </c>
      <c r="BH18" s="27">
        <v>67881</v>
      </c>
      <c r="BI18" s="26">
        <f>IFERROR(SUM(Cons_Metrics[[#This Row],[Operating surplus/(deficit) (overall)2]],-Cons_Metrics[[#This Row],[Gain/(loss) on disposal of fixed assets (housing properties)2]],-Cons_Metrics[[#This Row],[Gain/(loss) on disposal of fixed assets (other)2]])/SUM(Cons_Metrics[[#This Row],[Turnover (overall)]]),"")</f>
        <v>0.20874630026882451</v>
      </c>
      <c r="BJ18" s="27">
        <v>16320</v>
      </c>
      <c r="BK18" s="27">
        <v>945</v>
      </c>
      <c r="BL18" s="27">
        <v>0</v>
      </c>
      <c r="BM18" s="27">
        <v>73654</v>
      </c>
      <c r="BN18" s="26">
        <f>IFERROR(SUM(Cons_Metrics[[#This Row],[Operating surplus/(deficit) (overall)3]],Cons_Metrics[[#This Row],[Share of operating surplus/(deficit) in joint ventures or associates]])/SUM(Cons_Metrics[[#This Row],[Total assets less current liabilities]]),"")</f>
        <v>4.2085501647833062E-2</v>
      </c>
      <c r="BO18" s="27">
        <v>16320</v>
      </c>
      <c r="BP18" s="27">
        <v>0</v>
      </c>
      <c r="BQ18" s="27">
        <v>387782</v>
      </c>
      <c r="BR18" s="65">
        <f>Cons_Metrics[[#This Row],[Total social housing units owned (Period end)]]</f>
        <v>14928</v>
      </c>
      <c r="BS18" s="26">
        <v>8.0385852090032153E-4</v>
      </c>
      <c r="BT18" s="26">
        <v>1.3732583065380492E-2</v>
      </c>
      <c r="BU18" s="30" t="s">
        <v>850</v>
      </c>
      <c r="BV18" s="64">
        <v>2002</v>
      </c>
      <c r="BW18" s="31" t="s">
        <v>851</v>
      </c>
      <c r="BX18" s="30" t="s">
        <v>858</v>
      </c>
      <c r="BY18" s="29">
        <v>0.88870070377566168</v>
      </c>
    </row>
    <row r="19" spans="1:77" x14ac:dyDescent="0.25">
      <c r="A19" s="23" t="s">
        <v>396</v>
      </c>
      <c r="B19" s="24" t="s">
        <v>43</v>
      </c>
      <c r="C19" s="25" t="s">
        <v>686</v>
      </c>
      <c r="D1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2.7964880533494187E-2</v>
      </c>
      <c r="E19" s="27">
        <v>2477</v>
      </c>
      <c r="F19" s="27">
        <v>0</v>
      </c>
      <c r="G19" s="27">
        <v>834</v>
      </c>
      <c r="H19" s="27">
        <v>27</v>
      </c>
      <c r="I19" s="27">
        <v>0</v>
      </c>
      <c r="J19" s="27">
        <v>119364</v>
      </c>
      <c r="K19" s="27">
        <v>0</v>
      </c>
      <c r="L1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8.727606798346348E-3</v>
      </c>
      <c r="M19" s="27">
        <v>19</v>
      </c>
      <c r="N19" s="27">
        <v>0</v>
      </c>
      <c r="O19" s="27">
        <v>2156</v>
      </c>
      <c r="P19" s="27">
        <v>21</v>
      </c>
      <c r="Q1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 s="27">
        <v>0</v>
      </c>
      <c r="S19" s="27">
        <v>0</v>
      </c>
      <c r="T19" s="27">
        <v>0</v>
      </c>
      <c r="U19" s="27">
        <v>2156</v>
      </c>
      <c r="V19" s="27">
        <v>21</v>
      </c>
      <c r="W19" s="27">
        <v>0</v>
      </c>
      <c r="X19" s="27">
        <v>0</v>
      </c>
      <c r="Y1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0.33717871385007203</v>
      </c>
      <c r="Z19" s="27">
        <v>1566</v>
      </c>
      <c r="AA19" s="27">
        <v>41943</v>
      </c>
      <c r="AB19" s="27">
        <v>3262</v>
      </c>
      <c r="AC19" s="27">
        <v>0</v>
      </c>
      <c r="AD19" s="27">
        <v>0</v>
      </c>
      <c r="AE19" s="27">
        <v>119364</v>
      </c>
      <c r="AF19" s="27">
        <v>0</v>
      </c>
      <c r="AG1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2.8363384188626908</v>
      </c>
      <c r="AH19" s="27">
        <v>4383</v>
      </c>
      <c r="AI19" s="27">
        <v>897</v>
      </c>
      <c r="AJ19" s="27">
        <v>0</v>
      </c>
      <c r="AK19" s="27">
        <v>496</v>
      </c>
      <c r="AL19" s="27">
        <v>0</v>
      </c>
      <c r="AM19" s="27">
        <v>11</v>
      </c>
      <c r="AN19" s="27">
        <v>834</v>
      </c>
      <c r="AO19" s="27">
        <v>1923</v>
      </c>
      <c r="AP19" s="27">
        <v>-27</v>
      </c>
      <c r="AQ19" s="27">
        <v>-1415</v>
      </c>
      <c r="AR1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5.9721706864564004</v>
      </c>
      <c r="AS19" s="27">
        <v>2340</v>
      </c>
      <c r="AT19" s="27">
        <v>1386</v>
      </c>
      <c r="AU19" s="27">
        <v>1585</v>
      </c>
      <c r="AV19" s="27">
        <v>285</v>
      </c>
      <c r="AW19" s="27">
        <v>0</v>
      </c>
      <c r="AX19" s="27">
        <v>0</v>
      </c>
      <c r="AY19" s="27">
        <v>834</v>
      </c>
      <c r="AZ19" s="27">
        <v>0</v>
      </c>
      <c r="BA19" s="27">
        <v>0</v>
      </c>
      <c r="BB19" s="27">
        <v>0</v>
      </c>
      <c r="BC19" s="27">
        <v>5228</v>
      </c>
      <c r="BD19" s="27">
        <v>1218</v>
      </c>
      <c r="BE19" s="27">
        <v>2156</v>
      </c>
      <c r="BF19" s="26">
        <f>IFERROR(SUM(Cons_Metrics[[#This Row],[Operating surplus/(deficit) (social housing lettings)]])/SUM(Cons_Metrics[[#This Row],[Turnover from social housing lettings]]),"")</f>
        <v>0.32185984596367784</v>
      </c>
      <c r="BG19" s="27">
        <v>3385</v>
      </c>
      <c r="BH19" s="27">
        <v>10517</v>
      </c>
      <c r="BI19" s="26">
        <f>IFERROR(SUM(Cons_Metrics[[#This Row],[Operating surplus/(deficit) (overall)2]],-Cons_Metrics[[#This Row],[Gain/(loss) on disposal of fixed assets (housing properties)2]],-Cons_Metrics[[#This Row],[Gain/(loss) on disposal of fixed assets (other)2]])/SUM(Cons_Metrics[[#This Row],[Turnover (overall)]]),"")</f>
        <v>0.18678669024272626</v>
      </c>
      <c r="BJ19" s="27">
        <v>4383</v>
      </c>
      <c r="BK19" s="27">
        <v>897</v>
      </c>
      <c r="BL19" s="27">
        <v>0</v>
      </c>
      <c r="BM19" s="27">
        <v>18663</v>
      </c>
      <c r="BN19" s="26">
        <f>IFERROR(SUM(Cons_Metrics[[#This Row],[Operating surplus/(deficit) (overall)3]],Cons_Metrics[[#This Row],[Share of operating surplus/(deficit) in joint ventures or associates]])/SUM(Cons_Metrics[[#This Row],[Total assets less current liabilities]]),"")</f>
        <v>3.6133255290558199E-2</v>
      </c>
      <c r="BO19" s="27">
        <v>4383</v>
      </c>
      <c r="BP19" s="27">
        <v>0</v>
      </c>
      <c r="BQ19" s="27">
        <v>121301</v>
      </c>
      <c r="BR19" s="65">
        <f>Cons_Metrics[[#This Row],[Total social housing units owned (Period end)]]</f>
        <v>2156</v>
      </c>
      <c r="BS19" s="26">
        <v>3.3395176252319109E-2</v>
      </c>
      <c r="BT19" s="26">
        <v>0.10621521335807051</v>
      </c>
      <c r="BU19" s="30" t="s">
        <v>845</v>
      </c>
      <c r="BV19" s="64" t="s">
        <v>118</v>
      </c>
      <c r="BW19" s="31" t="s">
        <v>118</v>
      </c>
      <c r="BX19" s="30" t="s">
        <v>849</v>
      </c>
      <c r="BY19" s="29">
        <v>0.94607331874240064</v>
      </c>
    </row>
    <row r="20" spans="1:77" x14ac:dyDescent="0.25">
      <c r="A20" s="23" t="s">
        <v>567</v>
      </c>
      <c r="B20" s="24" t="s">
        <v>590</v>
      </c>
      <c r="C20" s="25" t="s">
        <v>686</v>
      </c>
      <c r="D2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0.16656329495096586</v>
      </c>
      <c r="E20" s="27">
        <v>23121</v>
      </c>
      <c r="F20" s="27">
        <v>0</v>
      </c>
      <c r="G20" s="27">
        <v>13939</v>
      </c>
      <c r="H20" s="27">
        <v>0</v>
      </c>
      <c r="I20" s="27">
        <v>0</v>
      </c>
      <c r="J20" s="27">
        <v>222498</v>
      </c>
      <c r="K20" s="27">
        <v>0</v>
      </c>
      <c r="L2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4.5454545454545452E-3</v>
      </c>
      <c r="M20" s="27">
        <v>87</v>
      </c>
      <c r="N20" s="27">
        <v>0</v>
      </c>
      <c r="O20" s="27">
        <v>18794</v>
      </c>
      <c r="P20" s="27">
        <v>346</v>
      </c>
      <c r="Q2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 s="27">
        <v>0</v>
      </c>
      <c r="S20" s="27">
        <v>0</v>
      </c>
      <c r="T20" s="27">
        <v>0</v>
      </c>
      <c r="U20" s="27">
        <v>18794</v>
      </c>
      <c r="V20" s="27">
        <v>346</v>
      </c>
      <c r="W20" s="27">
        <v>0</v>
      </c>
      <c r="X20" s="27">
        <v>0</v>
      </c>
      <c r="Y2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0.17223975046966714</v>
      </c>
      <c r="Z20" s="27">
        <v>0</v>
      </c>
      <c r="AA20" s="27">
        <v>54093</v>
      </c>
      <c r="AB20" s="27">
        <v>15770</v>
      </c>
      <c r="AC20" s="27">
        <v>0</v>
      </c>
      <c r="AD20" s="27">
        <v>0</v>
      </c>
      <c r="AE20" s="27">
        <v>222498</v>
      </c>
      <c r="AF20" s="27">
        <v>0</v>
      </c>
      <c r="AG2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0.32888805409466565</v>
      </c>
      <c r="AH20" s="27">
        <v>11886</v>
      </c>
      <c r="AI20" s="27">
        <v>3817</v>
      </c>
      <c r="AJ20" s="27">
        <v>0</v>
      </c>
      <c r="AK20" s="27">
        <v>576</v>
      </c>
      <c r="AL20" s="27">
        <v>0</v>
      </c>
      <c r="AM20" s="27">
        <v>138</v>
      </c>
      <c r="AN20" s="27">
        <v>13939</v>
      </c>
      <c r="AO20" s="27">
        <v>8059</v>
      </c>
      <c r="AP20" s="27">
        <v>0</v>
      </c>
      <c r="AQ20" s="27">
        <v>-5324</v>
      </c>
      <c r="AR2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4.2314036394594021</v>
      </c>
      <c r="AS20" s="27">
        <v>30050</v>
      </c>
      <c r="AT20" s="27">
        <v>4307</v>
      </c>
      <c r="AU20" s="27">
        <v>17777</v>
      </c>
      <c r="AV20" s="27">
        <v>5785</v>
      </c>
      <c r="AW20" s="27">
        <v>393</v>
      </c>
      <c r="AX20" s="27">
        <v>0</v>
      </c>
      <c r="AY20" s="27">
        <v>13939</v>
      </c>
      <c r="AZ20" s="27">
        <v>39</v>
      </c>
      <c r="BA20" s="27">
        <v>262</v>
      </c>
      <c r="BB20" s="27">
        <v>0</v>
      </c>
      <c r="BC20" s="27">
        <v>3683</v>
      </c>
      <c r="BD20" s="27">
        <v>3290</v>
      </c>
      <c r="BE20" s="27">
        <v>18794</v>
      </c>
      <c r="BF20" s="26">
        <f>IFERROR(SUM(Cons_Metrics[[#This Row],[Operating surplus/(deficit) (social housing lettings)]])/SUM(Cons_Metrics[[#This Row],[Turnover from social housing lettings]]),"")</f>
        <v>0.14990243715805179</v>
      </c>
      <c r="BG20" s="27">
        <v>11754</v>
      </c>
      <c r="BH20" s="27">
        <v>78411</v>
      </c>
      <c r="BI20" s="26">
        <f>IFERROR(SUM(Cons_Metrics[[#This Row],[Operating surplus/(deficit) (overall)2]],-Cons_Metrics[[#This Row],[Gain/(loss) on disposal of fixed assets (housing properties)2]],-Cons_Metrics[[#This Row],[Gain/(loss) on disposal of fixed assets (other)2]])/SUM(Cons_Metrics[[#This Row],[Turnover (overall)]]),"")</f>
        <v>8.8411894900620167E-2</v>
      </c>
      <c r="BJ20" s="27">
        <v>11886</v>
      </c>
      <c r="BK20" s="27">
        <v>3817</v>
      </c>
      <c r="BL20" s="27">
        <v>0</v>
      </c>
      <c r="BM20" s="27">
        <v>91266</v>
      </c>
      <c r="BN20" s="26">
        <f>IFERROR(SUM(Cons_Metrics[[#This Row],[Operating surplus/(deficit) (overall)3]],Cons_Metrics[[#This Row],[Share of operating surplus/(deficit) in joint ventures or associates]])/SUM(Cons_Metrics[[#This Row],[Total assets less current liabilities]]),"")</f>
        <v>3.623349662692546E-2</v>
      </c>
      <c r="BO20" s="27">
        <v>11886</v>
      </c>
      <c r="BP20" s="27">
        <v>0</v>
      </c>
      <c r="BQ20" s="27">
        <v>328039</v>
      </c>
      <c r="BR20" s="65">
        <f>Cons_Metrics[[#This Row],[Total social housing units owned (Period end)]]</f>
        <v>18794</v>
      </c>
      <c r="BS20" s="26">
        <v>5.2972336668628602E-3</v>
      </c>
      <c r="BT20" s="26">
        <v>0.13558777890737866</v>
      </c>
      <c r="BU20" s="30" t="s">
        <v>850</v>
      </c>
      <c r="BV20" s="64">
        <v>2011</v>
      </c>
      <c r="BW20" s="31" t="s">
        <v>859</v>
      </c>
      <c r="BX20" s="30" t="s">
        <v>853</v>
      </c>
      <c r="BY20" s="29">
        <v>0.92073871783776418</v>
      </c>
    </row>
    <row r="21" spans="1:77" x14ac:dyDescent="0.25">
      <c r="A21" s="23" t="s">
        <v>397</v>
      </c>
      <c r="B21" s="24" t="s">
        <v>317</v>
      </c>
      <c r="C21" s="25" t="s">
        <v>686</v>
      </c>
      <c r="D2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6.4499954416993341E-2</v>
      </c>
      <c r="E21" s="27">
        <v>3670</v>
      </c>
      <c r="F21" s="27">
        <v>392</v>
      </c>
      <c r="G21" s="27">
        <v>183</v>
      </c>
      <c r="H21" s="27">
        <v>0</v>
      </c>
      <c r="I21" s="27">
        <v>0</v>
      </c>
      <c r="J21" s="27">
        <v>65814</v>
      </c>
      <c r="K21" s="27">
        <v>0</v>
      </c>
      <c r="L2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2.891566265060241E-2</v>
      </c>
      <c r="M21" s="27">
        <v>36</v>
      </c>
      <c r="N21" s="27">
        <v>0</v>
      </c>
      <c r="O21" s="27">
        <v>1245</v>
      </c>
      <c r="P21" s="27">
        <v>0</v>
      </c>
      <c r="Q2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1" s="27">
        <v>0</v>
      </c>
      <c r="S21" s="27">
        <v>0</v>
      </c>
      <c r="T21" s="27">
        <v>0</v>
      </c>
      <c r="U21" s="27">
        <v>1245</v>
      </c>
      <c r="V21" s="27">
        <v>0</v>
      </c>
      <c r="W21" s="27">
        <v>52</v>
      </c>
      <c r="X21" s="27">
        <v>0</v>
      </c>
      <c r="Y2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0.35342024493268909</v>
      </c>
      <c r="Z21" s="27">
        <v>736</v>
      </c>
      <c r="AA21" s="27">
        <v>26352</v>
      </c>
      <c r="AB21" s="27">
        <v>3828</v>
      </c>
      <c r="AC21" s="27">
        <v>0</v>
      </c>
      <c r="AD21" s="27">
        <v>0</v>
      </c>
      <c r="AE21" s="27">
        <v>65814</v>
      </c>
      <c r="AF21" s="27">
        <v>0</v>
      </c>
      <c r="AG2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2.0888030888030888</v>
      </c>
      <c r="AH21" s="27">
        <v>1382</v>
      </c>
      <c r="AI21" s="27">
        <v>0</v>
      </c>
      <c r="AJ21" s="27">
        <v>0</v>
      </c>
      <c r="AK21" s="27">
        <v>463</v>
      </c>
      <c r="AL21" s="27">
        <v>0</v>
      </c>
      <c r="AM21" s="27">
        <v>13</v>
      </c>
      <c r="AN21" s="27">
        <v>183</v>
      </c>
      <c r="AO21" s="27">
        <v>1415</v>
      </c>
      <c r="AP21" s="27">
        <v>0</v>
      </c>
      <c r="AQ21" s="27">
        <v>-1036</v>
      </c>
      <c r="AR2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10.347768154563624</v>
      </c>
      <c r="AS21" s="27">
        <v>1903</v>
      </c>
      <c r="AT21" s="27">
        <v>1959</v>
      </c>
      <c r="AU21" s="27">
        <v>1222</v>
      </c>
      <c r="AV21" s="27">
        <v>949</v>
      </c>
      <c r="AW21" s="27">
        <v>754</v>
      </c>
      <c r="AX21" s="27">
        <v>2650</v>
      </c>
      <c r="AY21" s="27">
        <v>183</v>
      </c>
      <c r="AZ21" s="27">
        <v>479</v>
      </c>
      <c r="BA21" s="27">
        <v>0</v>
      </c>
      <c r="BB21" s="27">
        <v>0</v>
      </c>
      <c r="BC21" s="27">
        <v>0</v>
      </c>
      <c r="BD21" s="27">
        <v>5433</v>
      </c>
      <c r="BE21" s="27">
        <v>1501</v>
      </c>
      <c r="BF21" s="26">
        <f>IFERROR(SUM(Cons_Metrics[[#This Row],[Operating surplus/(deficit) (social housing lettings)]])/SUM(Cons_Metrics[[#This Row],[Turnover from social housing lettings]]),"")</f>
        <v>0.22884183291346089</v>
      </c>
      <c r="BG21" s="27">
        <v>3361</v>
      </c>
      <c r="BH21" s="27">
        <v>14687</v>
      </c>
      <c r="BI21" s="26">
        <f>IFERROR(SUM(Cons_Metrics[[#This Row],[Operating surplus/(deficit) (overall)2]],-Cons_Metrics[[#This Row],[Gain/(loss) on disposal of fixed assets (housing properties)2]],-Cons_Metrics[[#This Row],[Gain/(loss) on disposal of fixed assets (other)2]])/SUM(Cons_Metrics[[#This Row],[Turnover (overall)]]),"")</f>
        <v>6.7814907502821528E-2</v>
      </c>
      <c r="BJ21" s="27">
        <v>1382</v>
      </c>
      <c r="BK21" s="27">
        <v>0</v>
      </c>
      <c r="BL21" s="27">
        <v>0</v>
      </c>
      <c r="BM21" s="27">
        <v>20379</v>
      </c>
      <c r="BN21" s="26">
        <f>IFERROR(SUM(Cons_Metrics[[#This Row],[Operating surplus/(deficit) (overall)3]],Cons_Metrics[[#This Row],[Share of operating surplus/(deficit) in joint ventures or associates]])/SUM(Cons_Metrics[[#This Row],[Total assets less current liabilities]]),"")</f>
        <v>1.9372564411674002E-2</v>
      </c>
      <c r="BO21" s="27">
        <v>1382</v>
      </c>
      <c r="BP21" s="27">
        <v>0</v>
      </c>
      <c r="BQ21" s="27">
        <v>71338</v>
      </c>
      <c r="BR21" s="65">
        <f>Cons_Metrics[[#This Row],[Total social housing units owned (Period end)]]</f>
        <v>1245</v>
      </c>
      <c r="BS21" s="26">
        <v>0.5104602510460251</v>
      </c>
      <c r="BT21" s="26">
        <v>6.3598326359832633E-2</v>
      </c>
      <c r="BU21" s="30" t="s">
        <v>845</v>
      </c>
      <c r="BV21" s="64" t="s">
        <v>118</v>
      </c>
      <c r="BW21" s="31" t="s">
        <v>118</v>
      </c>
      <c r="BX21" s="30" t="s">
        <v>855</v>
      </c>
      <c r="BY21" s="29">
        <v>0.94745886292842518</v>
      </c>
    </row>
    <row r="22" spans="1:77" x14ac:dyDescent="0.25">
      <c r="A22" s="23" t="s">
        <v>398</v>
      </c>
      <c r="B22" s="24" t="s">
        <v>96</v>
      </c>
      <c r="C22" s="25" t="s">
        <v>674</v>
      </c>
      <c r="D2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1.9460094046487294E-2</v>
      </c>
      <c r="E22" s="27">
        <v>255</v>
      </c>
      <c r="F22" s="27">
        <v>1393</v>
      </c>
      <c r="G22" s="27">
        <v>1402</v>
      </c>
      <c r="H22" s="27">
        <v>0</v>
      </c>
      <c r="I22" s="27">
        <v>0</v>
      </c>
      <c r="J22" s="27">
        <v>156731</v>
      </c>
      <c r="K22" s="27">
        <v>0</v>
      </c>
      <c r="L2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8.0192461908580592E-3</v>
      </c>
      <c r="M22" s="27">
        <v>30</v>
      </c>
      <c r="N22" s="27">
        <v>0</v>
      </c>
      <c r="O22" s="27">
        <v>3741</v>
      </c>
      <c r="P22" s="27">
        <v>0</v>
      </c>
      <c r="Q2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2" s="27">
        <v>0</v>
      </c>
      <c r="S22" s="27">
        <v>0</v>
      </c>
      <c r="T22" s="27">
        <v>0</v>
      </c>
      <c r="U22" s="27">
        <v>3741</v>
      </c>
      <c r="V22" s="27">
        <v>0</v>
      </c>
      <c r="W22" s="27">
        <v>59</v>
      </c>
      <c r="X22" s="27">
        <v>0</v>
      </c>
      <c r="Y2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0.56119083014847093</v>
      </c>
      <c r="Z22" s="27">
        <v>3586</v>
      </c>
      <c r="AA22" s="27">
        <v>88143</v>
      </c>
      <c r="AB22" s="27">
        <v>3773</v>
      </c>
      <c r="AC22" s="27">
        <v>0</v>
      </c>
      <c r="AD22" s="27">
        <v>0</v>
      </c>
      <c r="AE22" s="27">
        <v>156731</v>
      </c>
      <c r="AF22" s="27">
        <v>0</v>
      </c>
      <c r="AG2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1.8317275375308089</v>
      </c>
      <c r="AH22" s="27">
        <v>6698</v>
      </c>
      <c r="AI22" s="27">
        <v>165</v>
      </c>
      <c r="AJ22" s="27">
        <v>380</v>
      </c>
      <c r="AK22" s="27">
        <v>319</v>
      </c>
      <c r="AL22" s="27">
        <v>0</v>
      </c>
      <c r="AM22" s="27">
        <v>44</v>
      </c>
      <c r="AN22" s="27">
        <v>1402</v>
      </c>
      <c r="AO22" s="27">
        <v>3699</v>
      </c>
      <c r="AP22" s="27">
        <v>0</v>
      </c>
      <c r="AQ22" s="27">
        <v>-4463</v>
      </c>
      <c r="AR2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3.9789311408016443</v>
      </c>
      <c r="AS22" s="27">
        <v>3487</v>
      </c>
      <c r="AT22" s="27">
        <v>3171</v>
      </c>
      <c r="AU22" s="27">
        <v>3199</v>
      </c>
      <c r="AV22" s="27">
        <v>1683</v>
      </c>
      <c r="AW22" s="27">
        <v>1136</v>
      </c>
      <c r="AX22" s="27">
        <v>0</v>
      </c>
      <c r="AY22" s="27">
        <v>1402</v>
      </c>
      <c r="AZ22" s="27">
        <v>264</v>
      </c>
      <c r="BA22" s="27">
        <v>0</v>
      </c>
      <c r="BB22" s="27">
        <v>553</v>
      </c>
      <c r="BC22" s="27">
        <v>591</v>
      </c>
      <c r="BD22" s="27">
        <v>0</v>
      </c>
      <c r="BE22" s="27">
        <v>3892</v>
      </c>
      <c r="BF22" s="26">
        <f>IFERROR(SUM(Cons_Metrics[[#This Row],[Operating surplus/(deficit) (social housing lettings)]])/SUM(Cons_Metrics[[#This Row],[Turnover from social housing lettings]]),"")</f>
        <v>0.29185800070646417</v>
      </c>
      <c r="BG22" s="27">
        <v>6610</v>
      </c>
      <c r="BH22" s="27">
        <v>22648</v>
      </c>
      <c r="BI22" s="26">
        <f>IFERROR(SUM(Cons_Metrics[[#This Row],[Operating surplus/(deficit) (overall)2]],-Cons_Metrics[[#This Row],[Gain/(loss) on disposal of fixed assets (housing properties)2]],-Cons_Metrics[[#This Row],[Gain/(loss) on disposal of fixed assets (other)2]])/SUM(Cons_Metrics[[#This Row],[Turnover (overall)]]),"")</f>
        <v>0.2143006408470326</v>
      </c>
      <c r="BJ22" s="27">
        <v>6698</v>
      </c>
      <c r="BK22" s="27">
        <v>165</v>
      </c>
      <c r="BL22" s="27">
        <v>380</v>
      </c>
      <c r="BM22" s="27">
        <v>28712</v>
      </c>
      <c r="BN22" s="26">
        <f>IFERROR(SUM(Cons_Metrics[[#This Row],[Operating surplus/(deficit) (overall)3]],Cons_Metrics[[#This Row],[Share of operating surplus/(deficit) in joint ventures or associates]])/SUM(Cons_Metrics[[#This Row],[Total assets less current liabilities]]),"")</f>
        <v>3.8509302486029025E-2</v>
      </c>
      <c r="BO22" s="27">
        <v>6698</v>
      </c>
      <c r="BP22" s="27">
        <v>0</v>
      </c>
      <c r="BQ22" s="27">
        <v>173932</v>
      </c>
      <c r="BR22" s="65">
        <f>Cons_Metrics[[#This Row],[Total social housing units owned (Period end)]]</f>
        <v>3741</v>
      </c>
      <c r="BS22" s="26">
        <v>2.3898035050451409E-3</v>
      </c>
      <c r="BT22" s="26">
        <v>6.9569835369091879E-2</v>
      </c>
      <c r="BU22" s="30" t="s">
        <v>845</v>
      </c>
      <c r="BV22" s="64" t="s">
        <v>118</v>
      </c>
      <c r="BW22" s="31" t="s">
        <v>118</v>
      </c>
      <c r="BX22" s="30" t="s">
        <v>849</v>
      </c>
      <c r="BY22" s="29">
        <v>0.94607331874240064</v>
      </c>
    </row>
    <row r="23" spans="1:77" x14ac:dyDescent="0.25">
      <c r="A23" s="23" t="s">
        <v>399</v>
      </c>
      <c r="B23" s="24" t="s">
        <v>368</v>
      </c>
      <c r="C23" s="25" t="s">
        <v>686</v>
      </c>
      <c r="D2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8.0384961629641496E-2</v>
      </c>
      <c r="E23" s="27">
        <v>78696</v>
      </c>
      <c r="F23" s="27">
        <v>0</v>
      </c>
      <c r="G23" s="27">
        <v>14474</v>
      </c>
      <c r="H23" s="27">
        <v>5231</v>
      </c>
      <c r="I23" s="27">
        <v>0</v>
      </c>
      <c r="J23" s="27">
        <v>1224122</v>
      </c>
      <c r="K23" s="27">
        <v>0</v>
      </c>
      <c r="L2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3.8784007300519022E-2</v>
      </c>
      <c r="M23" s="27">
        <v>661</v>
      </c>
      <c r="N23" s="27">
        <v>19</v>
      </c>
      <c r="O23" s="27">
        <v>16790</v>
      </c>
      <c r="P23" s="27">
        <v>743</v>
      </c>
      <c r="Q2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3" s="27">
        <v>0</v>
      </c>
      <c r="S23" s="27">
        <v>0</v>
      </c>
      <c r="T23" s="27">
        <v>0</v>
      </c>
      <c r="U23" s="27">
        <v>16790</v>
      </c>
      <c r="V23" s="27">
        <v>743</v>
      </c>
      <c r="W23" s="27">
        <v>808</v>
      </c>
      <c r="X23" s="27">
        <v>0</v>
      </c>
      <c r="Y2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0.66017929585449819</v>
      </c>
      <c r="Z23" s="27">
        <v>7500</v>
      </c>
      <c r="AA23" s="27">
        <v>841307</v>
      </c>
      <c r="AB23" s="27">
        <v>40667</v>
      </c>
      <c r="AC23" s="27">
        <v>0</v>
      </c>
      <c r="AD23" s="27">
        <v>0</v>
      </c>
      <c r="AE23" s="27">
        <v>1224122</v>
      </c>
      <c r="AF23" s="27">
        <v>0</v>
      </c>
      <c r="AG2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1.4183551847437426</v>
      </c>
      <c r="AH23" s="27">
        <v>58438</v>
      </c>
      <c r="AI23" s="27">
        <v>8874</v>
      </c>
      <c r="AJ23" s="27">
        <v>0</v>
      </c>
      <c r="AK23" s="27">
        <v>0</v>
      </c>
      <c r="AL23" s="27">
        <v>0</v>
      </c>
      <c r="AM23" s="27">
        <v>710</v>
      </c>
      <c r="AN23" s="27">
        <v>14474</v>
      </c>
      <c r="AO23" s="27">
        <v>18940</v>
      </c>
      <c r="AP23" s="27">
        <v>-5231</v>
      </c>
      <c r="AQ23" s="27">
        <v>-33363</v>
      </c>
      <c r="AR2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3.3416884972612526</v>
      </c>
      <c r="AS23" s="27">
        <v>20672</v>
      </c>
      <c r="AT23" s="27">
        <v>7082</v>
      </c>
      <c r="AU23" s="27">
        <v>7962</v>
      </c>
      <c r="AV23" s="27">
        <v>4120</v>
      </c>
      <c r="AW23" s="27">
        <v>0</v>
      </c>
      <c r="AX23" s="27">
        <v>0</v>
      </c>
      <c r="AY23" s="27">
        <v>14474</v>
      </c>
      <c r="AZ23" s="27">
        <v>0</v>
      </c>
      <c r="BA23" s="27">
        <v>0</v>
      </c>
      <c r="BB23" s="27">
        <v>0</v>
      </c>
      <c r="BC23" s="27">
        <v>1817</v>
      </c>
      <c r="BD23" s="27">
        <v>0</v>
      </c>
      <c r="BE23" s="27">
        <v>16796</v>
      </c>
      <c r="BF23" s="26">
        <f>IFERROR(SUM(Cons_Metrics[[#This Row],[Operating surplus/(deficit) (social housing lettings)]])/SUM(Cons_Metrics[[#This Row],[Turnover from social housing lettings]]),"")</f>
        <v>0.38829277639394522</v>
      </c>
      <c r="BG23" s="27">
        <v>36477</v>
      </c>
      <c r="BH23" s="27">
        <v>93942</v>
      </c>
      <c r="BI23" s="26">
        <f>IFERROR(SUM(Cons_Metrics[[#This Row],[Operating surplus/(deficit) (overall)2]],-Cons_Metrics[[#This Row],[Gain/(loss) on disposal of fixed assets (housing properties)2]],-Cons_Metrics[[#This Row],[Gain/(loss) on disposal of fixed assets (other)2]])/SUM(Cons_Metrics[[#This Row],[Turnover (overall)]]),"")</f>
        <v>0.39595765927701221</v>
      </c>
      <c r="BJ23" s="27">
        <v>58438</v>
      </c>
      <c r="BK23" s="27">
        <v>8874</v>
      </c>
      <c r="BL23" s="27">
        <v>0</v>
      </c>
      <c r="BM23" s="27">
        <v>125175</v>
      </c>
      <c r="BN23" s="26">
        <f>IFERROR(SUM(Cons_Metrics[[#This Row],[Operating surplus/(deficit) (overall)3]],Cons_Metrics[[#This Row],[Share of operating surplus/(deficit) in joint ventures or associates]])/SUM(Cons_Metrics[[#This Row],[Total assets less current liabilities]]),"")</f>
        <v>4.4333357169673022E-2</v>
      </c>
      <c r="BO23" s="27">
        <v>58438</v>
      </c>
      <c r="BP23" s="27">
        <v>1079</v>
      </c>
      <c r="BQ23" s="27">
        <v>1342488</v>
      </c>
      <c r="BR23" s="65">
        <f>Cons_Metrics[[#This Row],[Total social housing units owned (Period end)]]</f>
        <v>16790</v>
      </c>
      <c r="BS23" s="26">
        <v>1.1673615247170935E-2</v>
      </c>
      <c r="BT23" s="26">
        <v>6.039309112567004E-2</v>
      </c>
      <c r="BU23" s="30" t="s">
        <v>845</v>
      </c>
      <c r="BV23" s="64" t="s">
        <v>118</v>
      </c>
      <c r="BW23" s="31" t="s">
        <v>118</v>
      </c>
      <c r="BX23" s="30" t="s">
        <v>856</v>
      </c>
      <c r="BY23" s="29">
        <v>0.99413472352500254</v>
      </c>
    </row>
    <row r="24" spans="1:77" x14ac:dyDescent="0.25">
      <c r="A24" s="23" t="s">
        <v>401</v>
      </c>
      <c r="B24" s="24" t="s">
        <v>25</v>
      </c>
      <c r="C24" s="25" t="s">
        <v>686</v>
      </c>
      <c r="D2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9.5245606744061184E-2</v>
      </c>
      <c r="E24" s="27">
        <v>26324</v>
      </c>
      <c r="F24" s="27">
        <v>0</v>
      </c>
      <c r="G24" s="27">
        <v>4834</v>
      </c>
      <c r="H24" s="27">
        <v>240</v>
      </c>
      <c r="I24" s="27">
        <v>0</v>
      </c>
      <c r="J24" s="27">
        <v>329653</v>
      </c>
      <c r="K24" s="27">
        <v>0</v>
      </c>
      <c r="L2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1.9641465315666407E-2</v>
      </c>
      <c r="M24" s="27">
        <v>126</v>
      </c>
      <c r="N24" s="27">
        <v>0</v>
      </c>
      <c r="O24" s="27">
        <v>6415</v>
      </c>
      <c r="P24" s="27">
        <v>0</v>
      </c>
      <c r="Q2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2.0265003897116133E-3</v>
      </c>
      <c r="R24" s="27">
        <v>0</v>
      </c>
      <c r="S24" s="27">
        <v>0</v>
      </c>
      <c r="T24" s="27">
        <v>13</v>
      </c>
      <c r="U24" s="27">
        <v>6415</v>
      </c>
      <c r="V24" s="27">
        <v>0</v>
      </c>
      <c r="W24" s="27">
        <v>0</v>
      </c>
      <c r="X24" s="27">
        <v>0</v>
      </c>
      <c r="Y2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0.43205127816218875</v>
      </c>
      <c r="Z24" s="27">
        <v>2250</v>
      </c>
      <c r="AA24" s="27">
        <v>140815</v>
      </c>
      <c r="AB24" s="27">
        <v>1711</v>
      </c>
      <c r="AC24" s="27">
        <v>0</v>
      </c>
      <c r="AD24" s="27">
        <v>1073</v>
      </c>
      <c r="AE24" s="27">
        <v>329653</v>
      </c>
      <c r="AF24" s="27">
        <v>0</v>
      </c>
      <c r="AG2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0.97589336358479861</v>
      </c>
      <c r="AH24" s="27">
        <v>5785</v>
      </c>
      <c r="AI24" s="27">
        <v>816</v>
      </c>
      <c r="AJ24" s="27">
        <v>0</v>
      </c>
      <c r="AK24" s="27">
        <v>79</v>
      </c>
      <c r="AL24" s="27">
        <v>0</v>
      </c>
      <c r="AM24" s="27">
        <v>50</v>
      </c>
      <c r="AN24" s="27">
        <v>4834</v>
      </c>
      <c r="AO24" s="27">
        <v>6776</v>
      </c>
      <c r="AP24" s="27">
        <v>-240</v>
      </c>
      <c r="AQ24" s="27">
        <v>-6812</v>
      </c>
      <c r="AR2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4.3290724863600936</v>
      </c>
      <c r="AS24" s="27">
        <v>2811</v>
      </c>
      <c r="AT24" s="27">
        <v>2842</v>
      </c>
      <c r="AU24" s="27">
        <v>7424</v>
      </c>
      <c r="AV24" s="27">
        <v>1558</v>
      </c>
      <c r="AW24" s="27">
        <v>3921</v>
      </c>
      <c r="AX24" s="27">
        <v>0</v>
      </c>
      <c r="AY24" s="27">
        <v>4834</v>
      </c>
      <c r="AZ24" s="27">
        <v>0</v>
      </c>
      <c r="BA24" s="27">
        <v>1346</v>
      </c>
      <c r="BB24" s="27">
        <v>407</v>
      </c>
      <c r="BC24" s="27">
        <v>793</v>
      </c>
      <c r="BD24" s="27">
        <v>1835</v>
      </c>
      <c r="BE24" s="27">
        <v>6415</v>
      </c>
      <c r="BF24" s="26">
        <f>IFERROR(SUM(Cons_Metrics[[#This Row],[Operating surplus/(deficit) (social housing lettings)]])/SUM(Cons_Metrics[[#This Row],[Turnover from social housing lettings]]),"")</f>
        <v>0.19848818117042039</v>
      </c>
      <c r="BG24" s="27">
        <v>6407</v>
      </c>
      <c r="BH24" s="27">
        <v>32279</v>
      </c>
      <c r="BI24" s="26">
        <f>IFERROR(SUM(Cons_Metrics[[#This Row],[Operating surplus/(deficit) (overall)2]],-Cons_Metrics[[#This Row],[Gain/(loss) on disposal of fixed assets (housing properties)2]],-Cons_Metrics[[#This Row],[Gain/(loss) on disposal of fixed assets (other)2]])/SUM(Cons_Metrics[[#This Row],[Turnover (overall)]]),"")</f>
        <v>0.12799113927311129</v>
      </c>
      <c r="BJ24" s="27">
        <v>5785</v>
      </c>
      <c r="BK24" s="27">
        <v>816</v>
      </c>
      <c r="BL24" s="27">
        <v>0</v>
      </c>
      <c r="BM24" s="27">
        <v>38823</v>
      </c>
      <c r="BN24" s="26">
        <f>IFERROR(SUM(Cons_Metrics[[#This Row],[Operating surplus/(deficit) (overall)3]],Cons_Metrics[[#This Row],[Share of operating surplus/(deficit) in joint ventures or associates]])/SUM(Cons_Metrics[[#This Row],[Total assets less current liabilities]]),"")</f>
        <v>1.7037606429818903E-2</v>
      </c>
      <c r="BO24" s="27">
        <v>5785</v>
      </c>
      <c r="BP24" s="27">
        <v>0</v>
      </c>
      <c r="BQ24" s="27">
        <v>339543</v>
      </c>
      <c r="BR24" s="65">
        <f>Cons_Metrics[[#This Row],[Total social housing units owned (Period end)]]</f>
        <v>6415</v>
      </c>
      <c r="BS24" s="26">
        <v>4.5008565643980689E-2</v>
      </c>
      <c r="BT24" s="26">
        <v>0</v>
      </c>
      <c r="BU24" s="30" t="s">
        <v>850</v>
      </c>
      <c r="BV24" s="64">
        <v>1993</v>
      </c>
      <c r="BW24" s="31" t="s">
        <v>851</v>
      </c>
      <c r="BX24" s="30" t="s">
        <v>854</v>
      </c>
      <c r="BY24" s="29">
        <v>0.91084574291172948</v>
      </c>
    </row>
    <row r="25" spans="1:77" x14ac:dyDescent="0.25">
      <c r="A25" s="23" t="s">
        <v>402</v>
      </c>
      <c r="B25" s="24" t="s">
        <v>153</v>
      </c>
      <c r="C25" s="25" t="s">
        <v>686</v>
      </c>
      <c r="D2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8.4130365356186884E-2</v>
      </c>
      <c r="E25" s="27">
        <v>21133</v>
      </c>
      <c r="F25" s="27">
        <v>0</v>
      </c>
      <c r="G25" s="27">
        <v>3429</v>
      </c>
      <c r="H25" s="27">
        <v>991</v>
      </c>
      <c r="I25" s="27">
        <v>0</v>
      </c>
      <c r="J25" s="27">
        <v>303731</v>
      </c>
      <c r="K25" s="27">
        <v>0</v>
      </c>
      <c r="L2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3.7172573189522343E-2</v>
      </c>
      <c r="M25" s="27">
        <v>193</v>
      </c>
      <c r="N25" s="27">
        <v>0</v>
      </c>
      <c r="O25" s="27">
        <v>5192</v>
      </c>
      <c r="P25" s="27">
        <v>0</v>
      </c>
      <c r="Q2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1.5113832026018749E-2</v>
      </c>
      <c r="R25" s="27">
        <v>0</v>
      </c>
      <c r="S25" s="27">
        <v>0</v>
      </c>
      <c r="T25" s="27">
        <v>79</v>
      </c>
      <c r="U25" s="27">
        <v>5192</v>
      </c>
      <c r="V25" s="27">
        <v>0</v>
      </c>
      <c r="W25" s="27">
        <v>25</v>
      </c>
      <c r="X25" s="27">
        <v>10</v>
      </c>
      <c r="Y2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0.56464766520374932</v>
      </c>
      <c r="Z25" s="27">
        <v>5149</v>
      </c>
      <c r="AA25" s="27">
        <v>179645</v>
      </c>
      <c r="AB25" s="27">
        <v>13293</v>
      </c>
      <c r="AC25" s="27">
        <v>0</v>
      </c>
      <c r="AD25" s="27">
        <v>0</v>
      </c>
      <c r="AE25" s="27">
        <v>303731</v>
      </c>
      <c r="AF25" s="27">
        <v>0</v>
      </c>
      <c r="AG2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1.1654487798152489</v>
      </c>
      <c r="AH25" s="27">
        <v>8376</v>
      </c>
      <c r="AI25" s="27">
        <v>426</v>
      </c>
      <c r="AJ25" s="27">
        <v>0</v>
      </c>
      <c r="AK25" s="27">
        <v>931</v>
      </c>
      <c r="AL25" s="27">
        <v>0</v>
      </c>
      <c r="AM25" s="27">
        <v>173</v>
      </c>
      <c r="AN25" s="27">
        <v>3429</v>
      </c>
      <c r="AO25" s="27">
        <v>4690</v>
      </c>
      <c r="AP25" s="27">
        <v>-991</v>
      </c>
      <c r="AQ25" s="27">
        <v>-6262</v>
      </c>
      <c r="AR2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3.5625825939210873</v>
      </c>
      <c r="AS25" s="27">
        <v>5155</v>
      </c>
      <c r="AT25" s="27">
        <v>2668</v>
      </c>
      <c r="AU25" s="27">
        <v>4042</v>
      </c>
      <c r="AV25" s="27">
        <v>1666</v>
      </c>
      <c r="AW25" s="27">
        <v>1356</v>
      </c>
      <c r="AX25" s="27">
        <v>0</v>
      </c>
      <c r="AY25" s="27">
        <v>3429</v>
      </c>
      <c r="AZ25" s="27">
        <v>0</v>
      </c>
      <c r="BA25" s="27">
        <v>475</v>
      </c>
      <c r="BB25" s="27">
        <v>0</v>
      </c>
      <c r="BC25" s="27">
        <v>53</v>
      </c>
      <c r="BD25" s="27">
        <v>27</v>
      </c>
      <c r="BE25" s="27">
        <v>5297</v>
      </c>
      <c r="BF25" s="26">
        <f>IFERROR(SUM(Cons_Metrics[[#This Row],[Operating surplus/(deficit) (social housing lettings)]])/SUM(Cons_Metrics[[#This Row],[Turnover from social housing lettings]]),"")</f>
        <v>0.25704412546517807</v>
      </c>
      <c r="BG25" s="27">
        <v>6769</v>
      </c>
      <c r="BH25" s="27">
        <v>26334</v>
      </c>
      <c r="BI25" s="26">
        <f>IFERROR(SUM(Cons_Metrics[[#This Row],[Operating surplus/(deficit) (overall)2]],-Cons_Metrics[[#This Row],[Gain/(loss) on disposal of fixed assets (housing properties)2]],-Cons_Metrics[[#This Row],[Gain/(loss) on disposal of fixed assets (other)2]])/SUM(Cons_Metrics[[#This Row],[Turnover (overall)]]),"")</f>
        <v>0.24422462521504054</v>
      </c>
      <c r="BJ25" s="27">
        <v>8376</v>
      </c>
      <c r="BK25" s="27">
        <v>426</v>
      </c>
      <c r="BL25" s="27">
        <v>0</v>
      </c>
      <c r="BM25" s="27">
        <v>32552</v>
      </c>
      <c r="BN25" s="26">
        <f>IFERROR(SUM(Cons_Metrics[[#This Row],[Operating surplus/(deficit) (overall)3]],Cons_Metrics[[#This Row],[Share of operating surplus/(deficit) in joint ventures or associates]])/SUM(Cons_Metrics[[#This Row],[Total assets less current liabilities]]),"")</f>
        <v>2.536291128431533E-2</v>
      </c>
      <c r="BO25" s="27">
        <v>8376</v>
      </c>
      <c r="BP25" s="27">
        <v>0</v>
      </c>
      <c r="BQ25" s="27">
        <v>330246</v>
      </c>
      <c r="BR25" s="65">
        <f>Cons_Metrics[[#This Row],[Total social housing units owned (Period end)]]</f>
        <v>5192</v>
      </c>
      <c r="BS25" s="26">
        <v>3.0477285796434734E-2</v>
      </c>
      <c r="BT25" s="26">
        <v>0.11481694460417864</v>
      </c>
      <c r="BU25" s="30" t="s">
        <v>845</v>
      </c>
      <c r="BV25" s="64" t="s">
        <v>118</v>
      </c>
      <c r="BW25" s="31" t="s">
        <v>118</v>
      </c>
      <c r="BX25" s="30" t="s">
        <v>856</v>
      </c>
      <c r="BY25" s="29">
        <v>0.99314921667750744</v>
      </c>
    </row>
    <row r="26" spans="1:77" x14ac:dyDescent="0.25">
      <c r="A26" s="23" t="s">
        <v>405</v>
      </c>
      <c r="B26" s="24" t="s">
        <v>404</v>
      </c>
      <c r="C26" s="25" t="s">
        <v>686</v>
      </c>
      <c r="D2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7.7737409676195718E-2</v>
      </c>
      <c r="E26" s="27">
        <v>149041</v>
      </c>
      <c r="F26" s="27">
        <v>0</v>
      </c>
      <c r="G26" s="27">
        <v>31205</v>
      </c>
      <c r="H26" s="27">
        <v>2761</v>
      </c>
      <c r="I26" s="27">
        <v>0</v>
      </c>
      <c r="J26" s="27">
        <v>2354169</v>
      </c>
      <c r="K26" s="27">
        <v>0</v>
      </c>
      <c r="L2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2.2283015338570893E-2</v>
      </c>
      <c r="M26" s="27">
        <v>941</v>
      </c>
      <c r="N26" s="27">
        <v>12</v>
      </c>
      <c r="O26" s="27">
        <v>40988</v>
      </c>
      <c r="P26" s="27">
        <v>1780</v>
      </c>
      <c r="Q2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1.347990796476631E-3</v>
      </c>
      <c r="R26" s="27">
        <v>0</v>
      </c>
      <c r="S26" s="27">
        <v>0</v>
      </c>
      <c r="T26" s="27">
        <v>58</v>
      </c>
      <c r="U26" s="27">
        <v>40988</v>
      </c>
      <c r="V26" s="27">
        <v>1780</v>
      </c>
      <c r="W26" s="27">
        <v>259</v>
      </c>
      <c r="X26" s="27">
        <v>0</v>
      </c>
      <c r="Y2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0.45444613364631004</v>
      </c>
      <c r="Z26" s="27">
        <v>29358</v>
      </c>
      <c r="AA26" s="27">
        <v>1208660</v>
      </c>
      <c r="AB26" s="27">
        <v>168175</v>
      </c>
      <c r="AC26" s="27">
        <v>0</v>
      </c>
      <c r="AD26" s="27">
        <v>0</v>
      </c>
      <c r="AE26" s="27">
        <v>2354169</v>
      </c>
      <c r="AF26" s="27">
        <v>0</v>
      </c>
      <c r="AG2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1.5876510280857501</v>
      </c>
      <c r="AH26" s="27">
        <v>96422</v>
      </c>
      <c r="AI26" s="27">
        <v>17311</v>
      </c>
      <c r="AJ26" s="27">
        <v>0</v>
      </c>
      <c r="AK26" s="27">
        <v>4847</v>
      </c>
      <c r="AL26" s="27">
        <v>0</v>
      </c>
      <c r="AM26" s="27">
        <v>1360</v>
      </c>
      <c r="AN26" s="27">
        <v>31205</v>
      </c>
      <c r="AO26" s="27">
        <v>35343</v>
      </c>
      <c r="AP26" s="27">
        <v>-2999</v>
      </c>
      <c r="AQ26" s="27">
        <v>-47240</v>
      </c>
      <c r="AR2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3.6102112251056124</v>
      </c>
      <c r="AS26" s="27">
        <v>40397</v>
      </c>
      <c r="AT26" s="27">
        <v>16250</v>
      </c>
      <c r="AU26" s="27">
        <v>31988</v>
      </c>
      <c r="AV26" s="27">
        <v>13537</v>
      </c>
      <c r="AW26" s="27">
        <v>8163</v>
      </c>
      <c r="AX26" s="27">
        <v>0</v>
      </c>
      <c r="AY26" s="27">
        <v>31205</v>
      </c>
      <c r="AZ26" s="27">
        <v>0</v>
      </c>
      <c r="BA26" s="27">
        <v>3095</v>
      </c>
      <c r="BB26" s="27">
        <v>0</v>
      </c>
      <c r="BC26" s="27">
        <v>1480</v>
      </c>
      <c r="BD26" s="27">
        <v>3438</v>
      </c>
      <c r="BE26" s="27">
        <v>41425</v>
      </c>
      <c r="BF26" s="26">
        <f>IFERROR(SUM(Cons_Metrics[[#This Row],[Operating surplus/(deficit) (social housing lettings)]])/SUM(Cons_Metrics[[#This Row],[Turnover from social housing lettings]]),"")</f>
        <v>0.3168374169005066</v>
      </c>
      <c r="BG26" s="27">
        <v>67295</v>
      </c>
      <c r="BH26" s="27">
        <v>212396</v>
      </c>
      <c r="BI26" s="26">
        <f>IFERROR(SUM(Cons_Metrics[[#This Row],[Operating surplus/(deficit) (overall)2]],-Cons_Metrics[[#This Row],[Gain/(loss) on disposal of fixed assets (housing properties)2]],-Cons_Metrics[[#This Row],[Gain/(loss) on disposal of fixed assets (other)2]])/SUM(Cons_Metrics[[#This Row],[Turnover (overall)]]),"")</f>
        <v>0.29211653496787532</v>
      </c>
      <c r="BJ26" s="27">
        <v>96422</v>
      </c>
      <c r="BK26" s="27">
        <v>17311</v>
      </c>
      <c r="BL26" s="27">
        <v>0</v>
      </c>
      <c r="BM26" s="27">
        <v>270820</v>
      </c>
      <c r="BN26" s="26">
        <f>IFERROR(SUM(Cons_Metrics[[#This Row],[Operating surplus/(deficit) (overall)3]],Cons_Metrics[[#This Row],[Share of operating surplus/(deficit) in joint ventures or associates]])/SUM(Cons_Metrics[[#This Row],[Total assets less current liabilities]]),"")</f>
        <v>3.7413254229856648E-2</v>
      </c>
      <c r="BO26" s="27">
        <v>96422</v>
      </c>
      <c r="BP26" s="27">
        <v>0</v>
      </c>
      <c r="BQ26" s="27">
        <v>2577215</v>
      </c>
      <c r="BR26" s="65">
        <f>Cons_Metrics[[#This Row],[Total social housing units owned (Period end)]]</f>
        <v>40988</v>
      </c>
      <c r="BS26" s="26">
        <v>2.3339361650129526E-2</v>
      </c>
      <c r="BT26" s="26">
        <v>6.2832983039249224E-2</v>
      </c>
      <c r="BU26" s="30" t="s">
        <v>845</v>
      </c>
      <c r="BV26" s="64" t="s">
        <v>118</v>
      </c>
      <c r="BW26" s="31" t="s">
        <v>118</v>
      </c>
      <c r="BX26" s="30" t="s">
        <v>848</v>
      </c>
      <c r="BY26" s="29">
        <v>0.94866893646400197</v>
      </c>
    </row>
    <row r="27" spans="1:77" x14ac:dyDescent="0.25">
      <c r="A27" s="23" t="s">
        <v>83</v>
      </c>
      <c r="B27" s="24" t="s">
        <v>325</v>
      </c>
      <c r="C27" s="25" t="s">
        <v>686</v>
      </c>
      <c r="D2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0.10663116428362999</v>
      </c>
      <c r="E27" s="27">
        <v>1795</v>
      </c>
      <c r="F27" s="27">
        <v>9366</v>
      </c>
      <c r="G27" s="27">
        <v>3456</v>
      </c>
      <c r="H27" s="27">
        <v>0</v>
      </c>
      <c r="I27" s="27">
        <v>0</v>
      </c>
      <c r="J27" s="27">
        <v>137080</v>
      </c>
      <c r="K27" s="27">
        <v>0</v>
      </c>
      <c r="L2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2.703373015873016E-2</v>
      </c>
      <c r="M27" s="27">
        <v>109</v>
      </c>
      <c r="N27" s="27">
        <v>0</v>
      </c>
      <c r="O27" s="27">
        <v>3859</v>
      </c>
      <c r="P27" s="27">
        <v>173</v>
      </c>
      <c r="Q2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7" s="27">
        <v>0</v>
      </c>
      <c r="S27" s="27">
        <v>0</v>
      </c>
      <c r="T27" s="27">
        <v>0</v>
      </c>
      <c r="U27" s="27">
        <v>3859</v>
      </c>
      <c r="V27" s="27">
        <v>173</v>
      </c>
      <c r="W27" s="27">
        <v>87</v>
      </c>
      <c r="X27" s="27">
        <v>0</v>
      </c>
      <c r="Y2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0.48154362416107382</v>
      </c>
      <c r="Z27" s="27">
        <v>0</v>
      </c>
      <c r="AA27" s="27">
        <v>77130</v>
      </c>
      <c r="AB27" s="27">
        <v>11120</v>
      </c>
      <c r="AC27" s="27">
        <v>0</v>
      </c>
      <c r="AD27" s="27">
        <v>0</v>
      </c>
      <c r="AE27" s="27">
        <v>137080</v>
      </c>
      <c r="AF27" s="27">
        <v>0</v>
      </c>
      <c r="AG2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2.4679507420271549</v>
      </c>
      <c r="AH27" s="27">
        <v>8651</v>
      </c>
      <c r="AI27" s="27">
        <v>1269</v>
      </c>
      <c r="AJ27" s="27">
        <v>0</v>
      </c>
      <c r="AK27" s="27">
        <v>199</v>
      </c>
      <c r="AL27" s="27">
        <v>0</v>
      </c>
      <c r="AM27" s="27">
        <v>53</v>
      </c>
      <c r="AN27" s="27">
        <v>3456</v>
      </c>
      <c r="AO27" s="27">
        <v>4036</v>
      </c>
      <c r="AP27" s="27">
        <v>0</v>
      </c>
      <c r="AQ27" s="27">
        <v>-3167</v>
      </c>
      <c r="AR2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3.491383679675621</v>
      </c>
      <c r="AS27" s="27">
        <v>1365</v>
      </c>
      <c r="AT27" s="27">
        <v>5102</v>
      </c>
      <c r="AU27" s="27">
        <v>2657</v>
      </c>
      <c r="AV27" s="27">
        <v>862</v>
      </c>
      <c r="AW27" s="27">
        <v>0</v>
      </c>
      <c r="AX27" s="27">
        <v>0</v>
      </c>
      <c r="AY27" s="27">
        <v>3456</v>
      </c>
      <c r="AZ27" s="27">
        <v>16</v>
      </c>
      <c r="BA27" s="27">
        <v>0</v>
      </c>
      <c r="BB27" s="27">
        <v>0</v>
      </c>
      <c r="BC27" s="27">
        <v>319</v>
      </c>
      <c r="BD27" s="27">
        <v>0</v>
      </c>
      <c r="BE27" s="27">
        <v>3946</v>
      </c>
      <c r="BF27" s="26">
        <f>IFERROR(SUM(Cons_Metrics[[#This Row],[Operating surplus/(deficit) (social housing lettings)]])/SUM(Cons_Metrics[[#This Row],[Turnover from social housing lettings]]),"")</f>
        <v>0.26094365747150922</v>
      </c>
      <c r="BG27" s="27">
        <v>4900</v>
      </c>
      <c r="BH27" s="27">
        <v>18778</v>
      </c>
      <c r="BI27" s="26">
        <f>IFERROR(SUM(Cons_Metrics[[#This Row],[Operating surplus/(deficit) (overall)2]],-Cons_Metrics[[#This Row],[Gain/(loss) on disposal of fixed assets (housing properties)2]],-Cons_Metrics[[#This Row],[Gain/(loss) on disposal of fixed assets (other)2]])/SUM(Cons_Metrics[[#This Row],[Turnover (overall)]]),"")</f>
        <v>0.3062181109221388</v>
      </c>
      <c r="BJ27" s="27">
        <v>8651</v>
      </c>
      <c r="BK27" s="27">
        <v>1269</v>
      </c>
      <c r="BL27" s="27">
        <v>0</v>
      </c>
      <c r="BM27" s="27">
        <v>24107</v>
      </c>
      <c r="BN27" s="26">
        <f>IFERROR(SUM(Cons_Metrics[[#This Row],[Operating surplus/(deficit) (overall)3]],Cons_Metrics[[#This Row],[Share of operating surplus/(deficit) in joint ventures or associates]])/SUM(Cons_Metrics[[#This Row],[Total assets less current liabilities]]),"")</f>
        <v>5.4048481819317755E-2</v>
      </c>
      <c r="BO27" s="27">
        <v>8651</v>
      </c>
      <c r="BP27" s="27">
        <v>0</v>
      </c>
      <c r="BQ27" s="27">
        <v>160060</v>
      </c>
      <c r="BR27" s="65">
        <f>Cons_Metrics[[#This Row],[Total social housing units owned (Period end)]]</f>
        <v>3859</v>
      </c>
      <c r="BS27" s="26">
        <v>7.774034724021767E-4</v>
      </c>
      <c r="BT27" s="26">
        <v>0.23529411764705882</v>
      </c>
      <c r="BU27" s="30" t="s">
        <v>850</v>
      </c>
      <c r="BV27" s="64">
        <v>2004</v>
      </c>
      <c r="BW27" s="31" t="s">
        <v>851</v>
      </c>
      <c r="BX27" s="30" t="s">
        <v>849</v>
      </c>
      <c r="BY27" s="29">
        <v>0.94607331874240064</v>
      </c>
    </row>
    <row r="28" spans="1:77" x14ac:dyDescent="0.25">
      <c r="A28" s="23" t="s">
        <v>99</v>
      </c>
      <c r="B28" s="24" t="s">
        <v>100</v>
      </c>
      <c r="C28" s="25" t="s">
        <v>686</v>
      </c>
      <c r="D2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0.11223196366325129</v>
      </c>
      <c r="E28" s="27">
        <v>5198</v>
      </c>
      <c r="F28" s="27">
        <v>0</v>
      </c>
      <c r="G28" s="27">
        <v>1162</v>
      </c>
      <c r="H28" s="27">
        <v>15</v>
      </c>
      <c r="I28" s="27">
        <v>0</v>
      </c>
      <c r="J28" s="27">
        <v>56802</v>
      </c>
      <c r="K28" s="27">
        <v>0</v>
      </c>
      <c r="L2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28" s="27">
        <v>0</v>
      </c>
      <c r="N28" s="27">
        <v>0</v>
      </c>
      <c r="O28" s="27">
        <v>1071</v>
      </c>
      <c r="P28" s="27">
        <v>20</v>
      </c>
      <c r="Q2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8" s="27">
        <v>0</v>
      </c>
      <c r="S28" s="27">
        <v>0</v>
      </c>
      <c r="T28" s="27">
        <v>0</v>
      </c>
      <c r="U28" s="27">
        <v>1071</v>
      </c>
      <c r="V28" s="27">
        <v>20</v>
      </c>
      <c r="W28" s="27">
        <v>301</v>
      </c>
      <c r="X28" s="27">
        <v>56</v>
      </c>
      <c r="Y2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0.19569733460089433</v>
      </c>
      <c r="Z28" s="27">
        <v>2558</v>
      </c>
      <c r="AA28" s="27">
        <v>13204</v>
      </c>
      <c r="AB28" s="27">
        <v>4646</v>
      </c>
      <c r="AC28" s="27">
        <v>0</v>
      </c>
      <c r="AD28" s="27">
        <v>0</v>
      </c>
      <c r="AE28" s="27">
        <v>56802</v>
      </c>
      <c r="AF28" s="27">
        <v>0</v>
      </c>
      <c r="AG2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3.2997198879551819</v>
      </c>
      <c r="AH28" s="27">
        <v>1982</v>
      </c>
      <c r="AI28" s="27">
        <v>0</v>
      </c>
      <c r="AJ28" s="27">
        <v>-38</v>
      </c>
      <c r="AK28" s="27">
        <v>203</v>
      </c>
      <c r="AL28" s="27">
        <v>1</v>
      </c>
      <c r="AM28" s="27">
        <v>20</v>
      </c>
      <c r="AN28" s="27">
        <v>1214</v>
      </c>
      <c r="AO28" s="27">
        <v>1734</v>
      </c>
      <c r="AP28" s="27">
        <v>-15</v>
      </c>
      <c r="AQ28" s="27">
        <v>-699</v>
      </c>
      <c r="AR2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6.3986928104575167</v>
      </c>
      <c r="AS28" s="27">
        <v>1083</v>
      </c>
      <c r="AT28" s="27">
        <v>2127</v>
      </c>
      <c r="AU28" s="27">
        <v>971</v>
      </c>
      <c r="AV28" s="27">
        <v>124</v>
      </c>
      <c r="AW28" s="27">
        <v>159</v>
      </c>
      <c r="AX28" s="27">
        <v>0</v>
      </c>
      <c r="AY28" s="27">
        <v>1214</v>
      </c>
      <c r="AZ28" s="27">
        <v>1175</v>
      </c>
      <c r="BA28" s="27">
        <v>0</v>
      </c>
      <c r="BB28" s="27">
        <v>0</v>
      </c>
      <c r="BC28" s="27">
        <v>0</v>
      </c>
      <c r="BD28" s="27">
        <v>0</v>
      </c>
      <c r="BE28" s="27">
        <v>1071</v>
      </c>
      <c r="BF28" s="26">
        <f>IFERROR(SUM(Cons_Metrics[[#This Row],[Operating surplus/(deficit) (social housing lettings)]])/SUM(Cons_Metrics[[#This Row],[Turnover from social housing lettings]]),"")</f>
        <v>0.14330056906363167</v>
      </c>
      <c r="BG28" s="27">
        <v>1108</v>
      </c>
      <c r="BH28" s="27">
        <v>7732</v>
      </c>
      <c r="BI28" s="26">
        <f>IFERROR(SUM(Cons_Metrics[[#This Row],[Operating surplus/(deficit) (overall)2]],-Cons_Metrics[[#This Row],[Gain/(loss) on disposal of fixed assets (housing properties)2]],-Cons_Metrics[[#This Row],[Gain/(loss) on disposal of fixed assets (other)2]])/SUM(Cons_Metrics[[#This Row],[Turnover (overall)]]),"")</f>
        <v>6.2953844235983422E-2</v>
      </c>
      <c r="BJ28" s="27">
        <v>1982</v>
      </c>
      <c r="BK28" s="27">
        <v>0</v>
      </c>
      <c r="BL28" s="27">
        <v>-38</v>
      </c>
      <c r="BM28" s="27">
        <v>32087</v>
      </c>
      <c r="BN28" s="26">
        <f>IFERROR(SUM(Cons_Metrics[[#This Row],[Operating surplus/(deficit) (overall)3]],Cons_Metrics[[#This Row],[Share of operating surplus/(deficit) in joint ventures or associates]])/SUM(Cons_Metrics[[#This Row],[Total assets less current liabilities]]),"")</f>
        <v>3.3060332604960718E-2</v>
      </c>
      <c r="BO28" s="27">
        <v>1982</v>
      </c>
      <c r="BP28" s="27">
        <v>0</v>
      </c>
      <c r="BQ28" s="27">
        <v>59951</v>
      </c>
      <c r="BR28" s="65">
        <f>Cons_Metrics[[#This Row],[Total social housing units owned (Period end)]]</f>
        <v>1071</v>
      </c>
      <c r="BS28" s="26">
        <v>0.74432234432234434</v>
      </c>
      <c r="BT28" s="26">
        <v>3.0769230769230771E-2</v>
      </c>
      <c r="BU28" s="30" t="s">
        <v>845</v>
      </c>
      <c r="BV28" s="64" t="s">
        <v>118</v>
      </c>
      <c r="BW28" s="31" t="s">
        <v>118</v>
      </c>
      <c r="BX28" s="30" t="s">
        <v>855</v>
      </c>
      <c r="BY28" s="29">
        <v>0.94425117472629427</v>
      </c>
    </row>
    <row r="29" spans="1:77" x14ac:dyDescent="0.25">
      <c r="A29" s="23" t="s">
        <v>364</v>
      </c>
      <c r="B29" s="24" t="s">
        <v>355</v>
      </c>
      <c r="C29" s="25" t="s">
        <v>686</v>
      </c>
      <c r="D2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0.25688114387846289</v>
      </c>
      <c r="E29" s="27">
        <v>2</v>
      </c>
      <c r="F29" s="27">
        <v>51</v>
      </c>
      <c r="G29" s="27">
        <v>5696</v>
      </c>
      <c r="H29" s="27">
        <v>0</v>
      </c>
      <c r="I29" s="27">
        <v>0</v>
      </c>
      <c r="J29" s="27">
        <v>22380</v>
      </c>
      <c r="K29" s="27">
        <v>0</v>
      </c>
      <c r="L2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5.5279159756771695E-4</v>
      </c>
      <c r="M29" s="27">
        <v>1</v>
      </c>
      <c r="N29" s="27">
        <v>0</v>
      </c>
      <c r="O29" s="27">
        <v>1779</v>
      </c>
      <c r="P29" s="27">
        <v>30</v>
      </c>
      <c r="Q2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9" s="27">
        <v>0</v>
      </c>
      <c r="S29" s="27">
        <v>0</v>
      </c>
      <c r="T29" s="27">
        <v>0</v>
      </c>
      <c r="U29" s="27">
        <v>1779</v>
      </c>
      <c r="V29" s="27">
        <v>30</v>
      </c>
      <c r="W29" s="27">
        <v>0</v>
      </c>
      <c r="X29" s="27">
        <v>0</v>
      </c>
      <c r="Y2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0.31452189454870422</v>
      </c>
      <c r="Z29" s="27">
        <v>0</v>
      </c>
      <c r="AA29" s="27">
        <v>10000</v>
      </c>
      <c r="AB29" s="27">
        <v>2961</v>
      </c>
      <c r="AC29" s="27">
        <v>0</v>
      </c>
      <c r="AD29" s="27">
        <v>0</v>
      </c>
      <c r="AE29" s="27">
        <v>22380</v>
      </c>
      <c r="AF29" s="27">
        <v>0</v>
      </c>
      <c r="AG2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-6.4376528117359415</v>
      </c>
      <c r="AH29" s="27">
        <v>2585</v>
      </c>
      <c r="AI29" s="27">
        <v>166</v>
      </c>
      <c r="AJ29" s="27">
        <v>0</v>
      </c>
      <c r="AK29" s="27">
        <v>102</v>
      </c>
      <c r="AL29" s="27">
        <v>0</v>
      </c>
      <c r="AM29" s="27">
        <v>43</v>
      </c>
      <c r="AN29" s="27">
        <v>5696</v>
      </c>
      <c r="AO29" s="27">
        <v>703</v>
      </c>
      <c r="AP29" s="27">
        <v>0</v>
      </c>
      <c r="AQ29" s="27">
        <v>-409</v>
      </c>
      <c r="AR2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6.6076447442383364</v>
      </c>
      <c r="AS29" s="27">
        <v>1283</v>
      </c>
      <c r="AT29" s="27">
        <v>2305</v>
      </c>
      <c r="AU29" s="27">
        <v>1985</v>
      </c>
      <c r="AV29" s="27">
        <v>280</v>
      </c>
      <c r="AW29" s="27">
        <v>3</v>
      </c>
      <c r="AX29" s="27">
        <v>7</v>
      </c>
      <c r="AY29" s="27">
        <v>5696</v>
      </c>
      <c r="AZ29" s="27">
        <v>0</v>
      </c>
      <c r="BA29" s="27">
        <v>0</v>
      </c>
      <c r="BB29" s="27">
        <v>196</v>
      </c>
      <c r="BC29" s="27">
        <v>0</v>
      </c>
      <c r="BD29" s="27">
        <v>0</v>
      </c>
      <c r="BE29" s="27">
        <v>1779</v>
      </c>
      <c r="BF29" s="26">
        <f>IFERROR(SUM(Cons_Metrics[[#This Row],[Operating surplus/(deficit) (social housing lettings)]])/SUM(Cons_Metrics[[#This Row],[Turnover from social housing lettings]]),"")</f>
        <v>0.2820623449466077</v>
      </c>
      <c r="BG29" s="27">
        <v>2615</v>
      </c>
      <c r="BH29" s="27">
        <v>9271</v>
      </c>
      <c r="BI29" s="26">
        <f>IFERROR(SUM(Cons_Metrics[[#This Row],[Operating surplus/(deficit) (overall)2]],-Cons_Metrics[[#This Row],[Gain/(loss) on disposal of fixed assets (housing properties)2]],-Cons_Metrics[[#This Row],[Gain/(loss) on disposal of fixed assets (other)2]])/SUM(Cons_Metrics[[#This Row],[Turnover (overall)]]),"")</f>
        <v>0.26092115197929028</v>
      </c>
      <c r="BJ29" s="27">
        <v>2585</v>
      </c>
      <c r="BK29" s="27">
        <v>166</v>
      </c>
      <c r="BL29" s="27">
        <v>0</v>
      </c>
      <c r="BM29" s="27">
        <v>9271</v>
      </c>
      <c r="BN29" s="26">
        <f>IFERROR(SUM(Cons_Metrics[[#This Row],[Operating surplus/(deficit) (overall)3]],Cons_Metrics[[#This Row],[Share of operating surplus/(deficit) in joint ventures or associates]])/SUM(Cons_Metrics[[#This Row],[Total assets less current liabilities]]),"")</f>
        <v>9.5078711196115939E-2</v>
      </c>
      <c r="BO29" s="27">
        <v>2585</v>
      </c>
      <c r="BP29" s="27">
        <v>0</v>
      </c>
      <c r="BQ29" s="27">
        <v>27188</v>
      </c>
      <c r="BR29" s="65">
        <f>Cons_Metrics[[#This Row],[Total social housing units owned (Period end)]]</f>
        <v>1779</v>
      </c>
      <c r="BS29" s="26">
        <v>4.4969083754918494E-3</v>
      </c>
      <c r="BT29" s="26">
        <v>3.5413153456998317E-2</v>
      </c>
      <c r="BU29" s="30" t="s">
        <v>850</v>
      </c>
      <c r="BV29" s="64">
        <v>2012</v>
      </c>
      <c r="BW29" s="31" t="s">
        <v>859</v>
      </c>
      <c r="BX29" s="30" t="s">
        <v>858</v>
      </c>
      <c r="BY29" s="29">
        <v>0.87859632736113924</v>
      </c>
    </row>
    <row r="30" spans="1:77" x14ac:dyDescent="0.25">
      <c r="A30" s="23" t="s">
        <v>258</v>
      </c>
      <c r="B30" s="24" t="s">
        <v>162</v>
      </c>
      <c r="C30" s="25" t="s">
        <v>686</v>
      </c>
      <c r="D3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0.14965791004764956</v>
      </c>
      <c r="E30" s="27">
        <v>12285</v>
      </c>
      <c r="F30" s="27">
        <v>5883</v>
      </c>
      <c r="G30" s="27">
        <v>1710</v>
      </c>
      <c r="H30" s="27">
        <v>443</v>
      </c>
      <c r="I30" s="27">
        <v>0</v>
      </c>
      <c r="J30" s="27">
        <v>135783</v>
      </c>
      <c r="K30" s="27">
        <v>0</v>
      </c>
      <c r="L3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3.6515181583647548E-2</v>
      </c>
      <c r="M30" s="27">
        <v>184</v>
      </c>
      <c r="N30" s="27">
        <v>0</v>
      </c>
      <c r="O30" s="27">
        <v>4957</v>
      </c>
      <c r="P30" s="27">
        <v>82</v>
      </c>
      <c r="Q3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1.1815675462780622E-3</v>
      </c>
      <c r="R30" s="27">
        <v>6</v>
      </c>
      <c r="S30" s="27">
        <v>0</v>
      </c>
      <c r="T30" s="27">
        <v>0</v>
      </c>
      <c r="U30" s="27">
        <v>4957</v>
      </c>
      <c r="V30" s="27">
        <v>82</v>
      </c>
      <c r="W30" s="27">
        <v>39</v>
      </c>
      <c r="X30" s="27">
        <v>0</v>
      </c>
      <c r="Y3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0.87779029775450534</v>
      </c>
      <c r="Z30" s="27">
        <v>500</v>
      </c>
      <c r="AA30" s="27">
        <v>121181</v>
      </c>
      <c r="AB30" s="27">
        <v>2492</v>
      </c>
      <c r="AC30" s="27">
        <v>0</v>
      </c>
      <c r="AD30" s="27">
        <v>0</v>
      </c>
      <c r="AE30" s="27">
        <v>135783</v>
      </c>
      <c r="AF30" s="27">
        <v>0</v>
      </c>
      <c r="AG3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1.2540550070521861</v>
      </c>
      <c r="AH30" s="27">
        <v>6642</v>
      </c>
      <c r="AI30" s="27">
        <v>790</v>
      </c>
      <c r="AJ30" s="27">
        <v>0</v>
      </c>
      <c r="AK30" s="27">
        <v>288</v>
      </c>
      <c r="AL30" s="27">
        <v>0</v>
      </c>
      <c r="AM30" s="27">
        <v>75</v>
      </c>
      <c r="AN30" s="27">
        <v>1710</v>
      </c>
      <c r="AO30" s="27">
        <v>3184</v>
      </c>
      <c r="AP30" s="27">
        <v>-443</v>
      </c>
      <c r="AQ30" s="27">
        <v>-5229</v>
      </c>
      <c r="AR3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2.7079471504634194</v>
      </c>
      <c r="AS30" s="27">
        <v>5931</v>
      </c>
      <c r="AT30" s="27">
        <v>943</v>
      </c>
      <c r="AU30" s="27">
        <v>3266</v>
      </c>
      <c r="AV30" s="27">
        <v>781</v>
      </c>
      <c r="AW30" s="27">
        <v>670</v>
      </c>
      <c r="AX30" s="27">
        <v>0</v>
      </c>
      <c r="AY30" s="27">
        <v>1710</v>
      </c>
      <c r="AZ30" s="27">
        <v>248</v>
      </c>
      <c r="BA30" s="27">
        <v>0</v>
      </c>
      <c r="BB30" s="27">
        <v>0</v>
      </c>
      <c r="BC30" s="27">
        <v>0</v>
      </c>
      <c r="BD30" s="27">
        <v>183</v>
      </c>
      <c r="BE30" s="27">
        <v>5071</v>
      </c>
      <c r="BF30" s="26">
        <f>IFERROR(SUM(Cons_Metrics[[#This Row],[Operating surplus/(deficit) (social housing lettings)]])/SUM(Cons_Metrics[[#This Row],[Turnover from social housing lettings]]),"")</f>
        <v>0.30406065398390625</v>
      </c>
      <c r="BG30" s="27">
        <v>6537</v>
      </c>
      <c r="BH30" s="27">
        <v>21499</v>
      </c>
      <c r="BI30" s="26">
        <f>IFERROR(SUM(Cons_Metrics[[#This Row],[Operating surplus/(deficit) (overall)2]],-Cons_Metrics[[#This Row],[Gain/(loss) on disposal of fixed assets (housing properties)2]],-Cons_Metrics[[#This Row],[Gain/(loss) on disposal of fixed assets (other)2]])/SUM(Cons_Metrics[[#This Row],[Turnover (overall)]]),"")</f>
        <v>0.25190478240282382</v>
      </c>
      <c r="BJ30" s="27">
        <v>6642</v>
      </c>
      <c r="BK30" s="27">
        <v>790</v>
      </c>
      <c r="BL30" s="27">
        <v>0</v>
      </c>
      <c r="BM30" s="27">
        <v>23231</v>
      </c>
      <c r="BN30" s="26">
        <f>IFERROR(SUM(Cons_Metrics[[#This Row],[Operating surplus/(deficit) (overall)3]],Cons_Metrics[[#This Row],[Share of operating surplus/(deficit) in joint ventures or associates]])/SUM(Cons_Metrics[[#This Row],[Total assets less current liabilities]]),"")</f>
        <v>4.5781953280626418E-2</v>
      </c>
      <c r="BO30" s="27">
        <v>6642</v>
      </c>
      <c r="BP30" s="27">
        <v>0</v>
      </c>
      <c r="BQ30" s="27">
        <v>145079</v>
      </c>
      <c r="BR30" s="65">
        <f>Cons_Metrics[[#This Row],[Total social housing units owned (Period end)]]</f>
        <v>4957</v>
      </c>
      <c r="BS30" s="26">
        <v>2.8242888844058907E-2</v>
      </c>
      <c r="BT30" s="26">
        <v>0.21928585838208595</v>
      </c>
      <c r="BU30" s="30" t="s">
        <v>850</v>
      </c>
      <c r="BV30" s="64">
        <v>2000</v>
      </c>
      <c r="BW30" s="31" t="s">
        <v>851</v>
      </c>
      <c r="BX30" s="30" t="s">
        <v>853</v>
      </c>
      <c r="BY30" s="29">
        <v>0.92070169320167683</v>
      </c>
    </row>
    <row r="31" spans="1:77" x14ac:dyDescent="0.25">
      <c r="A31" s="23" t="s">
        <v>591</v>
      </c>
      <c r="B31" s="24" t="s">
        <v>592</v>
      </c>
      <c r="C31" s="25" t="s">
        <v>686</v>
      </c>
      <c r="D3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2.819932964503493E-2</v>
      </c>
      <c r="E31" s="27">
        <v>1054</v>
      </c>
      <c r="F31" s="27">
        <v>1345</v>
      </c>
      <c r="G31" s="27">
        <v>4584</v>
      </c>
      <c r="H31" s="27">
        <v>52</v>
      </c>
      <c r="I31" s="27">
        <v>-52</v>
      </c>
      <c r="J31" s="27">
        <v>247630</v>
      </c>
      <c r="K31" s="27">
        <v>0</v>
      </c>
      <c r="L3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4.0868094701240138E-3</v>
      </c>
      <c r="M31" s="27">
        <v>29</v>
      </c>
      <c r="N31" s="27">
        <v>0</v>
      </c>
      <c r="O31" s="27">
        <v>6711</v>
      </c>
      <c r="P31" s="27">
        <v>385</v>
      </c>
      <c r="Q3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4.2235675066873153E-4</v>
      </c>
      <c r="R31" s="27">
        <v>0</v>
      </c>
      <c r="S31" s="27">
        <v>0</v>
      </c>
      <c r="T31" s="27">
        <v>3</v>
      </c>
      <c r="U31" s="27">
        <v>6711</v>
      </c>
      <c r="V31" s="27">
        <v>385</v>
      </c>
      <c r="W31" s="27">
        <v>7</v>
      </c>
      <c r="X31" s="27">
        <v>0</v>
      </c>
      <c r="Y3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0.27407826192303031</v>
      </c>
      <c r="Z31" s="27">
        <v>4546</v>
      </c>
      <c r="AA31" s="27">
        <v>69524</v>
      </c>
      <c r="AB31" s="27">
        <v>6375</v>
      </c>
      <c r="AC31" s="27">
        <v>0</v>
      </c>
      <c r="AD31" s="27">
        <v>175</v>
      </c>
      <c r="AE31" s="27">
        <v>247630</v>
      </c>
      <c r="AF31" s="27">
        <v>0</v>
      </c>
      <c r="AG3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2.825224666873257</v>
      </c>
      <c r="AH31" s="27">
        <v>10536</v>
      </c>
      <c r="AI31" s="27">
        <v>577</v>
      </c>
      <c r="AJ31" s="27">
        <v>438</v>
      </c>
      <c r="AK31" s="27">
        <v>1188</v>
      </c>
      <c r="AL31" s="27">
        <v>0</v>
      </c>
      <c r="AM31" s="27">
        <v>29</v>
      </c>
      <c r="AN31" s="27">
        <v>4234</v>
      </c>
      <c r="AO31" s="27">
        <v>4989</v>
      </c>
      <c r="AP31" s="27">
        <v>-53</v>
      </c>
      <c r="AQ31" s="27">
        <v>-3174</v>
      </c>
      <c r="AR3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3.4291461779168531</v>
      </c>
      <c r="AS31" s="27">
        <v>5754</v>
      </c>
      <c r="AT31" s="27">
        <v>3809</v>
      </c>
      <c r="AU31" s="27">
        <v>4459</v>
      </c>
      <c r="AV31" s="27">
        <v>3119</v>
      </c>
      <c r="AW31" s="27">
        <v>1622</v>
      </c>
      <c r="AX31" s="27">
        <v>11</v>
      </c>
      <c r="AY31" s="27">
        <v>4234</v>
      </c>
      <c r="AZ31" s="27">
        <v>0</v>
      </c>
      <c r="BA31" s="27">
        <v>0</v>
      </c>
      <c r="BB31" s="27">
        <v>0</v>
      </c>
      <c r="BC31" s="27">
        <v>5</v>
      </c>
      <c r="BD31" s="27">
        <v>0</v>
      </c>
      <c r="BE31" s="27">
        <v>6711</v>
      </c>
      <c r="BF31" s="26">
        <f>IFERROR(SUM(Cons_Metrics[[#This Row],[Operating surplus/(deficit) (social housing lettings)]])/SUM(Cons_Metrics[[#This Row],[Turnover from social housing lettings]]),"")</f>
        <v>0.26824283962649731</v>
      </c>
      <c r="BG31" s="27">
        <v>8532</v>
      </c>
      <c r="BH31" s="27">
        <v>31807</v>
      </c>
      <c r="BI31" s="26">
        <f>IFERROR(SUM(Cons_Metrics[[#This Row],[Operating surplus/(deficit) (overall)2]],-Cons_Metrics[[#This Row],[Gain/(loss) on disposal of fixed assets (housing properties)2]],-Cons_Metrics[[#This Row],[Gain/(loss) on disposal of fixed assets (other)2]])/SUM(Cons_Metrics[[#This Row],[Turnover (overall)]]),"")</f>
        <v>0.28563285632856328</v>
      </c>
      <c r="BJ31" s="27">
        <v>10536</v>
      </c>
      <c r="BK31" s="27">
        <v>577</v>
      </c>
      <c r="BL31" s="27">
        <v>438</v>
      </c>
      <c r="BM31" s="27">
        <v>33333</v>
      </c>
      <c r="BN31" s="26">
        <f>IFERROR(SUM(Cons_Metrics[[#This Row],[Operating surplus/(deficit) (overall)3]],Cons_Metrics[[#This Row],[Share of operating surplus/(deficit) in joint ventures or associates]])/SUM(Cons_Metrics[[#This Row],[Total assets less current liabilities]]),"")</f>
        <v>4.1899141417555803E-2</v>
      </c>
      <c r="BO31" s="27">
        <v>10536</v>
      </c>
      <c r="BP31" s="27">
        <v>0</v>
      </c>
      <c r="BQ31" s="27">
        <v>251461</v>
      </c>
      <c r="BR31" s="65">
        <f>Cons_Metrics[[#This Row],[Total social housing units owned (Period end)]]</f>
        <v>6711</v>
      </c>
      <c r="BS31" s="26">
        <v>3.589263420724095E-3</v>
      </c>
      <c r="BT31" s="26">
        <v>0.10049937578027465</v>
      </c>
      <c r="BU31" s="30" t="s">
        <v>850</v>
      </c>
      <c r="BV31" s="64">
        <v>1999</v>
      </c>
      <c r="BW31" s="31" t="s">
        <v>851</v>
      </c>
      <c r="BX31" s="30" t="s">
        <v>853</v>
      </c>
      <c r="BY31" s="29">
        <v>0.91206172389380669</v>
      </c>
    </row>
    <row r="32" spans="1:77" x14ac:dyDescent="0.25">
      <c r="A32" s="23" t="s">
        <v>406</v>
      </c>
      <c r="B32" s="24" t="s">
        <v>326</v>
      </c>
      <c r="C32" s="25" t="s">
        <v>686</v>
      </c>
      <c r="D3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5.4003673751278777E-2</v>
      </c>
      <c r="E32" s="27">
        <v>120147</v>
      </c>
      <c r="F32" s="27">
        <v>0</v>
      </c>
      <c r="G32" s="27">
        <v>32468</v>
      </c>
      <c r="H32" s="27">
        <v>8231</v>
      </c>
      <c r="I32" s="27">
        <v>0</v>
      </c>
      <c r="J32" s="27">
        <v>2978427</v>
      </c>
      <c r="K32" s="27">
        <v>0</v>
      </c>
      <c r="L3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2.3756148158062033E-2</v>
      </c>
      <c r="M32" s="27">
        <v>629</v>
      </c>
      <c r="N32" s="27">
        <v>81</v>
      </c>
      <c r="O32" s="27">
        <v>27706</v>
      </c>
      <c r="P32" s="27">
        <v>2181</v>
      </c>
      <c r="Q3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7.1659362103714134E-3</v>
      </c>
      <c r="R32" s="27">
        <v>0</v>
      </c>
      <c r="S32" s="27">
        <v>32</v>
      </c>
      <c r="T32" s="27">
        <v>192</v>
      </c>
      <c r="U32" s="27">
        <v>27706</v>
      </c>
      <c r="V32" s="27">
        <v>2181</v>
      </c>
      <c r="W32" s="27">
        <v>172</v>
      </c>
      <c r="X32" s="27">
        <v>1200</v>
      </c>
      <c r="Y3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0.42317538754517064</v>
      </c>
      <c r="Z32" s="27">
        <v>20086</v>
      </c>
      <c r="AA32" s="27">
        <v>1319127</v>
      </c>
      <c r="AB32" s="27">
        <v>78816</v>
      </c>
      <c r="AC32" s="27">
        <v>0</v>
      </c>
      <c r="AD32" s="27">
        <v>0</v>
      </c>
      <c r="AE32" s="27">
        <v>2978427</v>
      </c>
      <c r="AF32" s="27">
        <v>0</v>
      </c>
      <c r="AG3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0.79174094394157046</v>
      </c>
      <c r="AH32" s="27">
        <v>62865</v>
      </c>
      <c r="AI32" s="27">
        <v>14380</v>
      </c>
      <c r="AJ32" s="27">
        <v>3688</v>
      </c>
      <c r="AK32" s="27">
        <v>1277</v>
      </c>
      <c r="AL32" s="27">
        <v>0</v>
      </c>
      <c r="AM32" s="27">
        <v>277</v>
      </c>
      <c r="AN32" s="27">
        <v>32468</v>
      </c>
      <c r="AO32" s="27">
        <v>34417</v>
      </c>
      <c r="AP32" s="27">
        <v>-10210</v>
      </c>
      <c r="AQ32" s="27">
        <v>-47569</v>
      </c>
      <c r="AR3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5.2093023255813957</v>
      </c>
      <c r="AS32" s="27">
        <v>38398</v>
      </c>
      <c r="AT32" s="27">
        <v>26438</v>
      </c>
      <c r="AU32" s="27">
        <v>27401</v>
      </c>
      <c r="AV32" s="27">
        <v>3969</v>
      </c>
      <c r="AW32" s="27">
        <v>5706</v>
      </c>
      <c r="AX32" s="27">
        <v>0</v>
      </c>
      <c r="AY32" s="27">
        <v>32468</v>
      </c>
      <c r="AZ32" s="27">
        <v>4654</v>
      </c>
      <c r="BA32" s="27">
        <v>0</v>
      </c>
      <c r="BB32" s="27">
        <v>2283</v>
      </c>
      <c r="BC32" s="27">
        <v>3841</v>
      </c>
      <c r="BD32" s="27">
        <v>1562</v>
      </c>
      <c r="BE32" s="27">
        <v>28165</v>
      </c>
      <c r="BF32" s="26">
        <f>IFERROR(SUM(Cons_Metrics[[#This Row],[Operating surplus/(deficit) (social housing lettings)]])/SUM(Cons_Metrics[[#This Row],[Turnover from social housing lettings]]),"")</f>
        <v>0.22760772080327549</v>
      </c>
      <c r="BG32" s="27">
        <v>40859</v>
      </c>
      <c r="BH32" s="27">
        <v>179515</v>
      </c>
      <c r="BI32" s="26">
        <f>IFERROR(SUM(Cons_Metrics[[#This Row],[Operating surplus/(deficit) (overall)2]],-Cons_Metrics[[#This Row],[Gain/(loss) on disposal of fixed assets (housing properties)2]],-Cons_Metrics[[#This Row],[Gain/(loss) on disposal of fixed assets (other)2]])/SUM(Cons_Metrics[[#This Row],[Turnover (overall)]]),"")</f>
        <v>0.15667450091632742</v>
      </c>
      <c r="BJ32" s="27">
        <v>62865</v>
      </c>
      <c r="BK32" s="27">
        <v>14380</v>
      </c>
      <c r="BL32" s="27">
        <v>3688</v>
      </c>
      <c r="BM32" s="27">
        <v>285924</v>
      </c>
      <c r="BN32" s="26">
        <f>IFERROR(SUM(Cons_Metrics[[#This Row],[Operating surplus/(deficit) (overall)3]],Cons_Metrics[[#This Row],[Share of operating surplus/(deficit) in joint ventures or associates]])/SUM(Cons_Metrics[[#This Row],[Total assets less current liabilities]]),"")</f>
        <v>1.8691637042238803E-2</v>
      </c>
      <c r="BO32" s="27">
        <v>62865</v>
      </c>
      <c r="BP32" s="27">
        <v>-1326</v>
      </c>
      <c r="BQ32" s="27">
        <v>3292328</v>
      </c>
      <c r="BR32" s="65">
        <f>Cons_Metrics[[#This Row],[Total social housing units owned (Period end)]]</f>
        <v>27706</v>
      </c>
      <c r="BS32" s="26">
        <v>2.1733636593378822E-2</v>
      </c>
      <c r="BT32" s="26">
        <v>3.4044550344777789E-2</v>
      </c>
      <c r="BU32" s="30" t="s">
        <v>845</v>
      </c>
      <c r="BV32" s="64" t="s">
        <v>118</v>
      </c>
      <c r="BW32" s="31" t="s">
        <v>118</v>
      </c>
      <c r="BX32" s="30" t="s">
        <v>848</v>
      </c>
      <c r="BY32" s="29">
        <v>1.1285900362482146</v>
      </c>
    </row>
    <row r="33" spans="1:77" x14ac:dyDescent="0.25">
      <c r="A33" s="23" t="s">
        <v>407</v>
      </c>
      <c r="B33" s="24" t="s">
        <v>146</v>
      </c>
      <c r="C33" s="25" t="s">
        <v>686</v>
      </c>
      <c r="D3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0.15122466960352424</v>
      </c>
      <c r="E33" s="27">
        <v>11292</v>
      </c>
      <c r="F33" s="27">
        <v>0</v>
      </c>
      <c r="G33" s="27">
        <v>1581</v>
      </c>
      <c r="H33" s="27">
        <v>0</v>
      </c>
      <c r="I33" s="27">
        <v>0</v>
      </c>
      <c r="J33" s="27">
        <v>85125</v>
      </c>
      <c r="K33" s="27">
        <v>0</v>
      </c>
      <c r="L3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2.8719126938541069E-3</v>
      </c>
      <c r="M33" s="27">
        <v>5</v>
      </c>
      <c r="N33" s="27">
        <v>0</v>
      </c>
      <c r="O33" s="27">
        <v>1741</v>
      </c>
      <c r="P33" s="27">
        <v>0</v>
      </c>
      <c r="Q3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9.6317280453257787E-3</v>
      </c>
      <c r="R33" s="27">
        <v>0</v>
      </c>
      <c r="S33" s="27">
        <v>2</v>
      </c>
      <c r="T33" s="27">
        <v>15</v>
      </c>
      <c r="U33" s="27">
        <v>1741</v>
      </c>
      <c r="V33" s="27">
        <v>0</v>
      </c>
      <c r="W33" s="27">
        <v>22</v>
      </c>
      <c r="X33" s="27">
        <v>2</v>
      </c>
      <c r="Y3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0.15062555066079295</v>
      </c>
      <c r="Z33" s="27">
        <v>770</v>
      </c>
      <c r="AA33" s="27">
        <v>17911</v>
      </c>
      <c r="AB33" s="27">
        <v>5859</v>
      </c>
      <c r="AC33" s="27">
        <v>0</v>
      </c>
      <c r="AD33" s="27">
        <v>0</v>
      </c>
      <c r="AE33" s="27">
        <v>85125</v>
      </c>
      <c r="AF33" s="27">
        <v>0</v>
      </c>
      <c r="AG3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3.2943969610636277</v>
      </c>
      <c r="AH33" s="27">
        <v>41864</v>
      </c>
      <c r="AI33" s="27">
        <v>42024</v>
      </c>
      <c r="AJ33" s="27">
        <v>0</v>
      </c>
      <c r="AK33" s="27">
        <v>376</v>
      </c>
      <c r="AL33" s="27">
        <v>0</v>
      </c>
      <c r="AM33" s="27">
        <v>2789</v>
      </c>
      <c r="AN33" s="27">
        <v>1581</v>
      </c>
      <c r="AO33" s="27">
        <v>2797</v>
      </c>
      <c r="AP33" s="27">
        <v>-1040</v>
      </c>
      <c r="AQ33" s="27">
        <v>-13</v>
      </c>
      <c r="AR3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11.032386363636364</v>
      </c>
      <c r="AS33" s="27">
        <v>6212</v>
      </c>
      <c r="AT33" s="27">
        <v>8590</v>
      </c>
      <c r="AU33" s="27">
        <v>1375</v>
      </c>
      <c r="AV33" s="27">
        <v>414</v>
      </c>
      <c r="AW33" s="27">
        <v>865</v>
      </c>
      <c r="AX33" s="27">
        <v>0</v>
      </c>
      <c r="AY33" s="27">
        <v>1581</v>
      </c>
      <c r="AZ33" s="27">
        <v>153</v>
      </c>
      <c r="BA33" s="27">
        <v>0</v>
      </c>
      <c r="BB33" s="27">
        <v>0</v>
      </c>
      <c r="BC33" s="27">
        <v>108</v>
      </c>
      <c r="BD33" s="27">
        <v>119</v>
      </c>
      <c r="BE33" s="27">
        <v>1760</v>
      </c>
      <c r="BF33" s="26">
        <f>IFERROR(SUM(Cons_Metrics[[#This Row],[Operating surplus/(deficit) (social housing lettings)]])/SUM(Cons_Metrics[[#This Row],[Turnover from social housing lettings]]),"")</f>
        <v>2.2870182555780934E-2</v>
      </c>
      <c r="BG33" s="27">
        <v>451</v>
      </c>
      <c r="BH33" s="27">
        <v>19720</v>
      </c>
      <c r="BI33" s="26">
        <f>IFERROR(SUM(Cons_Metrics[[#This Row],[Operating surplus/(deficit) (overall)2]],-Cons_Metrics[[#This Row],[Gain/(loss) on disposal of fixed assets (housing properties)2]],-Cons_Metrics[[#This Row],[Gain/(loss) on disposal of fixed assets (other)2]])/SUM(Cons_Metrics[[#This Row],[Turnover (overall)]]),"")</f>
        <v>-7.3600441602649615E-3</v>
      </c>
      <c r="BJ33" s="27">
        <v>41864</v>
      </c>
      <c r="BK33" s="27">
        <v>42024</v>
      </c>
      <c r="BL33" s="27">
        <v>0</v>
      </c>
      <c r="BM33" s="27">
        <v>21739</v>
      </c>
      <c r="BN33" s="26">
        <f>IFERROR(SUM(Cons_Metrics[[#This Row],[Operating surplus/(deficit) (overall)3]],Cons_Metrics[[#This Row],[Share of operating surplus/(deficit) in joint ventures or associates]])/SUM(Cons_Metrics[[#This Row],[Total assets less current liabilities]]),"")</f>
        <v>0.27297327256248249</v>
      </c>
      <c r="BO33" s="27">
        <v>41864</v>
      </c>
      <c r="BP33" s="27">
        <v>0</v>
      </c>
      <c r="BQ33" s="27">
        <v>153363</v>
      </c>
      <c r="BR33" s="65">
        <f>Cons_Metrics[[#This Row],[Total social housing units owned (Period end)]]</f>
        <v>1741</v>
      </c>
      <c r="BS33" s="26">
        <v>0.11578341013824885</v>
      </c>
      <c r="BT33" s="26">
        <v>0.61578341013824889</v>
      </c>
      <c r="BU33" s="30" t="s">
        <v>845</v>
      </c>
      <c r="BV33" s="64" t="s">
        <v>118</v>
      </c>
      <c r="BW33" s="31" t="s">
        <v>118</v>
      </c>
      <c r="BX33" s="30" t="s">
        <v>846</v>
      </c>
      <c r="BY33" s="29">
        <v>1.259672602036112</v>
      </c>
    </row>
    <row r="34" spans="1:77" x14ac:dyDescent="0.25">
      <c r="A34" s="23" t="s">
        <v>408</v>
      </c>
      <c r="B34" s="24" t="s">
        <v>294</v>
      </c>
      <c r="C34" s="25" t="s">
        <v>686</v>
      </c>
      <c r="D3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8.7973565892407277E-2</v>
      </c>
      <c r="E34" s="27">
        <v>53285</v>
      </c>
      <c r="F34" s="27">
        <v>0</v>
      </c>
      <c r="G34" s="27">
        <v>3133</v>
      </c>
      <c r="H34" s="27">
        <v>1937</v>
      </c>
      <c r="I34" s="27">
        <v>32</v>
      </c>
      <c r="J34" s="27">
        <v>663688</v>
      </c>
      <c r="K34" s="27">
        <v>0</v>
      </c>
      <c r="L3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3.6613942589338019E-2</v>
      </c>
      <c r="M34" s="27">
        <v>375</v>
      </c>
      <c r="N34" s="27">
        <v>0</v>
      </c>
      <c r="O34" s="27">
        <v>9472</v>
      </c>
      <c r="P34" s="27">
        <v>770</v>
      </c>
      <c r="Q3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34" s="27">
        <v>0</v>
      </c>
      <c r="S34" s="27">
        <v>0</v>
      </c>
      <c r="T34" s="27">
        <v>0</v>
      </c>
      <c r="U34" s="27">
        <v>9472</v>
      </c>
      <c r="V34" s="27">
        <v>770</v>
      </c>
      <c r="W34" s="27">
        <v>42</v>
      </c>
      <c r="X34" s="27">
        <v>0</v>
      </c>
      <c r="Y3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0.65466906136618408</v>
      </c>
      <c r="Z34" s="27">
        <v>5085</v>
      </c>
      <c r="AA34" s="27">
        <v>454916</v>
      </c>
      <c r="AB34" s="27">
        <v>25505</v>
      </c>
      <c r="AC34" s="27">
        <v>0</v>
      </c>
      <c r="AD34" s="27">
        <v>0</v>
      </c>
      <c r="AE34" s="27">
        <v>663688</v>
      </c>
      <c r="AF34" s="27">
        <v>0</v>
      </c>
      <c r="AG3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1.1387542350794893</v>
      </c>
      <c r="AH34" s="27">
        <v>16164</v>
      </c>
      <c r="AI34" s="27">
        <v>925</v>
      </c>
      <c r="AJ34" s="27">
        <v>0</v>
      </c>
      <c r="AK34" s="27">
        <v>34</v>
      </c>
      <c r="AL34" s="27">
        <v>0</v>
      </c>
      <c r="AM34" s="27">
        <v>136</v>
      </c>
      <c r="AN34" s="27">
        <v>3133</v>
      </c>
      <c r="AO34" s="27">
        <v>9639</v>
      </c>
      <c r="AP34" s="27">
        <v>-1937</v>
      </c>
      <c r="AQ34" s="27">
        <v>-17248</v>
      </c>
      <c r="AR3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3.9036344755970922</v>
      </c>
      <c r="AS34" s="27">
        <v>15253</v>
      </c>
      <c r="AT34" s="27">
        <v>3069</v>
      </c>
      <c r="AU34" s="27">
        <v>8202</v>
      </c>
      <c r="AV34" s="27">
        <v>4498</v>
      </c>
      <c r="AW34" s="27">
        <v>1031</v>
      </c>
      <c r="AX34" s="27">
        <v>0</v>
      </c>
      <c r="AY34" s="27">
        <v>3133</v>
      </c>
      <c r="AZ34" s="27">
        <v>277</v>
      </c>
      <c r="BA34" s="27">
        <v>517</v>
      </c>
      <c r="BB34" s="27">
        <v>0</v>
      </c>
      <c r="BC34" s="27">
        <v>1477</v>
      </c>
      <c r="BD34" s="27">
        <v>135</v>
      </c>
      <c r="BE34" s="27">
        <v>9630</v>
      </c>
      <c r="BF34" s="26">
        <f>IFERROR(SUM(Cons_Metrics[[#This Row],[Operating surplus/(deficit) (social housing lettings)]])/SUM(Cons_Metrics[[#This Row],[Turnover from social housing lettings]]),"")</f>
        <v>0.23818261890780976</v>
      </c>
      <c r="BG34" s="27">
        <v>12980</v>
      </c>
      <c r="BH34" s="27">
        <v>54496</v>
      </c>
      <c r="BI34" s="26">
        <f>IFERROR(SUM(Cons_Metrics[[#This Row],[Operating surplus/(deficit) (overall)2]],-Cons_Metrics[[#This Row],[Gain/(loss) on disposal of fixed assets (housing properties)2]],-Cons_Metrics[[#This Row],[Gain/(loss) on disposal of fixed assets (other)2]])/SUM(Cons_Metrics[[#This Row],[Turnover (overall)]]),"")</f>
        <v>0.23062138684584885</v>
      </c>
      <c r="BJ34" s="27">
        <v>16164</v>
      </c>
      <c r="BK34" s="27">
        <v>925</v>
      </c>
      <c r="BL34" s="27">
        <v>0</v>
      </c>
      <c r="BM34" s="27">
        <v>66078</v>
      </c>
      <c r="BN34" s="26">
        <f>IFERROR(SUM(Cons_Metrics[[#This Row],[Operating surplus/(deficit) (overall)3]],Cons_Metrics[[#This Row],[Share of operating surplus/(deficit) in joint ventures or associates]])/SUM(Cons_Metrics[[#This Row],[Total assets less current liabilities]]),"")</f>
        <v>2.2998645464582884E-2</v>
      </c>
      <c r="BO34" s="27">
        <v>16164</v>
      </c>
      <c r="BP34" s="27">
        <v>0</v>
      </c>
      <c r="BQ34" s="27">
        <v>702824</v>
      </c>
      <c r="BR34" s="65">
        <f>Cons_Metrics[[#This Row],[Total social housing units owned (Period end)]]</f>
        <v>9472</v>
      </c>
      <c r="BS34" s="26">
        <v>3.0623020063357972E-3</v>
      </c>
      <c r="BT34" s="26">
        <v>0</v>
      </c>
      <c r="BU34" s="30" t="s">
        <v>850</v>
      </c>
      <c r="BV34" s="64">
        <v>2002</v>
      </c>
      <c r="BW34" s="31" t="s">
        <v>851</v>
      </c>
      <c r="BX34" s="30" t="s">
        <v>856</v>
      </c>
      <c r="BY34" s="29">
        <v>0.99314921667750744</v>
      </c>
    </row>
    <row r="35" spans="1:77" x14ac:dyDescent="0.25">
      <c r="A35" s="23" t="s">
        <v>690</v>
      </c>
      <c r="B35" s="24" t="s">
        <v>135</v>
      </c>
      <c r="C35" s="25" t="s">
        <v>686</v>
      </c>
      <c r="D3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9.014430098732254E-2</v>
      </c>
      <c r="E35" s="27">
        <v>7272</v>
      </c>
      <c r="F35" s="27">
        <v>0</v>
      </c>
      <c r="G35" s="27">
        <v>4637</v>
      </c>
      <c r="H35" s="27">
        <v>435</v>
      </c>
      <c r="I35" s="27">
        <v>0</v>
      </c>
      <c r="J35" s="27">
        <v>136936</v>
      </c>
      <c r="K35" s="27">
        <v>0</v>
      </c>
      <c r="L3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1.1314350367716388E-2</v>
      </c>
      <c r="M35" s="27">
        <v>60</v>
      </c>
      <c r="N35" s="27">
        <v>0</v>
      </c>
      <c r="O35" s="27">
        <v>5303</v>
      </c>
      <c r="P35" s="27">
        <v>0</v>
      </c>
      <c r="Q3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35" s="27">
        <v>0</v>
      </c>
      <c r="S35" s="27">
        <v>0</v>
      </c>
      <c r="T35" s="27">
        <v>0</v>
      </c>
      <c r="U35" s="27">
        <v>5303</v>
      </c>
      <c r="V35" s="27">
        <v>0</v>
      </c>
      <c r="W35" s="27">
        <v>0</v>
      </c>
      <c r="X35" s="27">
        <v>401</v>
      </c>
      <c r="Y3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0.50167961675527251</v>
      </c>
      <c r="Z35" s="27">
        <v>0</v>
      </c>
      <c r="AA35" s="27">
        <v>77373</v>
      </c>
      <c r="AB35" s="27">
        <v>8675</v>
      </c>
      <c r="AC35" s="27">
        <v>0</v>
      </c>
      <c r="AD35" s="27">
        <v>0</v>
      </c>
      <c r="AE35" s="27">
        <v>136936</v>
      </c>
      <c r="AF35" s="27">
        <v>0</v>
      </c>
      <c r="AG3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1.565359477124183</v>
      </c>
      <c r="AH35" s="27">
        <v>5382</v>
      </c>
      <c r="AI35" s="27">
        <v>423</v>
      </c>
      <c r="AJ35" s="27">
        <v>0</v>
      </c>
      <c r="AK35" s="27">
        <v>120</v>
      </c>
      <c r="AL35" s="27">
        <v>0</v>
      </c>
      <c r="AM35" s="27">
        <v>51</v>
      </c>
      <c r="AN35" s="27">
        <v>4637</v>
      </c>
      <c r="AO35" s="27">
        <v>6932</v>
      </c>
      <c r="AP35" s="27">
        <v>-435</v>
      </c>
      <c r="AQ35" s="27">
        <v>-4155</v>
      </c>
      <c r="AR3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4.0513640639698965</v>
      </c>
      <c r="AS35" s="27">
        <v>5622</v>
      </c>
      <c r="AT35" s="27">
        <v>1188</v>
      </c>
      <c r="AU35" s="27">
        <v>4500</v>
      </c>
      <c r="AV35" s="27">
        <v>4138</v>
      </c>
      <c r="AW35" s="27">
        <v>0</v>
      </c>
      <c r="AX35" s="27">
        <v>0</v>
      </c>
      <c r="AY35" s="27">
        <v>4637</v>
      </c>
      <c r="AZ35" s="27">
        <v>1255</v>
      </c>
      <c r="BA35" s="27">
        <v>0</v>
      </c>
      <c r="BB35" s="27">
        <v>0</v>
      </c>
      <c r="BC35" s="27">
        <v>149</v>
      </c>
      <c r="BD35" s="27">
        <v>44</v>
      </c>
      <c r="BE35" s="27">
        <v>5315</v>
      </c>
      <c r="BF35" s="26">
        <f>IFERROR(SUM(Cons_Metrics[[#This Row],[Operating surplus/(deficit) (social housing lettings)]])/SUM(Cons_Metrics[[#This Row],[Turnover from social housing lettings]]),"")</f>
        <v>0.14915086436676567</v>
      </c>
      <c r="BG35" s="27">
        <v>3917</v>
      </c>
      <c r="BH35" s="27">
        <v>26262</v>
      </c>
      <c r="BI35" s="26">
        <f>IFERROR(SUM(Cons_Metrics[[#This Row],[Operating surplus/(deficit) (overall)2]],-Cons_Metrics[[#This Row],[Gain/(loss) on disposal of fixed assets (housing properties)2]],-Cons_Metrics[[#This Row],[Gain/(loss) on disposal of fixed assets (other)2]])/SUM(Cons_Metrics[[#This Row],[Turnover (overall)]]),"")</f>
        <v>0.16210650191232714</v>
      </c>
      <c r="BJ35" s="27">
        <v>5382</v>
      </c>
      <c r="BK35" s="27">
        <v>423</v>
      </c>
      <c r="BL35" s="27">
        <v>0</v>
      </c>
      <c r="BM35" s="27">
        <v>30591</v>
      </c>
      <c r="BN35" s="26">
        <f>IFERROR(SUM(Cons_Metrics[[#This Row],[Operating surplus/(deficit) (overall)3]],Cons_Metrics[[#This Row],[Share of operating surplus/(deficit) in joint ventures or associates]])/SUM(Cons_Metrics[[#This Row],[Total assets less current liabilities]]),"")</f>
        <v>3.631162417266575E-2</v>
      </c>
      <c r="BO35" s="27">
        <v>5382</v>
      </c>
      <c r="BP35" s="27">
        <v>0</v>
      </c>
      <c r="BQ35" s="27">
        <v>148217</v>
      </c>
      <c r="BR35" s="65">
        <f>Cons_Metrics[[#This Row],[Total social housing units owned (Period end)]]</f>
        <v>5303</v>
      </c>
      <c r="BS35" s="26">
        <v>1.1314350367716388E-3</v>
      </c>
      <c r="BT35" s="26">
        <v>0.21987554214595512</v>
      </c>
      <c r="BU35" s="30" t="s">
        <v>850</v>
      </c>
      <c r="BV35" s="64">
        <v>2006</v>
      </c>
      <c r="BW35" s="31" t="s">
        <v>851</v>
      </c>
      <c r="BX35" s="30" t="s">
        <v>853</v>
      </c>
      <c r="BY35" s="29">
        <v>0.92154439843688074</v>
      </c>
    </row>
    <row r="36" spans="1:77" x14ac:dyDescent="0.25">
      <c r="A36" s="23" t="s">
        <v>6</v>
      </c>
      <c r="B36" s="24" t="s">
        <v>594</v>
      </c>
      <c r="C36" s="25" t="s">
        <v>686</v>
      </c>
      <c r="D3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1.639294385386305E-2</v>
      </c>
      <c r="E36" s="27">
        <v>1075</v>
      </c>
      <c r="F36" s="27">
        <v>0</v>
      </c>
      <c r="G36" s="27">
        <v>1402</v>
      </c>
      <c r="H36" s="27">
        <v>217</v>
      </c>
      <c r="I36" s="27">
        <v>0</v>
      </c>
      <c r="J36" s="27">
        <v>164339</v>
      </c>
      <c r="K36" s="27">
        <v>0</v>
      </c>
      <c r="L3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36" s="27">
        <v>0</v>
      </c>
      <c r="N36" s="27">
        <v>0</v>
      </c>
      <c r="O36" s="27">
        <v>1464</v>
      </c>
      <c r="P36" s="27">
        <v>28</v>
      </c>
      <c r="Q3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36" s="27">
        <v>0</v>
      </c>
      <c r="S36" s="27">
        <v>0</v>
      </c>
      <c r="T36" s="27">
        <v>0</v>
      </c>
      <c r="U36" s="27">
        <v>1464</v>
      </c>
      <c r="V36" s="27">
        <v>28</v>
      </c>
      <c r="W36" s="27">
        <v>19</v>
      </c>
      <c r="X36" s="27">
        <v>0</v>
      </c>
      <c r="Y3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0.41425346387649919</v>
      </c>
      <c r="Z36" s="27">
        <v>255</v>
      </c>
      <c r="AA36" s="27">
        <v>68912</v>
      </c>
      <c r="AB36" s="27">
        <v>1089</v>
      </c>
      <c r="AC36" s="27">
        <v>0</v>
      </c>
      <c r="AD36" s="27">
        <v>0</v>
      </c>
      <c r="AE36" s="27">
        <v>164339</v>
      </c>
      <c r="AF36" s="27">
        <v>0</v>
      </c>
      <c r="AG3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1.0439952437574316</v>
      </c>
      <c r="AH36" s="27">
        <v>3062</v>
      </c>
      <c r="AI36" s="27">
        <v>368</v>
      </c>
      <c r="AJ36" s="27">
        <v>0</v>
      </c>
      <c r="AK36" s="27">
        <v>806</v>
      </c>
      <c r="AL36" s="27">
        <v>0</v>
      </c>
      <c r="AM36" s="27">
        <v>4</v>
      </c>
      <c r="AN36" s="27">
        <v>1402</v>
      </c>
      <c r="AO36" s="27">
        <v>2144</v>
      </c>
      <c r="AP36" s="27">
        <v>-217</v>
      </c>
      <c r="AQ36" s="27">
        <v>-2306</v>
      </c>
      <c r="AR3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6.7088528678304238</v>
      </c>
      <c r="AS36" s="27">
        <v>2975</v>
      </c>
      <c r="AT36" s="27">
        <v>2358</v>
      </c>
      <c r="AU36" s="27">
        <v>1873</v>
      </c>
      <c r="AV36" s="27">
        <v>70</v>
      </c>
      <c r="AW36" s="27">
        <v>0</v>
      </c>
      <c r="AX36" s="27">
        <v>1094</v>
      </c>
      <c r="AY36" s="27">
        <v>1402</v>
      </c>
      <c r="AZ36" s="27">
        <v>153</v>
      </c>
      <c r="BA36" s="27">
        <v>0</v>
      </c>
      <c r="BB36" s="27">
        <v>0</v>
      </c>
      <c r="BC36" s="27">
        <v>0</v>
      </c>
      <c r="BD36" s="27">
        <v>836</v>
      </c>
      <c r="BE36" s="27">
        <v>1604</v>
      </c>
      <c r="BF36" s="26">
        <f>IFERROR(SUM(Cons_Metrics[[#This Row],[Operating surplus/(deficit) (social housing lettings)]])/SUM(Cons_Metrics[[#This Row],[Turnover from social housing lettings]]),"")</f>
        <v>0.18512004893714634</v>
      </c>
      <c r="BG36" s="27">
        <v>2421</v>
      </c>
      <c r="BH36" s="27">
        <v>13078</v>
      </c>
      <c r="BI36" s="26">
        <f>IFERROR(SUM(Cons_Metrics[[#This Row],[Operating surplus/(deficit) (overall)2]],-Cons_Metrics[[#This Row],[Gain/(loss) on disposal of fixed assets (housing properties)2]],-Cons_Metrics[[#This Row],[Gain/(loss) on disposal of fixed assets (other)2]])/SUM(Cons_Metrics[[#This Row],[Turnover (overall)]]),"")</f>
        <v>0.18637149775164302</v>
      </c>
      <c r="BJ36" s="27">
        <v>3062</v>
      </c>
      <c r="BK36" s="27">
        <v>368</v>
      </c>
      <c r="BL36" s="27">
        <v>0</v>
      </c>
      <c r="BM36" s="27">
        <v>14455</v>
      </c>
      <c r="BN36" s="26">
        <f>IFERROR(SUM(Cons_Metrics[[#This Row],[Operating surplus/(deficit) (overall)3]],Cons_Metrics[[#This Row],[Share of operating surplus/(deficit) in joint ventures or associates]])/SUM(Cons_Metrics[[#This Row],[Total assets less current liabilities]]),"")</f>
        <v>1.862859020143456E-2</v>
      </c>
      <c r="BO36" s="27">
        <v>3062</v>
      </c>
      <c r="BP36" s="27">
        <v>0</v>
      </c>
      <c r="BQ36" s="27">
        <v>164371</v>
      </c>
      <c r="BR36" s="65">
        <f>Cons_Metrics[[#This Row],[Total social housing units owned (Period end)]]</f>
        <v>1464</v>
      </c>
      <c r="BS36" s="26">
        <v>0.17076502732240437</v>
      </c>
      <c r="BT36" s="26">
        <v>0.1598360655737705</v>
      </c>
      <c r="BU36" s="30" t="s">
        <v>845</v>
      </c>
      <c r="BV36" s="64" t="s">
        <v>118</v>
      </c>
      <c r="BW36" s="31" t="s">
        <v>118</v>
      </c>
      <c r="BX36" s="30" t="s">
        <v>846</v>
      </c>
      <c r="BY36" s="29">
        <v>1.2671743050743891</v>
      </c>
    </row>
    <row r="37" spans="1:77" x14ac:dyDescent="0.25">
      <c r="A37" s="23" t="s">
        <v>693</v>
      </c>
      <c r="B37" s="24" t="s">
        <v>692</v>
      </c>
      <c r="C37" s="25" t="s">
        <v>686</v>
      </c>
      <c r="D3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5.3582890784968876E-2</v>
      </c>
      <c r="E37" s="27">
        <v>50757</v>
      </c>
      <c r="F37" s="27">
        <v>289</v>
      </c>
      <c r="G37" s="27">
        <v>13525</v>
      </c>
      <c r="H37" s="27">
        <v>458</v>
      </c>
      <c r="I37" s="27">
        <v>0</v>
      </c>
      <c r="J37" s="27">
        <v>1213615</v>
      </c>
      <c r="K37" s="27">
        <v>0</v>
      </c>
      <c r="L3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1.2867908431679226E-2</v>
      </c>
      <c r="M37" s="27">
        <v>362</v>
      </c>
      <c r="N37" s="27">
        <v>0</v>
      </c>
      <c r="O37" s="27">
        <v>28132</v>
      </c>
      <c r="P37" s="27">
        <v>0</v>
      </c>
      <c r="Q3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4.9104658395259762E-4</v>
      </c>
      <c r="R37" s="27">
        <v>0</v>
      </c>
      <c r="S37" s="27">
        <v>0</v>
      </c>
      <c r="T37" s="27">
        <v>15</v>
      </c>
      <c r="U37" s="27">
        <v>28132</v>
      </c>
      <c r="V37" s="27">
        <v>0</v>
      </c>
      <c r="W37" s="27">
        <v>123</v>
      </c>
      <c r="X37" s="27">
        <v>2292</v>
      </c>
      <c r="Y3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0.45336783081949383</v>
      </c>
      <c r="Z37" s="27">
        <v>924</v>
      </c>
      <c r="AA37" s="27">
        <v>596146</v>
      </c>
      <c r="AB37" s="27">
        <v>46856</v>
      </c>
      <c r="AC37" s="27">
        <v>0</v>
      </c>
      <c r="AD37" s="27">
        <v>0</v>
      </c>
      <c r="AE37" s="27">
        <v>1213615</v>
      </c>
      <c r="AF37" s="27">
        <v>0</v>
      </c>
      <c r="AG3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1.5452658590890223</v>
      </c>
      <c r="AH37" s="27">
        <v>41872</v>
      </c>
      <c r="AI37" s="27">
        <v>8948</v>
      </c>
      <c r="AJ37" s="27">
        <v>0</v>
      </c>
      <c r="AK37" s="27">
        <v>3979</v>
      </c>
      <c r="AL37" s="27">
        <v>0</v>
      </c>
      <c r="AM37" s="27">
        <v>368</v>
      </c>
      <c r="AN37" s="27">
        <v>13525</v>
      </c>
      <c r="AO37" s="27">
        <v>25160</v>
      </c>
      <c r="AP37" s="27">
        <v>-458</v>
      </c>
      <c r="AQ37" s="27">
        <v>-26041</v>
      </c>
      <c r="AR3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3.3931457329174934</v>
      </c>
      <c r="AS37" s="27">
        <v>19251</v>
      </c>
      <c r="AT37" s="27">
        <v>17704</v>
      </c>
      <c r="AU37" s="27">
        <v>24338</v>
      </c>
      <c r="AV37" s="27">
        <v>5430</v>
      </c>
      <c r="AW37" s="27">
        <v>13355</v>
      </c>
      <c r="AX37" s="27">
        <v>163</v>
      </c>
      <c r="AY37" s="27">
        <v>13525</v>
      </c>
      <c r="AZ37" s="27">
        <v>159</v>
      </c>
      <c r="BA37" s="27">
        <v>461</v>
      </c>
      <c r="BB37" s="27">
        <v>405</v>
      </c>
      <c r="BC37" s="27">
        <v>303</v>
      </c>
      <c r="BD37" s="27">
        <v>647</v>
      </c>
      <c r="BE37" s="27">
        <v>28216</v>
      </c>
      <c r="BF37" s="26">
        <f>IFERROR(SUM(Cons_Metrics[[#This Row],[Operating surplus/(deficit) (social housing lettings)]])/SUM(Cons_Metrics[[#This Row],[Turnover from social housing lettings]]),"")</f>
        <v>0.20842618284284831</v>
      </c>
      <c r="BG37" s="27">
        <v>28995</v>
      </c>
      <c r="BH37" s="27">
        <v>139114</v>
      </c>
      <c r="BI37" s="26">
        <f>IFERROR(SUM(Cons_Metrics[[#This Row],[Operating surplus/(deficit) (overall)2]],-Cons_Metrics[[#This Row],[Gain/(loss) on disposal of fixed assets (housing properties)2]],-Cons_Metrics[[#This Row],[Gain/(loss) on disposal of fixed assets (other)2]])/SUM(Cons_Metrics[[#This Row],[Turnover (overall)]]),"")</f>
        <v>0.21843175500401382</v>
      </c>
      <c r="BJ37" s="27">
        <v>41872</v>
      </c>
      <c r="BK37" s="27">
        <v>8948</v>
      </c>
      <c r="BL37" s="27">
        <v>0</v>
      </c>
      <c r="BM37" s="27">
        <v>150729</v>
      </c>
      <c r="BN37" s="26">
        <f>IFERROR(SUM(Cons_Metrics[[#This Row],[Operating surplus/(deficit) (overall)3]],Cons_Metrics[[#This Row],[Share of operating surplus/(deficit) in joint ventures or associates]])/SUM(Cons_Metrics[[#This Row],[Total assets less current liabilities]]),"")</f>
        <v>3.3608684863325584E-2</v>
      </c>
      <c r="BO37" s="27">
        <v>41872</v>
      </c>
      <c r="BP37" s="27">
        <v>250</v>
      </c>
      <c r="BQ37" s="27">
        <v>1253307</v>
      </c>
      <c r="BR37" s="65">
        <f>Cons_Metrics[[#This Row],[Total social housing units owned (Period end)]]</f>
        <v>28132</v>
      </c>
      <c r="BS37" s="26">
        <v>1.7814137979883835E-2</v>
      </c>
      <c r="BT37" s="26">
        <v>2.5888936109930587E-2</v>
      </c>
      <c r="BU37" s="30" t="s">
        <v>850</v>
      </c>
      <c r="BV37" s="64">
        <v>2000</v>
      </c>
      <c r="BW37" s="31" t="s">
        <v>851</v>
      </c>
      <c r="BX37" s="30" t="s">
        <v>849</v>
      </c>
      <c r="BY37" s="29">
        <v>0.94607156991940777</v>
      </c>
    </row>
    <row r="38" spans="1:77" x14ac:dyDescent="0.25">
      <c r="A38" s="23" t="s">
        <v>390</v>
      </c>
      <c r="B38" s="24" t="s">
        <v>577</v>
      </c>
      <c r="C38" s="25" t="s">
        <v>686</v>
      </c>
      <c r="D3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6.7826133562010935E-2</v>
      </c>
      <c r="E38" s="27">
        <v>387800</v>
      </c>
      <c r="F38" s="27">
        <v>500</v>
      </c>
      <c r="G38" s="27">
        <v>102100</v>
      </c>
      <c r="H38" s="27">
        <v>15800</v>
      </c>
      <c r="I38" s="27">
        <v>0</v>
      </c>
      <c r="J38" s="27">
        <v>7463200</v>
      </c>
      <c r="K38" s="27">
        <v>0</v>
      </c>
      <c r="L3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1.4506802434378003E-2</v>
      </c>
      <c r="M38" s="27">
        <v>1721</v>
      </c>
      <c r="N38" s="27">
        <v>0</v>
      </c>
      <c r="O38" s="27">
        <v>108647</v>
      </c>
      <c r="P38" s="27">
        <v>9987</v>
      </c>
      <c r="Q3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3.2310434837970331E-3</v>
      </c>
      <c r="R38" s="27">
        <v>0</v>
      </c>
      <c r="S38" s="27">
        <v>115</v>
      </c>
      <c r="T38" s="27">
        <v>291</v>
      </c>
      <c r="U38" s="27">
        <v>108647</v>
      </c>
      <c r="V38" s="27">
        <v>9987</v>
      </c>
      <c r="W38" s="27">
        <v>818</v>
      </c>
      <c r="X38" s="27">
        <v>6204</v>
      </c>
      <c r="Y3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0.53331010826455139</v>
      </c>
      <c r="Z38" s="27">
        <v>130800</v>
      </c>
      <c r="AA38" s="27">
        <v>3963700</v>
      </c>
      <c r="AB38" s="27">
        <v>120500</v>
      </c>
      <c r="AC38" s="27">
        <v>0</v>
      </c>
      <c r="AD38" s="27">
        <v>6200</v>
      </c>
      <c r="AE38" s="27">
        <v>7463200</v>
      </c>
      <c r="AF38" s="27">
        <v>0</v>
      </c>
      <c r="AG3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1.5134811264230077</v>
      </c>
      <c r="AH38" s="27">
        <v>293100</v>
      </c>
      <c r="AI38" s="27">
        <v>60100</v>
      </c>
      <c r="AJ38" s="27">
        <v>-1200</v>
      </c>
      <c r="AK38" s="27">
        <v>23600</v>
      </c>
      <c r="AL38" s="27">
        <v>0</v>
      </c>
      <c r="AM38" s="27">
        <v>21200</v>
      </c>
      <c r="AN38" s="27">
        <v>102100</v>
      </c>
      <c r="AO38" s="27">
        <v>122900</v>
      </c>
      <c r="AP38" s="27">
        <v>-31500</v>
      </c>
      <c r="AQ38" s="27">
        <v>-135400</v>
      </c>
      <c r="AR3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4.3722880047069204</v>
      </c>
      <c r="AS38" s="27">
        <v>94700</v>
      </c>
      <c r="AT38" s="27">
        <v>56700</v>
      </c>
      <c r="AU38" s="27">
        <v>121000</v>
      </c>
      <c r="AV38" s="27">
        <v>53200</v>
      </c>
      <c r="AW38" s="27">
        <v>13400</v>
      </c>
      <c r="AX38" s="27">
        <v>200</v>
      </c>
      <c r="AY38" s="27">
        <v>102100</v>
      </c>
      <c r="AZ38" s="27">
        <v>1200</v>
      </c>
      <c r="BA38" s="27">
        <v>5100</v>
      </c>
      <c r="BB38" s="27">
        <v>16700</v>
      </c>
      <c r="BC38" s="27">
        <v>2700</v>
      </c>
      <c r="BD38" s="27">
        <v>8600</v>
      </c>
      <c r="BE38" s="27">
        <v>108776</v>
      </c>
      <c r="BF38" s="26">
        <f>IFERROR(SUM(Cons_Metrics[[#This Row],[Operating surplus/(deficit) (social housing lettings)]])/SUM(Cons_Metrics[[#This Row],[Turnover from social housing lettings]]),"")</f>
        <v>0.32448553534148522</v>
      </c>
      <c r="BG38" s="27">
        <v>217600</v>
      </c>
      <c r="BH38" s="27">
        <v>670600</v>
      </c>
      <c r="BI38" s="26">
        <f>IFERROR(SUM(Cons_Metrics[[#This Row],[Operating surplus/(deficit) (overall)2]],-Cons_Metrics[[#This Row],[Gain/(loss) on disposal of fixed assets (housing properties)2]],-Cons_Metrics[[#This Row],[Gain/(loss) on disposal of fixed assets (other)2]])/SUM(Cons_Metrics[[#This Row],[Turnover (overall)]]),"")</f>
        <v>0.27831253713606657</v>
      </c>
      <c r="BJ38" s="27">
        <v>293100</v>
      </c>
      <c r="BK38" s="27">
        <v>60100</v>
      </c>
      <c r="BL38" s="27">
        <v>-1200</v>
      </c>
      <c r="BM38" s="27">
        <v>841500</v>
      </c>
      <c r="BN38" s="26">
        <f>IFERROR(SUM(Cons_Metrics[[#This Row],[Operating surplus/(deficit) (overall)3]],Cons_Metrics[[#This Row],[Share of operating surplus/(deficit) in joint ventures or associates]])/SUM(Cons_Metrics[[#This Row],[Total assets less current liabilities]]),"")</f>
        <v>3.4362848180824947E-2</v>
      </c>
      <c r="BO38" s="27">
        <v>293100</v>
      </c>
      <c r="BP38" s="27">
        <v>-600</v>
      </c>
      <c r="BQ38" s="27">
        <v>8512100</v>
      </c>
      <c r="BR38" s="65">
        <f>Cons_Metrics[[#This Row],[Total social housing units owned (Period end)]]</f>
        <v>108647</v>
      </c>
      <c r="BS38" s="26">
        <v>1.6243243492113188E-2</v>
      </c>
      <c r="BT38" s="26">
        <v>6.3840366854206756E-2</v>
      </c>
      <c r="BU38" s="30" t="s">
        <v>845</v>
      </c>
      <c r="BV38" s="64" t="s">
        <v>118</v>
      </c>
      <c r="BW38" s="31" t="s">
        <v>118</v>
      </c>
      <c r="BX38" s="30" t="s">
        <v>848</v>
      </c>
      <c r="BY38" s="29">
        <v>1.0997212502708829</v>
      </c>
    </row>
    <row r="39" spans="1:77" x14ac:dyDescent="0.25">
      <c r="A39" s="23" t="s">
        <v>409</v>
      </c>
      <c r="B39" s="24" t="s">
        <v>179</v>
      </c>
      <c r="C39" s="25" t="s">
        <v>686</v>
      </c>
      <c r="D3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0.13037160058127464</v>
      </c>
      <c r="E39" s="27">
        <v>29172</v>
      </c>
      <c r="F39" s="27">
        <v>0</v>
      </c>
      <c r="G39" s="27">
        <v>2856</v>
      </c>
      <c r="H39" s="27">
        <v>0</v>
      </c>
      <c r="I39" s="27">
        <v>0</v>
      </c>
      <c r="J39" s="27">
        <v>245667</v>
      </c>
      <c r="K39" s="27">
        <v>0</v>
      </c>
      <c r="L3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5.3424092409240925E-2</v>
      </c>
      <c r="M39" s="27">
        <v>259</v>
      </c>
      <c r="N39" s="27">
        <v>0</v>
      </c>
      <c r="O39" s="27">
        <v>4734</v>
      </c>
      <c r="P39" s="27">
        <v>114</v>
      </c>
      <c r="Q3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39" s="27">
        <v>0</v>
      </c>
      <c r="S39" s="27">
        <v>0</v>
      </c>
      <c r="T39" s="27">
        <v>0</v>
      </c>
      <c r="U39" s="27">
        <v>4734</v>
      </c>
      <c r="V39" s="27">
        <v>114</v>
      </c>
      <c r="W39" s="27">
        <v>9</v>
      </c>
      <c r="X39" s="27">
        <v>0</v>
      </c>
      <c r="Y3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0.55572380498805296</v>
      </c>
      <c r="Z39" s="27">
        <v>0</v>
      </c>
      <c r="AA39" s="27">
        <v>141651</v>
      </c>
      <c r="AB39" s="27">
        <v>5128</v>
      </c>
      <c r="AC39" s="27">
        <v>0</v>
      </c>
      <c r="AD39" s="27">
        <v>0</v>
      </c>
      <c r="AE39" s="27">
        <v>245667</v>
      </c>
      <c r="AF39" s="27">
        <v>0</v>
      </c>
      <c r="AG3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1.8468174846625767</v>
      </c>
      <c r="AH39" s="27">
        <v>14950</v>
      </c>
      <c r="AI39" s="27">
        <v>5270</v>
      </c>
      <c r="AJ39" s="27">
        <v>0</v>
      </c>
      <c r="AK39" s="27">
        <v>820</v>
      </c>
      <c r="AL39" s="27">
        <v>0</v>
      </c>
      <c r="AM39" s="27">
        <v>89</v>
      </c>
      <c r="AN39" s="27">
        <v>2856</v>
      </c>
      <c r="AO39" s="27">
        <v>3540</v>
      </c>
      <c r="AP39" s="27">
        <v>-1069</v>
      </c>
      <c r="AQ39" s="27">
        <v>-4147</v>
      </c>
      <c r="AR3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3.3159983291562241</v>
      </c>
      <c r="AS39" s="27">
        <v>3984</v>
      </c>
      <c r="AT39" s="27">
        <v>1644</v>
      </c>
      <c r="AU39" s="27">
        <v>2297</v>
      </c>
      <c r="AV39" s="27">
        <v>3720</v>
      </c>
      <c r="AW39" s="27">
        <v>1251</v>
      </c>
      <c r="AX39" s="27">
        <v>0</v>
      </c>
      <c r="AY39" s="27">
        <v>2856</v>
      </c>
      <c r="AZ39" s="27">
        <v>125</v>
      </c>
      <c r="BA39" s="27">
        <v>0</v>
      </c>
      <c r="BB39" s="27">
        <v>0</v>
      </c>
      <c r="BC39" s="27">
        <v>0</v>
      </c>
      <c r="BD39" s="27">
        <v>0</v>
      </c>
      <c r="BE39" s="27">
        <v>4788</v>
      </c>
      <c r="BF39" s="26">
        <f>IFERROR(SUM(Cons_Metrics[[#This Row],[Operating surplus/(deficit) (social housing lettings)]])/SUM(Cons_Metrics[[#This Row],[Turnover from social housing lettings]]),"")</f>
        <v>0.31810566747027336</v>
      </c>
      <c r="BG39" s="27">
        <v>7785</v>
      </c>
      <c r="BH39" s="27">
        <v>24473</v>
      </c>
      <c r="BI39" s="26">
        <f>IFERROR(SUM(Cons_Metrics[[#This Row],[Operating surplus/(deficit) (overall)2]],-Cons_Metrics[[#This Row],[Gain/(loss) on disposal of fixed assets (housing properties)2]],-Cons_Metrics[[#This Row],[Gain/(loss) on disposal of fixed assets (other)2]])/SUM(Cons_Metrics[[#This Row],[Turnover (overall)]]),"")</f>
        <v>0.26164990809817279</v>
      </c>
      <c r="BJ39" s="27">
        <v>14950</v>
      </c>
      <c r="BK39" s="27">
        <v>5270</v>
      </c>
      <c r="BL39" s="27">
        <v>0</v>
      </c>
      <c r="BM39" s="27">
        <v>36996</v>
      </c>
      <c r="BN39" s="26">
        <f>IFERROR(SUM(Cons_Metrics[[#This Row],[Operating surplus/(deficit) (overall)3]],Cons_Metrics[[#This Row],[Share of operating surplus/(deficit) in joint ventures or associates]])/SUM(Cons_Metrics[[#This Row],[Total assets less current liabilities]]),"")</f>
        <v>5.767146169187623E-2</v>
      </c>
      <c r="BO39" s="27">
        <v>14950</v>
      </c>
      <c r="BP39" s="27">
        <v>0</v>
      </c>
      <c r="BQ39" s="27">
        <v>259227</v>
      </c>
      <c r="BR39" s="65">
        <f>Cons_Metrics[[#This Row],[Total social housing units owned (Period end)]]</f>
        <v>4734</v>
      </c>
      <c r="BS39" s="26">
        <v>1.8788262613468439E-2</v>
      </c>
      <c r="BT39" s="26">
        <v>0.13616212792906904</v>
      </c>
      <c r="BU39" s="30" t="s">
        <v>850</v>
      </c>
      <c r="BV39" s="64">
        <v>1998</v>
      </c>
      <c r="BW39" s="31" t="s">
        <v>851</v>
      </c>
      <c r="BX39" s="30" t="s">
        <v>855</v>
      </c>
      <c r="BY39" s="29">
        <v>0.94425117472629427</v>
      </c>
    </row>
    <row r="40" spans="1:77" x14ac:dyDescent="0.25">
      <c r="A40" s="23" t="s">
        <v>298</v>
      </c>
      <c r="B40" s="24" t="s">
        <v>299</v>
      </c>
      <c r="C40" s="25" t="s">
        <v>686</v>
      </c>
      <c r="D4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2.6866338222774282E-2</v>
      </c>
      <c r="E40" s="27">
        <v>231</v>
      </c>
      <c r="F40" s="27">
        <v>2146</v>
      </c>
      <c r="G40" s="27">
        <v>1473</v>
      </c>
      <c r="H40" s="27">
        <v>0</v>
      </c>
      <c r="I40" s="27">
        <v>0</v>
      </c>
      <c r="J40" s="27">
        <v>143302</v>
      </c>
      <c r="K40" s="27">
        <v>0</v>
      </c>
      <c r="L4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3.0513646380742497E-3</v>
      </c>
      <c r="M40" s="27">
        <v>18</v>
      </c>
      <c r="N40" s="27">
        <v>0</v>
      </c>
      <c r="O40" s="27">
        <v>5899</v>
      </c>
      <c r="P40" s="27">
        <v>0</v>
      </c>
      <c r="Q4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40" s="27">
        <v>0</v>
      </c>
      <c r="S40" s="27">
        <v>0</v>
      </c>
      <c r="T40" s="27">
        <v>0</v>
      </c>
      <c r="U40" s="27">
        <v>5899</v>
      </c>
      <c r="V40" s="27">
        <v>0</v>
      </c>
      <c r="W40" s="27">
        <v>9</v>
      </c>
      <c r="X40" s="27">
        <v>0</v>
      </c>
      <c r="Y4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1.9169306778691157E-2</v>
      </c>
      <c r="Z40" s="27">
        <v>0</v>
      </c>
      <c r="AA40" s="27">
        <v>24900</v>
      </c>
      <c r="AB40" s="27">
        <v>22153</v>
      </c>
      <c r="AC40" s="27">
        <v>0</v>
      </c>
      <c r="AD40" s="27">
        <v>0</v>
      </c>
      <c r="AE40" s="27">
        <v>143302</v>
      </c>
      <c r="AF40" s="27">
        <v>0</v>
      </c>
      <c r="AG4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5.3203367301727962</v>
      </c>
      <c r="AH40" s="27">
        <v>8449</v>
      </c>
      <c r="AI40" s="27">
        <v>1474</v>
      </c>
      <c r="AJ40" s="27">
        <v>0</v>
      </c>
      <c r="AK40" s="27">
        <v>469</v>
      </c>
      <c r="AL40" s="27">
        <v>0</v>
      </c>
      <c r="AM40" s="27">
        <v>154</v>
      </c>
      <c r="AN40" s="27">
        <v>1473</v>
      </c>
      <c r="AO40" s="27">
        <v>6821</v>
      </c>
      <c r="AP40" s="27">
        <v>0</v>
      </c>
      <c r="AQ40" s="27">
        <v>-2257</v>
      </c>
      <c r="AR4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2.5180539074419395</v>
      </c>
      <c r="AS40" s="27">
        <v>5475</v>
      </c>
      <c r="AT40" s="27">
        <v>150</v>
      </c>
      <c r="AU40" s="27">
        <v>3980</v>
      </c>
      <c r="AV40" s="27">
        <v>1173</v>
      </c>
      <c r="AW40" s="27">
        <v>908</v>
      </c>
      <c r="AX40" s="27">
        <v>0</v>
      </c>
      <c r="AY40" s="27">
        <v>1473</v>
      </c>
      <c r="AZ40" s="27">
        <v>980</v>
      </c>
      <c r="BA40" s="27">
        <v>105</v>
      </c>
      <c r="BB40" s="27">
        <v>412</v>
      </c>
      <c r="BC40" s="27">
        <v>198</v>
      </c>
      <c r="BD40" s="27">
        <v>0</v>
      </c>
      <c r="BE40" s="27">
        <v>5899</v>
      </c>
      <c r="BF40" s="26">
        <f>IFERROR(SUM(Cons_Metrics[[#This Row],[Operating surplus/(deficit) (social housing lettings)]])/SUM(Cons_Metrics[[#This Row],[Turnover from social housing lettings]]),"")</f>
        <v>0.27902338122853027</v>
      </c>
      <c r="BG40" s="27">
        <v>7554</v>
      </c>
      <c r="BH40" s="27">
        <v>27073</v>
      </c>
      <c r="BI40" s="26">
        <f>IFERROR(SUM(Cons_Metrics[[#This Row],[Operating surplus/(deficit) (overall)2]],-Cons_Metrics[[#This Row],[Gain/(loss) on disposal of fixed assets (housing properties)2]],-Cons_Metrics[[#This Row],[Gain/(loss) on disposal of fixed assets (other)2]])/SUM(Cons_Metrics[[#This Row],[Turnover (overall)]]),"")</f>
        <v>0.25603847000954411</v>
      </c>
      <c r="BJ40" s="27">
        <v>8449</v>
      </c>
      <c r="BK40" s="27">
        <v>1474</v>
      </c>
      <c r="BL40" s="27">
        <v>0</v>
      </c>
      <c r="BM40" s="27">
        <v>27242</v>
      </c>
      <c r="BN40" s="26">
        <f>IFERROR(SUM(Cons_Metrics[[#This Row],[Operating surplus/(deficit) (overall)3]],Cons_Metrics[[#This Row],[Share of operating surplus/(deficit) in joint ventures or associates]])/SUM(Cons_Metrics[[#This Row],[Total assets less current liabilities]]),"")</f>
        <v>4.9005562354633457E-2</v>
      </c>
      <c r="BO40" s="27">
        <v>8449</v>
      </c>
      <c r="BP40" s="27">
        <v>0</v>
      </c>
      <c r="BQ40" s="27">
        <v>172409</v>
      </c>
      <c r="BR40" s="65">
        <f>Cons_Metrics[[#This Row],[Total social housing units owned (Period end)]]</f>
        <v>5899</v>
      </c>
      <c r="BS40" s="26">
        <v>0</v>
      </c>
      <c r="BT40" s="26">
        <v>0</v>
      </c>
      <c r="BU40" s="30" t="s">
        <v>850</v>
      </c>
      <c r="BV40" s="64">
        <v>2003</v>
      </c>
      <c r="BW40" s="31" t="s">
        <v>851</v>
      </c>
      <c r="BX40" s="30" t="s">
        <v>853</v>
      </c>
      <c r="BY40" s="29">
        <v>0.92070169320167683</v>
      </c>
    </row>
    <row r="41" spans="1:77" x14ac:dyDescent="0.25">
      <c r="A41" s="23" t="s">
        <v>9</v>
      </c>
      <c r="B41" s="24" t="s">
        <v>10</v>
      </c>
      <c r="C41" s="25" t="s">
        <v>686</v>
      </c>
      <c r="D4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7.6800990047292433E-2</v>
      </c>
      <c r="E41" s="27">
        <v>18160</v>
      </c>
      <c r="F41" s="27">
        <v>0</v>
      </c>
      <c r="G41" s="27">
        <v>954</v>
      </c>
      <c r="H41" s="27">
        <v>0</v>
      </c>
      <c r="I41" s="27">
        <v>0</v>
      </c>
      <c r="J41" s="27">
        <v>248877</v>
      </c>
      <c r="K41" s="27">
        <v>0</v>
      </c>
      <c r="L4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5.7750759878419454E-2</v>
      </c>
      <c r="M41" s="27">
        <v>190</v>
      </c>
      <c r="N41" s="27">
        <v>0</v>
      </c>
      <c r="O41" s="27">
        <v>3252</v>
      </c>
      <c r="P41" s="27">
        <v>38</v>
      </c>
      <c r="Q4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41" s="27">
        <v>0</v>
      </c>
      <c r="S41" s="27">
        <v>0</v>
      </c>
      <c r="T41" s="27">
        <v>0</v>
      </c>
      <c r="U41" s="27">
        <v>3252</v>
      </c>
      <c r="V41" s="27">
        <v>38</v>
      </c>
      <c r="W41" s="27">
        <v>0</v>
      </c>
      <c r="X41" s="27">
        <v>0</v>
      </c>
      <c r="Y4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0.55654399562836265</v>
      </c>
      <c r="Z41" s="27">
        <v>1710</v>
      </c>
      <c r="AA41" s="27">
        <v>139874</v>
      </c>
      <c r="AB41" s="27">
        <v>3073</v>
      </c>
      <c r="AC41" s="27">
        <v>0</v>
      </c>
      <c r="AD41" s="27">
        <v>0</v>
      </c>
      <c r="AE41" s="27">
        <v>248877</v>
      </c>
      <c r="AF41" s="27">
        <v>0</v>
      </c>
      <c r="AG4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1.9681084313334662</v>
      </c>
      <c r="AH41" s="27">
        <v>7924</v>
      </c>
      <c r="AI41" s="27">
        <v>165</v>
      </c>
      <c r="AJ41" s="27">
        <v>0</v>
      </c>
      <c r="AK41" s="27">
        <v>796</v>
      </c>
      <c r="AL41" s="27">
        <v>0</v>
      </c>
      <c r="AM41" s="27">
        <v>50</v>
      </c>
      <c r="AN41" s="27">
        <v>954</v>
      </c>
      <c r="AO41" s="27">
        <v>3815</v>
      </c>
      <c r="AP41" s="27">
        <v>-277</v>
      </c>
      <c r="AQ41" s="27">
        <v>-4740</v>
      </c>
      <c r="AR4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3.2154663518299884</v>
      </c>
      <c r="AS41" s="27">
        <v>5191</v>
      </c>
      <c r="AT41" s="27">
        <v>905</v>
      </c>
      <c r="AU41" s="27">
        <v>2348</v>
      </c>
      <c r="AV41" s="27">
        <v>283</v>
      </c>
      <c r="AW41" s="27">
        <v>947</v>
      </c>
      <c r="AX41" s="27">
        <v>0</v>
      </c>
      <c r="AY41" s="27">
        <v>954</v>
      </c>
      <c r="AZ41" s="27">
        <v>258</v>
      </c>
      <c r="BA41" s="27">
        <v>0</v>
      </c>
      <c r="BB41" s="27">
        <v>0</v>
      </c>
      <c r="BC41" s="27">
        <v>8</v>
      </c>
      <c r="BD41" s="27">
        <v>0</v>
      </c>
      <c r="BE41" s="27">
        <v>3388</v>
      </c>
      <c r="BF41" s="26">
        <f>IFERROR(SUM(Cons_Metrics[[#This Row],[Operating surplus/(deficit) (social housing lettings)]])/SUM(Cons_Metrics[[#This Row],[Turnover from social housing lettings]]),"")</f>
        <v>0.29490216271884656</v>
      </c>
      <c r="BG41" s="27">
        <v>5727</v>
      </c>
      <c r="BH41" s="27">
        <v>19420</v>
      </c>
      <c r="BI41" s="26">
        <f>IFERROR(SUM(Cons_Metrics[[#This Row],[Operating surplus/(deficit) (overall)2]],-Cons_Metrics[[#This Row],[Gain/(loss) on disposal of fixed assets (housing properties)2]],-Cons_Metrics[[#This Row],[Gain/(loss) on disposal of fixed assets (other)2]])/SUM(Cons_Metrics[[#This Row],[Turnover (overall)]]),"")</f>
        <v>0.32753598716703958</v>
      </c>
      <c r="BJ41" s="27">
        <v>7924</v>
      </c>
      <c r="BK41" s="27">
        <v>165</v>
      </c>
      <c r="BL41" s="27">
        <v>0</v>
      </c>
      <c r="BM41" s="27">
        <v>23689</v>
      </c>
      <c r="BN41" s="26">
        <f>IFERROR(SUM(Cons_Metrics[[#This Row],[Operating surplus/(deficit) (overall)3]],Cons_Metrics[[#This Row],[Share of operating surplus/(deficit) in joint ventures or associates]])/SUM(Cons_Metrics[[#This Row],[Total assets less current liabilities]]),"")</f>
        <v>3.1813710729699893E-2</v>
      </c>
      <c r="BO41" s="27">
        <v>7924</v>
      </c>
      <c r="BP41" s="27">
        <v>0</v>
      </c>
      <c r="BQ41" s="27">
        <v>249075</v>
      </c>
      <c r="BR41" s="65">
        <f>Cons_Metrics[[#This Row],[Total social housing units owned (Period end)]]</f>
        <v>3252</v>
      </c>
      <c r="BS41" s="26">
        <v>4.7619047619047616E-2</v>
      </c>
      <c r="BT41" s="26">
        <v>6.8817204301075269E-2</v>
      </c>
      <c r="BU41" s="30" t="s">
        <v>845</v>
      </c>
      <c r="BV41" s="64" t="s">
        <v>118</v>
      </c>
      <c r="BW41" s="31" t="s">
        <v>118</v>
      </c>
      <c r="BX41" s="30" t="s">
        <v>856</v>
      </c>
      <c r="BY41" s="29">
        <v>0.99314921667750744</v>
      </c>
    </row>
    <row r="42" spans="1:77" x14ac:dyDescent="0.25">
      <c r="A42" s="23" t="s">
        <v>695</v>
      </c>
      <c r="B42" s="24" t="s">
        <v>127</v>
      </c>
      <c r="C42" s="25" t="s">
        <v>686</v>
      </c>
      <c r="D4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0.11015184071837202</v>
      </c>
      <c r="E42" s="27">
        <v>17442</v>
      </c>
      <c r="F42" s="27">
        <v>0</v>
      </c>
      <c r="G42" s="27">
        <v>2602</v>
      </c>
      <c r="H42" s="27">
        <v>0</v>
      </c>
      <c r="I42" s="27">
        <v>0</v>
      </c>
      <c r="J42" s="27">
        <v>181967</v>
      </c>
      <c r="K42" s="27">
        <v>0</v>
      </c>
      <c r="L4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1.0244049412473637E-2</v>
      </c>
      <c r="M42" s="27">
        <v>68</v>
      </c>
      <c r="N42" s="27">
        <v>0</v>
      </c>
      <c r="O42" s="27">
        <v>6638</v>
      </c>
      <c r="P42" s="27">
        <v>0</v>
      </c>
      <c r="Q4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42" s="27">
        <v>0</v>
      </c>
      <c r="S42" s="27">
        <v>0</v>
      </c>
      <c r="T42" s="27">
        <v>0</v>
      </c>
      <c r="U42" s="27">
        <v>6638</v>
      </c>
      <c r="V42" s="27">
        <v>0</v>
      </c>
      <c r="W42" s="27">
        <v>4</v>
      </c>
      <c r="X42" s="27">
        <v>0</v>
      </c>
      <c r="Y4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0.43373248995697022</v>
      </c>
      <c r="Z42" s="27">
        <v>0</v>
      </c>
      <c r="AA42" s="27">
        <v>83475</v>
      </c>
      <c r="AB42" s="27">
        <v>4550</v>
      </c>
      <c r="AC42" s="27">
        <v>0</v>
      </c>
      <c r="AD42" s="27">
        <v>0</v>
      </c>
      <c r="AE42" s="27">
        <v>181967</v>
      </c>
      <c r="AF42" s="27">
        <v>0</v>
      </c>
      <c r="AG4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2.1972939729397294</v>
      </c>
      <c r="AH42" s="27">
        <v>9427</v>
      </c>
      <c r="AI42" s="27">
        <v>1287</v>
      </c>
      <c r="AJ42" s="27">
        <v>0</v>
      </c>
      <c r="AK42" s="27">
        <v>2475</v>
      </c>
      <c r="AL42" s="27">
        <v>0</v>
      </c>
      <c r="AM42" s="27">
        <v>21</v>
      </c>
      <c r="AN42" s="27">
        <v>2602</v>
      </c>
      <c r="AO42" s="27">
        <v>5848</v>
      </c>
      <c r="AP42" s="27">
        <v>0</v>
      </c>
      <c r="AQ42" s="27">
        <v>-4065</v>
      </c>
      <c r="AR4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2.9255799939740887</v>
      </c>
      <c r="AS42" s="27">
        <v>5888</v>
      </c>
      <c r="AT42" s="27">
        <v>1951</v>
      </c>
      <c r="AU42" s="27">
        <v>4969</v>
      </c>
      <c r="AV42" s="27">
        <v>2096</v>
      </c>
      <c r="AW42" s="27">
        <v>1026</v>
      </c>
      <c r="AX42" s="27">
        <v>0</v>
      </c>
      <c r="AY42" s="27">
        <v>2602</v>
      </c>
      <c r="AZ42" s="27">
        <v>0</v>
      </c>
      <c r="BA42" s="27">
        <v>92</v>
      </c>
      <c r="BB42" s="27">
        <v>796</v>
      </c>
      <c r="BC42" s="27">
        <v>0</v>
      </c>
      <c r="BD42" s="27">
        <v>0</v>
      </c>
      <c r="BE42" s="27">
        <v>6638</v>
      </c>
      <c r="BF42" s="26">
        <f>IFERROR(SUM(Cons_Metrics[[#This Row],[Operating surplus/(deficit) (social housing lettings)]])/SUM(Cons_Metrics[[#This Row],[Turnover from social housing lettings]]),"")</f>
        <v>0.29078271181973908</v>
      </c>
      <c r="BG42" s="27">
        <v>8827</v>
      </c>
      <c r="BH42" s="27">
        <v>30356</v>
      </c>
      <c r="BI42" s="26">
        <f>IFERROR(SUM(Cons_Metrics[[#This Row],[Operating surplus/(deficit) (overall)2]],-Cons_Metrics[[#This Row],[Gain/(loss) on disposal of fixed assets (housing properties)2]],-Cons_Metrics[[#This Row],[Gain/(loss) on disposal of fixed assets (other)2]])/SUM(Cons_Metrics[[#This Row],[Turnover (overall)]]),"")</f>
        <v>0.26041333418644824</v>
      </c>
      <c r="BJ42" s="27">
        <v>9427</v>
      </c>
      <c r="BK42" s="27">
        <v>1287</v>
      </c>
      <c r="BL42" s="27">
        <v>0</v>
      </c>
      <c r="BM42" s="27">
        <v>31258</v>
      </c>
      <c r="BN42" s="26">
        <f>IFERROR(SUM(Cons_Metrics[[#This Row],[Operating surplus/(deficit) (overall)3]],Cons_Metrics[[#This Row],[Share of operating surplus/(deficit) in joint ventures or associates]])/SUM(Cons_Metrics[[#This Row],[Total assets less current liabilities]]),"")</f>
        <v>4.9110468599411324E-2</v>
      </c>
      <c r="BO42" s="27">
        <v>9427</v>
      </c>
      <c r="BP42" s="27">
        <v>0</v>
      </c>
      <c r="BQ42" s="27">
        <v>191955</v>
      </c>
      <c r="BR42" s="65">
        <f>Cons_Metrics[[#This Row],[Total social housing units owned (Period end)]]</f>
        <v>6638</v>
      </c>
      <c r="BS42" s="26">
        <v>1.5215426333232902E-2</v>
      </c>
      <c r="BT42" s="26">
        <v>6.9448629105152149E-2</v>
      </c>
      <c r="BU42" s="30" t="s">
        <v>850</v>
      </c>
      <c r="BV42" s="64">
        <v>2005</v>
      </c>
      <c r="BW42" s="31" t="s">
        <v>851</v>
      </c>
      <c r="BX42" s="30" t="s">
        <v>853</v>
      </c>
      <c r="BY42" s="29">
        <v>0.92070169320167683</v>
      </c>
    </row>
    <row r="43" spans="1:77" x14ac:dyDescent="0.25">
      <c r="A43" s="23" t="s">
        <v>228</v>
      </c>
      <c r="B43" s="24" t="s">
        <v>182</v>
      </c>
      <c r="C43" s="25" t="s">
        <v>686</v>
      </c>
      <c r="D4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4.2888746164276029E-2</v>
      </c>
      <c r="E43" s="27">
        <v>3805</v>
      </c>
      <c r="F43" s="27">
        <v>0</v>
      </c>
      <c r="G43" s="27">
        <v>1604</v>
      </c>
      <c r="H43" s="27">
        <v>0</v>
      </c>
      <c r="I43" s="27">
        <v>0</v>
      </c>
      <c r="J43" s="27">
        <v>126117</v>
      </c>
      <c r="K43" s="27">
        <v>0</v>
      </c>
      <c r="L4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1.4054384356859151E-2</v>
      </c>
      <c r="M43" s="27">
        <v>46</v>
      </c>
      <c r="N43" s="27">
        <v>0</v>
      </c>
      <c r="O43" s="27">
        <v>3273</v>
      </c>
      <c r="P43" s="27">
        <v>0</v>
      </c>
      <c r="Q4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43" s="27">
        <v>0</v>
      </c>
      <c r="S43" s="27">
        <v>0</v>
      </c>
      <c r="T43" s="27">
        <v>0</v>
      </c>
      <c r="U43" s="27">
        <v>3273</v>
      </c>
      <c r="V43" s="27">
        <v>0</v>
      </c>
      <c r="W43" s="27">
        <v>240</v>
      </c>
      <c r="X43" s="27">
        <v>0</v>
      </c>
      <c r="Y4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0.36187032676007197</v>
      </c>
      <c r="Z43" s="27">
        <v>1277</v>
      </c>
      <c r="AA43" s="27">
        <v>46517</v>
      </c>
      <c r="AB43" s="27">
        <v>2156</v>
      </c>
      <c r="AC43" s="27">
        <v>0</v>
      </c>
      <c r="AD43" s="27">
        <v>0</v>
      </c>
      <c r="AE43" s="27">
        <v>126117</v>
      </c>
      <c r="AF43" s="27">
        <v>0</v>
      </c>
      <c r="AG4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2.0456450861667443</v>
      </c>
      <c r="AH43" s="27">
        <v>4248</v>
      </c>
      <c r="AI43" s="27">
        <v>510</v>
      </c>
      <c r="AJ43" s="27">
        <v>0</v>
      </c>
      <c r="AK43" s="27">
        <v>1356</v>
      </c>
      <c r="AL43" s="27">
        <v>0</v>
      </c>
      <c r="AM43" s="27">
        <v>74</v>
      </c>
      <c r="AN43" s="27">
        <v>1604</v>
      </c>
      <c r="AO43" s="27">
        <v>3540</v>
      </c>
      <c r="AP43" s="27">
        <v>0</v>
      </c>
      <c r="AQ43" s="27">
        <v>-2147</v>
      </c>
      <c r="AR4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3.9041806530363137</v>
      </c>
      <c r="AS43" s="27">
        <v>2951</v>
      </c>
      <c r="AT43" s="27">
        <v>841</v>
      </c>
      <c r="AU43" s="27">
        <v>2458</v>
      </c>
      <c r="AV43" s="27">
        <v>2172</v>
      </c>
      <c r="AW43" s="27">
        <v>274</v>
      </c>
      <c r="AX43" s="27">
        <v>0</v>
      </c>
      <c r="AY43" s="27">
        <v>1604</v>
      </c>
      <c r="AZ43" s="27">
        <v>139</v>
      </c>
      <c r="BA43" s="27">
        <v>235</v>
      </c>
      <c r="BB43" s="27">
        <v>0</v>
      </c>
      <c r="BC43" s="27">
        <v>2120</v>
      </c>
      <c r="BD43" s="27">
        <v>0</v>
      </c>
      <c r="BE43" s="27">
        <v>3277</v>
      </c>
      <c r="BF43" s="26">
        <f>IFERROR(SUM(Cons_Metrics[[#This Row],[Operating surplus/(deficit) (social housing lettings)]])/SUM(Cons_Metrics[[#This Row],[Turnover from social housing lettings]]),"")</f>
        <v>0.18915560206684545</v>
      </c>
      <c r="BG43" s="27">
        <v>2892</v>
      </c>
      <c r="BH43" s="27">
        <v>15289</v>
      </c>
      <c r="BI43" s="26">
        <f>IFERROR(SUM(Cons_Metrics[[#This Row],[Operating surplus/(deficit) (overall)2]],-Cons_Metrics[[#This Row],[Gain/(loss) on disposal of fixed assets (housing properties)2]],-Cons_Metrics[[#This Row],[Gain/(loss) on disposal of fixed assets (other)2]])/SUM(Cons_Metrics[[#This Row],[Turnover (overall)]]),"")</f>
        <v>0.19069482705846341</v>
      </c>
      <c r="BJ43" s="27">
        <v>4248</v>
      </c>
      <c r="BK43" s="27">
        <v>510</v>
      </c>
      <c r="BL43" s="27">
        <v>0</v>
      </c>
      <c r="BM43" s="27">
        <v>19602</v>
      </c>
      <c r="BN43" s="26">
        <f>IFERROR(SUM(Cons_Metrics[[#This Row],[Operating surplus/(deficit) (overall)3]],Cons_Metrics[[#This Row],[Share of operating surplus/(deficit) in joint ventures or associates]])/SUM(Cons_Metrics[[#This Row],[Total assets less current liabilities]]),"")</f>
        <v>3.2083865169218219E-2</v>
      </c>
      <c r="BO43" s="27">
        <v>4248</v>
      </c>
      <c r="BP43" s="27">
        <v>0</v>
      </c>
      <c r="BQ43" s="27">
        <v>132403</v>
      </c>
      <c r="BR43" s="65">
        <f>Cons_Metrics[[#This Row],[Total social housing units owned (Period end)]]</f>
        <v>3273</v>
      </c>
      <c r="BS43" s="26">
        <v>5.4641415709407018E-2</v>
      </c>
      <c r="BT43" s="26">
        <v>0.2337783297112698</v>
      </c>
      <c r="BU43" s="30" t="s">
        <v>845</v>
      </c>
      <c r="BV43" s="64" t="s">
        <v>118</v>
      </c>
      <c r="BW43" s="31" t="s">
        <v>118</v>
      </c>
      <c r="BX43" s="30" t="s">
        <v>854</v>
      </c>
      <c r="BY43" s="29">
        <v>0.9110835406103297</v>
      </c>
    </row>
    <row r="44" spans="1:77" x14ac:dyDescent="0.25">
      <c r="A44" s="23" t="s">
        <v>504</v>
      </c>
      <c r="B44" s="24" t="s">
        <v>574</v>
      </c>
      <c r="C44" s="25" t="s">
        <v>686</v>
      </c>
      <c r="D4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0.12565751725090948</v>
      </c>
      <c r="E44" s="27">
        <v>31202</v>
      </c>
      <c r="F44" s="27">
        <v>1033</v>
      </c>
      <c r="G44" s="27">
        <v>8358</v>
      </c>
      <c r="H44" s="27">
        <v>1236</v>
      </c>
      <c r="I44" s="27">
        <v>0</v>
      </c>
      <c r="J44" s="27">
        <v>332881</v>
      </c>
      <c r="K44" s="27">
        <v>0</v>
      </c>
      <c r="L4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1.4399688655380424E-2</v>
      </c>
      <c r="M44" s="27">
        <v>148</v>
      </c>
      <c r="N44" s="27">
        <v>0</v>
      </c>
      <c r="O44" s="27">
        <v>10278</v>
      </c>
      <c r="P44" s="27">
        <v>0</v>
      </c>
      <c r="Q4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5.9579221746415938E-3</v>
      </c>
      <c r="R44" s="27">
        <v>20</v>
      </c>
      <c r="S44" s="27">
        <v>0</v>
      </c>
      <c r="T44" s="27">
        <v>44</v>
      </c>
      <c r="U44" s="27">
        <v>10278</v>
      </c>
      <c r="V44" s="27">
        <v>0</v>
      </c>
      <c r="W44" s="27">
        <v>33</v>
      </c>
      <c r="X44" s="27">
        <v>431</v>
      </c>
      <c r="Y4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0.72738305881080623</v>
      </c>
      <c r="Z44" s="27">
        <v>6416</v>
      </c>
      <c r="AA44" s="27">
        <v>239129</v>
      </c>
      <c r="AB44" s="27">
        <v>3413</v>
      </c>
      <c r="AC44" s="27">
        <v>0</v>
      </c>
      <c r="AD44" s="27">
        <v>0</v>
      </c>
      <c r="AE44" s="27">
        <v>332881</v>
      </c>
      <c r="AF44" s="27">
        <v>0</v>
      </c>
      <c r="AG4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1.4807600496514848</v>
      </c>
      <c r="AH44" s="27">
        <v>19232</v>
      </c>
      <c r="AI44" s="27">
        <v>4323</v>
      </c>
      <c r="AJ44" s="27">
        <v>171</v>
      </c>
      <c r="AK44" s="27">
        <v>618</v>
      </c>
      <c r="AL44" s="27">
        <v>0</v>
      </c>
      <c r="AM44" s="27">
        <v>191</v>
      </c>
      <c r="AN44" s="27">
        <v>8358</v>
      </c>
      <c r="AO44" s="27">
        <v>9555</v>
      </c>
      <c r="AP44" s="27">
        <v>-1236</v>
      </c>
      <c r="AQ44" s="27">
        <v>-9237</v>
      </c>
      <c r="AR4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3.5113835376532401</v>
      </c>
      <c r="AS44" s="27">
        <v>12730</v>
      </c>
      <c r="AT44" s="27">
        <v>2597</v>
      </c>
      <c r="AU44" s="27">
        <v>9428</v>
      </c>
      <c r="AV44" s="27">
        <v>881</v>
      </c>
      <c r="AW44" s="27">
        <v>0</v>
      </c>
      <c r="AX44" s="27">
        <v>0</v>
      </c>
      <c r="AY44" s="27">
        <v>8358</v>
      </c>
      <c r="AZ44" s="27">
        <v>1215</v>
      </c>
      <c r="BA44" s="27">
        <v>0</v>
      </c>
      <c r="BB44" s="27">
        <v>0</v>
      </c>
      <c r="BC44" s="27">
        <v>0</v>
      </c>
      <c r="BD44" s="27">
        <v>881</v>
      </c>
      <c r="BE44" s="27">
        <v>10278</v>
      </c>
      <c r="BF44" s="26">
        <f>IFERROR(SUM(Cons_Metrics[[#This Row],[Operating surplus/(deficit) (social housing lettings)]])/SUM(Cons_Metrics[[#This Row],[Turnover from social housing lettings]]),"")</f>
        <v>0.25015228852899785</v>
      </c>
      <c r="BG44" s="27">
        <v>11909</v>
      </c>
      <c r="BH44" s="27">
        <v>47607</v>
      </c>
      <c r="BI44" s="26">
        <f>IFERROR(SUM(Cons_Metrics[[#This Row],[Operating surplus/(deficit) (overall)2]],-Cons_Metrics[[#This Row],[Gain/(loss) on disposal of fixed assets (housing properties)2]],-Cons_Metrics[[#This Row],[Gain/(loss) on disposal of fixed assets (other)2]])/SUM(Cons_Metrics[[#This Row],[Turnover (overall)]]),"")</f>
        <v>0.22827315954958721</v>
      </c>
      <c r="BJ44" s="27">
        <v>19232</v>
      </c>
      <c r="BK44" s="27">
        <v>4323</v>
      </c>
      <c r="BL44" s="27">
        <v>171</v>
      </c>
      <c r="BM44" s="27">
        <v>64563</v>
      </c>
      <c r="BN44" s="26">
        <f>IFERROR(SUM(Cons_Metrics[[#This Row],[Operating surplus/(deficit) (overall)3]],Cons_Metrics[[#This Row],[Share of operating surplus/(deficit) in joint ventures or associates]])/SUM(Cons_Metrics[[#This Row],[Total assets less current liabilities]]),"")</f>
        <v>4.6749281696508875E-2</v>
      </c>
      <c r="BO44" s="27">
        <v>19232</v>
      </c>
      <c r="BP44" s="27">
        <v>0</v>
      </c>
      <c r="BQ44" s="27">
        <v>411386</v>
      </c>
      <c r="BR44" s="65">
        <f>Cons_Metrics[[#This Row],[Total social housing units owned (Period end)]]</f>
        <v>10278</v>
      </c>
      <c r="BS44" s="26">
        <v>8.0755010702471298E-3</v>
      </c>
      <c r="BT44" s="26">
        <v>0.13601868067717454</v>
      </c>
      <c r="BU44" s="30" t="s">
        <v>850</v>
      </c>
      <c r="BV44" s="64">
        <v>2002</v>
      </c>
      <c r="BW44" s="31" t="s">
        <v>851</v>
      </c>
      <c r="BX44" s="30" t="s">
        <v>849</v>
      </c>
      <c r="BY44" s="29">
        <v>0.94607331874240064</v>
      </c>
    </row>
    <row r="45" spans="1:77" x14ac:dyDescent="0.25">
      <c r="A45" s="23" t="s">
        <v>410</v>
      </c>
      <c r="B45" s="24" t="s">
        <v>268</v>
      </c>
      <c r="C45" s="25" t="s">
        <v>686</v>
      </c>
      <c r="D4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0.12018895686517463</v>
      </c>
      <c r="E45" s="27">
        <v>38143</v>
      </c>
      <c r="F45" s="27">
        <v>229</v>
      </c>
      <c r="G45" s="27">
        <v>2694</v>
      </c>
      <c r="H45" s="27">
        <v>838</v>
      </c>
      <c r="I45" s="27">
        <v>0</v>
      </c>
      <c r="J45" s="27">
        <v>348651</v>
      </c>
      <c r="K45" s="27">
        <v>0</v>
      </c>
      <c r="L4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3.7199999999999997E-2</v>
      </c>
      <c r="M45" s="27">
        <v>186</v>
      </c>
      <c r="N45" s="27">
        <v>0</v>
      </c>
      <c r="O45" s="27">
        <v>5000</v>
      </c>
      <c r="P45" s="27">
        <v>0</v>
      </c>
      <c r="Q4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45" s="27">
        <v>0</v>
      </c>
      <c r="S45" s="27">
        <v>0</v>
      </c>
      <c r="T45" s="27">
        <v>0</v>
      </c>
      <c r="U45" s="27">
        <v>5000</v>
      </c>
      <c r="V45" s="27">
        <v>0</v>
      </c>
      <c r="W45" s="27">
        <v>0</v>
      </c>
      <c r="X45" s="27">
        <v>0</v>
      </c>
      <c r="Y4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0.59927262506059065</v>
      </c>
      <c r="Z45" s="27">
        <v>0</v>
      </c>
      <c r="AA45" s="27">
        <v>220480</v>
      </c>
      <c r="AB45" s="27">
        <v>11543</v>
      </c>
      <c r="AC45" s="27">
        <v>0</v>
      </c>
      <c r="AD45" s="27">
        <v>0</v>
      </c>
      <c r="AE45" s="27">
        <v>348651</v>
      </c>
      <c r="AF45" s="27">
        <v>0</v>
      </c>
      <c r="AG4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1.6111056414295559</v>
      </c>
      <c r="AH45" s="27">
        <v>13762</v>
      </c>
      <c r="AI45" s="27">
        <v>642</v>
      </c>
      <c r="AJ45" s="27">
        <v>0</v>
      </c>
      <c r="AK45" s="27">
        <v>18</v>
      </c>
      <c r="AL45" s="27">
        <v>0</v>
      </c>
      <c r="AM45" s="27">
        <v>64</v>
      </c>
      <c r="AN45" s="27">
        <v>2694</v>
      </c>
      <c r="AO45" s="27">
        <v>5892</v>
      </c>
      <c r="AP45" s="27">
        <v>-838</v>
      </c>
      <c r="AQ45" s="27">
        <v>-9319</v>
      </c>
      <c r="AR4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2.8530000000000002</v>
      </c>
      <c r="AS45" s="27">
        <v>5332</v>
      </c>
      <c r="AT45" s="27">
        <v>1078</v>
      </c>
      <c r="AU45" s="27">
        <v>1808</v>
      </c>
      <c r="AV45" s="27">
        <v>2058</v>
      </c>
      <c r="AW45" s="27">
        <v>731</v>
      </c>
      <c r="AX45" s="27">
        <v>0</v>
      </c>
      <c r="AY45" s="27">
        <v>2694</v>
      </c>
      <c r="AZ45" s="27">
        <v>0</v>
      </c>
      <c r="BA45" s="27">
        <v>0</v>
      </c>
      <c r="BB45" s="27">
        <v>0</v>
      </c>
      <c r="BC45" s="27">
        <v>564</v>
      </c>
      <c r="BD45" s="27">
        <v>0</v>
      </c>
      <c r="BE45" s="27">
        <v>5000</v>
      </c>
      <c r="BF45" s="26">
        <f>IFERROR(SUM(Cons_Metrics[[#This Row],[Operating surplus/(deficit) (social housing lettings)]])/SUM(Cons_Metrics[[#This Row],[Turnover from social housing lettings]]),"")</f>
        <v>0.38556184668989546</v>
      </c>
      <c r="BG45" s="27">
        <v>10623</v>
      </c>
      <c r="BH45" s="27">
        <v>27552</v>
      </c>
      <c r="BI45" s="26">
        <f>IFERROR(SUM(Cons_Metrics[[#This Row],[Operating surplus/(deficit) (overall)2]],-Cons_Metrics[[#This Row],[Gain/(loss) on disposal of fixed assets (housing properties)2]],-Cons_Metrics[[#This Row],[Gain/(loss) on disposal of fixed assets (other)2]])/SUM(Cons_Metrics[[#This Row],[Turnover (overall)]]),"")</f>
        <v>0.38297623912662737</v>
      </c>
      <c r="BJ45" s="27">
        <v>13762</v>
      </c>
      <c r="BK45" s="27">
        <v>642</v>
      </c>
      <c r="BL45" s="27">
        <v>0</v>
      </c>
      <c r="BM45" s="27">
        <v>34258</v>
      </c>
      <c r="BN45" s="26">
        <f>IFERROR(SUM(Cons_Metrics[[#This Row],[Operating surplus/(deficit) (overall)3]],Cons_Metrics[[#This Row],[Share of operating surplus/(deficit) in joint ventures or associates]])/SUM(Cons_Metrics[[#This Row],[Total assets less current liabilities]]),"")</f>
        <v>3.7930967953541318E-2</v>
      </c>
      <c r="BO45" s="27">
        <v>13762</v>
      </c>
      <c r="BP45" s="27">
        <v>0</v>
      </c>
      <c r="BQ45" s="27">
        <v>362817</v>
      </c>
      <c r="BR45" s="65">
        <f>Cons_Metrics[[#This Row],[Total social housing units owned (Period end)]]</f>
        <v>5000</v>
      </c>
      <c r="BS45" s="26">
        <v>0</v>
      </c>
      <c r="BT45" s="26">
        <v>0</v>
      </c>
      <c r="BU45" s="30" t="s">
        <v>850</v>
      </c>
      <c r="BV45" s="64">
        <v>2001</v>
      </c>
      <c r="BW45" s="31" t="s">
        <v>851</v>
      </c>
      <c r="BX45" s="30" t="s">
        <v>847</v>
      </c>
      <c r="BY45" s="29">
        <v>1.0150281437552331</v>
      </c>
    </row>
    <row r="46" spans="1:77" x14ac:dyDescent="0.25">
      <c r="A46" s="23" t="s">
        <v>411</v>
      </c>
      <c r="B46" s="24" t="s">
        <v>85</v>
      </c>
      <c r="C46" s="25" t="s">
        <v>686</v>
      </c>
      <c r="D4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0.11694085215473027</v>
      </c>
      <c r="E46" s="27">
        <v>61330</v>
      </c>
      <c r="F46" s="27">
        <v>1638</v>
      </c>
      <c r="G46" s="27">
        <v>5674</v>
      </c>
      <c r="H46" s="27">
        <v>1013</v>
      </c>
      <c r="I46" s="27">
        <v>0</v>
      </c>
      <c r="J46" s="27">
        <v>595643</v>
      </c>
      <c r="K46" s="27">
        <v>0</v>
      </c>
      <c r="L4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3.2049625226156626E-2</v>
      </c>
      <c r="M46" s="27">
        <v>372</v>
      </c>
      <c r="N46" s="27">
        <v>0</v>
      </c>
      <c r="O46" s="27">
        <v>11607</v>
      </c>
      <c r="P46" s="27">
        <v>0</v>
      </c>
      <c r="Q4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46" s="27">
        <v>0</v>
      </c>
      <c r="S46" s="27">
        <v>0</v>
      </c>
      <c r="T46" s="27">
        <v>0</v>
      </c>
      <c r="U46" s="27">
        <v>11607</v>
      </c>
      <c r="V46" s="27">
        <v>0</v>
      </c>
      <c r="W46" s="27">
        <v>96</v>
      </c>
      <c r="X46" s="27">
        <v>1048</v>
      </c>
      <c r="Y4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0.50758088318002559</v>
      </c>
      <c r="Z46" s="27">
        <v>4821</v>
      </c>
      <c r="AA46" s="27">
        <v>306094</v>
      </c>
      <c r="AB46" s="27">
        <v>8578</v>
      </c>
      <c r="AC46" s="27">
        <v>0</v>
      </c>
      <c r="AD46" s="27">
        <v>0</v>
      </c>
      <c r="AE46" s="27">
        <v>595643</v>
      </c>
      <c r="AF46" s="27">
        <v>0</v>
      </c>
      <c r="AG4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2.0182850401828505</v>
      </c>
      <c r="AH46" s="27">
        <v>22873</v>
      </c>
      <c r="AI46" s="27">
        <v>1788</v>
      </c>
      <c r="AJ46" s="27">
        <v>0</v>
      </c>
      <c r="AK46" s="27">
        <v>614</v>
      </c>
      <c r="AL46" s="27">
        <v>0</v>
      </c>
      <c r="AM46" s="27">
        <v>183</v>
      </c>
      <c r="AN46" s="27">
        <v>5674</v>
      </c>
      <c r="AO46" s="27">
        <v>12394</v>
      </c>
      <c r="AP46" s="27">
        <v>-1013</v>
      </c>
      <c r="AQ46" s="27">
        <v>-12550</v>
      </c>
      <c r="AR4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3.1747589384759793</v>
      </c>
      <c r="AS46" s="27">
        <v>12754</v>
      </c>
      <c r="AT46" s="27">
        <v>4746</v>
      </c>
      <c r="AU46" s="27">
        <v>9107</v>
      </c>
      <c r="AV46" s="27">
        <v>3529</v>
      </c>
      <c r="AW46" s="27">
        <v>0</v>
      </c>
      <c r="AX46" s="27">
        <v>0</v>
      </c>
      <c r="AY46" s="27">
        <v>5674</v>
      </c>
      <c r="AZ46" s="27">
        <v>0</v>
      </c>
      <c r="BA46" s="27">
        <v>362</v>
      </c>
      <c r="BB46" s="27">
        <v>896</v>
      </c>
      <c r="BC46" s="27">
        <v>0</v>
      </c>
      <c r="BD46" s="27">
        <v>137</v>
      </c>
      <c r="BE46" s="27">
        <v>11719</v>
      </c>
      <c r="BF46" s="26">
        <f>IFERROR(SUM(Cons_Metrics[[#This Row],[Operating surplus/(deficit) (social housing lettings)]])/SUM(Cons_Metrics[[#This Row],[Turnover from social housing lettings]]),"")</f>
        <v>0.23840436881792373</v>
      </c>
      <c r="BG46" s="27">
        <v>13184</v>
      </c>
      <c r="BH46" s="27">
        <v>55301</v>
      </c>
      <c r="BI46" s="26">
        <f>IFERROR(SUM(Cons_Metrics[[#This Row],[Operating surplus/(deficit) (overall)2]],-Cons_Metrics[[#This Row],[Gain/(loss) on disposal of fixed assets (housing properties)2]],-Cons_Metrics[[#This Row],[Gain/(loss) on disposal of fixed assets (other)2]])/SUM(Cons_Metrics[[#This Row],[Turnover (overall)]]),"")</f>
        <v>0.26647372545054721</v>
      </c>
      <c r="BJ46" s="27">
        <v>22873</v>
      </c>
      <c r="BK46" s="27">
        <v>1788</v>
      </c>
      <c r="BL46" s="27">
        <v>0</v>
      </c>
      <c r="BM46" s="27">
        <v>79126</v>
      </c>
      <c r="BN46" s="26">
        <f>IFERROR(SUM(Cons_Metrics[[#This Row],[Operating surplus/(deficit) (overall)3]],Cons_Metrics[[#This Row],[Share of operating surplus/(deficit) in joint ventures or associates]])/SUM(Cons_Metrics[[#This Row],[Total assets less current liabilities]]),"")</f>
        <v>4.0398272839153711E-2</v>
      </c>
      <c r="BO46" s="27">
        <v>22873</v>
      </c>
      <c r="BP46" s="27">
        <v>2173</v>
      </c>
      <c r="BQ46" s="27">
        <v>619977</v>
      </c>
      <c r="BR46" s="65">
        <f>Cons_Metrics[[#This Row],[Total social housing units owned (Period end)]]</f>
        <v>11607</v>
      </c>
      <c r="BS46" s="26">
        <v>6.4616179891444818E-3</v>
      </c>
      <c r="BT46" s="26">
        <v>9.8647367967605759E-2</v>
      </c>
      <c r="BU46" s="30" t="s">
        <v>850</v>
      </c>
      <c r="BV46" s="64">
        <v>2004</v>
      </c>
      <c r="BW46" s="31" t="s">
        <v>851</v>
      </c>
      <c r="BX46" s="30" t="s">
        <v>856</v>
      </c>
      <c r="BY46" s="29">
        <v>0.99306177809567753</v>
      </c>
    </row>
    <row r="47" spans="1:77" x14ac:dyDescent="0.25">
      <c r="A47" s="23" t="s">
        <v>656</v>
      </c>
      <c r="B47" s="24" t="s">
        <v>5</v>
      </c>
      <c r="C47" s="25" t="s">
        <v>686</v>
      </c>
      <c r="D4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0.11783894619112713</v>
      </c>
      <c r="E47" s="27">
        <v>14025</v>
      </c>
      <c r="F47" s="27">
        <v>0</v>
      </c>
      <c r="G47" s="27">
        <v>1147</v>
      </c>
      <c r="H47" s="27">
        <v>0</v>
      </c>
      <c r="I47" s="27">
        <v>0</v>
      </c>
      <c r="J47" s="27">
        <v>128752</v>
      </c>
      <c r="K47" s="27">
        <v>0</v>
      </c>
      <c r="L4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1.0958904109589041E-2</v>
      </c>
      <c r="M47" s="27">
        <v>16</v>
      </c>
      <c r="N47" s="27">
        <v>0</v>
      </c>
      <c r="O47" s="27">
        <v>1460</v>
      </c>
      <c r="P47" s="27">
        <v>0</v>
      </c>
      <c r="Q4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47" s="27">
        <v>0</v>
      </c>
      <c r="S47" s="27">
        <v>0</v>
      </c>
      <c r="T47" s="27">
        <v>0</v>
      </c>
      <c r="U47" s="27">
        <v>1460</v>
      </c>
      <c r="V47" s="27">
        <v>0</v>
      </c>
      <c r="W47" s="27">
        <v>0</v>
      </c>
      <c r="X47" s="27">
        <v>0</v>
      </c>
      <c r="Y4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0.41414502298993416</v>
      </c>
      <c r="Z47" s="27">
        <v>496</v>
      </c>
      <c r="AA47" s="27">
        <v>59651</v>
      </c>
      <c r="AB47" s="27">
        <v>6825</v>
      </c>
      <c r="AC47" s="27">
        <v>0</v>
      </c>
      <c r="AD47" s="27">
        <v>0</v>
      </c>
      <c r="AE47" s="27">
        <v>128752</v>
      </c>
      <c r="AF47" s="27">
        <v>0</v>
      </c>
      <c r="AG4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1.1131025957972807</v>
      </c>
      <c r="AH47" s="27">
        <v>2617</v>
      </c>
      <c r="AI47" s="27">
        <v>658</v>
      </c>
      <c r="AJ47" s="27">
        <v>0</v>
      </c>
      <c r="AK47" s="27">
        <v>478</v>
      </c>
      <c r="AL47" s="27">
        <v>14</v>
      </c>
      <c r="AM47" s="27">
        <v>35</v>
      </c>
      <c r="AN47" s="27">
        <v>1147</v>
      </c>
      <c r="AO47" s="27">
        <v>1446</v>
      </c>
      <c r="AP47" s="27">
        <v>0</v>
      </c>
      <c r="AQ47" s="27">
        <v>-1618</v>
      </c>
      <c r="AR4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6.2045152722443557</v>
      </c>
      <c r="AS47" s="27">
        <v>3534</v>
      </c>
      <c r="AT47" s="27">
        <v>2010</v>
      </c>
      <c r="AU47" s="27">
        <v>2021</v>
      </c>
      <c r="AV47" s="27">
        <v>632</v>
      </c>
      <c r="AW47" s="27">
        <v>0</v>
      </c>
      <c r="AX47" s="27">
        <v>0</v>
      </c>
      <c r="AY47" s="27">
        <v>1147</v>
      </c>
      <c r="AZ47" s="27">
        <v>0</v>
      </c>
      <c r="BA47" s="27">
        <v>0</v>
      </c>
      <c r="BB47" s="27">
        <v>0</v>
      </c>
      <c r="BC47" s="27">
        <v>0</v>
      </c>
      <c r="BD47" s="27">
        <v>0</v>
      </c>
      <c r="BE47" s="27">
        <v>1506</v>
      </c>
      <c r="BF47" s="26">
        <f>IFERROR(SUM(Cons_Metrics[[#This Row],[Operating surplus/(deficit) (social housing lettings)]])/SUM(Cons_Metrics[[#This Row],[Turnover from social housing lettings]]),"")</f>
        <v>0.14050091631032377</v>
      </c>
      <c r="BG47" s="27">
        <v>1610</v>
      </c>
      <c r="BH47" s="27">
        <v>11459</v>
      </c>
      <c r="BI47" s="26">
        <f>IFERROR(SUM(Cons_Metrics[[#This Row],[Operating surplus/(deficit) (overall)2]],-Cons_Metrics[[#This Row],[Gain/(loss) on disposal of fixed assets (housing properties)2]],-Cons_Metrics[[#This Row],[Gain/(loss) on disposal of fixed assets (other)2]])/SUM(Cons_Metrics[[#This Row],[Turnover (overall)]]),"")</f>
        <v>0.14475726003103526</v>
      </c>
      <c r="BJ47" s="27">
        <v>2617</v>
      </c>
      <c r="BK47" s="27">
        <v>658</v>
      </c>
      <c r="BL47" s="27">
        <v>0</v>
      </c>
      <c r="BM47" s="27">
        <v>13533</v>
      </c>
      <c r="BN47" s="26">
        <f>IFERROR(SUM(Cons_Metrics[[#This Row],[Operating surplus/(deficit) (overall)3]],Cons_Metrics[[#This Row],[Share of operating surplus/(deficit) in joint ventures or associates]])/SUM(Cons_Metrics[[#This Row],[Total assets less current liabilities]]),"")</f>
        <v>1.8742122149650511E-2</v>
      </c>
      <c r="BO47" s="27">
        <v>2617</v>
      </c>
      <c r="BP47" s="27">
        <v>0</v>
      </c>
      <c r="BQ47" s="27">
        <v>139632</v>
      </c>
      <c r="BR47" s="65">
        <f>Cons_Metrics[[#This Row],[Total social housing units owned (Period end)]]</f>
        <v>1460</v>
      </c>
      <c r="BS47" s="26">
        <v>0.1354526606772633</v>
      </c>
      <c r="BT47" s="26">
        <v>0.22322045611610228</v>
      </c>
      <c r="BU47" s="30" t="s">
        <v>845</v>
      </c>
      <c r="BV47" s="64" t="s">
        <v>118</v>
      </c>
      <c r="BW47" s="31" t="s">
        <v>118</v>
      </c>
      <c r="BX47" s="30" t="s">
        <v>846</v>
      </c>
      <c r="BY47" s="29">
        <v>1.2671743050743891</v>
      </c>
    </row>
    <row r="48" spans="1:77" x14ac:dyDescent="0.25">
      <c r="A48" s="23" t="s">
        <v>413</v>
      </c>
      <c r="B48" s="24" t="s">
        <v>412</v>
      </c>
      <c r="C48" s="25" t="s">
        <v>686</v>
      </c>
      <c r="D4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0.12498886166184005</v>
      </c>
      <c r="E48" s="27">
        <v>61358</v>
      </c>
      <c r="F48" s="27">
        <v>0</v>
      </c>
      <c r="G48" s="27">
        <v>4362</v>
      </c>
      <c r="H48" s="27">
        <v>1609</v>
      </c>
      <c r="I48" s="27">
        <v>0</v>
      </c>
      <c r="J48" s="27">
        <v>538680</v>
      </c>
      <c r="K48" s="27">
        <v>0</v>
      </c>
      <c r="L4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2.7097616715638262E-2</v>
      </c>
      <c r="M48" s="27">
        <v>332</v>
      </c>
      <c r="N48" s="27">
        <v>0</v>
      </c>
      <c r="O48" s="27">
        <v>12252</v>
      </c>
      <c r="P48" s="27">
        <v>0</v>
      </c>
      <c r="Q4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4.2209715639810429E-3</v>
      </c>
      <c r="R48" s="27">
        <v>4</v>
      </c>
      <c r="S48" s="27">
        <v>11</v>
      </c>
      <c r="T48" s="27">
        <v>42</v>
      </c>
      <c r="U48" s="27">
        <v>12252</v>
      </c>
      <c r="V48" s="27">
        <v>0</v>
      </c>
      <c r="W48" s="27">
        <v>231</v>
      </c>
      <c r="X48" s="27">
        <v>1021</v>
      </c>
      <c r="Y4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0.53113908071582383</v>
      </c>
      <c r="Z48" s="27">
        <v>562</v>
      </c>
      <c r="AA48" s="27">
        <v>315011</v>
      </c>
      <c r="AB48" s="27">
        <v>29459</v>
      </c>
      <c r="AC48" s="27">
        <v>0</v>
      </c>
      <c r="AD48" s="27">
        <v>0</v>
      </c>
      <c r="AE48" s="27">
        <v>538680</v>
      </c>
      <c r="AF48" s="27">
        <v>0</v>
      </c>
      <c r="AG4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2.5241507952091107</v>
      </c>
      <c r="AH48" s="27">
        <v>26955</v>
      </c>
      <c r="AI48" s="27">
        <v>6646</v>
      </c>
      <c r="AJ48" s="27">
        <v>0</v>
      </c>
      <c r="AK48" s="27">
        <v>1331</v>
      </c>
      <c r="AL48" s="27">
        <v>0</v>
      </c>
      <c r="AM48" s="27">
        <v>57</v>
      </c>
      <c r="AN48" s="27">
        <v>4362</v>
      </c>
      <c r="AO48" s="27">
        <v>11038</v>
      </c>
      <c r="AP48" s="27">
        <v>-1609</v>
      </c>
      <c r="AQ48" s="27">
        <v>-8577</v>
      </c>
      <c r="AR4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3.6087985634998367</v>
      </c>
      <c r="AS48" s="27">
        <v>9687</v>
      </c>
      <c r="AT48" s="27">
        <v>2993</v>
      </c>
      <c r="AU48" s="27">
        <v>10692</v>
      </c>
      <c r="AV48" s="27">
        <v>0</v>
      </c>
      <c r="AW48" s="27">
        <v>10955</v>
      </c>
      <c r="AX48" s="27">
        <v>0</v>
      </c>
      <c r="AY48" s="27">
        <v>4362</v>
      </c>
      <c r="AZ48" s="27">
        <v>2670</v>
      </c>
      <c r="BA48" s="27">
        <v>365</v>
      </c>
      <c r="BB48" s="27">
        <v>0</v>
      </c>
      <c r="BC48" s="27">
        <v>0</v>
      </c>
      <c r="BD48" s="27">
        <v>2491</v>
      </c>
      <c r="BE48" s="27">
        <v>12252</v>
      </c>
      <c r="BF48" s="26">
        <f>IFERROR(SUM(Cons_Metrics[[#This Row],[Operating surplus/(deficit) (social housing lettings)]])/SUM(Cons_Metrics[[#This Row],[Turnover from social housing lettings]]),"")</f>
        <v>0.25532836328765429</v>
      </c>
      <c r="BG48" s="27">
        <v>16508</v>
      </c>
      <c r="BH48" s="27">
        <v>64654</v>
      </c>
      <c r="BI48" s="26">
        <f>IFERROR(SUM(Cons_Metrics[[#This Row],[Operating surplus/(deficit) (overall)2]],-Cons_Metrics[[#This Row],[Gain/(loss) on disposal of fixed assets (housing properties)2]],-Cons_Metrics[[#This Row],[Gain/(loss) on disposal of fixed assets (other)2]])/SUM(Cons_Metrics[[#This Row],[Turnover (overall)]]),"")</f>
        <v>0.2115741223044067</v>
      </c>
      <c r="BJ48" s="27">
        <v>26955</v>
      </c>
      <c r="BK48" s="27">
        <v>6646</v>
      </c>
      <c r="BL48" s="27">
        <v>0</v>
      </c>
      <c r="BM48" s="27">
        <v>95990</v>
      </c>
      <c r="BN48" s="26">
        <f>IFERROR(SUM(Cons_Metrics[[#This Row],[Operating surplus/(deficit) (overall)3]],Cons_Metrics[[#This Row],[Share of operating surplus/(deficit) in joint ventures or associates]])/SUM(Cons_Metrics[[#This Row],[Total assets less current liabilities]]),"")</f>
        <v>4.2182966563484935E-2</v>
      </c>
      <c r="BO48" s="27">
        <v>26955</v>
      </c>
      <c r="BP48" s="27">
        <v>0</v>
      </c>
      <c r="BQ48" s="27">
        <v>639002</v>
      </c>
      <c r="BR48" s="65">
        <f>Cons_Metrics[[#This Row],[Total social housing units owned (Period end)]]</f>
        <v>12252</v>
      </c>
      <c r="BS48" s="26">
        <v>1.624224616389161E-2</v>
      </c>
      <c r="BT48" s="26">
        <v>0.14618021547502449</v>
      </c>
      <c r="BU48" s="30" t="s">
        <v>850</v>
      </c>
      <c r="BV48" s="64">
        <v>1999</v>
      </c>
      <c r="BW48" s="31" t="s">
        <v>851</v>
      </c>
      <c r="BX48" s="30" t="s">
        <v>855</v>
      </c>
      <c r="BY48" s="29">
        <v>0.94425117472629427</v>
      </c>
    </row>
    <row r="49" spans="1:77" x14ac:dyDescent="0.25">
      <c r="A49" s="23" t="s">
        <v>142</v>
      </c>
      <c r="B49" s="24" t="s">
        <v>143</v>
      </c>
      <c r="C49" s="25" t="s">
        <v>686</v>
      </c>
      <c r="D4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8.6780126767683319E-2</v>
      </c>
      <c r="E49" s="27">
        <v>5511</v>
      </c>
      <c r="F49" s="27">
        <v>0</v>
      </c>
      <c r="G49" s="27">
        <v>1110</v>
      </c>
      <c r="H49" s="27">
        <v>74</v>
      </c>
      <c r="I49" s="27">
        <v>0</v>
      </c>
      <c r="J49" s="27">
        <v>77149</v>
      </c>
      <c r="K49" s="27">
        <v>0</v>
      </c>
      <c r="L4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2.4184476940382452E-2</v>
      </c>
      <c r="M49" s="27">
        <v>43</v>
      </c>
      <c r="N49" s="27">
        <v>0</v>
      </c>
      <c r="O49" s="27">
        <v>1762</v>
      </c>
      <c r="P49" s="27">
        <v>16</v>
      </c>
      <c r="Q4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49" s="27">
        <v>0</v>
      </c>
      <c r="S49" s="27">
        <v>0</v>
      </c>
      <c r="T49" s="27">
        <v>0</v>
      </c>
      <c r="U49" s="27">
        <v>1762</v>
      </c>
      <c r="V49" s="27">
        <v>16</v>
      </c>
      <c r="W49" s="27">
        <v>0</v>
      </c>
      <c r="X49" s="27">
        <v>0</v>
      </c>
      <c r="Y4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0.17641187831339356</v>
      </c>
      <c r="Z49" s="27">
        <v>1078</v>
      </c>
      <c r="AA49" s="27">
        <v>15964</v>
      </c>
      <c r="AB49" s="27">
        <v>3432</v>
      </c>
      <c r="AC49" s="27">
        <v>0</v>
      </c>
      <c r="AD49" s="27">
        <v>0</v>
      </c>
      <c r="AE49" s="27">
        <v>77149</v>
      </c>
      <c r="AF49" s="27">
        <v>0</v>
      </c>
      <c r="AG4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3.8495702005730661</v>
      </c>
      <c r="AH49" s="27">
        <v>2355</v>
      </c>
      <c r="AI49" s="27">
        <v>-35</v>
      </c>
      <c r="AJ49" s="27">
        <v>0</v>
      </c>
      <c r="AK49" s="27">
        <v>421</v>
      </c>
      <c r="AL49" s="27">
        <v>14</v>
      </c>
      <c r="AM49" s="27">
        <v>24</v>
      </c>
      <c r="AN49" s="27">
        <v>1110</v>
      </c>
      <c r="AO49" s="27">
        <v>1818</v>
      </c>
      <c r="AP49" s="27">
        <v>-74</v>
      </c>
      <c r="AQ49" s="27">
        <v>-624</v>
      </c>
      <c r="AR4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2.7879291251384273</v>
      </c>
      <c r="AS49" s="27">
        <v>1009</v>
      </c>
      <c r="AT49" s="27">
        <v>543</v>
      </c>
      <c r="AU49" s="27">
        <v>2337</v>
      </c>
      <c r="AV49" s="27">
        <v>4</v>
      </c>
      <c r="AW49" s="27">
        <v>0</v>
      </c>
      <c r="AX49" s="27">
        <v>0</v>
      </c>
      <c r="AY49" s="27">
        <v>1110</v>
      </c>
      <c r="AZ49" s="27">
        <v>0</v>
      </c>
      <c r="BA49" s="27">
        <v>0</v>
      </c>
      <c r="BB49" s="27">
        <v>0</v>
      </c>
      <c r="BC49" s="27">
        <v>32</v>
      </c>
      <c r="BD49" s="27">
        <v>0</v>
      </c>
      <c r="BE49" s="27">
        <v>1806</v>
      </c>
      <c r="BF49" s="26">
        <f>IFERROR(SUM(Cons_Metrics[[#This Row],[Operating surplus/(deficit) (social housing lettings)]])/SUM(Cons_Metrics[[#This Row],[Turnover from social housing lettings]]),"")</f>
        <v>0.29311630218687873</v>
      </c>
      <c r="BG49" s="27">
        <v>2359</v>
      </c>
      <c r="BH49" s="27">
        <v>8048</v>
      </c>
      <c r="BI49" s="26">
        <f>IFERROR(SUM(Cons_Metrics[[#This Row],[Operating surplus/(deficit) (overall)2]],-Cons_Metrics[[#This Row],[Gain/(loss) on disposal of fixed assets (housing properties)2]],-Cons_Metrics[[#This Row],[Gain/(loss) on disposal of fixed assets (other)2]])/SUM(Cons_Metrics[[#This Row],[Turnover (overall)]]),"")</f>
        <v>0.29466157070644805</v>
      </c>
      <c r="BJ49" s="27">
        <v>2355</v>
      </c>
      <c r="BK49" s="27">
        <v>-35</v>
      </c>
      <c r="BL49" s="27">
        <v>0</v>
      </c>
      <c r="BM49" s="27">
        <v>8111</v>
      </c>
      <c r="BN49" s="26">
        <f>IFERROR(SUM(Cons_Metrics[[#This Row],[Operating surplus/(deficit) (overall)3]],Cons_Metrics[[#This Row],[Share of operating surplus/(deficit) in joint ventures or associates]])/SUM(Cons_Metrics[[#This Row],[Total assets less current liabilities]]),"")</f>
        <v>2.9821451183993923E-2</v>
      </c>
      <c r="BO49" s="27">
        <v>2355</v>
      </c>
      <c r="BP49" s="27">
        <v>0</v>
      </c>
      <c r="BQ49" s="27">
        <v>78970</v>
      </c>
      <c r="BR49" s="65">
        <f>Cons_Metrics[[#This Row],[Total social housing units owned (Period end)]]</f>
        <v>1762</v>
      </c>
      <c r="BS49" s="26">
        <v>0</v>
      </c>
      <c r="BT49" s="26">
        <v>3.5632183908045977E-2</v>
      </c>
      <c r="BU49" s="30" t="s">
        <v>845</v>
      </c>
      <c r="BV49" s="64" t="s">
        <v>118</v>
      </c>
      <c r="BW49" s="31" t="s">
        <v>118</v>
      </c>
      <c r="BX49" s="30" t="s">
        <v>858</v>
      </c>
      <c r="BY49" s="29">
        <v>0.87859632736113924</v>
      </c>
    </row>
    <row r="50" spans="1:77" x14ac:dyDescent="0.25">
      <c r="A50" s="23" t="s">
        <v>414</v>
      </c>
      <c r="B50" s="24" t="s">
        <v>163</v>
      </c>
      <c r="C50" s="25" t="s">
        <v>686</v>
      </c>
      <c r="D5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0.10645558943748784</v>
      </c>
      <c r="E50" s="27">
        <v>0</v>
      </c>
      <c r="F50" s="27">
        <v>10549</v>
      </c>
      <c r="G50" s="27">
        <v>5859</v>
      </c>
      <c r="H50" s="27">
        <v>0</v>
      </c>
      <c r="I50" s="27">
        <v>0</v>
      </c>
      <c r="J50" s="27">
        <v>154130</v>
      </c>
      <c r="K50" s="27">
        <v>0</v>
      </c>
      <c r="L5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1.7761989342806395E-3</v>
      </c>
      <c r="M50" s="27">
        <v>4</v>
      </c>
      <c r="N50" s="27">
        <v>0</v>
      </c>
      <c r="O50" s="27">
        <v>2252</v>
      </c>
      <c r="P50" s="27">
        <v>0</v>
      </c>
      <c r="Q5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2.1074815595363539E-3</v>
      </c>
      <c r="R50" s="27">
        <v>8</v>
      </c>
      <c r="S50" s="27">
        <v>0</v>
      </c>
      <c r="T50" s="27">
        <v>0</v>
      </c>
      <c r="U50" s="27">
        <v>2252</v>
      </c>
      <c r="V50" s="27">
        <v>0</v>
      </c>
      <c r="W50" s="27">
        <v>60</v>
      </c>
      <c r="X50" s="27">
        <v>1484</v>
      </c>
      <c r="Y5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0.25461623305002273</v>
      </c>
      <c r="Z50" s="27">
        <v>0</v>
      </c>
      <c r="AA50" s="27">
        <v>42676</v>
      </c>
      <c r="AB50" s="27">
        <v>3432</v>
      </c>
      <c r="AC50" s="27">
        <v>0</v>
      </c>
      <c r="AD50" s="27">
        <v>0</v>
      </c>
      <c r="AE50" s="27">
        <v>154130</v>
      </c>
      <c r="AF50" s="27">
        <v>0</v>
      </c>
      <c r="AG5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0.66531110207401378</v>
      </c>
      <c r="AH50" s="27">
        <v>3787</v>
      </c>
      <c r="AI50" s="27">
        <v>150</v>
      </c>
      <c r="AJ50" s="27">
        <v>0</v>
      </c>
      <c r="AK50" s="27">
        <v>556</v>
      </c>
      <c r="AL50" s="27">
        <v>0</v>
      </c>
      <c r="AM50" s="27">
        <v>57</v>
      </c>
      <c r="AN50" s="27">
        <v>5859</v>
      </c>
      <c r="AO50" s="27">
        <v>4357</v>
      </c>
      <c r="AP50" s="27">
        <v>0</v>
      </c>
      <c r="AQ50" s="27">
        <v>-2459</v>
      </c>
      <c r="AR5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6.8161634103019537</v>
      </c>
      <c r="AS50" s="27">
        <v>1972</v>
      </c>
      <c r="AT50" s="27">
        <v>3050</v>
      </c>
      <c r="AU50" s="27">
        <v>3387</v>
      </c>
      <c r="AV50" s="27">
        <v>322</v>
      </c>
      <c r="AW50" s="27">
        <v>760</v>
      </c>
      <c r="AX50" s="27">
        <v>0</v>
      </c>
      <c r="AY50" s="27">
        <v>5859</v>
      </c>
      <c r="AZ50" s="27">
        <v>0</v>
      </c>
      <c r="BA50" s="27">
        <v>0</v>
      </c>
      <c r="BB50" s="27">
        <v>0</v>
      </c>
      <c r="BC50" s="27">
        <v>0</v>
      </c>
      <c r="BD50" s="27">
        <v>0</v>
      </c>
      <c r="BE50" s="27">
        <v>2252</v>
      </c>
      <c r="BF50" s="26">
        <f>IFERROR(SUM(Cons_Metrics[[#This Row],[Operating surplus/(deficit) (social housing lettings)]])/SUM(Cons_Metrics[[#This Row],[Turnover from social housing lettings]]),"")</f>
        <v>0.24411537186429438</v>
      </c>
      <c r="BG50" s="27">
        <v>4418</v>
      </c>
      <c r="BH50" s="27">
        <v>18098</v>
      </c>
      <c r="BI50" s="26">
        <f>IFERROR(SUM(Cons_Metrics[[#This Row],[Operating surplus/(deficit) (overall)2]],-Cons_Metrics[[#This Row],[Gain/(loss) on disposal of fixed assets (housing properties)2]],-Cons_Metrics[[#This Row],[Gain/(loss) on disposal of fixed assets (other)2]])/SUM(Cons_Metrics[[#This Row],[Turnover (overall)]]),"")</f>
        <v>0.15852329686614652</v>
      </c>
      <c r="BJ50" s="27">
        <v>3787</v>
      </c>
      <c r="BK50" s="27">
        <v>150</v>
      </c>
      <c r="BL50" s="27">
        <v>0</v>
      </c>
      <c r="BM50" s="27">
        <v>22943</v>
      </c>
      <c r="BN50" s="26">
        <f>IFERROR(SUM(Cons_Metrics[[#This Row],[Operating surplus/(deficit) (overall)3]],Cons_Metrics[[#This Row],[Share of operating surplus/(deficit) in joint ventures or associates]])/SUM(Cons_Metrics[[#This Row],[Total assets less current liabilities]]),"")</f>
        <v>2.1830738279020701E-2</v>
      </c>
      <c r="BO50" s="27">
        <v>3787</v>
      </c>
      <c r="BP50" s="27">
        <v>0</v>
      </c>
      <c r="BQ50" s="27">
        <v>173471</v>
      </c>
      <c r="BR50" s="65">
        <f>Cons_Metrics[[#This Row],[Total social housing units owned (Period end)]]</f>
        <v>2252</v>
      </c>
      <c r="BS50" s="26">
        <v>0</v>
      </c>
      <c r="BT50" s="26">
        <v>0</v>
      </c>
      <c r="BU50" s="30" t="s">
        <v>850</v>
      </c>
      <c r="BV50" s="64">
        <v>2005</v>
      </c>
      <c r="BW50" s="31" t="s">
        <v>851</v>
      </c>
      <c r="BX50" s="30" t="s">
        <v>846</v>
      </c>
      <c r="BY50" s="29">
        <v>1.2671743050743891</v>
      </c>
    </row>
    <row r="51" spans="1:77" x14ac:dyDescent="0.25">
      <c r="A51" s="23" t="s">
        <v>415</v>
      </c>
      <c r="B51" s="24" t="s">
        <v>657</v>
      </c>
      <c r="C51" s="25" t="s">
        <v>686</v>
      </c>
      <c r="D5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0.11415259722269706</v>
      </c>
      <c r="E51" s="27">
        <v>87296</v>
      </c>
      <c r="F51" s="27">
        <v>0</v>
      </c>
      <c r="G51" s="27">
        <v>8500</v>
      </c>
      <c r="H51" s="27">
        <v>1032</v>
      </c>
      <c r="I51" s="27">
        <v>0</v>
      </c>
      <c r="J51" s="27">
        <v>848233</v>
      </c>
      <c r="K51" s="27">
        <v>0</v>
      </c>
      <c r="L5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2.2152606847169388E-2</v>
      </c>
      <c r="M51" s="27">
        <v>396</v>
      </c>
      <c r="N51" s="27">
        <v>0</v>
      </c>
      <c r="O51" s="27">
        <v>17695</v>
      </c>
      <c r="P51" s="27">
        <v>181</v>
      </c>
      <c r="Q5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8.2400757196147215E-3</v>
      </c>
      <c r="R51" s="27">
        <v>0</v>
      </c>
      <c r="S51" s="27">
        <v>0</v>
      </c>
      <c r="T51" s="27">
        <v>148</v>
      </c>
      <c r="U51" s="27">
        <v>17695</v>
      </c>
      <c r="V51" s="27">
        <v>181</v>
      </c>
      <c r="W51" s="27">
        <v>85</v>
      </c>
      <c r="X51" s="27">
        <v>0</v>
      </c>
      <c r="Y5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0.50426710585416978</v>
      </c>
      <c r="Z51" s="27">
        <v>4204</v>
      </c>
      <c r="AA51" s="27">
        <v>453126</v>
      </c>
      <c r="AB51" s="27">
        <v>29594</v>
      </c>
      <c r="AC51" s="27">
        <v>0</v>
      </c>
      <c r="AD51" s="27">
        <v>0</v>
      </c>
      <c r="AE51" s="27">
        <v>848233</v>
      </c>
      <c r="AF51" s="27">
        <v>0</v>
      </c>
      <c r="AG5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1.801674148896371</v>
      </c>
      <c r="AH51" s="27">
        <v>41346</v>
      </c>
      <c r="AI51" s="27">
        <v>9135</v>
      </c>
      <c r="AJ51" s="27">
        <v>0</v>
      </c>
      <c r="AK51" s="27">
        <v>2371</v>
      </c>
      <c r="AL51" s="27">
        <v>0</v>
      </c>
      <c r="AM51" s="27">
        <v>628</v>
      </c>
      <c r="AN51" s="27">
        <v>8500</v>
      </c>
      <c r="AO51" s="27">
        <v>16559</v>
      </c>
      <c r="AP51" s="27">
        <v>-1032</v>
      </c>
      <c r="AQ51" s="27">
        <v>-20352</v>
      </c>
      <c r="AR5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2.6418422859557387</v>
      </c>
      <c r="AS51" s="27">
        <v>17933</v>
      </c>
      <c r="AT51" s="27">
        <v>7516</v>
      </c>
      <c r="AU51" s="27">
        <v>12865</v>
      </c>
      <c r="AV51" s="27">
        <v>2227</v>
      </c>
      <c r="AW51" s="27">
        <v>0</v>
      </c>
      <c r="AX51" s="27">
        <v>0</v>
      </c>
      <c r="AY51" s="27">
        <v>8500</v>
      </c>
      <c r="AZ51" s="27">
        <v>27</v>
      </c>
      <c r="BA51" s="27">
        <v>0</v>
      </c>
      <c r="BB51" s="27">
        <v>0</v>
      </c>
      <c r="BC51" s="27">
        <v>941</v>
      </c>
      <c r="BD51" s="27">
        <v>9</v>
      </c>
      <c r="BE51" s="27">
        <v>18933</v>
      </c>
      <c r="BF51" s="26">
        <f>IFERROR(SUM(Cons_Metrics[[#This Row],[Operating surplus/(deficit) (social housing lettings)]])/SUM(Cons_Metrics[[#This Row],[Turnover from social housing lettings]]),"")</f>
        <v>0.33203134331923839</v>
      </c>
      <c r="BG51" s="27">
        <v>27797</v>
      </c>
      <c r="BH51" s="27">
        <v>83718</v>
      </c>
      <c r="BI51" s="26">
        <f>IFERROR(SUM(Cons_Metrics[[#This Row],[Operating surplus/(deficit) (overall)2]],-Cons_Metrics[[#This Row],[Gain/(loss) on disposal of fixed assets (housing properties)2]],-Cons_Metrics[[#This Row],[Gain/(loss) on disposal of fixed assets (other)2]])/SUM(Cons_Metrics[[#This Row],[Turnover (overall)]]),"")</f>
        <v>0.29001152447149492</v>
      </c>
      <c r="BJ51" s="27">
        <v>41346</v>
      </c>
      <c r="BK51" s="27">
        <v>9135</v>
      </c>
      <c r="BL51" s="27">
        <v>0</v>
      </c>
      <c r="BM51" s="27">
        <v>111068</v>
      </c>
      <c r="BN51" s="26">
        <f>IFERROR(SUM(Cons_Metrics[[#This Row],[Operating surplus/(deficit) (overall)3]],Cons_Metrics[[#This Row],[Share of operating surplus/(deficit) in joint ventures or associates]])/SUM(Cons_Metrics[[#This Row],[Total assets less current liabilities]]),"")</f>
        <v>4.4997404372625435E-2</v>
      </c>
      <c r="BO51" s="27">
        <v>41346</v>
      </c>
      <c r="BP51" s="27">
        <v>0</v>
      </c>
      <c r="BQ51" s="27">
        <v>918853</v>
      </c>
      <c r="BR51" s="65">
        <f>Cons_Metrics[[#This Row],[Total social housing units owned (Period end)]]</f>
        <v>17695</v>
      </c>
      <c r="BS51" s="26">
        <v>3.3618333042517302E-2</v>
      </c>
      <c r="BT51" s="26">
        <v>0.20362938405164893</v>
      </c>
      <c r="BU51" s="30" t="s">
        <v>845</v>
      </c>
      <c r="BV51" s="64" t="s">
        <v>118</v>
      </c>
      <c r="BW51" s="31" t="s">
        <v>118</v>
      </c>
      <c r="BX51" s="30" t="s">
        <v>852</v>
      </c>
      <c r="BY51" s="29">
        <v>0.94954623371483426</v>
      </c>
    </row>
    <row r="52" spans="1:77" x14ac:dyDescent="0.25">
      <c r="A52" s="23" t="s">
        <v>60</v>
      </c>
      <c r="B52" s="24" t="s">
        <v>699</v>
      </c>
      <c r="C52" s="25" t="s">
        <v>686</v>
      </c>
      <c r="D5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9.6254483278737604E-2</v>
      </c>
      <c r="E52" s="27">
        <v>10114</v>
      </c>
      <c r="F52" s="27">
        <v>18493</v>
      </c>
      <c r="G52" s="27">
        <v>4121</v>
      </c>
      <c r="H52" s="27">
        <v>711</v>
      </c>
      <c r="I52" s="27">
        <v>0</v>
      </c>
      <c r="J52" s="27">
        <v>347402</v>
      </c>
      <c r="K52" s="27">
        <v>0</v>
      </c>
      <c r="L5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2.3127876950712924E-2</v>
      </c>
      <c r="M52" s="27">
        <v>204</v>
      </c>
      <c r="N52" s="27">
        <v>2</v>
      </c>
      <c r="O52" s="27">
        <v>8423</v>
      </c>
      <c r="P52" s="27">
        <v>484</v>
      </c>
      <c r="Q5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2" s="27">
        <v>0</v>
      </c>
      <c r="S52" s="27">
        <v>0</v>
      </c>
      <c r="T52" s="27">
        <v>0</v>
      </c>
      <c r="U52" s="27">
        <v>8423</v>
      </c>
      <c r="V52" s="27">
        <v>484</v>
      </c>
      <c r="W52" s="27">
        <v>0</v>
      </c>
      <c r="X52" s="27">
        <v>0</v>
      </c>
      <c r="Y5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0.4154006021842131</v>
      </c>
      <c r="Z52" s="27">
        <v>0</v>
      </c>
      <c r="AA52" s="27">
        <v>156000</v>
      </c>
      <c r="AB52" s="27">
        <v>11689</v>
      </c>
      <c r="AC52" s="27">
        <v>0</v>
      </c>
      <c r="AD52" s="27">
        <v>0</v>
      </c>
      <c r="AE52" s="27">
        <v>347402</v>
      </c>
      <c r="AF52" s="27">
        <v>0</v>
      </c>
      <c r="AG5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2.5617039343334276</v>
      </c>
      <c r="AH52" s="27">
        <v>15766</v>
      </c>
      <c r="AI52" s="27">
        <v>-292</v>
      </c>
      <c r="AJ52" s="27">
        <v>0</v>
      </c>
      <c r="AK52" s="27">
        <v>47</v>
      </c>
      <c r="AL52" s="27">
        <v>0</v>
      </c>
      <c r="AM52" s="27">
        <v>237</v>
      </c>
      <c r="AN52" s="27">
        <v>4121</v>
      </c>
      <c r="AO52" s="27">
        <v>5974</v>
      </c>
      <c r="AP52" s="27">
        <v>-711</v>
      </c>
      <c r="AQ52" s="27">
        <v>-6355</v>
      </c>
      <c r="AR5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3.1768965926629469</v>
      </c>
      <c r="AS52" s="27">
        <v>9545</v>
      </c>
      <c r="AT52" s="27">
        <v>1167</v>
      </c>
      <c r="AU52" s="27">
        <v>3921</v>
      </c>
      <c r="AV52" s="27">
        <v>3655</v>
      </c>
      <c r="AW52" s="27">
        <v>3041</v>
      </c>
      <c r="AX52" s="27">
        <v>0</v>
      </c>
      <c r="AY52" s="27">
        <v>4121</v>
      </c>
      <c r="AZ52" s="27">
        <v>0</v>
      </c>
      <c r="BA52" s="27">
        <v>186</v>
      </c>
      <c r="BB52" s="27">
        <v>0</v>
      </c>
      <c r="BC52" s="27">
        <v>1110</v>
      </c>
      <c r="BD52" s="27">
        <v>13</v>
      </c>
      <c r="BE52" s="27">
        <v>8423</v>
      </c>
      <c r="BF52" s="26">
        <f>IFERROR(SUM(Cons_Metrics[[#This Row],[Operating surplus/(deficit) (social housing lettings)]])/SUM(Cons_Metrics[[#This Row],[Turnover from social housing lettings]]),"")</f>
        <v>0.36733892392635203</v>
      </c>
      <c r="BG52" s="27">
        <v>15901</v>
      </c>
      <c r="BH52" s="27">
        <v>43287</v>
      </c>
      <c r="BI52" s="26">
        <f>IFERROR(SUM(Cons_Metrics[[#This Row],[Operating surplus/(deficit) (overall)2]],-Cons_Metrics[[#This Row],[Gain/(loss) on disposal of fixed assets (housing properties)2]],-Cons_Metrics[[#This Row],[Gain/(loss) on disposal of fixed assets (other)2]])/SUM(Cons_Metrics[[#This Row],[Turnover (overall)]]),"")</f>
        <v>0.33443018993668777</v>
      </c>
      <c r="BJ52" s="27">
        <v>15766</v>
      </c>
      <c r="BK52" s="27">
        <v>-292</v>
      </c>
      <c r="BL52" s="27">
        <v>0</v>
      </c>
      <c r="BM52" s="27">
        <v>48016</v>
      </c>
      <c r="BN52" s="26">
        <f>IFERROR(SUM(Cons_Metrics[[#This Row],[Operating surplus/(deficit) (overall)3]],Cons_Metrics[[#This Row],[Share of operating surplus/(deficit) in joint ventures or associates]])/SUM(Cons_Metrics[[#This Row],[Total assets less current liabilities]]),"")</f>
        <v>4.2179214844857753E-2</v>
      </c>
      <c r="BO52" s="27">
        <v>15766</v>
      </c>
      <c r="BP52" s="27">
        <v>0</v>
      </c>
      <c r="BQ52" s="27">
        <v>373786</v>
      </c>
      <c r="BR52" s="65">
        <f>Cons_Metrics[[#This Row],[Total social housing units owned (Period end)]]</f>
        <v>8423</v>
      </c>
      <c r="BS52" s="26">
        <v>0</v>
      </c>
      <c r="BT52" s="26">
        <v>4.8676243618663184E-2</v>
      </c>
      <c r="BU52" s="30" t="s">
        <v>850</v>
      </c>
      <c r="BV52" s="64">
        <v>2007</v>
      </c>
      <c r="BW52" s="31" t="s">
        <v>851</v>
      </c>
      <c r="BX52" s="30" t="s">
        <v>856</v>
      </c>
      <c r="BY52" s="29">
        <v>0.99314921667750744</v>
      </c>
    </row>
    <row r="53" spans="1:77" x14ac:dyDescent="0.25">
      <c r="A53" s="23" t="s">
        <v>416</v>
      </c>
      <c r="B53" s="24" t="s">
        <v>47</v>
      </c>
      <c r="C53" s="25" t="s">
        <v>686</v>
      </c>
      <c r="D5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5.1249175307781357E-2</v>
      </c>
      <c r="E53" s="27">
        <v>2446</v>
      </c>
      <c r="F53" s="27">
        <v>0</v>
      </c>
      <c r="G53" s="27">
        <v>1518</v>
      </c>
      <c r="H53" s="27">
        <v>153</v>
      </c>
      <c r="I53" s="27">
        <v>0</v>
      </c>
      <c r="J53" s="27">
        <v>0</v>
      </c>
      <c r="K53" s="27">
        <v>80333</v>
      </c>
      <c r="L5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7.679648930334613E-3</v>
      </c>
      <c r="M53" s="27">
        <v>14</v>
      </c>
      <c r="N53" s="27">
        <v>0</v>
      </c>
      <c r="O53" s="27">
        <v>1823</v>
      </c>
      <c r="P53" s="27">
        <v>0</v>
      </c>
      <c r="Q5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3" s="27">
        <v>0</v>
      </c>
      <c r="S53" s="27">
        <v>0</v>
      </c>
      <c r="T53" s="27">
        <v>0</v>
      </c>
      <c r="U53" s="27">
        <v>1823</v>
      </c>
      <c r="V53" s="27">
        <v>0</v>
      </c>
      <c r="W53" s="27">
        <v>9</v>
      </c>
      <c r="X53" s="27">
        <v>5</v>
      </c>
      <c r="Y5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0.55095664297362235</v>
      </c>
      <c r="Z53" s="27">
        <v>0</v>
      </c>
      <c r="AA53" s="27">
        <v>46001</v>
      </c>
      <c r="AB53" s="27">
        <v>1741</v>
      </c>
      <c r="AC53" s="27">
        <v>0</v>
      </c>
      <c r="AD53" s="27">
        <v>0</v>
      </c>
      <c r="AE53" s="27">
        <v>0</v>
      </c>
      <c r="AF53" s="27">
        <v>80333</v>
      </c>
      <c r="AG5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1.2937471884840306</v>
      </c>
      <c r="AH53" s="27">
        <v>3678</v>
      </c>
      <c r="AI53" s="27">
        <v>548</v>
      </c>
      <c r="AJ53" s="27">
        <v>0</v>
      </c>
      <c r="AK53" s="27">
        <v>0</v>
      </c>
      <c r="AL53" s="27">
        <v>303</v>
      </c>
      <c r="AM53" s="27">
        <v>50</v>
      </c>
      <c r="AN53" s="27">
        <v>1518</v>
      </c>
      <c r="AO53" s="27">
        <v>1517</v>
      </c>
      <c r="AP53" s="27">
        <v>-153</v>
      </c>
      <c r="AQ53" s="27">
        <v>-2070</v>
      </c>
      <c r="AR5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3.4927025666834424</v>
      </c>
      <c r="AS53" s="27">
        <v>2254</v>
      </c>
      <c r="AT53" s="27">
        <v>558</v>
      </c>
      <c r="AU53" s="27">
        <v>1383</v>
      </c>
      <c r="AV53" s="27">
        <v>594</v>
      </c>
      <c r="AW53" s="27">
        <v>0</v>
      </c>
      <c r="AX53" s="27">
        <v>0</v>
      </c>
      <c r="AY53" s="27">
        <v>1518</v>
      </c>
      <c r="AZ53" s="27">
        <v>354</v>
      </c>
      <c r="BA53" s="27">
        <v>0</v>
      </c>
      <c r="BB53" s="27">
        <v>0</v>
      </c>
      <c r="BC53" s="27">
        <v>148</v>
      </c>
      <c r="BD53" s="27">
        <v>131</v>
      </c>
      <c r="BE53" s="27">
        <v>1987</v>
      </c>
      <c r="BF53" s="26">
        <f>IFERROR(SUM(Cons_Metrics[[#This Row],[Operating surplus/(deficit) (social housing lettings)]])/SUM(Cons_Metrics[[#This Row],[Turnover from social housing lettings]]),"")</f>
        <v>0.30180132729379544</v>
      </c>
      <c r="BG53" s="27">
        <v>2865</v>
      </c>
      <c r="BH53" s="27">
        <v>9493</v>
      </c>
      <c r="BI53" s="26">
        <f>IFERROR(SUM(Cons_Metrics[[#This Row],[Operating surplus/(deficit) (overall)2]],-Cons_Metrics[[#This Row],[Gain/(loss) on disposal of fixed assets (housing properties)2]],-Cons_Metrics[[#This Row],[Gain/(loss) on disposal of fixed assets (other)2]])/SUM(Cons_Metrics[[#This Row],[Turnover (overall)]]),"")</f>
        <v>0.29815202895789672</v>
      </c>
      <c r="BJ53" s="27">
        <v>3678</v>
      </c>
      <c r="BK53" s="27">
        <v>548</v>
      </c>
      <c r="BL53" s="27">
        <v>0</v>
      </c>
      <c r="BM53" s="27">
        <v>10498</v>
      </c>
      <c r="BN53" s="26">
        <f>IFERROR(SUM(Cons_Metrics[[#This Row],[Operating surplus/(deficit) (overall)3]],Cons_Metrics[[#This Row],[Share of operating surplus/(deficit) in joint ventures or associates]])/SUM(Cons_Metrics[[#This Row],[Total assets less current liabilities]]),"")</f>
        <v>4.2706361831334257E-2</v>
      </c>
      <c r="BO53" s="27">
        <v>3678</v>
      </c>
      <c r="BP53" s="27">
        <v>0</v>
      </c>
      <c r="BQ53" s="27">
        <v>86123</v>
      </c>
      <c r="BR53" s="65">
        <f>Cons_Metrics[[#This Row],[Total social housing units owned (Period end)]]</f>
        <v>1823</v>
      </c>
      <c r="BS53" s="26">
        <v>4.2975206611570248E-2</v>
      </c>
      <c r="BT53" s="26">
        <v>3.7465564738292011E-2</v>
      </c>
      <c r="BU53" s="30" t="s">
        <v>850</v>
      </c>
      <c r="BV53" s="64">
        <v>1997</v>
      </c>
      <c r="BW53" s="31" t="s">
        <v>851</v>
      </c>
      <c r="BX53" s="30" t="s">
        <v>853</v>
      </c>
      <c r="BY53" s="29">
        <v>0.92070169320167683</v>
      </c>
    </row>
    <row r="54" spans="1:77" x14ac:dyDescent="0.25">
      <c r="A54" s="23" t="s">
        <v>418</v>
      </c>
      <c r="B54" s="24" t="s">
        <v>417</v>
      </c>
      <c r="C54" s="25" t="s">
        <v>686</v>
      </c>
      <c r="D5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3.6126755080324931E-2</v>
      </c>
      <c r="E54" s="27">
        <v>0</v>
      </c>
      <c r="F54" s="27">
        <v>727</v>
      </c>
      <c r="G54" s="27">
        <v>665</v>
      </c>
      <c r="H54" s="27">
        <v>0</v>
      </c>
      <c r="I54" s="27">
        <v>0</v>
      </c>
      <c r="J54" s="27">
        <v>38531</v>
      </c>
      <c r="K54" s="27">
        <v>0</v>
      </c>
      <c r="L5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3.3252230332522302E-2</v>
      </c>
      <c r="M54" s="27">
        <v>41</v>
      </c>
      <c r="N54" s="27">
        <v>0</v>
      </c>
      <c r="O54" s="27">
        <v>1213</v>
      </c>
      <c r="P54" s="27">
        <v>20</v>
      </c>
      <c r="Q5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4" s="27">
        <v>0</v>
      </c>
      <c r="S54" s="27">
        <v>0</v>
      </c>
      <c r="T54" s="27">
        <v>0</v>
      </c>
      <c r="U54" s="27">
        <v>1213</v>
      </c>
      <c r="V54" s="27">
        <v>20</v>
      </c>
      <c r="W54" s="27">
        <v>0</v>
      </c>
      <c r="X54" s="27">
        <v>0</v>
      </c>
      <c r="Y5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0.13443720640523216</v>
      </c>
      <c r="Z54" s="27">
        <v>279</v>
      </c>
      <c r="AA54" s="27">
        <v>8355</v>
      </c>
      <c r="AB54" s="27">
        <v>3454</v>
      </c>
      <c r="AC54" s="27">
        <v>0</v>
      </c>
      <c r="AD54" s="27">
        <v>0</v>
      </c>
      <c r="AE54" s="27">
        <v>38531</v>
      </c>
      <c r="AF54" s="27">
        <v>0</v>
      </c>
      <c r="AG5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6.8181818181818183</v>
      </c>
      <c r="AH54" s="27">
        <v>1642</v>
      </c>
      <c r="AI54" s="27">
        <v>7</v>
      </c>
      <c r="AJ54" s="27">
        <v>0</v>
      </c>
      <c r="AK54" s="27">
        <v>63</v>
      </c>
      <c r="AL54" s="27">
        <v>0</v>
      </c>
      <c r="AM54" s="27">
        <v>1</v>
      </c>
      <c r="AN54" s="27">
        <v>665</v>
      </c>
      <c r="AO54" s="27">
        <v>742</v>
      </c>
      <c r="AP54" s="27">
        <v>0</v>
      </c>
      <c r="AQ54" s="27">
        <v>-242</v>
      </c>
      <c r="AR5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2.330585325638912</v>
      </c>
      <c r="AS54" s="27">
        <v>1380</v>
      </c>
      <c r="AT54" s="27">
        <v>143</v>
      </c>
      <c r="AU54" s="27">
        <v>418</v>
      </c>
      <c r="AV54" s="27">
        <v>0</v>
      </c>
      <c r="AW54" s="27">
        <v>169</v>
      </c>
      <c r="AX54" s="27">
        <v>0</v>
      </c>
      <c r="AY54" s="27">
        <v>665</v>
      </c>
      <c r="AZ54" s="27">
        <v>52</v>
      </c>
      <c r="BA54" s="27">
        <v>0</v>
      </c>
      <c r="BB54" s="27">
        <v>0</v>
      </c>
      <c r="BC54" s="27">
        <v>0</v>
      </c>
      <c r="BD54" s="27">
        <v>0</v>
      </c>
      <c r="BE54" s="27">
        <v>1213</v>
      </c>
      <c r="BF54" s="26">
        <f>IFERROR(SUM(Cons_Metrics[[#This Row],[Operating surplus/(deficit) (social housing lettings)]])/SUM(Cons_Metrics[[#This Row],[Turnover from social housing lettings]]),"")</f>
        <v>0.36118479221927496</v>
      </c>
      <c r="BG54" s="27">
        <v>1634</v>
      </c>
      <c r="BH54" s="27">
        <v>4524</v>
      </c>
      <c r="BI54" s="26">
        <f>IFERROR(SUM(Cons_Metrics[[#This Row],[Operating surplus/(deficit) (overall)2]],-Cons_Metrics[[#This Row],[Gain/(loss) on disposal of fixed assets (housing properties)2]],-Cons_Metrics[[#This Row],[Gain/(loss) on disposal of fixed assets (other)2]])/SUM(Cons_Metrics[[#This Row],[Turnover (overall)]]),"")</f>
        <v>0.36132596685082874</v>
      </c>
      <c r="BJ54" s="27">
        <v>1642</v>
      </c>
      <c r="BK54" s="27">
        <v>7</v>
      </c>
      <c r="BL54" s="27">
        <v>0</v>
      </c>
      <c r="BM54" s="27">
        <v>4525</v>
      </c>
      <c r="BN54" s="26">
        <f>IFERROR(SUM(Cons_Metrics[[#This Row],[Operating surplus/(deficit) (overall)3]],Cons_Metrics[[#This Row],[Share of operating surplus/(deficit) in joint ventures or associates]])/SUM(Cons_Metrics[[#This Row],[Total assets less current liabilities]]),"")</f>
        <v>3.9372722041051217E-2</v>
      </c>
      <c r="BO54" s="27">
        <v>1642</v>
      </c>
      <c r="BP54" s="27">
        <v>0</v>
      </c>
      <c r="BQ54" s="27">
        <v>41704</v>
      </c>
      <c r="BR54" s="65">
        <f>Cons_Metrics[[#This Row],[Total social housing units owned (Period end)]]</f>
        <v>1213</v>
      </c>
      <c r="BS54" s="26">
        <v>6.5952184666117067E-3</v>
      </c>
      <c r="BT54" s="26">
        <v>0</v>
      </c>
      <c r="BU54" s="30" t="s">
        <v>850</v>
      </c>
      <c r="BV54" s="64">
        <v>1998</v>
      </c>
      <c r="BW54" s="31" t="s">
        <v>851</v>
      </c>
      <c r="BX54" s="30" t="s">
        <v>849</v>
      </c>
      <c r="BY54" s="29">
        <v>0.94607331874240064</v>
      </c>
    </row>
    <row r="55" spans="1:77" x14ac:dyDescent="0.25">
      <c r="A55" s="23" t="s">
        <v>658</v>
      </c>
      <c r="B55" s="24" t="s">
        <v>357</v>
      </c>
      <c r="C55" s="25" t="s">
        <v>686</v>
      </c>
      <c r="D5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6.9572744979668089E-2</v>
      </c>
      <c r="E55" s="27">
        <v>5497</v>
      </c>
      <c r="F55" s="27">
        <v>0</v>
      </c>
      <c r="G55" s="27">
        <v>443</v>
      </c>
      <c r="H55" s="27">
        <v>168</v>
      </c>
      <c r="I55" s="27">
        <v>0</v>
      </c>
      <c r="J55" s="27">
        <v>87793</v>
      </c>
      <c r="K55" s="27">
        <v>0</v>
      </c>
      <c r="L5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2.1862348178137651E-2</v>
      </c>
      <c r="M55" s="27">
        <v>27</v>
      </c>
      <c r="N55" s="27">
        <v>0</v>
      </c>
      <c r="O55" s="27">
        <v>1235</v>
      </c>
      <c r="P55" s="27">
        <v>0</v>
      </c>
      <c r="Q5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2.4291497975708503E-3</v>
      </c>
      <c r="R55" s="27">
        <v>0</v>
      </c>
      <c r="S55" s="27">
        <v>0</v>
      </c>
      <c r="T55" s="27">
        <v>3</v>
      </c>
      <c r="U55" s="27">
        <v>1235</v>
      </c>
      <c r="V55" s="27">
        <v>0</v>
      </c>
      <c r="W55" s="27">
        <v>0</v>
      </c>
      <c r="X55" s="27">
        <v>0</v>
      </c>
      <c r="Y5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0.3696650074607315</v>
      </c>
      <c r="Z55" s="27">
        <v>362</v>
      </c>
      <c r="AA55" s="27">
        <v>34536</v>
      </c>
      <c r="AB55" s="27">
        <v>2444</v>
      </c>
      <c r="AC55" s="27">
        <v>0</v>
      </c>
      <c r="AD55" s="27">
        <v>0</v>
      </c>
      <c r="AE55" s="27">
        <v>87793</v>
      </c>
      <c r="AF55" s="27">
        <v>0</v>
      </c>
      <c r="AG5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1.8869230769230769</v>
      </c>
      <c r="AH55" s="27">
        <v>1811</v>
      </c>
      <c r="AI55" s="27">
        <v>0</v>
      </c>
      <c r="AJ55" s="27">
        <v>0</v>
      </c>
      <c r="AK55" s="27">
        <v>440</v>
      </c>
      <c r="AL55" s="27">
        <v>0</v>
      </c>
      <c r="AM55" s="27">
        <v>14</v>
      </c>
      <c r="AN55" s="27">
        <v>443</v>
      </c>
      <c r="AO55" s="27">
        <v>1511</v>
      </c>
      <c r="AP55" s="27">
        <v>-169</v>
      </c>
      <c r="AQ55" s="27">
        <v>-1131</v>
      </c>
      <c r="AR5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2.6949152542372881</v>
      </c>
      <c r="AS55" s="27">
        <v>891</v>
      </c>
      <c r="AT55" s="27">
        <v>550</v>
      </c>
      <c r="AU55" s="27">
        <v>546</v>
      </c>
      <c r="AV55" s="27">
        <v>387</v>
      </c>
      <c r="AW55" s="27">
        <v>407</v>
      </c>
      <c r="AX55" s="27">
        <v>0</v>
      </c>
      <c r="AY55" s="27">
        <v>443</v>
      </c>
      <c r="AZ55" s="27">
        <v>0</v>
      </c>
      <c r="BA55" s="27">
        <v>86</v>
      </c>
      <c r="BB55" s="27">
        <v>0</v>
      </c>
      <c r="BC55" s="27">
        <v>29</v>
      </c>
      <c r="BD55" s="27">
        <v>0</v>
      </c>
      <c r="BE55" s="27">
        <v>1239</v>
      </c>
      <c r="BF55" s="26">
        <f>IFERROR(SUM(Cons_Metrics[[#This Row],[Operating surplus/(deficit) (social housing lettings)]])/SUM(Cons_Metrics[[#This Row],[Turnover from social housing lettings]]),"")</f>
        <v>0.26400137859727729</v>
      </c>
      <c r="BG55" s="27">
        <v>1532</v>
      </c>
      <c r="BH55" s="27">
        <v>5803</v>
      </c>
      <c r="BI55" s="26">
        <f>IFERROR(SUM(Cons_Metrics[[#This Row],[Operating surplus/(deficit) (overall)2]],-Cons_Metrics[[#This Row],[Gain/(loss) on disposal of fixed assets (housing properties)2]],-Cons_Metrics[[#This Row],[Gain/(loss) on disposal of fixed assets (other)2]])/SUM(Cons_Metrics[[#This Row],[Turnover (overall)]]),"")</f>
        <v>0.26523140011716462</v>
      </c>
      <c r="BJ55" s="27">
        <v>1811</v>
      </c>
      <c r="BK55" s="27">
        <v>0</v>
      </c>
      <c r="BL55" s="27">
        <v>0</v>
      </c>
      <c r="BM55" s="27">
        <v>6828</v>
      </c>
      <c r="BN55" s="26">
        <f>IFERROR(SUM(Cons_Metrics[[#This Row],[Operating surplus/(deficit) (overall)3]],Cons_Metrics[[#This Row],[Share of operating surplus/(deficit) in joint ventures or associates]])/SUM(Cons_Metrics[[#This Row],[Total assets less current liabilities]]),"")</f>
        <v>2.019042097752408E-2</v>
      </c>
      <c r="BO55" s="27">
        <v>1811</v>
      </c>
      <c r="BP55" s="27">
        <v>0</v>
      </c>
      <c r="BQ55" s="27">
        <v>89696</v>
      </c>
      <c r="BR55" s="65">
        <f>Cons_Metrics[[#This Row],[Total social housing units owned (Period end)]]</f>
        <v>1235</v>
      </c>
      <c r="BS55" s="26">
        <v>0</v>
      </c>
      <c r="BT55" s="26">
        <v>0</v>
      </c>
      <c r="BU55" s="30" t="s">
        <v>845</v>
      </c>
      <c r="BV55" s="64" t="s">
        <v>118</v>
      </c>
      <c r="BW55" s="31" t="s">
        <v>118</v>
      </c>
      <c r="BX55" s="30" t="s">
        <v>847</v>
      </c>
      <c r="BY55" s="29">
        <v>1.0167118462509879</v>
      </c>
    </row>
    <row r="56" spans="1:77" x14ac:dyDescent="0.25">
      <c r="A56" s="23" t="s">
        <v>419</v>
      </c>
      <c r="B56" s="24" t="s">
        <v>327</v>
      </c>
      <c r="C56" s="25" t="s">
        <v>686</v>
      </c>
      <c r="D5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6.7703761102092655E-2</v>
      </c>
      <c r="E56" s="27">
        <v>9604</v>
      </c>
      <c r="F56" s="27">
        <v>0</v>
      </c>
      <c r="G56" s="27">
        <v>4062</v>
      </c>
      <c r="H56" s="27">
        <v>139</v>
      </c>
      <c r="I56" s="27">
        <v>0</v>
      </c>
      <c r="J56" s="27">
        <v>203903</v>
      </c>
      <c r="K56" s="27">
        <v>0</v>
      </c>
      <c r="L5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1.8277912354107025E-2</v>
      </c>
      <c r="M56" s="27">
        <v>73</v>
      </c>
      <c r="N56" s="27">
        <v>10</v>
      </c>
      <c r="O56" s="27">
        <v>4093</v>
      </c>
      <c r="P56" s="27">
        <v>448</v>
      </c>
      <c r="Q5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6" s="27">
        <v>0</v>
      </c>
      <c r="S56" s="27">
        <v>0</v>
      </c>
      <c r="T56" s="27">
        <v>0</v>
      </c>
      <c r="U56" s="27">
        <v>4093</v>
      </c>
      <c r="V56" s="27">
        <v>448</v>
      </c>
      <c r="W56" s="27">
        <v>133</v>
      </c>
      <c r="X56" s="27">
        <v>66</v>
      </c>
      <c r="Y5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0.25017287631864171</v>
      </c>
      <c r="Z56" s="27">
        <v>0</v>
      </c>
      <c r="AA56" s="27">
        <v>55305</v>
      </c>
      <c r="AB56" s="27">
        <v>4294</v>
      </c>
      <c r="AC56" s="27">
        <v>0</v>
      </c>
      <c r="AD56" s="27">
        <v>0</v>
      </c>
      <c r="AE56" s="27">
        <v>203903</v>
      </c>
      <c r="AF56" s="27">
        <v>0</v>
      </c>
      <c r="AG5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1.4219999999999999</v>
      </c>
      <c r="AH56" s="27">
        <v>7489</v>
      </c>
      <c r="AI56" s="27">
        <v>2749</v>
      </c>
      <c r="AJ56" s="27">
        <v>0</v>
      </c>
      <c r="AK56" s="27">
        <v>956</v>
      </c>
      <c r="AL56" s="27">
        <v>0</v>
      </c>
      <c r="AM56" s="27">
        <v>20</v>
      </c>
      <c r="AN56" s="27">
        <v>4062</v>
      </c>
      <c r="AO56" s="27">
        <v>3813</v>
      </c>
      <c r="AP56" s="27">
        <v>-139</v>
      </c>
      <c r="AQ56" s="27">
        <v>-2361</v>
      </c>
      <c r="AR5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4.1324422843256379</v>
      </c>
      <c r="AS56" s="27">
        <v>5961</v>
      </c>
      <c r="AT56" s="27">
        <v>2657</v>
      </c>
      <c r="AU56" s="27">
        <v>2354</v>
      </c>
      <c r="AV56" s="27">
        <v>585</v>
      </c>
      <c r="AW56" s="27">
        <v>0</v>
      </c>
      <c r="AX56" s="27">
        <v>0</v>
      </c>
      <c r="AY56" s="27">
        <v>4062</v>
      </c>
      <c r="AZ56" s="27">
        <v>1096</v>
      </c>
      <c r="BA56" s="27">
        <v>0</v>
      </c>
      <c r="BB56" s="27">
        <v>0</v>
      </c>
      <c r="BC56" s="27">
        <v>290</v>
      </c>
      <c r="BD56" s="27">
        <v>0</v>
      </c>
      <c r="BE56" s="27">
        <v>4115</v>
      </c>
      <c r="BF56" s="26">
        <f>IFERROR(SUM(Cons_Metrics[[#This Row],[Operating surplus/(deficit) (social housing lettings)]])/SUM(Cons_Metrics[[#This Row],[Turnover from social housing lettings]]),"")</f>
        <v>0.1678075194115243</v>
      </c>
      <c r="BG56" s="27">
        <v>3285</v>
      </c>
      <c r="BH56" s="27">
        <v>19576</v>
      </c>
      <c r="BI56" s="26">
        <f>IFERROR(SUM(Cons_Metrics[[#This Row],[Operating surplus/(deficit) (overall)2]],-Cons_Metrics[[#This Row],[Gain/(loss) on disposal of fixed assets (housing properties)2]],-Cons_Metrics[[#This Row],[Gain/(loss) on disposal of fixed assets (other)2]])/SUM(Cons_Metrics[[#This Row],[Turnover (overall)]]),"")</f>
        <v>0.18491787929621972</v>
      </c>
      <c r="BJ56" s="27">
        <v>7489</v>
      </c>
      <c r="BK56" s="27">
        <v>2749</v>
      </c>
      <c r="BL56" s="27">
        <v>0</v>
      </c>
      <c r="BM56" s="27">
        <v>25633</v>
      </c>
      <c r="BN56" s="26">
        <f>IFERROR(SUM(Cons_Metrics[[#This Row],[Operating surplus/(deficit) (overall)3]],Cons_Metrics[[#This Row],[Share of operating surplus/(deficit) in joint ventures or associates]])/SUM(Cons_Metrics[[#This Row],[Total assets less current liabilities]]),"")</f>
        <v>3.5258115392763821E-2</v>
      </c>
      <c r="BO56" s="27">
        <v>7489</v>
      </c>
      <c r="BP56" s="27">
        <v>0</v>
      </c>
      <c r="BQ56" s="27">
        <v>212405</v>
      </c>
      <c r="BR56" s="65">
        <f>Cons_Metrics[[#This Row],[Total social housing units owned (Period end)]]</f>
        <v>4093</v>
      </c>
      <c r="BS56" s="26">
        <v>2.5897874419741021E-2</v>
      </c>
      <c r="BT56" s="26">
        <v>6.0835572929391644E-2</v>
      </c>
      <c r="BU56" s="30" t="s">
        <v>845</v>
      </c>
      <c r="BV56" s="64" t="s">
        <v>118</v>
      </c>
      <c r="BW56" s="31" t="s">
        <v>118</v>
      </c>
      <c r="BX56" s="30" t="s">
        <v>853</v>
      </c>
      <c r="BY56" s="29">
        <v>0.92175051347499837</v>
      </c>
    </row>
    <row r="57" spans="1:77" x14ac:dyDescent="0.25">
      <c r="A57" s="23" t="s">
        <v>420</v>
      </c>
      <c r="B57" s="24" t="s">
        <v>233</v>
      </c>
      <c r="C57" s="25" t="s">
        <v>686</v>
      </c>
      <c r="D5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5.9269202645217421E-2</v>
      </c>
      <c r="E57" s="27">
        <v>21033</v>
      </c>
      <c r="F57" s="27">
        <v>0</v>
      </c>
      <c r="G57" s="27">
        <v>1176</v>
      </c>
      <c r="H57" s="27">
        <v>0</v>
      </c>
      <c r="I57" s="27">
        <v>0</v>
      </c>
      <c r="J57" s="27">
        <v>374714</v>
      </c>
      <c r="K57" s="27">
        <v>0</v>
      </c>
      <c r="L5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2.6103464641670623E-2</v>
      </c>
      <c r="M57" s="27">
        <v>110</v>
      </c>
      <c r="N57" s="27">
        <v>0</v>
      </c>
      <c r="O57" s="27">
        <v>4214</v>
      </c>
      <c r="P57" s="27">
        <v>0</v>
      </c>
      <c r="Q5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7" s="27">
        <v>0</v>
      </c>
      <c r="S57" s="27">
        <v>0</v>
      </c>
      <c r="T57" s="27">
        <v>0</v>
      </c>
      <c r="U57" s="27">
        <v>4214</v>
      </c>
      <c r="V57" s="27">
        <v>0</v>
      </c>
      <c r="W57" s="27">
        <v>228</v>
      </c>
      <c r="X57" s="27">
        <v>115</v>
      </c>
      <c r="Y5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0.53753529358390661</v>
      </c>
      <c r="Z57" s="27">
        <v>4022</v>
      </c>
      <c r="AA57" s="27">
        <v>204873</v>
      </c>
      <c r="AB57" s="27">
        <v>7473</v>
      </c>
      <c r="AC57" s="27">
        <v>0</v>
      </c>
      <c r="AD57" s="27">
        <v>0</v>
      </c>
      <c r="AE57" s="27">
        <v>374714</v>
      </c>
      <c r="AF57" s="27">
        <v>0</v>
      </c>
      <c r="AG5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1.2253140618668108</v>
      </c>
      <c r="AH57" s="27">
        <v>7061</v>
      </c>
      <c r="AI57" s="27">
        <v>154</v>
      </c>
      <c r="AJ57" s="27">
        <v>0</v>
      </c>
      <c r="AK57" s="27">
        <v>2029</v>
      </c>
      <c r="AL57" s="27">
        <v>0</v>
      </c>
      <c r="AM57" s="27">
        <v>79</v>
      </c>
      <c r="AN57" s="27">
        <v>1298</v>
      </c>
      <c r="AO57" s="27">
        <v>5412</v>
      </c>
      <c r="AP57" s="27">
        <v>0</v>
      </c>
      <c r="AQ57" s="27">
        <v>-7403</v>
      </c>
      <c r="AR5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5.2700522069292832</v>
      </c>
      <c r="AS57" s="27">
        <v>4736</v>
      </c>
      <c r="AT57" s="27">
        <v>3285</v>
      </c>
      <c r="AU57" s="27">
        <v>5065</v>
      </c>
      <c r="AV57" s="27">
        <v>1198</v>
      </c>
      <c r="AW57" s="27">
        <v>2238</v>
      </c>
      <c r="AX57" s="27">
        <v>0</v>
      </c>
      <c r="AY57" s="27">
        <v>1298</v>
      </c>
      <c r="AZ57" s="27">
        <v>2776</v>
      </c>
      <c r="BA57" s="27">
        <v>364</v>
      </c>
      <c r="BB57" s="27">
        <v>720</v>
      </c>
      <c r="BC57" s="27">
        <v>66</v>
      </c>
      <c r="BD57" s="27">
        <v>462</v>
      </c>
      <c r="BE57" s="27">
        <v>4214</v>
      </c>
      <c r="BF57" s="26">
        <f>IFERROR(SUM(Cons_Metrics[[#This Row],[Operating surplus/(deficit) (social housing lettings)]])/SUM(Cons_Metrics[[#This Row],[Turnover from social housing lettings]]),"")</f>
        <v>0.20082034454470879</v>
      </c>
      <c r="BG57" s="27">
        <v>6120</v>
      </c>
      <c r="BH57" s="27">
        <v>30475</v>
      </c>
      <c r="BI57" s="26">
        <f>IFERROR(SUM(Cons_Metrics[[#This Row],[Operating surplus/(deficit) (overall)2]],-Cons_Metrics[[#This Row],[Gain/(loss) on disposal of fixed assets (housing properties)2]],-Cons_Metrics[[#This Row],[Gain/(loss) on disposal of fixed assets (other)2]])/SUM(Cons_Metrics[[#This Row],[Turnover (overall)]]),"")</f>
        <v>0.1637894237609675</v>
      </c>
      <c r="BJ57" s="27">
        <v>7061</v>
      </c>
      <c r="BK57" s="27">
        <v>154</v>
      </c>
      <c r="BL57" s="27">
        <v>0</v>
      </c>
      <c r="BM57" s="27">
        <v>42170</v>
      </c>
      <c r="BN57" s="26">
        <f>IFERROR(SUM(Cons_Metrics[[#This Row],[Operating surplus/(deficit) (overall)3]],Cons_Metrics[[#This Row],[Share of operating surplus/(deficit) in joint ventures or associates]])/SUM(Cons_Metrics[[#This Row],[Total assets less current liabilities]]),"")</f>
        <v>1.6829069037780749E-2</v>
      </c>
      <c r="BO57" s="27">
        <v>7061</v>
      </c>
      <c r="BP57" s="27">
        <v>46</v>
      </c>
      <c r="BQ57" s="27">
        <v>422305</v>
      </c>
      <c r="BR57" s="65">
        <f>Cons_Metrics[[#This Row],[Total social housing units owned (Period end)]]</f>
        <v>4214</v>
      </c>
      <c r="BS57" s="26">
        <v>2.3067776456599288E-2</v>
      </c>
      <c r="BT57" s="26">
        <v>1.8549346016646848E-2</v>
      </c>
      <c r="BU57" s="30" t="s">
        <v>845</v>
      </c>
      <c r="BV57" s="64" t="s">
        <v>118</v>
      </c>
      <c r="BW57" s="31" t="s">
        <v>118</v>
      </c>
      <c r="BX57" s="30" t="s">
        <v>856</v>
      </c>
      <c r="BY57" s="29">
        <v>1.0406381890885998</v>
      </c>
    </row>
    <row r="58" spans="1:77" x14ac:dyDescent="0.25">
      <c r="A58" s="23" t="s">
        <v>597</v>
      </c>
      <c r="B58" s="24" t="s">
        <v>328</v>
      </c>
      <c r="C58" s="25" t="s">
        <v>686</v>
      </c>
      <c r="D5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0.14522391216829406</v>
      </c>
      <c r="E58" s="27">
        <v>13768</v>
      </c>
      <c r="F58" s="27">
        <v>0</v>
      </c>
      <c r="G58" s="27">
        <v>6979</v>
      </c>
      <c r="H58" s="27">
        <v>536</v>
      </c>
      <c r="I58" s="27">
        <v>0</v>
      </c>
      <c r="J58" s="27">
        <v>146553</v>
      </c>
      <c r="K58" s="27">
        <v>0</v>
      </c>
      <c r="L5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1.6401549493117944E-2</v>
      </c>
      <c r="M58" s="27">
        <v>199</v>
      </c>
      <c r="N58" s="27">
        <v>0</v>
      </c>
      <c r="O58" s="27">
        <v>11570</v>
      </c>
      <c r="P58" s="27">
        <v>563</v>
      </c>
      <c r="Q5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8" s="27">
        <v>0</v>
      </c>
      <c r="S58" s="27">
        <v>0</v>
      </c>
      <c r="T58" s="27">
        <v>0</v>
      </c>
      <c r="U58" s="27">
        <v>11570</v>
      </c>
      <c r="V58" s="27">
        <v>563</v>
      </c>
      <c r="W58" s="27">
        <v>0</v>
      </c>
      <c r="X58" s="27">
        <v>0</v>
      </c>
      <c r="Y5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0.10703977400667336</v>
      </c>
      <c r="Z58" s="27">
        <v>0</v>
      </c>
      <c r="AA58" s="27">
        <v>25287</v>
      </c>
      <c r="AB58" s="27">
        <v>9600</v>
      </c>
      <c r="AC58" s="27">
        <v>0</v>
      </c>
      <c r="AD58" s="27">
        <v>0</v>
      </c>
      <c r="AE58" s="27">
        <v>146553</v>
      </c>
      <c r="AF58" s="27">
        <v>0</v>
      </c>
      <c r="AG5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2.4314501619287512</v>
      </c>
      <c r="AH58" s="27">
        <v>9852</v>
      </c>
      <c r="AI58" s="27">
        <v>1761</v>
      </c>
      <c r="AJ58" s="27">
        <v>0</v>
      </c>
      <c r="AK58" s="27">
        <v>125</v>
      </c>
      <c r="AL58" s="27">
        <v>0</v>
      </c>
      <c r="AM58" s="27">
        <v>73</v>
      </c>
      <c r="AN58" s="27">
        <v>6979</v>
      </c>
      <c r="AO58" s="27">
        <v>5697</v>
      </c>
      <c r="AP58" s="27">
        <v>-593</v>
      </c>
      <c r="AQ58" s="27">
        <v>-2186</v>
      </c>
      <c r="AR5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3.5623163353500433</v>
      </c>
      <c r="AS58" s="27">
        <v>13020</v>
      </c>
      <c r="AT58" s="27">
        <v>3567</v>
      </c>
      <c r="AU58" s="27">
        <v>7431</v>
      </c>
      <c r="AV58" s="27">
        <v>2664</v>
      </c>
      <c r="AW58" s="27">
        <v>5035</v>
      </c>
      <c r="AX58" s="27">
        <v>0</v>
      </c>
      <c r="AY58" s="27">
        <v>6979</v>
      </c>
      <c r="AZ58" s="27">
        <v>0</v>
      </c>
      <c r="BA58" s="27">
        <v>1406</v>
      </c>
      <c r="BB58" s="27">
        <v>0</v>
      </c>
      <c r="BC58" s="27">
        <v>1114</v>
      </c>
      <c r="BD58" s="27">
        <v>0</v>
      </c>
      <c r="BE58" s="27">
        <v>11570</v>
      </c>
      <c r="BF58" s="26">
        <f>IFERROR(SUM(Cons_Metrics[[#This Row],[Operating surplus/(deficit) (social housing lettings)]])/SUM(Cons_Metrics[[#This Row],[Turnover from social housing lettings]]),"")</f>
        <v>0.1817926262298627</v>
      </c>
      <c r="BG58" s="27">
        <v>8407</v>
      </c>
      <c r="BH58" s="27">
        <v>46245</v>
      </c>
      <c r="BI58" s="26">
        <f>IFERROR(SUM(Cons_Metrics[[#This Row],[Operating surplus/(deficit) (overall)2]],-Cons_Metrics[[#This Row],[Gain/(loss) on disposal of fixed assets (housing properties)2]],-Cons_Metrics[[#This Row],[Gain/(loss) on disposal of fixed assets (other)2]])/SUM(Cons_Metrics[[#This Row],[Turnover (overall)]]),"")</f>
        <v>0.15934379738858145</v>
      </c>
      <c r="BJ58" s="27">
        <v>9852</v>
      </c>
      <c r="BK58" s="27">
        <v>1761</v>
      </c>
      <c r="BL58" s="27">
        <v>0</v>
      </c>
      <c r="BM58" s="27">
        <v>50777</v>
      </c>
      <c r="BN58" s="26">
        <f>IFERROR(SUM(Cons_Metrics[[#This Row],[Operating surplus/(deficit) (overall)3]],Cons_Metrics[[#This Row],[Share of operating surplus/(deficit) in joint ventures or associates]])/SUM(Cons_Metrics[[#This Row],[Total assets less current liabilities]]),"")</f>
        <v>4.3777522028731773E-2</v>
      </c>
      <c r="BO58" s="27">
        <v>9852</v>
      </c>
      <c r="BP58" s="27">
        <v>0</v>
      </c>
      <c r="BQ58" s="27">
        <v>225047</v>
      </c>
      <c r="BR58" s="65">
        <f>Cons_Metrics[[#This Row],[Total social housing units owned (Period end)]]</f>
        <v>11570</v>
      </c>
      <c r="BS58" s="26">
        <v>0</v>
      </c>
      <c r="BT58" s="26">
        <v>0</v>
      </c>
      <c r="BU58" s="30" t="s">
        <v>850</v>
      </c>
      <c r="BV58" s="64">
        <v>2011</v>
      </c>
      <c r="BW58" s="31" t="s">
        <v>859</v>
      </c>
      <c r="BX58" s="30" t="s">
        <v>853</v>
      </c>
      <c r="BY58" s="29">
        <v>0.92070169320167683</v>
      </c>
    </row>
    <row r="59" spans="1:77" x14ac:dyDescent="0.25">
      <c r="A59" s="23" t="s">
        <v>702</v>
      </c>
      <c r="B59" s="24" t="s">
        <v>700</v>
      </c>
      <c r="C59" s="25" t="s">
        <v>686</v>
      </c>
      <c r="D5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0.10057059107222267</v>
      </c>
      <c r="E59" s="27">
        <v>13973</v>
      </c>
      <c r="F59" s="27">
        <v>660</v>
      </c>
      <c r="G59" s="27">
        <v>859</v>
      </c>
      <c r="H59" s="27">
        <v>565</v>
      </c>
      <c r="I59" s="27">
        <v>0</v>
      </c>
      <c r="J59" s="27">
        <v>159659</v>
      </c>
      <c r="K59" s="27">
        <v>0</v>
      </c>
      <c r="L5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5.1234280391243593E-3</v>
      </c>
      <c r="M59" s="27">
        <v>11</v>
      </c>
      <c r="N59" s="27">
        <v>0</v>
      </c>
      <c r="O59" s="27">
        <v>2145</v>
      </c>
      <c r="P59" s="27">
        <v>2</v>
      </c>
      <c r="Q5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59" s="27">
        <v>0</v>
      </c>
      <c r="S59" s="27">
        <v>0</v>
      </c>
      <c r="T59" s="27">
        <v>0</v>
      </c>
      <c r="U59" s="27">
        <v>2145</v>
      </c>
      <c r="V59" s="27">
        <v>2</v>
      </c>
      <c r="W59" s="27">
        <v>5</v>
      </c>
      <c r="X59" s="27">
        <v>2</v>
      </c>
      <c r="Y5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0.49262490683268717</v>
      </c>
      <c r="Z59" s="27">
        <v>443</v>
      </c>
      <c r="AA59" s="27">
        <v>51133</v>
      </c>
      <c r="AB59" s="27">
        <v>5714</v>
      </c>
      <c r="AC59" s="27">
        <v>0</v>
      </c>
      <c r="AD59" s="27">
        <v>32790</v>
      </c>
      <c r="AE59" s="27">
        <v>159659</v>
      </c>
      <c r="AF59" s="27">
        <v>0</v>
      </c>
      <c r="AG5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3.5934445083381252</v>
      </c>
      <c r="AH59" s="27">
        <v>5636</v>
      </c>
      <c r="AI59" s="27">
        <v>49</v>
      </c>
      <c r="AJ59" s="27">
        <v>0</v>
      </c>
      <c r="AK59" s="27">
        <v>378</v>
      </c>
      <c r="AL59" s="27">
        <v>0</v>
      </c>
      <c r="AM59" s="27">
        <v>29</v>
      </c>
      <c r="AN59" s="27">
        <v>1508</v>
      </c>
      <c r="AO59" s="27">
        <v>2519</v>
      </c>
      <c r="AP59" s="27">
        <v>-565</v>
      </c>
      <c r="AQ59" s="27">
        <v>-1174</v>
      </c>
      <c r="AR5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4.0476190476190474</v>
      </c>
      <c r="AS59" s="27">
        <v>2511</v>
      </c>
      <c r="AT59" s="27">
        <v>949</v>
      </c>
      <c r="AU59" s="27">
        <v>1938</v>
      </c>
      <c r="AV59" s="27">
        <v>0</v>
      </c>
      <c r="AW59" s="27">
        <v>733</v>
      </c>
      <c r="AX59" s="27">
        <v>0</v>
      </c>
      <c r="AY59" s="27">
        <v>1508</v>
      </c>
      <c r="AZ59" s="27">
        <v>1049</v>
      </c>
      <c r="BA59" s="27">
        <v>0</v>
      </c>
      <c r="BB59" s="27">
        <v>0</v>
      </c>
      <c r="BC59" s="27">
        <v>67</v>
      </c>
      <c r="BD59" s="27">
        <v>0</v>
      </c>
      <c r="BE59" s="27">
        <v>2163</v>
      </c>
      <c r="BF59" s="26">
        <f>IFERROR(SUM(Cons_Metrics[[#This Row],[Operating surplus/(deficit) (social housing lettings)]])/SUM(Cons_Metrics[[#This Row],[Turnover from social housing lettings]]),"")</f>
        <v>0.3010979422671417</v>
      </c>
      <c r="BG59" s="27">
        <v>4141</v>
      </c>
      <c r="BH59" s="27">
        <v>13753</v>
      </c>
      <c r="BI59" s="26">
        <f>IFERROR(SUM(Cons_Metrics[[#This Row],[Operating surplus/(deficit) (overall)2]],-Cons_Metrics[[#This Row],[Gain/(loss) on disposal of fixed assets (housing properties)2]],-Cons_Metrics[[#This Row],[Gain/(loss) on disposal of fixed assets (other)2]])/SUM(Cons_Metrics[[#This Row],[Turnover (overall)]]),"")</f>
        <v>0.32706942980915582</v>
      </c>
      <c r="BJ59" s="27">
        <v>5636</v>
      </c>
      <c r="BK59" s="27">
        <v>49</v>
      </c>
      <c r="BL59" s="27">
        <v>0</v>
      </c>
      <c r="BM59" s="27">
        <v>17082</v>
      </c>
      <c r="BN59" s="26">
        <f>IFERROR(SUM(Cons_Metrics[[#This Row],[Operating surplus/(deficit) (overall)3]],Cons_Metrics[[#This Row],[Share of operating surplus/(deficit) in joint ventures or associates]])/SUM(Cons_Metrics[[#This Row],[Total assets less current liabilities]]),"")</f>
        <v>3.3881391084793655E-2</v>
      </c>
      <c r="BO59" s="27">
        <v>5636</v>
      </c>
      <c r="BP59" s="27">
        <v>0</v>
      </c>
      <c r="BQ59" s="27">
        <v>166345</v>
      </c>
      <c r="BR59" s="65">
        <f>Cons_Metrics[[#This Row],[Total social housing units owned (Period end)]]</f>
        <v>2145</v>
      </c>
      <c r="BS59" s="26">
        <v>2.5664955669622024E-2</v>
      </c>
      <c r="BT59" s="26">
        <v>0.17825478301446571</v>
      </c>
      <c r="BU59" s="30" t="s">
        <v>845</v>
      </c>
      <c r="BV59" s="64" t="s">
        <v>118</v>
      </c>
      <c r="BW59" s="31" t="s">
        <v>118</v>
      </c>
      <c r="BX59" s="30" t="s">
        <v>856</v>
      </c>
      <c r="BY59" s="29">
        <v>0.99314921667750744</v>
      </c>
    </row>
    <row r="60" spans="1:77" x14ac:dyDescent="0.25">
      <c r="A60" s="23" t="s">
        <v>421</v>
      </c>
      <c r="B60" s="24" t="s">
        <v>330</v>
      </c>
      <c r="C60" s="25" t="s">
        <v>686</v>
      </c>
      <c r="D6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5.8555701349212418E-2</v>
      </c>
      <c r="E60" s="27">
        <v>69796</v>
      </c>
      <c r="F60" s="27">
        <v>0</v>
      </c>
      <c r="G60" s="27">
        <v>28223</v>
      </c>
      <c r="H60" s="27">
        <v>1497</v>
      </c>
      <c r="I60" s="27">
        <v>0</v>
      </c>
      <c r="J60" s="27">
        <v>1699510</v>
      </c>
      <c r="K60" s="27">
        <v>0</v>
      </c>
      <c r="L6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1.8543428132205997E-2</v>
      </c>
      <c r="M60" s="27">
        <v>579</v>
      </c>
      <c r="N60" s="27">
        <v>0</v>
      </c>
      <c r="O60" s="27">
        <v>30577</v>
      </c>
      <c r="P60" s="27">
        <v>647</v>
      </c>
      <c r="Q6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6.9631270770691568E-4</v>
      </c>
      <c r="R60" s="27">
        <v>0</v>
      </c>
      <c r="S60" s="27">
        <v>0</v>
      </c>
      <c r="T60" s="27">
        <v>22</v>
      </c>
      <c r="U60" s="27">
        <v>30577</v>
      </c>
      <c r="V60" s="27">
        <v>647</v>
      </c>
      <c r="W60" s="27">
        <v>371</v>
      </c>
      <c r="X60" s="27">
        <v>0</v>
      </c>
      <c r="Y6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0.46516466510935506</v>
      </c>
      <c r="Z60" s="27">
        <v>56695</v>
      </c>
      <c r="AA60" s="27">
        <v>749496</v>
      </c>
      <c r="AB60" s="27">
        <v>31755</v>
      </c>
      <c r="AC60" s="27">
        <v>0</v>
      </c>
      <c r="AD60" s="27">
        <v>16116</v>
      </c>
      <c r="AE60" s="27">
        <v>1699510</v>
      </c>
      <c r="AF60" s="27">
        <v>0</v>
      </c>
      <c r="AG6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2.2932480875124726</v>
      </c>
      <c r="AH60" s="27">
        <v>71901</v>
      </c>
      <c r="AI60" s="27">
        <v>8442</v>
      </c>
      <c r="AJ60" s="27">
        <v>138</v>
      </c>
      <c r="AK60" s="27">
        <v>2377</v>
      </c>
      <c r="AL60" s="27">
        <v>0</v>
      </c>
      <c r="AM60" s="27">
        <v>1832</v>
      </c>
      <c r="AN60" s="27">
        <v>28223</v>
      </c>
      <c r="AO60" s="27">
        <v>27500</v>
      </c>
      <c r="AP60" s="27">
        <v>-1497</v>
      </c>
      <c r="AQ60" s="27">
        <v>-25562</v>
      </c>
      <c r="AR6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2.7702216700451188</v>
      </c>
      <c r="AS60" s="27">
        <v>15991</v>
      </c>
      <c r="AT60" s="27">
        <v>6066</v>
      </c>
      <c r="AU60" s="27">
        <v>23285</v>
      </c>
      <c r="AV60" s="27">
        <v>7054</v>
      </c>
      <c r="AW60" s="27">
        <v>0</v>
      </c>
      <c r="AX60" s="27">
        <v>0</v>
      </c>
      <c r="AY60" s="27">
        <v>28223</v>
      </c>
      <c r="AZ60" s="27">
        <v>3983</v>
      </c>
      <c r="BA60" s="27">
        <v>0</v>
      </c>
      <c r="BB60" s="27">
        <v>0</v>
      </c>
      <c r="BC60" s="27">
        <v>128</v>
      </c>
      <c r="BD60" s="27">
        <v>0</v>
      </c>
      <c r="BE60" s="27">
        <v>30586</v>
      </c>
      <c r="BF60" s="26">
        <f>IFERROR(SUM(Cons_Metrics[[#This Row],[Operating surplus/(deficit) (social housing lettings)]])/SUM(Cons_Metrics[[#This Row],[Turnover from social housing lettings]]),"")</f>
        <v>0.3998126864967293</v>
      </c>
      <c r="BG60" s="27">
        <v>55069</v>
      </c>
      <c r="BH60" s="27">
        <v>137737</v>
      </c>
      <c r="BI60" s="26">
        <f>IFERROR(SUM(Cons_Metrics[[#This Row],[Operating surplus/(deficit) (overall)2]],-Cons_Metrics[[#This Row],[Gain/(loss) on disposal of fixed assets (housing properties)2]],-Cons_Metrics[[#This Row],[Gain/(loss) on disposal of fixed assets (other)2]])/SUM(Cons_Metrics[[#This Row],[Turnover (overall)]]),"")</f>
        <v>0.33637010751774254</v>
      </c>
      <c r="BJ60" s="27">
        <v>71901</v>
      </c>
      <c r="BK60" s="27">
        <v>8442</v>
      </c>
      <c r="BL60" s="27">
        <v>138</v>
      </c>
      <c r="BM60" s="27">
        <v>188248</v>
      </c>
      <c r="BN60" s="26">
        <f>IFERROR(SUM(Cons_Metrics[[#This Row],[Operating surplus/(deficit) (overall)3]],Cons_Metrics[[#This Row],[Share of operating surplus/(deficit) in joint ventures or associates]])/SUM(Cons_Metrics[[#This Row],[Total assets less current liabilities]]),"")</f>
        <v>3.9855810036787238E-2</v>
      </c>
      <c r="BO60" s="27">
        <v>71901</v>
      </c>
      <c r="BP60" s="27">
        <v>-244</v>
      </c>
      <c r="BQ60" s="27">
        <v>1797906</v>
      </c>
      <c r="BR60" s="65">
        <f>Cons_Metrics[[#This Row],[Total social housing units owned (Period end)]]</f>
        <v>30577</v>
      </c>
      <c r="BS60" s="26">
        <v>1.2100598489060406E-2</v>
      </c>
      <c r="BT60" s="26">
        <v>7.1262713804493574E-2</v>
      </c>
      <c r="BU60" s="30" t="s">
        <v>850</v>
      </c>
      <c r="BV60" s="64">
        <v>1993</v>
      </c>
      <c r="BW60" s="31" t="s">
        <v>851</v>
      </c>
      <c r="BX60" s="30" t="s">
        <v>856</v>
      </c>
      <c r="BY60" s="29">
        <v>0.99314921667750744</v>
      </c>
    </row>
    <row r="61" spans="1:77" x14ac:dyDescent="0.25">
      <c r="A61" s="23" t="s">
        <v>111</v>
      </c>
      <c r="B61" s="24" t="s">
        <v>659</v>
      </c>
      <c r="C61" s="25" t="s">
        <v>686</v>
      </c>
      <c r="D6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7.8808196604207667E-2</v>
      </c>
      <c r="E61" s="27">
        <v>18456</v>
      </c>
      <c r="F61" s="27">
        <v>1229</v>
      </c>
      <c r="G61" s="27">
        <v>12309</v>
      </c>
      <c r="H61" s="27">
        <v>0</v>
      </c>
      <c r="I61" s="27">
        <v>0</v>
      </c>
      <c r="J61" s="27">
        <v>405973</v>
      </c>
      <c r="K61" s="27">
        <v>0</v>
      </c>
      <c r="L6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8.2093663911845735E-3</v>
      </c>
      <c r="M61" s="27">
        <v>149</v>
      </c>
      <c r="N61" s="27">
        <v>0</v>
      </c>
      <c r="O61" s="27">
        <v>17630</v>
      </c>
      <c r="P61" s="27">
        <v>520</v>
      </c>
      <c r="Q6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61" s="27">
        <v>0</v>
      </c>
      <c r="S61" s="27">
        <v>0</v>
      </c>
      <c r="T61" s="27">
        <v>0</v>
      </c>
      <c r="U61" s="27">
        <v>17630</v>
      </c>
      <c r="V61" s="27">
        <v>520</v>
      </c>
      <c r="W61" s="27">
        <v>121</v>
      </c>
      <c r="X61" s="27">
        <v>0</v>
      </c>
      <c r="Y6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0.33443849714143553</v>
      </c>
      <c r="Z61" s="27">
        <v>13</v>
      </c>
      <c r="AA61" s="27">
        <v>1219</v>
      </c>
      <c r="AB61" s="27">
        <v>12357</v>
      </c>
      <c r="AC61" s="27">
        <v>146898</v>
      </c>
      <c r="AD61" s="27">
        <v>0</v>
      </c>
      <c r="AE61" s="27">
        <v>405973</v>
      </c>
      <c r="AF61" s="27">
        <v>0</v>
      </c>
      <c r="AG6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2.1710687618410787</v>
      </c>
      <c r="AH61" s="27">
        <v>19118</v>
      </c>
      <c r="AI61" s="27">
        <v>1040</v>
      </c>
      <c r="AJ61" s="27">
        <v>-140</v>
      </c>
      <c r="AK61" s="27">
        <v>3703</v>
      </c>
      <c r="AL61" s="27">
        <v>-40</v>
      </c>
      <c r="AM61" s="27">
        <v>2507</v>
      </c>
      <c r="AN61" s="27">
        <v>12309</v>
      </c>
      <c r="AO61" s="27">
        <v>14728</v>
      </c>
      <c r="AP61" s="27">
        <v>0</v>
      </c>
      <c r="AQ61" s="27">
        <v>-8973</v>
      </c>
      <c r="AR6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3.263307371229399</v>
      </c>
      <c r="AS61" s="27">
        <v>19934</v>
      </c>
      <c r="AT61" s="27">
        <v>3632</v>
      </c>
      <c r="AU61" s="27">
        <v>12916</v>
      </c>
      <c r="AV61" s="27">
        <v>4974</v>
      </c>
      <c r="AW61" s="27">
        <v>1789</v>
      </c>
      <c r="AX61" s="27">
        <v>0</v>
      </c>
      <c r="AY61" s="27">
        <v>12309</v>
      </c>
      <c r="AZ61" s="27">
        <v>2634</v>
      </c>
      <c r="BA61" s="27">
        <v>0</v>
      </c>
      <c r="BB61" s="27">
        <v>0</v>
      </c>
      <c r="BC61" s="27">
        <v>16319</v>
      </c>
      <c r="BD61" s="27">
        <v>1329</v>
      </c>
      <c r="BE61" s="27">
        <v>23239</v>
      </c>
      <c r="BF61" s="26">
        <f>IFERROR(SUM(Cons_Metrics[[#This Row],[Operating surplus/(deficit) (social housing lettings)]])/SUM(Cons_Metrics[[#This Row],[Turnover from social housing lettings]]),"")</f>
        <v>0.22185547714798795</v>
      </c>
      <c r="BG61" s="27">
        <v>17543</v>
      </c>
      <c r="BH61" s="27">
        <v>79074</v>
      </c>
      <c r="BI61" s="26">
        <f>IFERROR(SUM(Cons_Metrics[[#This Row],[Operating surplus/(deficit) (overall)2]],-Cons_Metrics[[#This Row],[Gain/(loss) on disposal of fixed assets (housing properties)2]],-Cons_Metrics[[#This Row],[Gain/(loss) on disposal of fixed assets (other)2]])/SUM(Cons_Metrics[[#This Row],[Turnover (overall)]]),"")</f>
        <v>0.18394773775987239</v>
      </c>
      <c r="BJ61" s="27">
        <v>19118</v>
      </c>
      <c r="BK61" s="27">
        <v>1040</v>
      </c>
      <c r="BL61" s="27">
        <v>-140</v>
      </c>
      <c r="BM61" s="27">
        <v>99039</v>
      </c>
      <c r="BN61" s="26">
        <f>IFERROR(SUM(Cons_Metrics[[#This Row],[Operating surplus/(deficit) (overall)3]],Cons_Metrics[[#This Row],[Share of operating surplus/(deficit) in joint ventures or associates]])/SUM(Cons_Metrics[[#This Row],[Total assets less current liabilities]]),"")</f>
        <v>4.110178054684846E-2</v>
      </c>
      <c r="BO61" s="27">
        <v>19118</v>
      </c>
      <c r="BP61" s="27">
        <v>0</v>
      </c>
      <c r="BQ61" s="27">
        <v>465138</v>
      </c>
      <c r="BR61" s="65">
        <f>Cons_Metrics[[#This Row],[Total social housing units owned (Period end)]]</f>
        <v>17630</v>
      </c>
      <c r="BS61" s="26">
        <v>7.0731707317073164E-2</v>
      </c>
      <c r="BT61" s="26">
        <v>0</v>
      </c>
      <c r="BU61" s="30" t="s">
        <v>850</v>
      </c>
      <c r="BV61" s="64">
        <v>2008</v>
      </c>
      <c r="BW61" s="31" t="s">
        <v>851</v>
      </c>
      <c r="BX61" s="30" t="s">
        <v>853</v>
      </c>
      <c r="BY61" s="29">
        <v>0.92070169320167683</v>
      </c>
    </row>
    <row r="62" spans="1:77" x14ac:dyDescent="0.25">
      <c r="A62" s="23" t="s">
        <v>598</v>
      </c>
      <c r="B62" s="24" t="s">
        <v>599</v>
      </c>
      <c r="C62" s="25" t="s">
        <v>686</v>
      </c>
      <c r="D6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2.3483175263089514E-2</v>
      </c>
      <c r="E62" s="27">
        <v>1229</v>
      </c>
      <c r="F62" s="27">
        <v>0</v>
      </c>
      <c r="G62" s="27">
        <v>182</v>
      </c>
      <c r="H62" s="27">
        <v>35</v>
      </c>
      <c r="I62" s="27">
        <v>0</v>
      </c>
      <c r="J62" s="27">
        <v>61576</v>
      </c>
      <c r="K62" s="27">
        <v>0</v>
      </c>
      <c r="L6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62" s="27">
        <v>0</v>
      </c>
      <c r="N62" s="27">
        <v>0</v>
      </c>
      <c r="O62" s="27">
        <v>1136</v>
      </c>
      <c r="P62" s="27">
        <v>0</v>
      </c>
      <c r="Q6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62" s="27">
        <v>0</v>
      </c>
      <c r="S62" s="27">
        <v>0</v>
      </c>
      <c r="T62" s="27">
        <v>0</v>
      </c>
      <c r="U62" s="27">
        <v>1136</v>
      </c>
      <c r="V62" s="27">
        <v>0</v>
      </c>
      <c r="W62" s="27">
        <v>0</v>
      </c>
      <c r="X62" s="27">
        <v>0</v>
      </c>
      <c r="Y6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-7.7627647135247498E-3</v>
      </c>
      <c r="Z62" s="27">
        <v>467</v>
      </c>
      <c r="AA62" s="27">
        <v>9547</v>
      </c>
      <c r="AB62" s="27">
        <v>10492</v>
      </c>
      <c r="AC62" s="27">
        <v>0</v>
      </c>
      <c r="AD62" s="27">
        <v>0</v>
      </c>
      <c r="AE62" s="27">
        <v>61576</v>
      </c>
      <c r="AF62" s="27">
        <v>0</v>
      </c>
      <c r="AG6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5.154929577464789</v>
      </c>
      <c r="AH62" s="27">
        <v>1206</v>
      </c>
      <c r="AI62" s="27">
        <v>145</v>
      </c>
      <c r="AJ62" s="27">
        <v>0</v>
      </c>
      <c r="AK62" s="27">
        <v>552</v>
      </c>
      <c r="AL62" s="27">
        <v>0</v>
      </c>
      <c r="AM62" s="27">
        <v>74</v>
      </c>
      <c r="AN62" s="27">
        <v>182</v>
      </c>
      <c r="AO62" s="27">
        <v>1429</v>
      </c>
      <c r="AP62" s="27">
        <v>-35</v>
      </c>
      <c r="AQ62" s="27">
        <v>-320</v>
      </c>
      <c r="AR6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22.851881505204162</v>
      </c>
      <c r="AS62" s="27">
        <v>4475</v>
      </c>
      <c r="AT62" s="27">
        <v>8770</v>
      </c>
      <c r="AU62" s="27">
        <v>3282</v>
      </c>
      <c r="AV62" s="27">
        <v>1310</v>
      </c>
      <c r="AW62" s="27">
        <v>0</v>
      </c>
      <c r="AX62" s="27">
        <v>0</v>
      </c>
      <c r="AY62" s="27">
        <v>182</v>
      </c>
      <c r="AZ62" s="27">
        <v>202</v>
      </c>
      <c r="BA62" s="27">
        <v>0</v>
      </c>
      <c r="BB62" s="27">
        <v>0</v>
      </c>
      <c r="BC62" s="27">
        <v>0</v>
      </c>
      <c r="BD62" s="27">
        <v>10321</v>
      </c>
      <c r="BE62" s="27">
        <v>1249</v>
      </c>
      <c r="BF62" s="26">
        <f>IFERROR(SUM(Cons_Metrics[[#This Row],[Operating surplus/(deficit) (social housing lettings)]])/SUM(Cons_Metrics[[#This Row],[Turnover from social housing lettings]]),"")</f>
        <v>3.5458908805955529E-2</v>
      </c>
      <c r="BG62" s="27">
        <v>724</v>
      </c>
      <c r="BH62" s="27">
        <v>20418</v>
      </c>
      <c r="BI62" s="26">
        <f>IFERROR(SUM(Cons_Metrics[[#This Row],[Operating surplus/(deficit) (overall)2]],-Cons_Metrics[[#This Row],[Gain/(loss) on disposal of fixed assets (housing properties)2]],-Cons_Metrics[[#This Row],[Gain/(loss) on disposal of fixed assets (other)2]])/SUM(Cons_Metrics[[#This Row],[Turnover (overall)]]),"")</f>
        <v>2.3452178333812249E-2</v>
      </c>
      <c r="BJ62" s="27">
        <v>1206</v>
      </c>
      <c r="BK62" s="27">
        <v>145</v>
      </c>
      <c r="BL62" s="27">
        <v>0</v>
      </c>
      <c r="BM62" s="27">
        <v>45241</v>
      </c>
      <c r="BN62" s="26">
        <f>IFERROR(SUM(Cons_Metrics[[#This Row],[Operating surplus/(deficit) (overall)3]],Cons_Metrics[[#This Row],[Share of operating surplus/(deficit) in joint ventures or associates]])/SUM(Cons_Metrics[[#This Row],[Total assets less current liabilities]]),"")</f>
        <v>1.7580431201621016E-2</v>
      </c>
      <c r="BO62" s="27">
        <v>1206</v>
      </c>
      <c r="BP62" s="27">
        <v>0</v>
      </c>
      <c r="BQ62" s="27">
        <v>68599</v>
      </c>
      <c r="BR62" s="65">
        <f>Cons_Metrics[[#This Row],[Total social housing units owned (Period end)]]</f>
        <v>1136</v>
      </c>
      <c r="BS62" s="26">
        <v>0.83539823008849556</v>
      </c>
      <c r="BT62" s="26">
        <v>0</v>
      </c>
      <c r="BU62" s="30" t="s">
        <v>845</v>
      </c>
      <c r="BV62" s="64" t="s">
        <v>118</v>
      </c>
      <c r="BW62" s="31" t="s">
        <v>118</v>
      </c>
      <c r="BX62" s="30" t="s">
        <v>852</v>
      </c>
      <c r="BY62" s="29">
        <v>0.9488123821080523</v>
      </c>
    </row>
    <row r="63" spans="1:77" x14ac:dyDescent="0.25">
      <c r="A63" s="23" t="s">
        <v>130</v>
      </c>
      <c r="B63" s="24" t="s">
        <v>131</v>
      </c>
      <c r="C63" s="25" t="s">
        <v>686</v>
      </c>
      <c r="D6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5.6672760511882997E-2</v>
      </c>
      <c r="E63" s="27">
        <v>0</v>
      </c>
      <c r="F63" s="27">
        <v>4351</v>
      </c>
      <c r="G63" s="27">
        <v>2190</v>
      </c>
      <c r="H63" s="27">
        <v>0</v>
      </c>
      <c r="I63" s="27">
        <v>0</v>
      </c>
      <c r="J63" s="27">
        <v>115417</v>
      </c>
      <c r="K63" s="27">
        <v>0</v>
      </c>
      <c r="L6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4.8302315669839467E-3</v>
      </c>
      <c r="M63" s="27">
        <v>34</v>
      </c>
      <c r="N63" s="27">
        <v>0</v>
      </c>
      <c r="O63" s="27">
        <v>6852</v>
      </c>
      <c r="P63" s="27">
        <v>187</v>
      </c>
      <c r="Q6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63" s="27">
        <v>0</v>
      </c>
      <c r="S63" s="27">
        <v>0</v>
      </c>
      <c r="T63" s="27">
        <v>0</v>
      </c>
      <c r="U63" s="27">
        <v>6852</v>
      </c>
      <c r="V63" s="27">
        <v>187</v>
      </c>
      <c r="W63" s="27">
        <v>16</v>
      </c>
      <c r="X63" s="27">
        <v>0</v>
      </c>
      <c r="Y6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0.34598022821594737</v>
      </c>
      <c r="Z63" s="27">
        <v>0</v>
      </c>
      <c r="AA63" s="27">
        <v>52500</v>
      </c>
      <c r="AB63" s="27">
        <v>12568</v>
      </c>
      <c r="AC63" s="27">
        <v>0</v>
      </c>
      <c r="AD63" s="27">
        <v>0</v>
      </c>
      <c r="AE63" s="27">
        <v>115417</v>
      </c>
      <c r="AF63" s="27">
        <v>0</v>
      </c>
      <c r="AG6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3.9651376146788992</v>
      </c>
      <c r="AH63" s="27">
        <v>6493</v>
      </c>
      <c r="AI63" s="27">
        <v>648</v>
      </c>
      <c r="AJ63" s="27">
        <v>0</v>
      </c>
      <c r="AK63" s="27">
        <v>74</v>
      </c>
      <c r="AL63" s="27">
        <v>0</v>
      </c>
      <c r="AM63" s="27">
        <v>28</v>
      </c>
      <c r="AN63" s="27">
        <v>2190</v>
      </c>
      <c r="AO63" s="27">
        <v>5035</v>
      </c>
      <c r="AP63" s="27">
        <v>0</v>
      </c>
      <c r="AQ63" s="27">
        <v>-2180</v>
      </c>
      <c r="AR6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3.2107413893753649</v>
      </c>
      <c r="AS63" s="27">
        <v>5044</v>
      </c>
      <c r="AT63" s="27">
        <v>3300</v>
      </c>
      <c r="AU63" s="27">
        <v>7699</v>
      </c>
      <c r="AV63" s="27">
        <v>1438</v>
      </c>
      <c r="AW63" s="27">
        <v>1351</v>
      </c>
      <c r="AX63" s="27">
        <v>0</v>
      </c>
      <c r="AY63" s="27">
        <v>2190</v>
      </c>
      <c r="AZ63" s="27">
        <v>978</v>
      </c>
      <c r="BA63" s="27">
        <v>0</v>
      </c>
      <c r="BB63" s="27">
        <v>0</v>
      </c>
      <c r="BC63" s="27">
        <v>0</v>
      </c>
      <c r="BD63" s="27">
        <v>0</v>
      </c>
      <c r="BE63" s="27">
        <v>6852</v>
      </c>
      <c r="BF63" s="26">
        <f>IFERROR(SUM(Cons_Metrics[[#This Row],[Operating surplus/(deficit) (social housing lettings)]])/SUM(Cons_Metrics[[#This Row],[Turnover from social housing lettings]]),"")</f>
        <v>0.17085022956533397</v>
      </c>
      <c r="BG63" s="27">
        <v>5098</v>
      </c>
      <c r="BH63" s="27">
        <v>29839</v>
      </c>
      <c r="BI63" s="26">
        <f>IFERROR(SUM(Cons_Metrics[[#This Row],[Operating surplus/(deficit) (overall)2]],-Cons_Metrics[[#This Row],[Gain/(loss) on disposal of fixed assets (housing properties)2]],-Cons_Metrics[[#This Row],[Gain/(loss) on disposal of fixed assets (other)2]])/SUM(Cons_Metrics[[#This Row],[Turnover (overall)]]),"")</f>
        <v>0.18641959558589016</v>
      </c>
      <c r="BJ63" s="27">
        <v>6493</v>
      </c>
      <c r="BK63" s="27">
        <v>648</v>
      </c>
      <c r="BL63" s="27">
        <v>0</v>
      </c>
      <c r="BM63" s="27">
        <v>31354</v>
      </c>
      <c r="BN63" s="26">
        <f>IFERROR(SUM(Cons_Metrics[[#This Row],[Operating surplus/(deficit) (overall)3]],Cons_Metrics[[#This Row],[Share of operating surplus/(deficit) in joint ventures or associates]])/SUM(Cons_Metrics[[#This Row],[Total assets less current liabilities]]),"")</f>
        <v>4.9458794494252785E-2</v>
      </c>
      <c r="BO63" s="27">
        <v>6493</v>
      </c>
      <c r="BP63" s="27">
        <v>0</v>
      </c>
      <c r="BQ63" s="27">
        <v>131281</v>
      </c>
      <c r="BR63" s="65">
        <f>Cons_Metrics[[#This Row],[Total social housing units owned (Period end)]]</f>
        <v>6852</v>
      </c>
      <c r="BS63" s="26">
        <v>4.0863981319322826E-3</v>
      </c>
      <c r="BT63" s="26">
        <v>8.9171044950379447E-2</v>
      </c>
      <c r="BU63" s="30" t="s">
        <v>850</v>
      </c>
      <c r="BV63" s="64">
        <v>2006</v>
      </c>
      <c r="BW63" s="31" t="s">
        <v>851</v>
      </c>
      <c r="BX63" s="30" t="s">
        <v>856</v>
      </c>
      <c r="BY63" s="29">
        <v>0.99314921667750744</v>
      </c>
    </row>
    <row r="64" spans="1:77" x14ac:dyDescent="0.25">
      <c r="A64" s="23" t="s">
        <v>425</v>
      </c>
      <c r="B64" s="24" t="s">
        <v>424</v>
      </c>
      <c r="C64" s="25" t="s">
        <v>686</v>
      </c>
      <c r="D6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0.15318337457392231</v>
      </c>
      <c r="E64" s="27">
        <v>34258</v>
      </c>
      <c r="F64" s="27">
        <v>0</v>
      </c>
      <c r="G64" s="27">
        <v>5424</v>
      </c>
      <c r="H64" s="27">
        <v>0</v>
      </c>
      <c r="I64" s="27">
        <v>0</v>
      </c>
      <c r="J64" s="27">
        <v>259049</v>
      </c>
      <c r="K64" s="27">
        <v>0</v>
      </c>
      <c r="L6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1.6676712879244524E-2</v>
      </c>
      <c r="M64" s="27">
        <v>166</v>
      </c>
      <c r="N64" s="27">
        <v>0</v>
      </c>
      <c r="O64" s="27">
        <v>9768</v>
      </c>
      <c r="P64" s="27">
        <v>186</v>
      </c>
      <c r="Q6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9.207561955137623E-3</v>
      </c>
      <c r="R64" s="27">
        <v>40</v>
      </c>
      <c r="S64" s="27">
        <v>0</v>
      </c>
      <c r="T64" s="27">
        <v>54</v>
      </c>
      <c r="U64" s="27">
        <v>9768</v>
      </c>
      <c r="V64" s="27">
        <v>186</v>
      </c>
      <c r="W64" s="27">
        <v>255</v>
      </c>
      <c r="X64" s="27">
        <v>0</v>
      </c>
      <c r="Y6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0.77650174291350282</v>
      </c>
      <c r="Z64" s="27">
        <v>1658</v>
      </c>
      <c r="AA64" s="27">
        <v>253890</v>
      </c>
      <c r="AB64" s="27">
        <v>54396</v>
      </c>
      <c r="AC64" s="27">
        <v>0</v>
      </c>
      <c r="AD64" s="27">
        <v>0</v>
      </c>
      <c r="AE64" s="27">
        <v>259049</v>
      </c>
      <c r="AF64" s="27">
        <v>0</v>
      </c>
      <c r="AG6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1.962604908105811</v>
      </c>
      <c r="AH64" s="27">
        <v>20358</v>
      </c>
      <c r="AI64" s="27">
        <v>2915</v>
      </c>
      <c r="AJ64" s="27">
        <v>0</v>
      </c>
      <c r="AK64" s="27">
        <v>773</v>
      </c>
      <c r="AL64" s="27">
        <v>0</v>
      </c>
      <c r="AM64" s="27">
        <v>180</v>
      </c>
      <c r="AN64" s="27">
        <v>5424</v>
      </c>
      <c r="AO64" s="27">
        <v>7048</v>
      </c>
      <c r="AP64" s="27">
        <v>0</v>
      </c>
      <c r="AQ64" s="27">
        <v>-9413</v>
      </c>
      <c r="AR6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3.0487108937124221</v>
      </c>
      <c r="AS64" s="27">
        <v>11066</v>
      </c>
      <c r="AT64" s="27">
        <v>2356</v>
      </c>
      <c r="AU64" s="27">
        <v>4589</v>
      </c>
      <c r="AV64" s="27">
        <v>4302</v>
      </c>
      <c r="AW64" s="27">
        <v>1074</v>
      </c>
      <c r="AX64" s="27">
        <v>0</v>
      </c>
      <c r="AY64" s="27">
        <v>5424</v>
      </c>
      <c r="AZ64" s="27">
        <v>1069</v>
      </c>
      <c r="BA64" s="27">
        <v>0</v>
      </c>
      <c r="BB64" s="27">
        <v>0</v>
      </c>
      <c r="BC64" s="27">
        <v>37</v>
      </c>
      <c r="BD64" s="27">
        <v>0</v>
      </c>
      <c r="BE64" s="27">
        <v>9813</v>
      </c>
      <c r="BF64" s="26">
        <f>IFERROR(SUM(Cons_Metrics[[#This Row],[Operating surplus/(deficit) (social housing lettings)]])/SUM(Cons_Metrics[[#This Row],[Turnover from social housing lettings]]),"")</f>
        <v>0.3173578978647536</v>
      </c>
      <c r="BG64" s="27">
        <v>14952</v>
      </c>
      <c r="BH64" s="27">
        <v>47114</v>
      </c>
      <c r="BI64" s="26">
        <f>IFERROR(SUM(Cons_Metrics[[#This Row],[Operating surplus/(deficit) (overall)2]],-Cons_Metrics[[#This Row],[Gain/(loss) on disposal of fixed assets (housing properties)2]],-Cons_Metrics[[#This Row],[Gain/(loss) on disposal of fixed assets (other)2]])/SUM(Cons_Metrics[[#This Row],[Turnover (overall)]]),"")</f>
        <v>0.30165675152185945</v>
      </c>
      <c r="BJ64" s="27">
        <v>20358</v>
      </c>
      <c r="BK64" s="27">
        <v>2915</v>
      </c>
      <c r="BL64" s="27">
        <v>0</v>
      </c>
      <c r="BM64" s="27">
        <v>57824</v>
      </c>
      <c r="BN64" s="26">
        <f>IFERROR(SUM(Cons_Metrics[[#This Row],[Operating surplus/(deficit) (overall)3]],Cons_Metrics[[#This Row],[Share of operating surplus/(deficit) in joint ventures or associates]])/SUM(Cons_Metrics[[#This Row],[Total assets less current liabilities]]),"")</f>
        <v>5.9175931981687378E-2</v>
      </c>
      <c r="BO64" s="27">
        <v>20358</v>
      </c>
      <c r="BP64" s="27">
        <v>0</v>
      </c>
      <c r="BQ64" s="27">
        <v>344025</v>
      </c>
      <c r="BR64" s="65">
        <f>Cons_Metrics[[#This Row],[Total social housing units owned (Period end)]]</f>
        <v>9768</v>
      </c>
      <c r="BS64" s="26">
        <v>1.9644334160463192E-3</v>
      </c>
      <c r="BT64" s="26">
        <v>0.32030603804797353</v>
      </c>
      <c r="BU64" s="30" t="s">
        <v>850</v>
      </c>
      <c r="BV64" s="64">
        <v>2003</v>
      </c>
      <c r="BW64" s="31" t="s">
        <v>851</v>
      </c>
      <c r="BX64" s="30" t="s">
        <v>852</v>
      </c>
      <c r="BY64" s="29">
        <v>0.94977209071407631</v>
      </c>
    </row>
    <row r="65" spans="1:77" x14ac:dyDescent="0.25">
      <c r="A65" s="23" t="s">
        <v>426</v>
      </c>
      <c r="B65" s="24" t="s">
        <v>600</v>
      </c>
      <c r="C65" s="25" t="s">
        <v>686</v>
      </c>
      <c r="D6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8.8149240642563881E-2</v>
      </c>
      <c r="E65" s="27">
        <v>19005</v>
      </c>
      <c r="F65" s="27">
        <v>0</v>
      </c>
      <c r="G65" s="27">
        <v>2265</v>
      </c>
      <c r="H65" s="27">
        <v>844</v>
      </c>
      <c r="I65" s="27">
        <v>0</v>
      </c>
      <c r="J65" s="27">
        <v>250870</v>
      </c>
      <c r="K65" s="27">
        <v>0</v>
      </c>
      <c r="L6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1.2486992715920915E-2</v>
      </c>
      <c r="M65" s="27">
        <v>36</v>
      </c>
      <c r="N65" s="27">
        <v>0</v>
      </c>
      <c r="O65" s="27">
        <v>2630</v>
      </c>
      <c r="P65" s="27">
        <v>253</v>
      </c>
      <c r="Q6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65" s="27">
        <v>0</v>
      </c>
      <c r="S65" s="27">
        <v>0</v>
      </c>
      <c r="T65" s="27">
        <v>0</v>
      </c>
      <c r="U65" s="27">
        <v>2630</v>
      </c>
      <c r="V65" s="27">
        <v>253</v>
      </c>
      <c r="W65" s="27">
        <v>0</v>
      </c>
      <c r="X65" s="27">
        <v>0</v>
      </c>
      <c r="Y6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0.22450273049786743</v>
      </c>
      <c r="Z65" s="27">
        <v>2791</v>
      </c>
      <c r="AA65" s="27">
        <v>69474</v>
      </c>
      <c r="AB65" s="27">
        <v>15944</v>
      </c>
      <c r="AC65" s="27">
        <v>0</v>
      </c>
      <c r="AD65" s="27">
        <v>0</v>
      </c>
      <c r="AE65" s="27">
        <v>250870</v>
      </c>
      <c r="AF65" s="27">
        <v>0</v>
      </c>
      <c r="AG6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1.9396399576420755</v>
      </c>
      <c r="AH65" s="27">
        <v>6686</v>
      </c>
      <c r="AI65" s="27">
        <v>1370</v>
      </c>
      <c r="AJ65" s="27">
        <v>0</v>
      </c>
      <c r="AK65" s="27">
        <v>897</v>
      </c>
      <c r="AL65" s="27">
        <v>0</v>
      </c>
      <c r="AM65" s="27">
        <v>106</v>
      </c>
      <c r="AN65" s="27">
        <v>2287</v>
      </c>
      <c r="AO65" s="27">
        <v>3257</v>
      </c>
      <c r="AP65" s="27">
        <v>-882</v>
      </c>
      <c r="AQ65" s="27">
        <v>-1951</v>
      </c>
      <c r="AR6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5.6285171102661593</v>
      </c>
      <c r="AS65" s="27">
        <v>2829</v>
      </c>
      <c r="AT65" s="27">
        <v>2477</v>
      </c>
      <c r="AU65" s="27">
        <v>2699</v>
      </c>
      <c r="AV65" s="27">
        <v>2348</v>
      </c>
      <c r="AW65" s="27">
        <v>1708</v>
      </c>
      <c r="AX65" s="27">
        <v>0</v>
      </c>
      <c r="AY65" s="27">
        <v>2287</v>
      </c>
      <c r="AZ65" s="27">
        <v>0</v>
      </c>
      <c r="BA65" s="27">
        <v>455</v>
      </c>
      <c r="BB65" s="27">
        <v>0</v>
      </c>
      <c r="BC65" s="27">
        <v>0</v>
      </c>
      <c r="BD65" s="27">
        <v>0</v>
      </c>
      <c r="BE65" s="27">
        <v>2630</v>
      </c>
      <c r="BF65" s="26">
        <f>IFERROR(SUM(Cons_Metrics[[#This Row],[Operating surplus/(deficit) (social housing lettings)]])/SUM(Cons_Metrics[[#This Row],[Turnover from social housing lettings]]),"")</f>
        <v>0.23221661312528682</v>
      </c>
      <c r="BG65" s="27">
        <v>4554</v>
      </c>
      <c r="BH65" s="27">
        <v>19611</v>
      </c>
      <c r="BI65" s="26">
        <f>IFERROR(SUM(Cons_Metrics[[#This Row],[Operating surplus/(deficit) (overall)2]],-Cons_Metrics[[#This Row],[Gain/(loss) on disposal of fixed assets (housing properties)2]],-Cons_Metrics[[#This Row],[Gain/(loss) on disposal of fixed assets (other)2]])/SUM(Cons_Metrics[[#This Row],[Turnover (overall)]]),"")</f>
        <v>0.25799563212812426</v>
      </c>
      <c r="BJ65" s="27">
        <v>6686</v>
      </c>
      <c r="BK65" s="27">
        <v>1370</v>
      </c>
      <c r="BL65" s="27">
        <v>0</v>
      </c>
      <c r="BM65" s="27">
        <v>20605</v>
      </c>
      <c r="BN65" s="26">
        <f>IFERROR(SUM(Cons_Metrics[[#This Row],[Operating surplus/(deficit) (overall)3]],Cons_Metrics[[#This Row],[Share of operating surplus/(deficit) in joint ventures or associates]])/SUM(Cons_Metrics[[#This Row],[Total assets less current liabilities]]),"")</f>
        <v>2.4790875652586617E-2</v>
      </c>
      <c r="BO65" s="27">
        <v>6686</v>
      </c>
      <c r="BP65" s="27">
        <v>0</v>
      </c>
      <c r="BQ65" s="27">
        <v>269696</v>
      </c>
      <c r="BR65" s="65">
        <f>Cons_Metrics[[#This Row],[Total social housing units owned (Period end)]]</f>
        <v>2630</v>
      </c>
      <c r="BS65" s="26">
        <v>3.7471612414837242E-2</v>
      </c>
      <c r="BT65" s="26">
        <v>0.13247539742619227</v>
      </c>
      <c r="BU65" s="30" t="s">
        <v>845</v>
      </c>
      <c r="BV65" s="64" t="s">
        <v>118</v>
      </c>
      <c r="BW65" s="31" t="s">
        <v>118</v>
      </c>
      <c r="BX65" s="30" t="s">
        <v>846</v>
      </c>
      <c r="BY65" s="29">
        <v>1.2670703107334416</v>
      </c>
    </row>
    <row r="66" spans="1:77" x14ac:dyDescent="0.25">
      <c r="A66" s="23" t="s">
        <v>428</v>
      </c>
      <c r="B66" s="24" t="s">
        <v>427</v>
      </c>
      <c r="C66" s="25" t="s">
        <v>686</v>
      </c>
      <c r="D6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4.3380691369994763E-2</v>
      </c>
      <c r="E66" s="27">
        <v>10055</v>
      </c>
      <c r="F66" s="27">
        <v>1563</v>
      </c>
      <c r="G66" s="27">
        <v>32766</v>
      </c>
      <c r="H66" s="27">
        <v>0</v>
      </c>
      <c r="I66" s="27">
        <v>0</v>
      </c>
      <c r="J66" s="27">
        <v>1023128</v>
      </c>
      <c r="K66" s="27">
        <v>0</v>
      </c>
      <c r="L6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5.2941176470588233E-3</v>
      </c>
      <c r="M66" s="27">
        <v>153</v>
      </c>
      <c r="N66" s="27">
        <v>0</v>
      </c>
      <c r="O66" s="27">
        <v>28900</v>
      </c>
      <c r="P66" s="27">
        <v>0</v>
      </c>
      <c r="Q6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5.6969236612229397E-3</v>
      </c>
      <c r="R66" s="27">
        <v>0</v>
      </c>
      <c r="S66" s="27">
        <v>0</v>
      </c>
      <c r="T66" s="27">
        <v>165</v>
      </c>
      <c r="U66" s="27">
        <v>28900</v>
      </c>
      <c r="V66" s="27">
        <v>0</v>
      </c>
      <c r="W66" s="27">
        <v>63</v>
      </c>
      <c r="X66" s="27">
        <v>0</v>
      </c>
      <c r="Y6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0.49845082922175915</v>
      </c>
      <c r="Z66" s="27">
        <v>12623</v>
      </c>
      <c r="AA66" s="27">
        <v>528387</v>
      </c>
      <c r="AB66" s="27">
        <v>31031</v>
      </c>
      <c r="AC66" s="27">
        <v>0</v>
      </c>
      <c r="AD66" s="27">
        <v>0</v>
      </c>
      <c r="AE66" s="27">
        <v>1023128</v>
      </c>
      <c r="AF66" s="27">
        <v>0</v>
      </c>
      <c r="AG6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1.0020789138735682</v>
      </c>
      <c r="AH66" s="27">
        <v>28287</v>
      </c>
      <c r="AI66" s="27">
        <v>1473</v>
      </c>
      <c r="AJ66" s="27">
        <v>-40</v>
      </c>
      <c r="AK66" s="27">
        <v>123</v>
      </c>
      <c r="AL66" s="27">
        <v>0</v>
      </c>
      <c r="AM66" s="27">
        <v>1424</v>
      </c>
      <c r="AN66" s="27">
        <v>32766</v>
      </c>
      <c r="AO66" s="27">
        <v>28230</v>
      </c>
      <c r="AP66" s="27">
        <v>0</v>
      </c>
      <c r="AQ66" s="27">
        <v>-23570</v>
      </c>
      <c r="AR6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3.4860808520939242</v>
      </c>
      <c r="AS66" s="27">
        <v>20556</v>
      </c>
      <c r="AT66" s="27">
        <v>3113</v>
      </c>
      <c r="AU66" s="27">
        <v>26247</v>
      </c>
      <c r="AV66" s="27">
        <v>7711</v>
      </c>
      <c r="AW66" s="27">
        <v>8490</v>
      </c>
      <c r="AX66" s="27">
        <v>0</v>
      </c>
      <c r="AY66" s="27">
        <v>32766</v>
      </c>
      <c r="AZ66" s="27">
        <v>602</v>
      </c>
      <c r="BA66" s="27">
        <v>0</v>
      </c>
      <c r="BB66" s="27">
        <v>0</v>
      </c>
      <c r="BC66" s="27">
        <v>322</v>
      </c>
      <c r="BD66" s="27">
        <v>1000</v>
      </c>
      <c r="BE66" s="27">
        <v>28917</v>
      </c>
      <c r="BF66" s="26">
        <f>IFERROR(SUM(Cons_Metrics[[#This Row],[Operating surplus/(deficit) (social housing lettings)]])/SUM(Cons_Metrics[[#This Row],[Turnover from social housing lettings]]),"")</f>
        <v>0.20892260544098068</v>
      </c>
      <c r="BG66" s="27">
        <v>24951</v>
      </c>
      <c r="BH66" s="27">
        <v>119427</v>
      </c>
      <c r="BI66" s="26">
        <f>IFERROR(SUM(Cons_Metrics[[#This Row],[Operating surplus/(deficit) (overall)2]],-Cons_Metrics[[#This Row],[Gain/(loss) on disposal of fixed assets (housing properties)2]],-Cons_Metrics[[#This Row],[Gain/(loss) on disposal of fixed assets (other)2]])/SUM(Cons_Metrics[[#This Row],[Turnover (overall)]]),"")</f>
        <v>0.15594385695951871</v>
      </c>
      <c r="BJ66" s="27">
        <v>28287</v>
      </c>
      <c r="BK66" s="27">
        <v>1473</v>
      </c>
      <c r="BL66" s="27">
        <v>-40</v>
      </c>
      <c r="BM66" s="27">
        <v>172203</v>
      </c>
      <c r="BN66" s="26">
        <f>IFERROR(SUM(Cons_Metrics[[#This Row],[Operating surplus/(deficit) (overall)3]],Cons_Metrics[[#This Row],[Share of operating surplus/(deficit) in joint ventures or associates]])/SUM(Cons_Metrics[[#This Row],[Total assets less current liabilities]]),"")</f>
        <v>2.4489742912675153E-2</v>
      </c>
      <c r="BO66" s="27">
        <v>28287</v>
      </c>
      <c r="BP66" s="27">
        <v>0</v>
      </c>
      <c r="BQ66" s="27">
        <v>1155055</v>
      </c>
      <c r="BR66" s="65">
        <f>Cons_Metrics[[#This Row],[Total social housing units owned (Period end)]]</f>
        <v>28900</v>
      </c>
      <c r="BS66" s="26">
        <v>4.6712802768166086E-3</v>
      </c>
      <c r="BT66" s="26">
        <v>6.6089965397923877E-3</v>
      </c>
      <c r="BU66" s="30" t="s">
        <v>850</v>
      </c>
      <c r="BV66" s="64">
        <v>2001</v>
      </c>
      <c r="BW66" s="31" t="s">
        <v>851</v>
      </c>
      <c r="BX66" s="30" t="s">
        <v>858</v>
      </c>
      <c r="BY66" s="29">
        <v>0.87859632736113924</v>
      </c>
    </row>
    <row r="67" spans="1:77" x14ac:dyDescent="0.25">
      <c r="A67" s="23" t="s">
        <v>703</v>
      </c>
      <c r="B67" s="24" t="s">
        <v>429</v>
      </c>
      <c r="C67" s="25" t="s">
        <v>686</v>
      </c>
      <c r="D6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0.27352267363549498</v>
      </c>
      <c r="E67" s="27">
        <v>17755</v>
      </c>
      <c r="F67" s="27">
        <v>0</v>
      </c>
      <c r="G67" s="27">
        <v>5623</v>
      </c>
      <c r="H67" s="27">
        <v>381</v>
      </c>
      <c r="I67" s="27">
        <v>0</v>
      </c>
      <c r="J67" s="27">
        <v>86863</v>
      </c>
      <c r="K67" s="27">
        <v>0</v>
      </c>
      <c r="L6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1.3410356921807304E-2</v>
      </c>
      <c r="M67" s="27">
        <v>65</v>
      </c>
      <c r="N67" s="27">
        <v>0</v>
      </c>
      <c r="O67" s="27">
        <v>4535</v>
      </c>
      <c r="P67" s="27">
        <v>312</v>
      </c>
      <c r="Q6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67" s="27">
        <v>0</v>
      </c>
      <c r="S67" s="27">
        <v>0</v>
      </c>
      <c r="T67" s="27">
        <v>0</v>
      </c>
      <c r="U67" s="27">
        <v>4535</v>
      </c>
      <c r="V67" s="27">
        <v>312</v>
      </c>
      <c r="W67" s="27">
        <v>0</v>
      </c>
      <c r="X67" s="27">
        <v>0</v>
      </c>
      <c r="Y6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0.5201754486950716</v>
      </c>
      <c r="Z67" s="27">
        <v>0</v>
      </c>
      <c r="AA67" s="27">
        <v>48931</v>
      </c>
      <c r="AB67" s="27">
        <v>3926</v>
      </c>
      <c r="AC67" s="27">
        <v>0</v>
      </c>
      <c r="AD67" s="27">
        <v>179</v>
      </c>
      <c r="AE67" s="27">
        <v>86863</v>
      </c>
      <c r="AF67" s="27">
        <v>0</v>
      </c>
      <c r="AG6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1.1812834224598932</v>
      </c>
      <c r="AH67" s="27">
        <v>6668</v>
      </c>
      <c r="AI67" s="27">
        <v>1785</v>
      </c>
      <c r="AJ67" s="27">
        <v>0</v>
      </c>
      <c r="AK67" s="27">
        <v>24</v>
      </c>
      <c r="AL67" s="27">
        <v>0</v>
      </c>
      <c r="AM67" s="27">
        <v>10</v>
      </c>
      <c r="AN67" s="27">
        <v>5623</v>
      </c>
      <c r="AO67" s="27">
        <v>2963</v>
      </c>
      <c r="AP67" s="27">
        <v>-381</v>
      </c>
      <c r="AQ67" s="27">
        <v>-1489</v>
      </c>
      <c r="AR6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4.2697960078964687</v>
      </c>
      <c r="AS67" s="27">
        <v>7237</v>
      </c>
      <c r="AT67" s="27">
        <v>1627</v>
      </c>
      <c r="AU67" s="27">
        <v>3428</v>
      </c>
      <c r="AV67" s="27">
        <v>241</v>
      </c>
      <c r="AW67" s="27">
        <v>5</v>
      </c>
      <c r="AX67" s="27">
        <v>0</v>
      </c>
      <c r="AY67" s="27">
        <v>5623</v>
      </c>
      <c r="AZ67" s="27">
        <v>441</v>
      </c>
      <c r="BA67" s="27">
        <v>59</v>
      </c>
      <c r="BB67" s="27">
        <v>577</v>
      </c>
      <c r="BC67" s="27">
        <v>228</v>
      </c>
      <c r="BD67" s="27">
        <v>0</v>
      </c>
      <c r="BE67" s="27">
        <v>4559</v>
      </c>
      <c r="BF67" s="26">
        <f>IFERROR(SUM(Cons_Metrics[[#This Row],[Operating surplus/(deficit) (social housing lettings)]])/SUM(Cons_Metrics[[#This Row],[Turnover from social housing lettings]]),"")</f>
        <v>0.2454889620925316</v>
      </c>
      <c r="BG67" s="27">
        <v>4993</v>
      </c>
      <c r="BH67" s="27">
        <v>20339</v>
      </c>
      <c r="BI67" s="26">
        <f>IFERROR(SUM(Cons_Metrics[[#This Row],[Operating surplus/(deficit) (overall)2]],-Cons_Metrics[[#This Row],[Gain/(loss) on disposal of fixed assets (housing properties)2]],-Cons_Metrics[[#This Row],[Gain/(loss) on disposal of fixed assets (other)2]])/SUM(Cons_Metrics[[#This Row],[Turnover (overall)]]),"")</f>
        <v>0.21420424635901036</v>
      </c>
      <c r="BJ67" s="27">
        <v>6668</v>
      </c>
      <c r="BK67" s="27">
        <v>1785</v>
      </c>
      <c r="BL67" s="27">
        <v>0</v>
      </c>
      <c r="BM67" s="27">
        <v>22796</v>
      </c>
      <c r="BN67" s="26">
        <f>IFERROR(SUM(Cons_Metrics[[#This Row],[Operating surplus/(deficit) (overall)3]],Cons_Metrics[[#This Row],[Share of operating surplus/(deficit) in joint ventures or associates]])/SUM(Cons_Metrics[[#This Row],[Total assets less current liabilities]]),"")</f>
        <v>3.5725766700242169E-2</v>
      </c>
      <c r="BO67" s="27">
        <v>6668</v>
      </c>
      <c r="BP67" s="27">
        <v>0</v>
      </c>
      <c r="BQ67" s="27">
        <v>186644</v>
      </c>
      <c r="BR67" s="65">
        <f>Cons_Metrics[[#This Row],[Total social housing units owned (Period end)]]</f>
        <v>4535</v>
      </c>
      <c r="BS67" s="26">
        <v>1.996007984031936E-3</v>
      </c>
      <c r="BT67" s="26">
        <v>6.65335994677312E-2</v>
      </c>
      <c r="BU67" s="30" t="s">
        <v>850</v>
      </c>
      <c r="BV67" s="64">
        <v>2015</v>
      </c>
      <c r="BW67" s="31" t="s">
        <v>857</v>
      </c>
      <c r="BX67" s="30" t="s">
        <v>855</v>
      </c>
      <c r="BY67" s="29">
        <v>0.94425117472629427</v>
      </c>
    </row>
    <row r="68" spans="1:77" x14ac:dyDescent="0.25">
      <c r="A68" s="23" t="s">
        <v>432</v>
      </c>
      <c r="B68" s="24" t="s">
        <v>431</v>
      </c>
      <c r="C68" s="25" t="s">
        <v>686</v>
      </c>
      <c r="D6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9.3904494382022474E-2</v>
      </c>
      <c r="E68" s="27">
        <v>9616</v>
      </c>
      <c r="F68" s="27">
        <v>0</v>
      </c>
      <c r="G68" s="27">
        <v>413</v>
      </c>
      <c r="H68" s="27">
        <v>0</v>
      </c>
      <c r="I68" s="27">
        <v>0</v>
      </c>
      <c r="J68" s="27">
        <v>106800</v>
      </c>
      <c r="K68" s="27">
        <v>0</v>
      </c>
      <c r="L6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0.14703196347031963</v>
      </c>
      <c r="M68" s="27">
        <v>322</v>
      </c>
      <c r="N68" s="27">
        <v>0</v>
      </c>
      <c r="O68" s="27">
        <v>2190</v>
      </c>
      <c r="P68" s="27">
        <v>0</v>
      </c>
      <c r="Q6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68" s="27">
        <v>0</v>
      </c>
      <c r="S68" s="27">
        <v>0</v>
      </c>
      <c r="T68" s="27">
        <v>0</v>
      </c>
      <c r="U68" s="27">
        <v>2190</v>
      </c>
      <c r="V68" s="27">
        <v>0</v>
      </c>
      <c r="W68" s="27">
        <v>6</v>
      </c>
      <c r="X68" s="27">
        <v>0</v>
      </c>
      <c r="Y6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0.42731273408239701</v>
      </c>
      <c r="Z68" s="27">
        <v>1423</v>
      </c>
      <c r="AA68" s="27">
        <v>50299</v>
      </c>
      <c r="AB68" s="27">
        <v>8552</v>
      </c>
      <c r="AC68" s="27">
        <v>2467</v>
      </c>
      <c r="AD68" s="27">
        <v>0</v>
      </c>
      <c r="AE68" s="27">
        <v>106800</v>
      </c>
      <c r="AF68" s="27">
        <v>0</v>
      </c>
      <c r="AG6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2.1837406015037595</v>
      </c>
      <c r="AH68" s="27">
        <v>4480</v>
      </c>
      <c r="AI68" s="27">
        <v>370</v>
      </c>
      <c r="AJ68" s="27">
        <v>-89</v>
      </c>
      <c r="AK68" s="27">
        <v>216</v>
      </c>
      <c r="AL68" s="27">
        <v>0</v>
      </c>
      <c r="AM68" s="27">
        <v>24</v>
      </c>
      <c r="AN68" s="27">
        <v>413</v>
      </c>
      <c r="AO68" s="27">
        <v>1053</v>
      </c>
      <c r="AP68" s="27">
        <v>0</v>
      </c>
      <c r="AQ68" s="27">
        <v>-2128</v>
      </c>
      <c r="AR6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7.0854316546762588</v>
      </c>
      <c r="AS68" s="27">
        <v>4732</v>
      </c>
      <c r="AT68" s="27">
        <v>931</v>
      </c>
      <c r="AU68" s="27">
        <v>1230</v>
      </c>
      <c r="AV68" s="27">
        <v>1502</v>
      </c>
      <c r="AW68" s="27">
        <v>501</v>
      </c>
      <c r="AX68" s="27">
        <v>5923</v>
      </c>
      <c r="AY68" s="27">
        <v>413</v>
      </c>
      <c r="AZ68" s="27">
        <v>469</v>
      </c>
      <c r="BA68" s="27">
        <v>0</v>
      </c>
      <c r="BB68" s="27">
        <v>0</v>
      </c>
      <c r="BC68" s="27">
        <v>57</v>
      </c>
      <c r="BD68" s="27">
        <v>0</v>
      </c>
      <c r="BE68" s="27">
        <v>2224</v>
      </c>
      <c r="BF68" s="26">
        <f>IFERROR(SUM(Cons_Metrics[[#This Row],[Operating surplus/(deficit) (social housing lettings)]])/SUM(Cons_Metrics[[#This Row],[Turnover from social housing lettings]]),"")</f>
        <v>0.19893419380072358</v>
      </c>
      <c r="BG68" s="27">
        <v>4069</v>
      </c>
      <c r="BH68" s="27">
        <v>20454</v>
      </c>
      <c r="BI68" s="26">
        <f>IFERROR(SUM(Cons_Metrics[[#This Row],[Operating surplus/(deficit) (overall)2]],-Cons_Metrics[[#This Row],[Gain/(loss) on disposal of fixed assets (housing properties)2]],-Cons_Metrics[[#This Row],[Gain/(loss) on disposal of fixed assets (other)2]])/SUM(Cons_Metrics[[#This Row],[Turnover (overall)]]),"")</f>
        <v>0.20267400328217008</v>
      </c>
      <c r="BJ68" s="27">
        <v>4480</v>
      </c>
      <c r="BK68" s="27">
        <v>370</v>
      </c>
      <c r="BL68" s="27">
        <v>-89</v>
      </c>
      <c r="BM68" s="27">
        <v>20718</v>
      </c>
      <c r="BN68" s="26">
        <f>IFERROR(SUM(Cons_Metrics[[#This Row],[Operating surplus/(deficit) (overall)3]],Cons_Metrics[[#This Row],[Share of operating surplus/(deficit) in joint ventures or associates]])/SUM(Cons_Metrics[[#This Row],[Total assets less current liabilities]]),"")</f>
        <v>4.0240002874285918E-2</v>
      </c>
      <c r="BO68" s="27">
        <v>4480</v>
      </c>
      <c r="BP68" s="27">
        <v>0</v>
      </c>
      <c r="BQ68" s="27">
        <v>111332</v>
      </c>
      <c r="BR68" s="65">
        <f>Cons_Metrics[[#This Row],[Total social housing units owned (Period end)]]</f>
        <v>2190</v>
      </c>
      <c r="BS68" s="26">
        <v>0.9726027397260274</v>
      </c>
      <c r="BT68" s="26">
        <v>0</v>
      </c>
      <c r="BU68" s="30" t="s">
        <v>845</v>
      </c>
      <c r="BV68" s="64" t="s">
        <v>118</v>
      </c>
      <c r="BW68" s="31" t="s">
        <v>118</v>
      </c>
      <c r="BX68" s="30" t="s">
        <v>848</v>
      </c>
      <c r="BY68" s="29">
        <v>0.98330645327544808</v>
      </c>
    </row>
    <row r="69" spans="1:77" x14ac:dyDescent="0.25">
      <c r="A69" s="23" t="s">
        <v>433</v>
      </c>
      <c r="B69" s="24" t="s">
        <v>578</v>
      </c>
      <c r="C69" s="25" t="s">
        <v>686</v>
      </c>
      <c r="D6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0.16807534357607307</v>
      </c>
      <c r="E69" s="27">
        <v>70401</v>
      </c>
      <c r="F69" s="27">
        <v>0</v>
      </c>
      <c r="G69" s="27">
        <v>3091</v>
      </c>
      <c r="H69" s="27">
        <v>1159</v>
      </c>
      <c r="I69" s="27">
        <v>0</v>
      </c>
      <c r="J69" s="27">
        <v>444152</v>
      </c>
      <c r="K69" s="27">
        <v>0</v>
      </c>
      <c r="L6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3.7717601547388784E-2</v>
      </c>
      <c r="M69" s="27">
        <v>273</v>
      </c>
      <c r="N69" s="27">
        <v>0</v>
      </c>
      <c r="O69" s="27">
        <v>7238</v>
      </c>
      <c r="P69" s="27">
        <v>0</v>
      </c>
      <c r="Q6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1.0237613751263903E-2</v>
      </c>
      <c r="R69" s="27">
        <v>69</v>
      </c>
      <c r="S69" s="27">
        <v>0</v>
      </c>
      <c r="T69" s="27">
        <v>12</v>
      </c>
      <c r="U69" s="27">
        <v>7238</v>
      </c>
      <c r="V69" s="27">
        <v>0</v>
      </c>
      <c r="W69" s="27">
        <v>206</v>
      </c>
      <c r="X69" s="27">
        <v>468</v>
      </c>
      <c r="Y6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0.51301581440587907</v>
      </c>
      <c r="Z69" s="27">
        <v>3175</v>
      </c>
      <c r="AA69" s="27">
        <v>234485</v>
      </c>
      <c r="AB69" s="27">
        <v>9803</v>
      </c>
      <c r="AC69" s="27">
        <v>0</v>
      </c>
      <c r="AD69" s="27">
        <v>0</v>
      </c>
      <c r="AE69" s="27">
        <v>444152</v>
      </c>
      <c r="AF69" s="27">
        <v>0</v>
      </c>
      <c r="AG6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2.0741872402835493</v>
      </c>
      <c r="AH69" s="27">
        <v>12318</v>
      </c>
      <c r="AI69" s="27">
        <v>569</v>
      </c>
      <c r="AJ69" s="27">
        <v>804</v>
      </c>
      <c r="AK69" s="27">
        <v>340</v>
      </c>
      <c r="AL69" s="27">
        <v>0</v>
      </c>
      <c r="AM69" s="27">
        <v>248</v>
      </c>
      <c r="AN69" s="27">
        <v>3091</v>
      </c>
      <c r="AO69" s="27">
        <v>9209</v>
      </c>
      <c r="AP69" s="27">
        <v>-1762</v>
      </c>
      <c r="AQ69" s="27">
        <v>-6420</v>
      </c>
      <c r="AR6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3.6425808234318873</v>
      </c>
      <c r="AS69" s="27">
        <v>9545</v>
      </c>
      <c r="AT69" s="27">
        <v>2497</v>
      </c>
      <c r="AU69" s="27">
        <v>4699</v>
      </c>
      <c r="AV69" s="27">
        <v>5217</v>
      </c>
      <c r="AW69" s="27">
        <v>0</v>
      </c>
      <c r="AX69" s="27">
        <v>0</v>
      </c>
      <c r="AY69" s="27">
        <v>3091</v>
      </c>
      <c r="AZ69" s="27">
        <v>1145</v>
      </c>
      <c r="BA69" s="27">
        <v>0</v>
      </c>
      <c r="BB69" s="27">
        <v>0</v>
      </c>
      <c r="BC69" s="27">
        <v>38</v>
      </c>
      <c r="BD69" s="27">
        <v>133</v>
      </c>
      <c r="BE69" s="27">
        <v>7238</v>
      </c>
      <c r="BF69" s="26">
        <f>IFERROR(SUM(Cons_Metrics[[#This Row],[Operating surplus/(deficit) (social housing lettings)]])/SUM(Cons_Metrics[[#This Row],[Turnover from social housing lettings]]),"")</f>
        <v>0.19019248395967003</v>
      </c>
      <c r="BG69" s="27">
        <v>7470</v>
      </c>
      <c r="BH69" s="27">
        <v>39276</v>
      </c>
      <c r="BI69" s="26">
        <f>IFERROR(SUM(Cons_Metrics[[#This Row],[Operating surplus/(deficit) (overall)2]],-Cons_Metrics[[#This Row],[Gain/(loss) on disposal of fixed assets (housing properties)2]],-Cons_Metrics[[#This Row],[Gain/(loss) on disposal of fixed assets (other)2]])/SUM(Cons_Metrics[[#This Row],[Turnover (overall)]]),"")</f>
        <v>0.19099888314951835</v>
      </c>
      <c r="BJ69" s="27">
        <v>12318</v>
      </c>
      <c r="BK69" s="27">
        <v>569</v>
      </c>
      <c r="BL69" s="27">
        <v>804</v>
      </c>
      <c r="BM69" s="27">
        <v>57304</v>
      </c>
      <c r="BN69" s="26">
        <f>IFERROR(SUM(Cons_Metrics[[#This Row],[Operating surplus/(deficit) (overall)3]],Cons_Metrics[[#This Row],[Share of operating surplus/(deficit) in joint ventures or associates]])/SUM(Cons_Metrics[[#This Row],[Total assets less current liabilities]]),"")</f>
        <v>2.4642505621484071E-2</v>
      </c>
      <c r="BO69" s="27">
        <v>12318</v>
      </c>
      <c r="BP69" s="27">
        <v>0</v>
      </c>
      <c r="BQ69" s="27">
        <v>499868</v>
      </c>
      <c r="BR69" s="65">
        <f>Cons_Metrics[[#This Row],[Total social housing units owned (Period end)]]</f>
        <v>7238</v>
      </c>
      <c r="BS69" s="26">
        <v>0</v>
      </c>
      <c r="BT69" s="26">
        <v>0.1347057198121028</v>
      </c>
      <c r="BU69" s="30" t="s">
        <v>850</v>
      </c>
      <c r="BV69" s="64">
        <v>2004</v>
      </c>
      <c r="BW69" s="31" t="s">
        <v>851</v>
      </c>
      <c r="BX69" s="30" t="s">
        <v>847</v>
      </c>
      <c r="BY69" s="29">
        <v>1.033229995759424</v>
      </c>
    </row>
    <row r="70" spans="1:77" x14ac:dyDescent="0.25">
      <c r="A70" s="23" t="s">
        <v>661</v>
      </c>
      <c r="B70" s="24" t="s">
        <v>575</v>
      </c>
      <c r="C70" s="25" t="s">
        <v>686</v>
      </c>
      <c r="D7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5.9003965840326973E-2</v>
      </c>
      <c r="E70" s="27">
        <v>28205</v>
      </c>
      <c r="F70" s="27">
        <v>0</v>
      </c>
      <c r="G70" s="27">
        <v>6811</v>
      </c>
      <c r="H70" s="27">
        <v>974</v>
      </c>
      <c r="I70" s="27">
        <v>0</v>
      </c>
      <c r="J70" s="27">
        <v>609959</v>
      </c>
      <c r="K70" s="27">
        <v>0</v>
      </c>
      <c r="L7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1.3883150152879928E-2</v>
      </c>
      <c r="M70" s="27">
        <v>168</v>
      </c>
      <c r="N70" s="27">
        <v>0</v>
      </c>
      <c r="O70" s="27">
        <v>11738</v>
      </c>
      <c r="P70" s="27">
        <v>363</v>
      </c>
      <c r="Q7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1.3102939972156253E-3</v>
      </c>
      <c r="R70" s="27">
        <v>6</v>
      </c>
      <c r="S70" s="27">
        <v>0</v>
      </c>
      <c r="T70" s="27">
        <v>10</v>
      </c>
      <c r="U70" s="27">
        <v>11738</v>
      </c>
      <c r="V70" s="27">
        <v>363</v>
      </c>
      <c r="W70" s="27">
        <v>110</v>
      </c>
      <c r="X70" s="27">
        <v>0</v>
      </c>
      <c r="Y7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0.45833080584104835</v>
      </c>
      <c r="Z70" s="27">
        <v>3085</v>
      </c>
      <c r="AA70" s="27">
        <v>294663</v>
      </c>
      <c r="AB70" s="27">
        <v>18185</v>
      </c>
      <c r="AC70" s="27">
        <v>0</v>
      </c>
      <c r="AD70" s="27">
        <v>0</v>
      </c>
      <c r="AE70" s="27">
        <v>609959</v>
      </c>
      <c r="AF70" s="27">
        <v>0</v>
      </c>
      <c r="AG7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1.58864328774227</v>
      </c>
      <c r="AH70" s="27">
        <v>24514</v>
      </c>
      <c r="AI70" s="27">
        <v>0</v>
      </c>
      <c r="AJ70" s="27">
        <v>3455</v>
      </c>
      <c r="AK70" s="27">
        <v>183</v>
      </c>
      <c r="AL70" s="27">
        <v>0</v>
      </c>
      <c r="AM70" s="27">
        <v>405</v>
      </c>
      <c r="AN70" s="27">
        <v>6811</v>
      </c>
      <c r="AO70" s="27">
        <v>10038</v>
      </c>
      <c r="AP70" s="27">
        <v>-974</v>
      </c>
      <c r="AQ70" s="27">
        <v>-14453</v>
      </c>
      <c r="AR7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3.4645728018563022</v>
      </c>
      <c r="AS70" s="27">
        <v>9570</v>
      </c>
      <c r="AT70" s="27">
        <v>2165</v>
      </c>
      <c r="AU70" s="27">
        <v>11281</v>
      </c>
      <c r="AV70" s="27">
        <v>2653</v>
      </c>
      <c r="AW70" s="27">
        <v>6422</v>
      </c>
      <c r="AX70" s="27">
        <v>0</v>
      </c>
      <c r="AY70" s="27">
        <v>6811</v>
      </c>
      <c r="AZ70" s="27">
        <v>1499</v>
      </c>
      <c r="BA70" s="27">
        <v>76</v>
      </c>
      <c r="BB70" s="27">
        <v>1025</v>
      </c>
      <c r="BC70" s="27">
        <v>0</v>
      </c>
      <c r="BD70" s="27">
        <v>305</v>
      </c>
      <c r="BE70" s="27">
        <v>12067</v>
      </c>
      <c r="BF70" s="26">
        <f>IFERROR(SUM(Cons_Metrics[[#This Row],[Operating surplus/(deficit) (social housing lettings)]])/SUM(Cons_Metrics[[#This Row],[Turnover from social housing lettings]]),"")</f>
        <v>0.28904835684579627</v>
      </c>
      <c r="BG70" s="27">
        <v>17723</v>
      </c>
      <c r="BH70" s="27">
        <v>61315</v>
      </c>
      <c r="BI70" s="26">
        <f>IFERROR(SUM(Cons_Metrics[[#This Row],[Operating surplus/(deficit) (overall)2]],-Cons_Metrics[[#This Row],[Gain/(loss) on disposal of fixed assets (housing properties)2]],-Cons_Metrics[[#This Row],[Gain/(loss) on disposal of fixed assets (other)2]])/SUM(Cons_Metrics[[#This Row],[Turnover (overall)]]),"")</f>
        <v>0.29591377905179439</v>
      </c>
      <c r="BJ70" s="27">
        <v>24514</v>
      </c>
      <c r="BK70" s="27">
        <v>0</v>
      </c>
      <c r="BL70" s="27">
        <v>3455</v>
      </c>
      <c r="BM70" s="27">
        <v>71166</v>
      </c>
      <c r="BN70" s="26">
        <f>IFERROR(SUM(Cons_Metrics[[#This Row],[Operating surplus/(deficit) (overall)3]],Cons_Metrics[[#This Row],[Share of operating surplus/(deficit) in joint ventures or associates]])/SUM(Cons_Metrics[[#This Row],[Total assets less current liabilities]]),"")</f>
        <v>3.7425668506347279E-2</v>
      </c>
      <c r="BO70" s="27">
        <v>24514</v>
      </c>
      <c r="BP70" s="27">
        <v>0</v>
      </c>
      <c r="BQ70" s="27">
        <v>655005</v>
      </c>
      <c r="BR70" s="65">
        <f>Cons_Metrics[[#This Row],[Total social housing units owned (Period end)]]</f>
        <v>11738</v>
      </c>
      <c r="BS70" s="26">
        <v>3.2123381049761417E-2</v>
      </c>
      <c r="BT70" s="26">
        <v>8.8701431492842542E-2</v>
      </c>
      <c r="BU70" s="30" t="s">
        <v>850</v>
      </c>
      <c r="BV70" s="64">
        <v>2001</v>
      </c>
      <c r="BW70" s="31" t="s">
        <v>851</v>
      </c>
      <c r="BX70" s="30" t="s">
        <v>856</v>
      </c>
      <c r="BY70" s="29">
        <v>0.97922668172814786</v>
      </c>
    </row>
    <row r="71" spans="1:77" x14ac:dyDescent="0.25">
      <c r="A71" s="23" t="s">
        <v>435</v>
      </c>
      <c r="B71" s="24" t="s">
        <v>434</v>
      </c>
      <c r="C71" s="25" t="s">
        <v>686</v>
      </c>
      <c r="D7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5.1459934301332076E-2</v>
      </c>
      <c r="E71" s="27">
        <v>44464</v>
      </c>
      <c r="F71" s="27">
        <v>0</v>
      </c>
      <c r="G71" s="27">
        <v>9555</v>
      </c>
      <c r="H71" s="27">
        <v>1421</v>
      </c>
      <c r="I71" s="27">
        <v>0</v>
      </c>
      <c r="J71" s="27">
        <v>1077343</v>
      </c>
      <c r="K71" s="27">
        <v>0</v>
      </c>
      <c r="L7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1.2936917690344787E-2</v>
      </c>
      <c r="M71" s="27">
        <v>214</v>
      </c>
      <c r="N71" s="27">
        <v>4</v>
      </c>
      <c r="O71" s="27">
        <v>16024</v>
      </c>
      <c r="P71" s="27">
        <v>827</v>
      </c>
      <c r="Q7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5.1615930553111618E-3</v>
      </c>
      <c r="R71" s="27">
        <v>1</v>
      </c>
      <c r="S71" s="27">
        <v>0</v>
      </c>
      <c r="T71" s="27">
        <v>87</v>
      </c>
      <c r="U71" s="27">
        <v>16024</v>
      </c>
      <c r="V71" s="27">
        <v>827</v>
      </c>
      <c r="W71" s="27">
        <v>149</v>
      </c>
      <c r="X71" s="27">
        <v>49</v>
      </c>
      <c r="Y7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0.46750941900583193</v>
      </c>
      <c r="Z71" s="27">
        <v>9446</v>
      </c>
      <c r="AA71" s="27">
        <v>531060</v>
      </c>
      <c r="AB71" s="27">
        <v>39727</v>
      </c>
      <c r="AC71" s="27">
        <v>0</v>
      </c>
      <c r="AD71" s="27">
        <v>2889</v>
      </c>
      <c r="AE71" s="27">
        <v>1077343</v>
      </c>
      <c r="AF71" s="27">
        <v>0</v>
      </c>
      <c r="AG7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1.4582566697332107</v>
      </c>
      <c r="AH71" s="27">
        <v>38458</v>
      </c>
      <c r="AI71" s="27">
        <v>3435</v>
      </c>
      <c r="AJ71" s="27">
        <v>502</v>
      </c>
      <c r="AK71" s="27">
        <v>5378</v>
      </c>
      <c r="AL71" s="27">
        <v>0</v>
      </c>
      <c r="AM71" s="27">
        <v>517</v>
      </c>
      <c r="AN71" s="27">
        <v>9555</v>
      </c>
      <c r="AO71" s="27">
        <v>17938</v>
      </c>
      <c r="AP71" s="27">
        <v>-2512</v>
      </c>
      <c r="AQ71" s="27">
        <v>-23576</v>
      </c>
      <c r="AR7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3.2779703562036815</v>
      </c>
      <c r="AS71" s="27">
        <v>15717</v>
      </c>
      <c r="AT71" s="27">
        <v>7300</v>
      </c>
      <c r="AU71" s="27">
        <v>8077</v>
      </c>
      <c r="AV71" s="27">
        <v>3313</v>
      </c>
      <c r="AW71" s="27">
        <v>5562</v>
      </c>
      <c r="AX71" s="27">
        <v>317</v>
      </c>
      <c r="AY71" s="27">
        <v>9555</v>
      </c>
      <c r="AZ71" s="27">
        <v>37</v>
      </c>
      <c r="BA71" s="27">
        <v>0</v>
      </c>
      <c r="BB71" s="27">
        <v>819</v>
      </c>
      <c r="BC71" s="27">
        <v>2492</v>
      </c>
      <c r="BD71" s="27">
        <v>1658</v>
      </c>
      <c r="BE71" s="27">
        <v>16732</v>
      </c>
      <c r="BF71" s="26">
        <f>IFERROR(SUM(Cons_Metrics[[#This Row],[Operating surplus/(deficit) (social housing lettings)]])/SUM(Cons_Metrics[[#This Row],[Turnover from social housing lettings]]),"")</f>
        <v>0.341663159570959</v>
      </c>
      <c r="BG71" s="27">
        <v>30038</v>
      </c>
      <c r="BH71" s="27">
        <v>87917</v>
      </c>
      <c r="BI71" s="26">
        <f>IFERROR(SUM(Cons_Metrics[[#This Row],[Operating surplus/(deficit) (overall)2]],-Cons_Metrics[[#This Row],[Gain/(loss) on disposal of fixed assets (housing properties)2]],-Cons_Metrics[[#This Row],[Gain/(loss) on disposal of fixed assets (other)2]])/SUM(Cons_Metrics[[#This Row],[Turnover (overall)]]),"")</f>
        <v>0.28554058413360134</v>
      </c>
      <c r="BJ71" s="27">
        <v>38458</v>
      </c>
      <c r="BK71" s="27">
        <v>3435</v>
      </c>
      <c r="BL71" s="27">
        <v>502</v>
      </c>
      <c r="BM71" s="27">
        <v>120897</v>
      </c>
      <c r="BN71" s="26">
        <f>IFERROR(SUM(Cons_Metrics[[#This Row],[Operating surplus/(deficit) (overall)3]],Cons_Metrics[[#This Row],[Share of operating surplus/(deficit) in joint ventures or associates]])/SUM(Cons_Metrics[[#This Row],[Total assets less current liabilities]]),"")</f>
        <v>3.2964442665372934E-2</v>
      </c>
      <c r="BO71" s="27">
        <v>38458</v>
      </c>
      <c r="BP71" s="27">
        <v>0</v>
      </c>
      <c r="BQ71" s="27">
        <v>1166651</v>
      </c>
      <c r="BR71" s="65">
        <f>Cons_Metrics[[#This Row],[Total social housing units owned (Period end)]]</f>
        <v>16024</v>
      </c>
      <c r="BS71" s="26">
        <v>6.8771842236645037E-2</v>
      </c>
      <c r="BT71" s="26">
        <v>1.8784323514727908E-2</v>
      </c>
      <c r="BU71" s="30" t="s">
        <v>845</v>
      </c>
      <c r="BV71" s="64" t="s">
        <v>118</v>
      </c>
      <c r="BW71" s="31" t="s">
        <v>118</v>
      </c>
      <c r="BX71" s="30" t="s">
        <v>853</v>
      </c>
      <c r="BY71" s="29">
        <v>0.91979043491575507</v>
      </c>
    </row>
    <row r="72" spans="1:77" x14ac:dyDescent="0.25">
      <c r="A72" s="23" t="s">
        <v>63</v>
      </c>
      <c r="B72" s="24" t="s">
        <v>662</v>
      </c>
      <c r="C72" s="25" t="s">
        <v>686</v>
      </c>
      <c r="D7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0.14306437574546274</v>
      </c>
      <c r="E72" s="27">
        <v>14298</v>
      </c>
      <c r="F72" s="27">
        <v>0</v>
      </c>
      <c r="G72" s="27">
        <v>3165</v>
      </c>
      <c r="H72" s="27">
        <v>289</v>
      </c>
      <c r="I72" s="27">
        <v>0</v>
      </c>
      <c r="J72" s="27">
        <v>124084</v>
      </c>
      <c r="K72" s="27">
        <v>0</v>
      </c>
      <c r="L7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2.1387167699380372E-2</v>
      </c>
      <c r="M72" s="27">
        <v>106</v>
      </c>
      <c r="N72" s="27">
        <v>1</v>
      </c>
      <c r="O72" s="27">
        <v>4897</v>
      </c>
      <c r="P72" s="27">
        <v>106</v>
      </c>
      <c r="Q7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72" s="27">
        <v>0</v>
      </c>
      <c r="S72" s="27">
        <v>0</v>
      </c>
      <c r="T72" s="27">
        <v>0</v>
      </c>
      <c r="U72" s="27">
        <v>4897</v>
      </c>
      <c r="V72" s="27">
        <v>106</v>
      </c>
      <c r="W72" s="27">
        <v>18</v>
      </c>
      <c r="X72" s="27">
        <v>0</v>
      </c>
      <c r="Y7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0.35074626865671643</v>
      </c>
      <c r="Z72" s="27">
        <v>0</v>
      </c>
      <c r="AA72" s="27">
        <v>58771</v>
      </c>
      <c r="AB72" s="27">
        <v>15249</v>
      </c>
      <c r="AC72" s="27">
        <v>0</v>
      </c>
      <c r="AD72" s="27">
        <v>0</v>
      </c>
      <c r="AE72" s="27">
        <v>124084</v>
      </c>
      <c r="AF72" s="27">
        <v>0</v>
      </c>
      <c r="AG7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2.8082840236686391</v>
      </c>
      <c r="AH72" s="27">
        <v>7341</v>
      </c>
      <c r="AI72" s="27">
        <v>1027</v>
      </c>
      <c r="AJ72" s="27">
        <v>0</v>
      </c>
      <c r="AK72" s="27">
        <v>81</v>
      </c>
      <c r="AL72" s="27">
        <v>0</v>
      </c>
      <c r="AM72" s="27">
        <v>42</v>
      </c>
      <c r="AN72" s="27">
        <v>3165</v>
      </c>
      <c r="AO72" s="27">
        <v>4009</v>
      </c>
      <c r="AP72" s="27">
        <v>-289</v>
      </c>
      <c r="AQ72" s="27">
        <v>-2246</v>
      </c>
      <c r="AR7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3.4218277183780512</v>
      </c>
      <c r="AS72" s="27">
        <v>5439</v>
      </c>
      <c r="AT72" s="27">
        <v>582</v>
      </c>
      <c r="AU72" s="27">
        <v>4741</v>
      </c>
      <c r="AV72" s="27">
        <v>555</v>
      </c>
      <c r="AW72" s="27">
        <v>1460</v>
      </c>
      <c r="AX72" s="27">
        <v>494</v>
      </c>
      <c r="AY72" s="27">
        <v>3165</v>
      </c>
      <c r="AZ72" s="27">
        <v>0</v>
      </c>
      <c r="BA72" s="27">
        <v>0</v>
      </c>
      <c r="BB72" s="27">
        <v>0</v>
      </c>
      <c r="BC72" s="27">
        <v>256</v>
      </c>
      <c r="BD72" s="27">
        <v>270</v>
      </c>
      <c r="BE72" s="27">
        <v>4957</v>
      </c>
      <c r="BF72" s="26">
        <f>IFERROR(SUM(Cons_Metrics[[#This Row],[Operating surplus/(deficit) (social housing lettings)]])/SUM(Cons_Metrics[[#This Row],[Turnover from social housing lettings]]),"")</f>
        <v>0.21967642382867297</v>
      </c>
      <c r="BG72" s="27">
        <v>4698</v>
      </c>
      <c r="BH72" s="27">
        <v>21386</v>
      </c>
      <c r="BI72" s="26">
        <f>IFERROR(SUM(Cons_Metrics[[#This Row],[Operating surplus/(deficit) (overall)2]],-Cons_Metrics[[#This Row],[Gain/(loss) on disposal of fixed assets (housing properties)2]],-Cons_Metrics[[#This Row],[Gain/(loss) on disposal of fixed assets (other)2]])/SUM(Cons_Metrics[[#This Row],[Turnover (overall)]]),"")</f>
        <v>0.2461502475537016</v>
      </c>
      <c r="BJ72" s="27">
        <v>7341</v>
      </c>
      <c r="BK72" s="27">
        <v>1027</v>
      </c>
      <c r="BL72" s="27">
        <v>0</v>
      </c>
      <c r="BM72" s="27">
        <v>25651</v>
      </c>
      <c r="BN72" s="26">
        <f>IFERROR(SUM(Cons_Metrics[[#This Row],[Operating surplus/(deficit) (overall)3]],Cons_Metrics[[#This Row],[Share of operating surplus/(deficit) in joint ventures or associates]])/SUM(Cons_Metrics[[#This Row],[Total assets less current liabilities]]),"")</f>
        <v>5.1785437153458715E-2</v>
      </c>
      <c r="BO72" s="27">
        <v>7341</v>
      </c>
      <c r="BP72" s="27">
        <v>0</v>
      </c>
      <c r="BQ72" s="27">
        <v>141758</v>
      </c>
      <c r="BR72" s="65">
        <f>Cons_Metrics[[#This Row],[Total social housing units owned (Period end)]]</f>
        <v>4897</v>
      </c>
      <c r="BS72" s="26">
        <v>5.0430504305043047E-2</v>
      </c>
      <c r="BT72" s="26">
        <v>0</v>
      </c>
      <c r="BU72" s="30" t="s">
        <v>850</v>
      </c>
      <c r="BV72" s="64">
        <v>2007</v>
      </c>
      <c r="BW72" s="31" t="s">
        <v>851</v>
      </c>
      <c r="BX72" s="30" t="s">
        <v>852</v>
      </c>
      <c r="BY72" s="29">
        <v>0.94953308586159046</v>
      </c>
    </row>
    <row r="73" spans="1:77" x14ac:dyDescent="0.25">
      <c r="A73" s="23" t="s">
        <v>572</v>
      </c>
      <c r="B73" s="24" t="s">
        <v>436</v>
      </c>
      <c r="C73" s="25" t="s">
        <v>686</v>
      </c>
      <c r="D7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7.0113437254937488E-2</v>
      </c>
      <c r="E73" s="27">
        <v>47742</v>
      </c>
      <c r="F73" s="27">
        <v>0</v>
      </c>
      <c r="G73" s="27">
        <v>5695</v>
      </c>
      <c r="H73" s="27">
        <v>744</v>
      </c>
      <c r="I73" s="27">
        <v>0</v>
      </c>
      <c r="J73" s="27">
        <v>772762</v>
      </c>
      <c r="K73" s="27">
        <v>0</v>
      </c>
      <c r="L7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2.4162503071504627E-2</v>
      </c>
      <c r="M73" s="27">
        <v>295</v>
      </c>
      <c r="N73" s="27">
        <v>0</v>
      </c>
      <c r="O73" s="27">
        <v>11704</v>
      </c>
      <c r="P73" s="27">
        <v>505</v>
      </c>
      <c r="Q7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2.5310254735467015E-3</v>
      </c>
      <c r="R73" s="27">
        <v>0</v>
      </c>
      <c r="S73" s="27">
        <v>0</v>
      </c>
      <c r="T73" s="27">
        <v>31</v>
      </c>
      <c r="U73" s="27">
        <v>11704</v>
      </c>
      <c r="V73" s="27">
        <v>505</v>
      </c>
      <c r="W73" s="27">
        <v>39</v>
      </c>
      <c r="X73" s="27">
        <v>0</v>
      </c>
      <c r="Y7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0.4988871088381675</v>
      </c>
      <c r="Z73" s="27">
        <v>8661</v>
      </c>
      <c r="AA73" s="27">
        <v>451290</v>
      </c>
      <c r="AB73" s="27">
        <v>74430</v>
      </c>
      <c r="AC73" s="27">
        <v>0</v>
      </c>
      <c r="AD73" s="27">
        <v>0</v>
      </c>
      <c r="AE73" s="27">
        <v>772762</v>
      </c>
      <c r="AF73" s="27">
        <v>0</v>
      </c>
      <c r="AG7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1.3986420950533462</v>
      </c>
      <c r="AH73" s="27">
        <v>22017</v>
      </c>
      <c r="AI73" s="27">
        <v>2293</v>
      </c>
      <c r="AJ73" s="27">
        <v>0</v>
      </c>
      <c r="AK73" s="27">
        <v>166</v>
      </c>
      <c r="AL73" s="27">
        <v>0</v>
      </c>
      <c r="AM73" s="27">
        <v>981</v>
      </c>
      <c r="AN73" s="27">
        <v>5695</v>
      </c>
      <c r="AO73" s="27">
        <v>11112</v>
      </c>
      <c r="AP73" s="27">
        <v>-1047</v>
      </c>
      <c r="AQ73" s="27">
        <v>-17511</v>
      </c>
      <c r="AR7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3.8196567329860813</v>
      </c>
      <c r="AS73" s="27">
        <v>11340</v>
      </c>
      <c r="AT73" s="27">
        <v>4546</v>
      </c>
      <c r="AU73" s="27">
        <v>10678</v>
      </c>
      <c r="AV73" s="27">
        <v>5687</v>
      </c>
      <c r="AW73" s="27">
        <v>3133</v>
      </c>
      <c r="AX73" s="27">
        <v>0</v>
      </c>
      <c r="AY73" s="27">
        <v>5695</v>
      </c>
      <c r="AZ73" s="27">
        <v>0</v>
      </c>
      <c r="BA73" s="27">
        <v>709</v>
      </c>
      <c r="BB73" s="27">
        <v>0</v>
      </c>
      <c r="BC73" s="27">
        <v>112</v>
      </c>
      <c r="BD73" s="27">
        <v>2832</v>
      </c>
      <c r="BE73" s="27">
        <v>11711</v>
      </c>
      <c r="BF73" s="26">
        <f>IFERROR(SUM(Cons_Metrics[[#This Row],[Operating surplus/(deficit) (social housing lettings)]])/SUM(Cons_Metrics[[#This Row],[Turnover from social housing lettings]]),"")</f>
        <v>0.26914245622986893</v>
      </c>
      <c r="BG73" s="27">
        <v>16879</v>
      </c>
      <c r="BH73" s="27">
        <v>62714</v>
      </c>
      <c r="BI73" s="26">
        <f>IFERROR(SUM(Cons_Metrics[[#This Row],[Operating surplus/(deficit) (overall)2]],-Cons_Metrics[[#This Row],[Gain/(loss) on disposal of fixed assets (housing properties)2]],-Cons_Metrics[[#This Row],[Gain/(loss) on disposal of fixed assets (other)2]])/SUM(Cons_Metrics[[#This Row],[Turnover (overall)]]),"")</f>
        <v>0.23220550493277767</v>
      </c>
      <c r="BJ73" s="27">
        <v>22017</v>
      </c>
      <c r="BK73" s="27">
        <v>2293</v>
      </c>
      <c r="BL73" s="27">
        <v>0</v>
      </c>
      <c r="BM73" s="27">
        <v>84942</v>
      </c>
      <c r="BN73" s="26">
        <f>IFERROR(SUM(Cons_Metrics[[#This Row],[Operating surplus/(deficit) (overall)3]],Cons_Metrics[[#This Row],[Share of operating surplus/(deficit) in joint ventures or associates]])/SUM(Cons_Metrics[[#This Row],[Total assets less current liabilities]]),"")</f>
        <v>2.5373653914879887E-2</v>
      </c>
      <c r="BO73" s="27">
        <v>22017</v>
      </c>
      <c r="BP73" s="27">
        <v>-78</v>
      </c>
      <c r="BQ73" s="27">
        <v>864637</v>
      </c>
      <c r="BR73" s="65">
        <f>Cons_Metrics[[#This Row],[Total social housing units owned (Period end)]]</f>
        <v>11704</v>
      </c>
      <c r="BS73" s="26">
        <v>4.0718562874251497E-2</v>
      </c>
      <c r="BT73" s="26">
        <v>6.8006843455945251E-2</v>
      </c>
      <c r="BU73" s="30" t="s">
        <v>850</v>
      </c>
      <c r="BV73" s="64">
        <v>1995</v>
      </c>
      <c r="BW73" s="31" t="s">
        <v>851</v>
      </c>
      <c r="BX73" s="30" t="s">
        <v>855</v>
      </c>
      <c r="BY73" s="29">
        <v>0.96943575466174037</v>
      </c>
    </row>
    <row r="74" spans="1:77" x14ac:dyDescent="0.25">
      <c r="A74" s="23" t="s">
        <v>2</v>
      </c>
      <c r="B74" s="24" t="s">
        <v>3</v>
      </c>
      <c r="C74" s="25" t="s">
        <v>686</v>
      </c>
      <c r="D7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2.293755999918299E-2</v>
      </c>
      <c r="E74" s="27">
        <v>1540</v>
      </c>
      <c r="F74" s="27">
        <v>0</v>
      </c>
      <c r="G74" s="27">
        <v>2894</v>
      </c>
      <c r="H74" s="27">
        <v>58</v>
      </c>
      <c r="I74" s="27">
        <v>0</v>
      </c>
      <c r="J74" s="27">
        <v>195836</v>
      </c>
      <c r="K74" s="27">
        <v>0</v>
      </c>
      <c r="L7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1.4801657785671995E-3</v>
      </c>
      <c r="M74" s="27">
        <v>5</v>
      </c>
      <c r="N74" s="27">
        <v>0</v>
      </c>
      <c r="O74" s="27">
        <v>3378</v>
      </c>
      <c r="P74" s="27">
        <v>0</v>
      </c>
      <c r="Q7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74" s="27">
        <v>0</v>
      </c>
      <c r="S74" s="27">
        <v>0</v>
      </c>
      <c r="T74" s="27">
        <v>0</v>
      </c>
      <c r="U74" s="27">
        <v>3378</v>
      </c>
      <c r="V74" s="27">
        <v>0</v>
      </c>
      <c r="W74" s="27">
        <v>0</v>
      </c>
      <c r="X74" s="27">
        <v>0</v>
      </c>
      <c r="Y7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0.17606058130272267</v>
      </c>
      <c r="Z74" s="27">
        <v>2571</v>
      </c>
      <c r="AA74" s="27">
        <v>35279</v>
      </c>
      <c r="AB74" s="27">
        <v>3371</v>
      </c>
      <c r="AC74" s="27">
        <v>0</v>
      </c>
      <c r="AD74" s="27">
        <v>0</v>
      </c>
      <c r="AE74" s="27">
        <v>195836</v>
      </c>
      <c r="AF74" s="27">
        <v>0</v>
      </c>
      <c r="AG7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2.0491740299654246</v>
      </c>
      <c r="AH74" s="27">
        <v>6277</v>
      </c>
      <c r="AI74" s="27">
        <v>647</v>
      </c>
      <c r="AJ74" s="27">
        <v>0</v>
      </c>
      <c r="AK74" s="27">
        <v>1339</v>
      </c>
      <c r="AL74" s="27">
        <v>0</v>
      </c>
      <c r="AM74" s="27">
        <v>13</v>
      </c>
      <c r="AN74" s="27">
        <v>2894</v>
      </c>
      <c r="AO74" s="27">
        <v>3924</v>
      </c>
      <c r="AP74" s="27">
        <v>-58</v>
      </c>
      <c r="AQ74" s="27">
        <v>-2545</v>
      </c>
      <c r="AR7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4.5172514619883044</v>
      </c>
      <c r="AS74" s="27">
        <v>4024</v>
      </c>
      <c r="AT74" s="27">
        <v>3440</v>
      </c>
      <c r="AU74" s="27">
        <v>3005</v>
      </c>
      <c r="AV74" s="27">
        <v>1421</v>
      </c>
      <c r="AW74" s="27">
        <v>625</v>
      </c>
      <c r="AX74" s="27">
        <v>0</v>
      </c>
      <c r="AY74" s="27">
        <v>2894</v>
      </c>
      <c r="AZ74" s="27">
        <v>40</v>
      </c>
      <c r="BA74" s="27">
        <v>0</v>
      </c>
      <c r="BB74" s="27">
        <v>0</v>
      </c>
      <c r="BC74" s="27">
        <v>0</v>
      </c>
      <c r="BD74" s="27">
        <v>0</v>
      </c>
      <c r="BE74" s="27">
        <v>3420</v>
      </c>
      <c r="BF74" s="26">
        <f>IFERROR(SUM(Cons_Metrics[[#This Row],[Operating surplus/(deficit) (social housing lettings)]])/SUM(Cons_Metrics[[#This Row],[Turnover from social housing lettings]]),"")</f>
        <v>0.24236262177243922</v>
      </c>
      <c r="BG74" s="27">
        <v>5125</v>
      </c>
      <c r="BH74" s="27">
        <v>21146</v>
      </c>
      <c r="BI74" s="26">
        <f>IFERROR(SUM(Cons_Metrics[[#This Row],[Operating surplus/(deficit) (overall)2]],-Cons_Metrics[[#This Row],[Gain/(loss) on disposal of fixed assets (housing properties)2]],-Cons_Metrics[[#This Row],[Gain/(loss) on disposal of fixed assets (other)2]])/SUM(Cons_Metrics[[#This Row],[Turnover (overall)]]),"")</f>
        <v>0.24977817213842057</v>
      </c>
      <c r="BJ74" s="27">
        <v>6277</v>
      </c>
      <c r="BK74" s="27">
        <v>647</v>
      </c>
      <c r="BL74" s="27">
        <v>0</v>
      </c>
      <c r="BM74" s="27">
        <v>22540</v>
      </c>
      <c r="BN74" s="26">
        <f>IFERROR(SUM(Cons_Metrics[[#This Row],[Operating surplus/(deficit) (overall)3]],Cons_Metrics[[#This Row],[Share of operating surplus/(deficit) in joint ventures or associates]])/SUM(Cons_Metrics[[#This Row],[Total assets less current liabilities]]),"")</f>
        <v>3.1509936899807738E-2</v>
      </c>
      <c r="BO74" s="27">
        <v>6277</v>
      </c>
      <c r="BP74" s="27">
        <v>0</v>
      </c>
      <c r="BQ74" s="27">
        <v>199207</v>
      </c>
      <c r="BR74" s="65">
        <f>Cons_Metrics[[#This Row],[Total social housing units owned (Period end)]]</f>
        <v>3378</v>
      </c>
      <c r="BS74" s="26">
        <v>0.38977342314758112</v>
      </c>
      <c r="BT74" s="26">
        <v>7.4709124311083897E-2</v>
      </c>
      <c r="BU74" s="30" t="s">
        <v>845</v>
      </c>
      <c r="BV74" s="64" t="s">
        <v>118</v>
      </c>
      <c r="BW74" s="31" t="s">
        <v>118</v>
      </c>
      <c r="BX74" s="30" t="s">
        <v>848</v>
      </c>
      <c r="BY74" s="29">
        <v>1.0396309160468968</v>
      </c>
    </row>
    <row r="75" spans="1:77" x14ac:dyDescent="0.25">
      <c r="A75" s="23" t="s">
        <v>437</v>
      </c>
      <c r="B75" s="24" t="s">
        <v>663</v>
      </c>
      <c r="C75" s="25" t="s">
        <v>686</v>
      </c>
      <c r="D7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5.232885085574572E-2</v>
      </c>
      <c r="E75" s="27">
        <v>4604</v>
      </c>
      <c r="F75" s="27">
        <v>0</v>
      </c>
      <c r="G75" s="27">
        <v>3566</v>
      </c>
      <c r="H75" s="27">
        <v>391</v>
      </c>
      <c r="I75" s="27">
        <v>0</v>
      </c>
      <c r="J75" s="27">
        <v>163600</v>
      </c>
      <c r="K75" s="27">
        <v>0</v>
      </c>
      <c r="L7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7.7994428969359328E-3</v>
      </c>
      <c r="M75" s="27">
        <v>56</v>
      </c>
      <c r="N75" s="27">
        <v>0</v>
      </c>
      <c r="O75" s="27">
        <v>7043</v>
      </c>
      <c r="P75" s="27">
        <v>137</v>
      </c>
      <c r="Q7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5.1040967092008055E-3</v>
      </c>
      <c r="R75" s="27">
        <v>12</v>
      </c>
      <c r="S75" s="27">
        <v>0</v>
      </c>
      <c r="T75" s="27">
        <v>26</v>
      </c>
      <c r="U75" s="27">
        <v>7043</v>
      </c>
      <c r="V75" s="27">
        <v>137</v>
      </c>
      <c r="W75" s="27">
        <v>265</v>
      </c>
      <c r="X75" s="27">
        <v>0</v>
      </c>
      <c r="Y7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0.77984718826405863</v>
      </c>
      <c r="Z75" s="27">
        <v>0</v>
      </c>
      <c r="AA75" s="27">
        <v>138617</v>
      </c>
      <c r="AB75" s="27">
        <v>11034</v>
      </c>
      <c r="AC75" s="27">
        <v>0</v>
      </c>
      <c r="AD75" s="27">
        <v>0</v>
      </c>
      <c r="AE75" s="27">
        <v>163600</v>
      </c>
      <c r="AF75" s="27">
        <v>0</v>
      </c>
      <c r="AG7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1.2082370531466631</v>
      </c>
      <c r="AH75" s="27">
        <v>9230</v>
      </c>
      <c r="AI75" s="27">
        <v>1201</v>
      </c>
      <c r="AJ75" s="27">
        <v>26</v>
      </c>
      <c r="AK75" s="27">
        <v>244</v>
      </c>
      <c r="AL75" s="27">
        <v>24</v>
      </c>
      <c r="AM75" s="27">
        <v>14</v>
      </c>
      <c r="AN75" s="27">
        <v>3867</v>
      </c>
      <c r="AO75" s="27">
        <v>5007</v>
      </c>
      <c r="AP75" s="27">
        <v>-621</v>
      </c>
      <c r="AQ75" s="27">
        <v>-6736</v>
      </c>
      <c r="AR7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3.6308543854669315</v>
      </c>
      <c r="AS75" s="27">
        <v>8812</v>
      </c>
      <c r="AT75" s="27">
        <v>1563</v>
      </c>
      <c r="AU75" s="27">
        <v>7134</v>
      </c>
      <c r="AV75" s="27">
        <v>830</v>
      </c>
      <c r="AW75" s="27">
        <v>2400</v>
      </c>
      <c r="AX75" s="27">
        <v>0</v>
      </c>
      <c r="AY75" s="27">
        <v>3867</v>
      </c>
      <c r="AZ75" s="27">
        <v>977</v>
      </c>
      <c r="BA75" s="27">
        <v>0</v>
      </c>
      <c r="BB75" s="27">
        <v>0</v>
      </c>
      <c r="BC75" s="27">
        <v>0</v>
      </c>
      <c r="BD75" s="27">
        <v>0</v>
      </c>
      <c r="BE75" s="27">
        <v>7046</v>
      </c>
      <c r="BF75" s="26">
        <f>IFERROR(SUM(Cons_Metrics[[#This Row],[Operating surplus/(deficit) (social housing lettings)]])/SUM(Cons_Metrics[[#This Row],[Turnover from social housing lettings]]),"")</f>
        <v>0.20797567954220314</v>
      </c>
      <c r="BG75" s="27">
        <v>6978</v>
      </c>
      <c r="BH75" s="27">
        <v>33552</v>
      </c>
      <c r="BI75" s="26">
        <f>IFERROR(SUM(Cons_Metrics[[#This Row],[Operating surplus/(deficit) (overall)2]],-Cons_Metrics[[#This Row],[Gain/(loss) on disposal of fixed assets (housing properties)2]],-Cons_Metrics[[#This Row],[Gain/(loss) on disposal of fixed assets (other)2]])/SUM(Cons_Metrics[[#This Row],[Turnover (overall)]]),"")</f>
        <v>0.19995502698380971</v>
      </c>
      <c r="BJ75" s="27">
        <v>9230</v>
      </c>
      <c r="BK75" s="27">
        <v>1201</v>
      </c>
      <c r="BL75" s="27">
        <v>26</v>
      </c>
      <c r="BM75" s="27">
        <v>40024</v>
      </c>
      <c r="BN75" s="26">
        <f>IFERROR(SUM(Cons_Metrics[[#This Row],[Operating surplus/(deficit) (overall)3]],Cons_Metrics[[#This Row],[Share of operating surplus/(deficit) in joint ventures or associates]])/SUM(Cons_Metrics[[#This Row],[Total assets less current liabilities]]),"")</f>
        <v>4.4655600334796049E-2</v>
      </c>
      <c r="BO75" s="27">
        <v>9230</v>
      </c>
      <c r="BP75" s="27">
        <v>0</v>
      </c>
      <c r="BQ75" s="27">
        <v>206693</v>
      </c>
      <c r="BR75" s="65">
        <f>Cons_Metrics[[#This Row],[Total social housing units owned (Period end)]]</f>
        <v>7043</v>
      </c>
      <c r="BS75" s="26">
        <v>1.8166335509508941E-2</v>
      </c>
      <c r="BT75" s="26">
        <v>0</v>
      </c>
      <c r="BU75" s="30" t="s">
        <v>850</v>
      </c>
      <c r="BV75" s="64">
        <v>2005</v>
      </c>
      <c r="BW75" s="31" t="s">
        <v>851</v>
      </c>
      <c r="BX75" s="30" t="s">
        <v>853</v>
      </c>
      <c r="BY75" s="29">
        <v>0.92070169320167683</v>
      </c>
    </row>
    <row r="76" spans="1:77" x14ac:dyDescent="0.25">
      <c r="A76" s="23" t="s">
        <v>438</v>
      </c>
      <c r="B76" s="24" t="s">
        <v>151</v>
      </c>
      <c r="C76" s="25" t="s">
        <v>686</v>
      </c>
      <c r="D7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1.3804848090394596E-2</v>
      </c>
      <c r="E76" s="27">
        <v>4626</v>
      </c>
      <c r="F76" s="27">
        <v>0</v>
      </c>
      <c r="G76" s="27">
        <v>817</v>
      </c>
      <c r="H76" s="27">
        <v>199</v>
      </c>
      <c r="I76" s="27">
        <v>0</v>
      </c>
      <c r="J76" s="27">
        <v>408697</v>
      </c>
      <c r="K76" s="27">
        <v>0</v>
      </c>
      <c r="L7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8.5162755488266458E-3</v>
      </c>
      <c r="M76" s="27">
        <v>45</v>
      </c>
      <c r="N76" s="27">
        <v>0</v>
      </c>
      <c r="O76" s="27">
        <v>5005</v>
      </c>
      <c r="P76" s="27">
        <v>279</v>
      </c>
      <c r="Q7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4.0766408479412964E-4</v>
      </c>
      <c r="R76" s="27">
        <v>0</v>
      </c>
      <c r="S76" s="27">
        <v>0</v>
      </c>
      <c r="T76" s="27">
        <v>3</v>
      </c>
      <c r="U76" s="27">
        <v>5005</v>
      </c>
      <c r="V76" s="27">
        <v>279</v>
      </c>
      <c r="W76" s="27">
        <v>8</v>
      </c>
      <c r="X76" s="27">
        <v>2067</v>
      </c>
      <c r="Y7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0.57010205604641095</v>
      </c>
      <c r="Z76" s="27">
        <v>5067</v>
      </c>
      <c r="AA76" s="27">
        <v>240391</v>
      </c>
      <c r="AB76" s="27">
        <v>12459</v>
      </c>
      <c r="AC76" s="27">
        <v>0</v>
      </c>
      <c r="AD76" s="27">
        <v>0</v>
      </c>
      <c r="AE76" s="27">
        <v>408697</v>
      </c>
      <c r="AF76" s="27">
        <v>0</v>
      </c>
      <c r="AG7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1.3088351648351648</v>
      </c>
      <c r="AH76" s="27">
        <v>12472</v>
      </c>
      <c r="AI76" s="27">
        <v>1026</v>
      </c>
      <c r="AJ76" s="27">
        <v>0</v>
      </c>
      <c r="AK76" s="27">
        <v>1778</v>
      </c>
      <c r="AL76" s="27">
        <v>0</v>
      </c>
      <c r="AM76" s="27">
        <v>169</v>
      </c>
      <c r="AN76" s="27">
        <v>817</v>
      </c>
      <c r="AO76" s="27">
        <v>5868</v>
      </c>
      <c r="AP76" s="27">
        <v>-210</v>
      </c>
      <c r="AQ76" s="27">
        <v>-11165</v>
      </c>
      <c r="AR7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2.7024925224327019</v>
      </c>
      <c r="AS76" s="27">
        <v>3102</v>
      </c>
      <c r="AT76" s="27">
        <v>1091</v>
      </c>
      <c r="AU76" s="27">
        <v>4040</v>
      </c>
      <c r="AV76" s="27">
        <v>826</v>
      </c>
      <c r="AW76" s="27">
        <v>1767</v>
      </c>
      <c r="AX76" s="27">
        <v>186</v>
      </c>
      <c r="AY76" s="27">
        <v>817</v>
      </c>
      <c r="AZ76" s="27">
        <v>950</v>
      </c>
      <c r="BA76" s="27">
        <v>510</v>
      </c>
      <c r="BB76" s="27">
        <v>100</v>
      </c>
      <c r="BC76" s="27">
        <v>133</v>
      </c>
      <c r="BD76" s="27">
        <v>31</v>
      </c>
      <c r="BE76" s="27">
        <v>5015</v>
      </c>
      <c r="BF76" s="26">
        <f>IFERROR(SUM(Cons_Metrics[[#This Row],[Operating surplus/(deficit) (social housing lettings)]])/SUM(Cons_Metrics[[#This Row],[Turnover from social housing lettings]]),"")</f>
        <v>0.38458579571283702</v>
      </c>
      <c r="BG76" s="27">
        <v>10998</v>
      </c>
      <c r="BH76" s="27">
        <v>28597</v>
      </c>
      <c r="BI76" s="26">
        <f>IFERROR(SUM(Cons_Metrics[[#This Row],[Operating surplus/(deficit) (overall)2]],-Cons_Metrics[[#This Row],[Gain/(loss) on disposal of fixed assets (housing properties)2]],-Cons_Metrics[[#This Row],[Gain/(loss) on disposal of fixed assets (other)2]])/SUM(Cons_Metrics[[#This Row],[Turnover (overall)]]),"")</f>
        <v>0.33593566564921346</v>
      </c>
      <c r="BJ76" s="27">
        <v>12472</v>
      </c>
      <c r="BK76" s="27">
        <v>1026</v>
      </c>
      <c r="BL76" s="27">
        <v>0</v>
      </c>
      <c r="BM76" s="27">
        <v>34072</v>
      </c>
      <c r="BN76" s="26">
        <f>IFERROR(SUM(Cons_Metrics[[#This Row],[Operating surplus/(deficit) (overall)3]],Cons_Metrics[[#This Row],[Share of operating surplus/(deficit) in joint ventures or associates]])/SUM(Cons_Metrics[[#This Row],[Total assets less current liabilities]]),"")</f>
        <v>2.8964975881873432E-2</v>
      </c>
      <c r="BO76" s="27">
        <v>12472</v>
      </c>
      <c r="BP76" s="27">
        <v>0</v>
      </c>
      <c r="BQ76" s="27">
        <v>430589</v>
      </c>
      <c r="BR76" s="65">
        <f>Cons_Metrics[[#This Row],[Total social housing units owned (Period end)]]</f>
        <v>5005</v>
      </c>
      <c r="BS76" s="26">
        <v>0</v>
      </c>
      <c r="BT76" s="26">
        <v>0</v>
      </c>
      <c r="BU76" s="30" t="s">
        <v>845</v>
      </c>
      <c r="BV76" s="64" t="s">
        <v>118</v>
      </c>
      <c r="BW76" s="31" t="s">
        <v>118</v>
      </c>
      <c r="BX76" s="30" t="s">
        <v>848</v>
      </c>
      <c r="BY76" s="29">
        <v>1.0036341899483983</v>
      </c>
    </row>
    <row r="77" spans="1:77" x14ac:dyDescent="0.25">
      <c r="A77" s="23" t="s">
        <v>439</v>
      </c>
      <c r="B77" s="24" t="s">
        <v>275</v>
      </c>
      <c r="C77" s="25" t="s">
        <v>686</v>
      </c>
      <c r="D7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4.1833604927078098E-2</v>
      </c>
      <c r="E77" s="27">
        <v>16997</v>
      </c>
      <c r="F77" s="27">
        <v>0</v>
      </c>
      <c r="G77" s="27">
        <v>2620</v>
      </c>
      <c r="H77" s="27">
        <v>869</v>
      </c>
      <c r="I77" s="27">
        <v>0</v>
      </c>
      <c r="J77" s="27">
        <v>489702</v>
      </c>
      <c r="K77" s="27">
        <v>0</v>
      </c>
      <c r="L7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1.4749262536873156E-2</v>
      </c>
      <c r="M77" s="27">
        <v>65</v>
      </c>
      <c r="N77" s="27">
        <v>0</v>
      </c>
      <c r="O77" s="27">
        <v>4305</v>
      </c>
      <c r="P77" s="27">
        <v>102</v>
      </c>
      <c r="Q7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77" s="27">
        <v>0</v>
      </c>
      <c r="S77" s="27">
        <v>0</v>
      </c>
      <c r="T77" s="27">
        <v>0</v>
      </c>
      <c r="U77" s="27">
        <v>4305</v>
      </c>
      <c r="V77" s="27">
        <v>102</v>
      </c>
      <c r="W77" s="27">
        <v>0</v>
      </c>
      <c r="X77" s="27">
        <v>27</v>
      </c>
      <c r="Y7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0.41657375301714106</v>
      </c>
      <c r="Z77" s="27">
        <v>4387</v>
      </c>
      <c r="AA77" s="27">
        <v>205643</v>
      </c>
      <c r="AB77" s="27">
        <v>6033</v>
      </c>
      <c r="AC77" s="27">
        <v>0</v>
      </c>
      <c r="AD77" s="27">
        <v>0</v>
      </c>
      <c r="AE77" s="27">
        <v>489702</v>
      </c>
      <c r="AF77" s="27">
        <v>0</v>
      </c>
      <c r="AG7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1.4545140089934279</v>
      </c>
      <c r="AH77" s="27">
        <v>7433</v>
      </c>
      <c r="AI77" s="27">
        <v>1506</v>
      </c>
      <c r="AJ77" s="27">
        <v>0</v>
      </c>
      <c r="AK77" s="27">
        <v>1822</v>
      </c>
      <c r="AL77" s="27">
        <v>0</v>
      </c>
      <c r="AM77" s="27">
        <v>22</v>
      </c>
      <c r="AN77" s="27">
        <v>2948</v>
      </c>
      <c r="AO77" s="27">
        <v>7231</v>
      </c>
      <c r="AP77" s="27">
        <v>-1095</v>
      </c>
      <c r="AQ77" s="27">
        <v>-4687</v>
      </c>
      <c r="AR7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4.9067777006708306</v>
      </c>
      <c r="AS77" s="27">
        <v>3492</v>
      </c>
      <c r="AT77" s="27">
        <v>2838</v>
      </c>
      <c r="AU77" s="27">
        <v>4140</v>
      </c>
      <c r="AV77" s="27">
        <v>1671</v>
      </c>
      <c r="AW77" s="27">
        <v>2495</v>
      </c>
      <c r="AX77" s="27">
        <v>-15</v>
      </c>
      <c r="AY77" s="27">
        <v>2948</v>
      </c>
      <c r="AZ77" s="27">
        <v>152</v>
      </c>
      <c r="BA77" s="27">
        <v>660</v>
      </c>
      <c r="BB77" s="27">
        <v>737</v>
      </c>
      <c r="BC77" s="27">
        <v>1264</v>
      </c>
      <c r="BD77" s="27">
        <v>830</v>
      </c>
      <c r="BE77" s="27">
        <v>4323</v>
      </c>
      <c r="BF77" s="26">
        <f>IFERROR(SUM(Cons_Metrics[[#This Row],[Operating surplus/(deficit) (social housing lettings)]])/SUM(Cons_Metrics[[#This Row],[Turnover from social housing lettings]]),"")</f>
        <v>0.25144741920769148</v>
      </c>
      <c r="BG77" s="27">
        <v>7166</v>
      </c>
      <c r="BH77" s="27">
        <v>28499</v>
      </c>
      <c r="BI77" s="26">
        <f>IFERROR(SUM(Cons_Metrics[[#This Row],[Operating surplus/(deficit) (overall)2]],-Cons_Metrics[[#This Row],[Gain/(loss) on disposal of fixed assets (housing properties)2]],-Cons_Metrics[[#This Row],[Gain/(loss) on disposal of fixed assets (other)2]])/SUM(Cons_Metrics[[#This Row],[Turnover (overall)]]),"")</f>
        <v>0.16020217855501798</v>
      </c>
      <c r="BJ77" s="27">
        <v>7433</v>
      </c>
      <c r="BK77" s="27">
        <v>1506</v>
      </c>
      <c r="BL77" s="27">
        <v>0</v>
      </c>
      <c r="BM77" s="27">
        <v>36997</v>
      </c>
      <c r="BN77" s="26">
        <f>IFERROR(SUM(Cons_Metrics[[#This Row],[Operating surplus/(deficit) (overall)3]],Cons_Metrics[[#This Row],[Share of operating surplus/(deficit) in joint ventures or associates]])/SUM(Cons_Metrics[[#This Row],[Total assets less current liabilities]]),"")</f>
        <v>1.4673165262125152E-2</v>
      </c>
      <c r="BO77" s="27">
        <v>7433</v>
      </c>
      <c r="BP77" s="27">
        <v>0</v>
      </c>
      <c r="BQ77" s="27">
        <v>506571</v>
      </c>
      <c r="BR77" s="65">
        <f>Cons_Metrics[[#This Row],[Total social housing units owned (Period end)]]</f>
        <v>4305</v>
      </c>
      <c r="BS77" s="26">
        <v>6.039488966318235E-2</v>
      </c>
      <c r="BT77" s="26">
        <v>0</v>
      </c>
      <c r="BU77" s="30" t="s">
        <v>845</v>
      </c>
      <c r="BV77" s="64" t="s">
        <v>118</v>
      </c>
      <c r="BW77" s="31" t="s">
        <v>118</v>
      </c>
      <c r="BX77" s="30" t="s">
        <v>846</v>
      </c>
      <c r="BY77" s="29">
        <v>1.2666231091015601</v>
      </c>
    </row>
    <row r="78" spans="1:77" x14ac:dyDescent="0.25">
      <c r="A78" s="23" t="s">
        <v>225</v>
      </c>
      <c r="B78" s="24" t="s">
        <v>375</v>
      </c>
      <c r="C78" s="25" t="s">
        <v>686</v>
      </c>
      <c r="D7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0.14269246047715606</v>
      </c>
      <c r="E78" s="27">
        <v>105065</v>
      </c>
      <c r="F78" s="27">
        <v>0</v>
      </c>
      <c r="G78" s="27">
        <v>1830</v>
      </c>
      <c r="H78" s="27">
        <v>3023</v>
      </c>
      <c r="I78" s="27">
        <v>0</v>
      </c>
      <c r="J78" s="27">
        <v>770314</v>
      </c>
      <c r="K78" s="27">
        <v>0</v>
      </c>
      <c r="L7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7.4848746758859122E-2</v>
      </c>
      <c r="M78" s="27">
        <v>433</v>
      </c>
      <c r="N78" s="27">
        <v>0</v>
      </c>
      <c r="O78" s="27">
        <v>5635</v>
      </c>
      <c r="P78" s="27">
        <v>150</v>
      </c>
      <c r="Q7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6.5378900445765232E-3</v>
      </c>
      <c r="R78" s="27">
        <v>44</v>
      </c>
      <c r="S78" s="27">
        <v>0</v>
      </c>
      <c r="T78" s="27">
        <v>0</v>
      </c>
      <c r="U78" s="27">
        <v>5635</v>
      </c>
      <c r="V78" s="27">
        <v>150</v>
      </c>
      <c r="W78" s="27">
        <v>327</v>
      </c>
      <c r="X78" s="27">
        <v>618</v>
      </c>
      <c r="Y7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0.60653058363212919</v>
      </c>
      <c r="Z78" s="27">
        <v>3558</v>
      </c>
      <c r="AA78" s="27">
        <v>501948</v>
      </c>
      <c r="AB78" s="27">
        <v>38287</v>
      </c>
      <c r="AC78" s="27">
        <v>0</v>
      </c>
      <c r="AD78" s="27">
        <v>0</v>
      </c>
      <c r="AE78" s="27">
        <v>770314</v>
      </c>
      <c r="AF78" s="27">
        <v>0</v>
      </c>
      <c r="AG7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2.0153658701685506</v>
      </c>
      <c r="AH78" s="27">
        <v>27412</v>
      </c>
      <c r="AI78" s="27">
        <v>1886</v>
      </c>
      <c r="AJ78" s="27">
        <v>0</v>
      </c>
      <c r="AK78" s="27">
        <v>1840</v>
      </c>
      <c r="AL78" s="27">
        <v>0</v>
      </c>
      <c r="AM78" s="27">
        <v>83</v>
      </c>
      <c r="AN78" s="27">
        <v>1830</v>
      </c>
      <c r="AO78" s="27">
        <v>7834</v>
      </c>
      <c r="AP78" s="27">
        <v>-3023</v>
      </c>
      <c r="AQ78" s="27">
        <v>-11750</v>
      </c>
      <c r="AR7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6.9336012580814259</v>
      </c>
      <c r="AS78" s="27">
        <v>5992</v>
      </c>
      <c r="AT78" s="27">
        <v>4268</v>
      </c>
      <c r="AU78" s="27">
        <v>3709</v>
      </c>
      <c r="AV78" s="27">
        <v>658</v>
      </c>
      <c r="AW78" s="27">
        <v>1115</v>
      </c>
      <c r="AX78" s="27">
        <v>0</v>
      </c>
      <c r="AY78" s="27">
        <v>1830</v>
      </c>
      <c r="AZ78" s="27">
        <v>18998</v>
      </c>
      <c r="BA78" s="27">
        <v>59</v>
      </c>
      <c r="BB78" s="27">
        <v>0</v>
      </c>
      <c r="BC78" s="27">
        <v>1584</v>
      </c>
      <c r="BD78" s="27">
        <v>1468</v>
      </c>
      <c r="BE78" s="27">
        <v>5723</v>
      </c>
      <c r="BF78" s="26">
        <f>IFERROR(SUM(Cons_Metrics[[#This Row],[Operating surplus/(deficit) (social housing lettings)]])/SUM(Cons_Metrics[[#This Row],[Turnover from social housing lettings]]),"")</f>
        <v>0.33282670009401444</v>
      </c>
      <c r="BG78" s="27">
        <v>21241</v>
      </c>
      <c r="BH78" s="27">
        <v>63820</v>
      </c>
      <c r="BI78" s="26">
        <f>IFERROR(SUM(Cons_Metrics[[#This Row],[Operating surplus/(deficit) (overall)2]],-Cons_Metrics[[#This Row],[Gain/(loss) on disposal of fixed assets (housing properties)2]],-Cons_Metrics[[#This Row],[Gain/(loss) on disposal of fixed assets (other)2]])/SUM(Cons_Metrics[[#This Row],[Turnover (overall)]]),"")</f>
        <v>0.29842405536849981</v>
      </c>
      <c r="BJ78" s="27">
        <v>27412</v>
      </c>
      <c r="BK78" s="27">
        <v>1886</v>
      </c>
      <c r="BL78" s="27">
        <v>0</v>
      </c>
      <c r="BM78" s="27">
        <v>85536</v>
      </c>
      <c r="BN78" s="26">
        <f>IFERROR(SUM(Cons_Metrics[[#This Row],[Operating surplus/(deficit) (overall)3]],Cons_Metrics[[#This Row],[Share of operating surplus/(deficit) in joint ventures or associates]])/SUM(Cons_Metrics[[#This Row],[Total assets less current liabilities]]),"")</f>
        <v>3.3263558977532658E-2</v>
      </c>
      <c r="BO78" s="27">
        <v>27412</v>
      </c>
      <c r="BP78" s="27">
        <v>0</v>
      </c>
      <c r="BQ78" s="27">
        <v>824085</v>
      </c>
      <c r="BR78" s="65">
        <f>Cons_Metrics[[#This Row],[Total social housing units owned (Period end)]]</f>
        <v>5635</v>
      </c>
      <c r="BS78" s="26">
        <v>6.8422853232979822E-2</v>
      </c>
      <c r="BT78" s="26">
        <v>1.3855627779678413E-2</v>
      </c>
      <c r="BU78" s="30" t="s">
        <v>845</v>
      </c>
      <c r="BV78" s="64" t="s">
        <v>118</v>
      </c>
      <c r="BW78" s="31" t="s">
        <v>118</v>
      </c>
      <c r="BX78" s="30" t="s">
        <v>856</v>
      </c>
      <c r="BY78" s="29">
        <v>1.0017285685264115</v>
      </c>
    </row>
    <row r="79" spans="1:77" x14ac:dyDescent="0.25">
      <c r="A79" s="23" t="s">
        <v>440</v>
      </c>
      <c r="B79" s="24" t="s">
        <v>119</v>
      </c>
      <c r="C79" s="25" t="s">
        <v>686</v>
      </c>
      <c r="D7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6.5310353608277652E-2</v>
      </c>
      <c r="E79" s="27">
        <v>134965</v>
      </c>
      <c r="F79" s="27">
        <v>0</v>
      </c>
      <c r="G79" s="27">
        <v>22838</v>
      </c>
      <c r="H79" s="27">
        <v>4806</v>
      </c>
      <c r="I79" s="27">
        <v>0</v>
      </c>
      <c r="J79" s="27">
        <v>2489789</v>
      </c>
      <c r="K79" s="27">
        <v>0</v>
      </c>
      <c r="L7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2.3575223955036351E-2</v>
      </c>
      <c r="M79" s="27">
        <v>1229</v>
      </c>
      <c r="N79" s="27">
        <v>0</v>
      </c>
      <c r="O79" s="27">
        <v>50413</v>
      </c>
      <c r="P79" s="27">
        <v>1718</v>
      </c>
      <c r="Q7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3.0842230130486356E-3</v>
      </c>
      <c r="R79" s="27">
        <v>0</v>
      </c>
      <c r="S79" s="27">
        <v>57</v>
      </c>
      <c r="T79" s="27">
        <v>112</v>
      </c>
      <c r="U79" s="27">
        <v>50413</v>
      </c>
      <c r="V79" s="27">
        <v>1718</v>
      </c>
      <c r="W79" s="27">
        <v>489</v>
      </c>
      <c r="X79" s="27">
        <v>2175</v>
      </c>
      <c r="Y7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0.46048681233630639</v>
      </c>
      <c r="Z79" s="27">
        <v>39359</v>
      </c>
      <c r="AA79" s="27">
        <v>1141796</v>
      </c>
      <c r="AB79" s="27">
        <v>34640</v>
      </c>
      <c r="AC79" s="27">
        <v>0</v>
      </c>
      <c r="AD79" s="27">
        <v>0</v>
      </c>
      <c r="AE79" s="27">
        <v>2489789</v>
      </c>
      <c r="AF79" s="27">
        <v>0</v>
      </c>
      <c r="AG7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1.5514463936047802</v>
      </c>
      <c r="AH79" s="27">
        <v>80278</v>
      </c>
      <c r="AI79" s="27">
        <v>15451</v>
      </c>
      <c r="AJ79" s="27">
        <v>0</v>
      </c>
      <c r="AK79" s="27">
        <v>8355</v>
      </c>
      <c r="AL79" s="27">
        <v>9846</v>
      </c>
      <c r="AM79" s="27">
        <v>3296</v>
      </c>
      <c r="AN79" s="27">
        <v>22838</v>
      </c>
      <c r="AO79" s="27">
        <v>49770</v>
      </c>
      <c r="AP79" s="27">
        <v>-6233</v>
      </c>
      <c r="AQ79" s="27">
        <v>-43304</v>
      </c>
      <c r="AR7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4.4066853466987643</v>
      </c>
      <c r="AS79" s="27">
        <v>59399</v>
      </c>
      <c r="AT79" s="27">
        <v>30920</v>
      </c>
      <c r="AU79" s="27">
        <v>43060</v>
      </c>
      <c r="AV79" s="27">
        <v>17292</v>
      </c>
      <c r="AW79" s="27">
        <v>6488</v>
      </c>
      <c r="AX79" s="27">
        <v>2621</v>
      </c>
      <c r="AY79" s="27">
        <v>22838</v>
      </c>
      <c r="AZ79" s="27">
        <v>1917</v>
      </c>
      <c r="BA79" s="27">
        <v>11214</v>
      </c>
      <c r="BB79" s="27">
        <v>1720</v>
      </c>
      <c r="BC79" s="27">
        <v>5979</v>
      </c>
      <c r="BD79" s="27">
        <v>19874</v>
      </c>
      <c r="BE79" s="27">
        <v>50678</v>
      </c>
      <c r="BF79" s="26">
        <f>IFERROR(SUM(Cons_Metrics[[#This Row],[Operating surplus/(deficit) (social housing lettings)]])/SUM(Cons_Metrics[[#This Row],[Turnover from social housing lettings]]),"")</f>
        <v>0.23600872752789484</v>
      </c>
      <c r="BG79" s="27">
        <v>64576</v>
      </c>
      <c r="BH79" s="27">
        <v>273617</v>
      </c>
      <c r="BI79" s="26">
        <f>IFERROR(SUM(Cons_Metrics[[#This Row],[Operating surplus/(deficit) (overall)2]],-Cons_Metrics[[#This Row],[Gain/(loss) on disposal of fixed assets (housing properties)2]],-Cons_Metrics[[#This Row],[Gain/(loss) on disposal of fixed assets (other)2]])/SUM(Cons_Metrics[[#This Row],[Turnover (overall)]]),"")</f>
        <v>0.15963466766478862</v>
      </c>
      <c r="BJ79" s="27">
        <v>80278</v>
      </c>
      <c r="BK79" s="27">
        <v>15451</v>
      </c>
      <c r="BL79" s="27">
        <v>0</v>
      </c>
      <c r="BM79" s="27">
        <v>406096</v>
      </c>
      <c r="BN79" s="26">
        <f>IFERROR(SUM(Cons_Metrics[[#This Row],[Operating surplus/(deficit) (overall)3]],Cons_Metrics[[#This Row],[Share of operating surplus/(deficit) in joint ventures or associates]])/SUM(Cons_Metrics[[#This Row],[Total assets less current liabilities]]),"")</f>
        <v>3.0907735643395252E-2</v>
      </c>
      <c r="BO79" s="27">
        <v>80278</v>
      </c>
      <c r="BP79" s="27">
        <v>1698</v>
      </c>
      <c r="BQ79" s="27">
        <v>2652281</v>
      </c>
      <c r="BR79" s="65">
        <f>Cons_Metrics[[#This Row],[Total social housing units owned (Period end)]]</f>
        <v>50413</v>
      </c>
      <c r="BS79" s="26">
        <v>8.4943810658947724E-2</v>
      </c>
      <c r="BT79" s="26">
        <v>3.3543333900902438E-2</v>
      </c>
      <c r="BU79" s="30" t="s">
        <v>845</v>
      </c>
      <c r="BV79" s="64" t="s">
        <v>118</v>
      </c>
      <c r="BW79" s="31" t="s">
        <v>118</v>
      </c>
      <c r="BX79" s="30" t="s">
        <v>848</v>
      </c>
      <c r="BY79" s="29">
        <v>0.95981149755711159</v>
      </c>
    </row>
    <row r="80" spans="1:77" x14ac:dyDescent="0.25">
      <c r="A80" s="23" t="s">
        <v>511</v>
      </c>
      <c r="B80" s="24" t="s">
        <v>664</v>
      </c>
      <c r="C80" s="25" t="s">
        <v>686</v>
      </c>
      <c r="D8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4.9936588459099554E-2</v>
      </c>
      <c r="E80" s="27">
        <v>6117</v>
      </c>
      <c r="F80" s="27">
        <v>0</v>
      </c>
      <c r="G80" s="27">
        <v>956</v>
      </c>
      <c r="H80" s="27">
        <v>172</v>
      </c>
      <c r="I80" s="27">
        <v>0</v>
      </c>
      <c r="J80" s="27">
        <v>145084</v>
      </c>
      <c r="K80" s="27">
        <v>0</v>
      </c>
      <c r="L8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2.3753763800602207E-2</v>
      </c>
      <c r="M80" s="27">
        <v>71</v>
      </c>
      <c r="N80" s="27">
        <v>0</v>
      </c>
      <c r="O80" s="27">
        <v>2947</v>
      </c>
      <c r="P80" s="27">
        <v>42</v>
      </c>
      <c r="Q8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0" s="27">
        <v>0</v>
      </c>
      <c r="S80" s="27">
        <v>0</v>
      </c>
      <c r="T80" s="27">
        <v>0</v>
      </c>
      <c r="U80" s="27">
        <v>2947</v>
      </c>
      <c r="V80" s="27">
        <v>42</v>
      </c>
      <c r="W80" s="27">
        <v>145</v>
      </c>
      <c r="X80" s="27">
        <v>0</v>
      </c>
      <c r="Y8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0.45208293126740373</v>
      </c>
      <c r="Z80" s="27">
        <v>521</v>
      </c>
      <c r="AA80" s="27">
        <v>69928</v>
      </c>
      <c r="AB80" s="27">
        <v>4859</v>
      </c>
      <c r="AC80" s="27">
        <v>0</v>
      </c>
      <c r="AD80" s="27">
        <v>0</v>
      </c>
      <c r="AE80" s="27">
        <v>145084</v>
      </c>
      <c r="AF80" s="27">
        <v>0</v>
      </c>
      <c r="AG8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1.3234156501041356</v>
      </c>
      <c r="AH80" s="27">
        <v>3726</v>
      </c>
      <c r="AI80" s="27">
        <v>301</v>
      </c>
      <c r="AJ80" s="27">
        <v>0</v>
      </c>
      <c r="AK80" s="27">
        <v>940</v>
      </c>
      <c r="AL80" s="27">
        <v>0</v>
      </c>
      <c r="AM80" s="27">
        <v>29</v>
      </c>
      <c r="AN80" s="27">
        <v>956</v>
      </c>
      <c r="AO80" s="27">
        <v>2890</v>
      </c>
      <c r="AP80" s="27">
        <v>-172</v>
      </c>
      <c r="AQ80" s="27">
        <v>-3189</v>
      </c>
      <c r="AR8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4.5952925792742727</v>
      </c>
      <c r="AS80" s="27">
        <v>3628</v>
      </c>
      <c r="AT80" s="27">
        <v>2225</v>
      </c>
      <c r="AU80" s="27">
        <v>2585</v>
      </c>
      <c r="AV80" s="27">
        <v>710</v>
      </c>
      <c r="AW80" s="27">
        <v>0</v>
      </c>
      <c r="AX80" s="27">
        <v>0</v>
      </c>
      <c r="AY80" s="27">
        <v>956</v>
      </c>
      <c r="AZ80" s="27">
        <v>18</v>
      </c>
      <c r="BA80" s="27">
        <v>146</v>
      </c>
      <c r="BB80" s="27">
        <v>115</v>
      </c>
      <c r="BC80" s="27">
        <v>0</v>
      </c>
      <c r="BD80" s="27">
        <v>3674</v>
      </c>
      <c r="BE80" s="27">
        <v>3059</v>
      </c>
      <c r="BF80" s="26">
        <f>IFERROR(SUM(Cons_Metrics[[#This Row],[Operating surplus/(deficit) (social housing lettings)]])/SUM(Cons_Metrics[[#This Row],[Turnover from social housing lettings]]),"")</f>
        <v>0.21159597607395322</v>
      </c>
      <c r="BG80" s="27">
        <v>3113</v>
      </c>
      <c r="BH80" s="27">
        <v>14712</v>
      </c>
      <c r="BI80" s="26">
        <f>IFERROR(SUM(Cons_Metrics[[#This Row],[Operating surplus/(deficit) (overall)2]],-Cons_Metrics[[#This Row],[Gain/(loss) on disposal of fixed assets (housing properties)2]],-Cons_Metrics[[#This Row],[Gain/(loss) on disposal of fixed assets (other)2]])/SUM(Cons_Metrics[[#This Row],[Turnover (overall)]]),"")</f>
        <v>0.16211482936526719</v>
      </c>
      <c r="BJ80" s="27">
        <v>3726</v>
      </c>
      <c r="BK80" s="27">
        <v>301</v>
      </c>
      <c r="BL80" s="27">
        <v>0</v>
      </c>
      <c r="BM80" s="27">
        <v>21127</v>
      </c>
      <c r="BN80" s="26">
        <f>IFERROR(SUM(Cons_Metrics[[#This Row],[Operating surplus/(deficit) (overall)3]],Cons_Metrics[[#This Row],[Share of operating surplus/(deficit) in joint ventures or associates]])/SUM(Cons_Metrics[[#This Row],[Total assets less current liabilities]]),"")</f>
        <v>2.3809371665186301E-2</v>
      </c>
      <c r="BO80" s="27">
        <v>3726</v>
      </c>
      <c r="BP80" s="27">
        <v>0</v>
      </c>
      <c r="BQ80" s="27">
        <v>156493</v>
      </c>
      <c r="BR80" s="65">
        <f>Cons_Metrics[[#This Row],[Total social housing units owned (Period end)]]</f>
        <v>2947</v>
      </c>
      <c r="BS80" s="26">
        <v>4.6738399462004032E-2</v>
      </c>
      <c r="BT80" s="26">
        <v>0.14660390047074648</v>
      </c>
      <c r="BU80" s="30" t="s">
        <v>845</v>
      </c>
      <c r="BV80" s="64" t="s">
        <v>118</v>
      </c>
      <c r="BW80" s="31" t="s">
        <v>118</v>
      </c>
      <c r="BX80" s="30" t="s">
        <v>849</v>
      </c>
      <c r="BY80" s="29">
        <v>0.94525347247192004</v>
      </c>
    </row>
    <row r="81" spans="1:77" x14ac:dyDescent="0.25">
      <c r="A81" s="23" t="s">
        <v>441</v>
      </c>
      <c r="B81" s="24" t="s">
        <v>665</v>
      </c>
      <c r="C81" s="25" t="s">
        <v>686</v>
      </c>
      <c r="D8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8.6098345550154706E-2</v>
      </c>
      <c r="E81" s="27">
        <v>70230</v>
      </c>
      <c r="F81" s="27">
        <v>0</v>
      </c>
      <c r="G81" s="27">
        <v>32521</v>
      </c>
      <c r="H81" s="27">
        <v>1153</v>
      </c>
      <c r="I81" s="27">
        <v>0</v>
      </c>
      <c r="J81" s="27">
        <v>1206806</v>
      </c>
      <c r="K81" s="27">
        <v>0</v>
      </c>
      <c r="L8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81" s="27">
        <v>0</v>
      </c>
      <c r="N81" s="27">
        <v>0</v>
      </c>
      <c r="O81" s="27">
        <v>17813</v>
      </c>
      <c r="P81" s="27">
        <v>862</v>
      </c>
      <c r="Q8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1" s="27">
        <v>0</v>
      </c>
      <c r="S81" s="27">
        <v>0</v>
      </c>
      <c r="T81" s="27">
        <v>0</v>
      </c>
      <c r="U81" s="27">
        <v>17813</v>
      </c>
      <c r="V81" s="27">
        <v>862</v>
      </c>
      <c r="W81" s="27">
        <v>212</v>
      </c>
      <c r="X81" s="27">
        <v>577</v>
      </c>
      <c r="Y8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0.40274493166258701</v>
      </c>
      <c r="Z81" s="27">
        <v>17682</v>
      </c>
      <c r="AA81" s="27">
        <v>552506</v>
      </c>
      <c r="AB81" s="27">
        <v>84153</v>
      </c>
      <c r="AC81" s="27">
        <v>0</v>
      </c>
      <c r="AD81" s="27">
        <v>0</v>
      </c>
      <c r="AE81" s="27">
        <v>1206806</v>
      </c>
      <c r="AF81" s="27">
        <v>0</v>
      </c>
      <c r="AG8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1.228192859771807</v>
      </c>
      <c r="AH81" s="27">
        <v>32081</v>
      </c>
      <c r="AI81" s="27">
        <v>138</v>
      </c>
      <c r="AJ81" s="27">
        <v>0</v>
      </c>
      <c r="AK81" s="27">
        <v>327</v>
      </c>
      <c r="AL81" s="27">
        <v>0</v>
      </c>
      <c r="AM81" s="27">
        <v>8027</v>
      </c>
      <c r="AN81" s="27">
        <v>32521</v>
      </c>
      <c r="AO81" s="27">
        <v>26248</v>
      </c>
      <c r="AP81" s="27">
        <v>-1153</v>
      </c>
      <c r="AQ81" s="27">
        <v>-26017</v>
      </c>
      <c r="AR8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6.4404866683924409</v>
      </c>
      <c r="AS81" s="27">
        <v>29053</v>
      </c>
      <c r="AT81" s="27">
        <v>33254</v>
      </c>
      <c r="AU81" s="27">
        <v>12875</v>
      </c>
      <c r="AV81" s="27">
        <v>9036</v>
      </c>
      <c r="AW81" s="27">
        <v>1658</v>
      </c>
      <c r="AX81" s="27">
        <v>0</v>
      </c>
      <c r="AY81" s="27">
        <v>32521</v>
      </c>
      <c r="AZ81" s="27">
        <v>881</v>
      </c>
      <c r="BA81" s="27">
        <v>0</v>
      </c>
      <c r="BB81" s="27">
        <v>0</v>
      </c>
      <c r="BC81" s="27">
        <v>1664</v>
      </c>
      <c r="BD81" s="27">
        <v>3456</v>
      </c>
      <c r="BE81" s="27">
        <v>19315</v>
      </c>
      <c r="BF81" s="26">
        <f>IFERROR(SUM(Cons_Metrics[[#This Row],[Operating surplus/(deficit) (social housing lettings)]])/SUM(Cons_Metrics[[#This Row],[Turnover from social housing lettings]]),"")</f>
        <v>0.22331316281540872</v>
      </c>
      <c r="BG81" s="27">
        <v>32365</v>
      </c>
      <c r="BH81" s="27">
        <v>144931</v>
      </c>
      <c r="BI81" s="26">
        <f>IFERROR(SUM(Cons_Metrics[[#This Row],[Operating surplus/(deficit) (overall)2]],-Cons_Metrics[[#This Row],[Gain/(loss) on disposal of fixed assets (housing properties)2]],-Cons_Metrics[[#This Row],[Gain/(loss) on disposal of fixed assets (other)2]])/SUM(Cons_Metrics[[#This Row],[Turnover (overall)]]),"")</f>
        <v>0.16763051281513047</v>
      </c>
      <c r="BJ81" s="27">
        <v>32081</v>
      </c>
      <c r="BK81" s="27">
        <v>138</v>
      </c>
      <c r="BL81" s="27">
        <v>0</v>
      </c>
      <c r="BM81" s="27">
        <v>190556</v>
      </c>
      <c r="BN81" s="26">
        <f>IFERROR(SUM(Cons_Metrics[[#This Row],[Operating surplus/(deficit) (overall)3]],Cons_Metrics[[#This Row],[Share of operating surplus/(deficit) in joint ventures or associates]])/SUM(Cons_Metrics[[#This Row],[Total assets less current liabilities]]),"")</f>
        <v>2.2912299621830286E-2</v>
      </c>
      <c r="BO81" s="27">
        <v>32081</v>
      </c>
      <c r="BP81" s="27">
        <v>0</v>
      </c>
      <c r="BQ81" s="27">
        <v>1400165</v>
      </c>
      <c r="BR81" s="65">
        <f>Cons_Metrics[[#This Row],[Total social housing units owned (Period end)]]</f>
        <v>17813</v>
      </c>
      <c r="BS81" s="26">
        <v>3.0348110681344838E-3</v>
      </c>
      <c r="BT81" s="26">
        <v>0.77584052365367451</v>
      </c>
      <c r="BU81" s="30" t="s">
        <v>845</v>
      </c>
      <c r="BV81" s="64" t="s">
        <v>118</v>
      </c>
      <c r="BW81" s="31" t="s">
        <v>118</v>
      </c>
      <c r="BX81" s="30" t="s">
        <v>848</v>
      </c>
      <c r="BY81" s="29">
        <v>0.97228509844250233</v>
      </c>
    </row>
    <row r="82" spans="1:77" x14ac:dyDescent="0.25">
      <c r="A82" s="23" t="s">
        <v>442</v>
      </c>
      <c r="B82" s="24" t="s">
        <v>584</v>
      </c>
      <c r="C82" s="25" t="s">
        <v>686</v>
      </c>
      <c r="D8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4.9960195365449579E-2</v>
      </c>
      <c r="E82" s="27">
        <v>25707</v>
      </c>
      <c r="F82" s="27">
        <v>0</v>
      </c>
      <c r="G82" s="27">
        <v>2157</v>
      </c>
      <c r="H82" s="27">
        <v>0</v>
      </c>
      <c r="I82" s="27">
        <v>0</v>
      </c>
      <c r="J82" s="27">
        <v>0</v>
      </c>
      <c r="K82" s="27">
        <v>557724</v>
      </c>
      <c r="L8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3.4963830520151569E-2</v>
      </c>
      <c r="M82" s="27">
        <v>203</v>
      </c>
      <c r="N82" s="27">
        <v>0</v>
      </c>
      <c r="O82" s="27">
        <v>5806</v>
      </c>
      <c r="P82" s="27">
        <v>0</v>
      </c>
      <c r="Q8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2" s="27">
        <v>0</v>
      </c>
      <c r="S82" s="27">
        <v>0</v>
      </c>
      <c r="T82" s="27">
        <v>0</v>
      </c>
      <c r="U82" s="27">
        <v>5806</v>
      </c>
      <c r="V82" s="27">
        <v>0</v>
      </c>
      <c r="W82" s="27">
        <v>48</v>
      </c>
      <c r="X82" s="27">
        <v>0</v>
      </c>
      <c r="Y8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0.51664443344736821</v>
      </c>
      <c r="Z82" s="27">
        <v>7533</v>
      </c>
      <c r="AA82" s="27">
        <v>295514</v>
      </c>
      <c r="AB82" s="27">
        <v>14902</v>
      </c>
      <c r="AC82" s="27">
        <v>0</v>
      </c>
      <c r="AD82" s="27">
        <v>0</v>
      </c>
      <c r="AE82" s="27">
        <v>0</v>
      </c>
      <c r="AF82" s="27">
        <v>557724</v>
      </c>
      <c r="AG8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1.3763657874591133</v>
      </c>
      <c r="AH82" s="27">
        <v>15831</v>
      </c>
      <c r="AI82" s="27">
        <v>372</v>
      </c>
      <c r="AJ82" s="27">
        <v>0</v>
      </c>
      <c r="AK82" s="27">
        <v>0</v>
      </c>
      <c r="AL82" s="27">
        <v>251</v>
      </c>
      <c r="AM82" s="27">
        <v>154</v>
      </c>
      <c r="AN82" s="27">
        <v>2157</v>
      </c>
      <c r="AO82" s="27">
        <v>6572</v>
      </c>
      <c r="AP82" s="27">
        <v>-1409</v>
      </c>
      <c r="AQ82" s="27">
        <v>-12960</v>
      </c>
      <c r="AR8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3.6543231140199794</v>
      </c>
      <c r="AS82" s="27">
        <v>8912</v>
      </c>
      <c r="AT82" s="27">
        <v>2365</v>
      </c>
      <c r="AU82" s="27">
        <v>3648</v>
      </c>
      <c r="AV82" s="27">
        <v>3495</v>
      </c>
      <c r="AW82" s="27">
        <v>0</v>
      </c>
      <c r="AX82" s="27">
        <v>9</v>
      </c>
      <c r="AY82" s="27">
        <v>2157</v>
      </c>
      <c r="AZ82" s="27">
        <v>605</v>
      </c>
      <c r="BA82" s="27">
        <v>0</v>
      </c>
      <c r="BB82" s="27">
        <v>0</v>
      </c>
      <c r="BC82" s="27">
        <v>26</v>
      </c>
      <c r="BD82" s="27">
        <v>0</v>
      </c>
      <c r="BE82" s="27">
        <v>5806</v>
      </c>
      <c r="BF82" s="26">
        <f>IFERROR(SUM(Cons_Metrics[[#This Row],[Operating surplus/(deficit) (social housing lettings)]])/SUM(Cons_Metrics[[#This Row],[Turnover from social housing lettings]]),"")</f>
        <v>0.33598414795244386</v>
      </c>
      <c r="BG82" s="27">
        <v>12717</v>
      </c>
      <c r="BH82" s="27">
        <v>37850</v>
      </c>
      <c r="BI82" s="26">
        <f>IFERROR(SUM(Cons_Metrics[[#This Row],[Operating surplus/(deficit) (overall)2]],-Cons_Metrics[[#This Row],[Gain/(loss) on disposal of fixed assets (housing properties)2]],-Cons_Metrics[[#This Row],[Gain/(loss) on disposal of fixed assets (other)2]])/SUM(Cons_Metrics[[#This Row],[Turnover (overall)]]),"")</f>
        <v>0.33776874672260093</v>
      </c>
      <c r="BJ82" s="27">
        <v>15831</v>
      </c>
      <c r="BK82" s="27">
        <v>372</v>
      </c>
      <c r="BL82" s="27">
        <v>0</v>
      </c>
      <c r="BM82" s="27">
        <v>45768</v>
      </c>
      <c r="BN82" s="26">
        <f>IFERROR(SUM(Cons_Metrics[[#This Row],[Operating surplus/(deficit) (overall)3]],Cons_Metrics[[#This Row],[Share of operating surplus/(deficit) in joint ventures or associates]])/SUM(Cons_Metrics[[#This Row],[Total assets less current liabilities]]),"")</f>
        <v>2.635929968280926E-2</v>
      </c>
      <c r="BO82" s="27">
        <v>15831</v>
      </c>
      <c r="BP82" s="27">
        <v>0</v>
      </c>
      <c r="BQ82" s="27">
        <v>600585</v>
      </c>
      <c r="BR82" s="65">
        <f>Cons_Metrics[[#This Row],[Total social housing units owned (Period end)]]</f>
        <v>5806</v>
      </c>
      <c r="BS82" s="26">
        <v>4.7306629834254141E-2</v>
      </c>
      <c r="BT82" s="26">
        <v>4.5925414364640885E-2</v>
      </c>
      <c r="BU82" s="30" t="s">
        <v>850</v>
      </c>
      <c r="BV82" s="64">
        <v>1995</v>
      </c>
      <c r="BW82" s="31" t="s">
        <v>851</v>
      </c>
      <c r="BX82" s="30" t="s">
        <v>847</v>
      </c>
      <c r="BY82" s="29">
        <v>1.0328765847681525</v>
      </c>
    </row>
    <row r="83" spans="1:77" x14ac:dyDescent="0.25">
      <c r="A83" s="23" t="s">
        <v>582</v>
      </c>
      <c r="B83" s="24" t="s">
        <v>335</v>
      </c>
      <c r="C83" s="25" t="s">
        <v>686</v>
      </c>
      <c r="D8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2.8837934866227884E-2</v>
      </c>
      <c r="E83" s="27">
        <v>2035</v>
      </c>
      <c r="F83" s="27">
        <v>0</v>
      </c>
      <c r="G83" s="27">
        <v>609</v>
      </c>
      <c r="H83" s="27">
        <v>55</v>
      </c>
      <c r="I83" s="27">
        <v>0</v>
      </c>
      <c r="J83" s="27">
        <v>93592</v>
      </c>
      <c r="K83" s="27">
        <v>0</v>
      </c>
      <c r="L8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1.7940717628705149E-2</v>
      </c>
      <c r="M83" s="27">
        <v>23</v>
      </c>
      <c r="N83" s="27">
        <v>0</v>
      </c>
      <c r="O83" s="27">
        <v>1271</v>
      </c>
      <c r="P83" s="27">
        <v>11</v>
      </c>
      <c r="Q8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3" s="27">
        <v>0</v>
      </c>
      <c r="S83" s="27">
        <v>0</v>
      </c>
      <c r="T83" s="27">
        <v>0</v>
      </c>
      <c r="U83" s="27">
        <v>1271</v>
      </c>
      <c r="V83" s="27">
        <v>11</v>
      </c>
      <c r="W83" s="27">
        <v>0</v>
      </c>
      <c r="X83" s="27">
        <v>0</v>
      </c>
      <c r="Y8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0.42245063680656464</v>
      </c>
      <c r="Z83" s="27">
        <v>3774</v>
      </c>
      <c r="AA83" s="27">
        <v>40807</v>
      </c>
      <c r="AB83" s="27">
        <v>5043</v>
      </c>
      <c r="AC83" s="27">
        <v>0</v>
      </c>
      <c r="AD83" s="27">
        <v>0</v>
      </c>
      <c r="AE83" s="27">
        <v>93592</v>
      </c>
      <c r="AF83" s="27">
        <v>0</v>
      </c>
      <c r="AG8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1.9441647597254004</v>
      </c>
      <c r="AH83" s="27">
        <v>3645</v>
      </c>
      <c r="AI83" s="27">
        <v>393</v>
      </c>
      <c r="AJ83" s="27">
        <v>0</v>
      </c>
      <c r="AK83" s="27">
        <v>38</v>
      </c>
      <c r="AL83" s="27">
        <v>0</v>
      </c>
      <c r="AM83" s="27">
        <v>54</v>
      </c>
      <c r="AN83" s="27">
        <v>609</v>
      </c>
      <c r="AO83" s="27">
        <v>1589</v>
      </c>
      <c r="AP83" s="27">
        <v>-55</v>
      </c>
      <c r="AQ83" s="27">
        <v>-2130</v>
      </c>
      <c r="AR8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3.5246132208157523</v>
      </c>
      <c r="AS83" s="27">
        <v>1426</v>
      </c>
      <c r="AT83" s="27">
        <v>800</v>
      </c>
      <c r="AU83" s="27">
        <v>1125</v>
      </c>
      <c r="AV83" s="27">
        <v>596</v>
      </c>
      <c r="AW83" s="27">
        <v>293</v>
      </c>
      <c r="AX83" s="27">
        <v>0</v>
      </c>
      <c r="AY83" s="27">
        <v>609</v>
      </c>
      <c r="AZ83" s="27">
        <v>153</v>
      </c>
      <c r="BA83" s="27">
        <v>0</v>
      </c>
      <c r="BB83" s="27">
        <v>0</v>
      </c>
      <c r="BC83" s="27">
        <v>0</v>
      </c>
      <c r="BD83" s="27">
        <v>10</v>
      </c>
      <c r="BE83" s="27">
        <v>1422</v>
      </c>
      <c r="BF83" s="26">
        <f>IFERROR(SUM(Cons_Metrics[[#This Row],[Operating surplus/(deficit) (social housing lettings)]])/SUM(Cons_Metrics[[#This Row],[Turnover from social housing lettings]]),"")</f>
        <v>0.23557261676263597</v>
      </c>
      <c r="BG83" s="27">
        <v>1841</v>
      </c>
      <c r="BH83" s="27">
        <v>7815</v>
      </c>
      <c r="BI83" s="26">
        <f>IFERROR(SUM(Cons_Metrics[[#This Row],[Operating surplus/(deficit) (overall)2]],-Cons_Metrics[[#This Row],[Gain/(loss) on disposal of fixed assets (housing properties)2]],-Cons_Metrics[[#This Row],[Gain/(loss) on disposal of fixed assets (other)2]])/SUM(Cons_Metrics[[#This Row],[Turnover (overall)]]),"")</f>
        <v>0.30795454545454548</v>
      </c>
      <c r="BJ83" s="27">
        <v>3645</v>
      </c>
      <c r="BK83" s="27">
        <v>393</v>
      </c>
      <c r="BL83" s="27">
        <v>0</v>
      </c>
      <c r="BM83" s="27">
        <v>10560</v>
      </c>
      <c r="BN83" s="26">
        <f>IFERROR(SUM(Cons_Metrics[[#This Row],[Operating surplus/(deficit) (overall)3]],Cons_Metrics[[#This Row],[Share of operating surplus/(deficit) in joint ventures or associates]])/SUM(Cons_Metrics[[#This Row],[Total assets less current liabilities]]),"")</f>
        <v>3.8488622628619476E-2</v>
      </c>
      <c r="BO83" s="27">
        <v>3645</v>
      </c>
      <c r="BP83" s="27">
        <v>17</v>
      </c>
      <c r="BQ83" s="27">
        <v>95145</v>
      </c>
      <c r="BR83" s="65">
        <f>Cons_Metrics[[#This Row],[Total social housing units owned (Period end)]]</f>
        <v>1271</v>
      </c>
      <c r="BS83" s="26">
        <v>0</v>
      </c>
      <c r="BT83" s="26">
        <v>0</v>
      </c>
      <c r="BU83" s="30" t="s">
        <v>845</v>
      </c>
      <c r="BV83" s="64" t="s">
        <v>118</v>
      </c>
      <c r="BW83" s="31" t="s">
        <v>118</v>
      </c>
      <c r="BX83" s="30" t="s">
        <v>856</v>
      </c>
      <c r="BY83" s="29">
        <v>0.99314921667750744</v>
      </c>
    </row>
    <row r="84" spans="1:77" x14ac:dyDescent="0.25">
      <c r="A84" s="23" t="s">
        <v>443</v>
      </c>
      <c r="B84" s="24" t="s">
        <v>309</v>
      </c>
      <c r="C84" s="25" t="s">
        <v>686</v>
      </c>
      <c r="D8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7.6928158101602945E-2</v>
      </c>
      <c r="E84" s="27">
        <v>190914</v>
      </c>
      <c r="F84" s="27">
        <v>0</v>
      </c>
      <c r="G84" s="27">
        <v>34793</v>
      </c>
      <c r="H84" s="27">
        <v>8378</v>
      </c>
      <c r="I84" s="27">
        <v>0</v>
      </c>
      <c r="J84" s="27">
        <v>3042904</v>
      </c>
      <c r="K84" s="27">
        <v>0</v>
      </c>
      <c r="L8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4.8357848075760625E-3</v>
      </c>
      <c r="M84" s="27">
        <v>168</v>
      </c>
      <c r="N84" s="27">
        <v>0</v>
      </c>
      <c r="O84" s="27">
        <v>34741</v>
      </c>
      <c r="P84" s="27">
        <v>0</v>
      </c>
      <c r="Q8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5.2367551694604188E-3</v>
      </c>
      <c r="R84" s="27">
        <v>0</v>
      </c>
      <c r="S84" s="27">
        <v>0</v>
      </c>
      <c r="T84" s="27">
        <v>214</v>
      </c>
      <c r="U84" s="27">
        <v>34741</v>
      </c>
      <c r="V84" s="27">
        <v>0</v>
      </c>
      <c r="W84" s="27">
        <v>73</v>
      </c>
      <c r="X84" s="27">
        <v>6051</v>
      </c>
      <c r="Y8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0.4464800729829137</v>
      </c>
      <c r="Z84" s="27">
        <v>16828</v>
      </c>
      <c r="AA84" s="27">
        <v>1491822</v>
      </c>
      <c r="AB84" s="27">
        <v>150054</v>
      </c>
      <c r="AC84" s="27">
        <v>0</v>
      </c>
      <c r="AD84" s="27">
        <v>0</v>
      </c>
      <c r="AE84" s="27">
        <v>3042904</v>
      </c>
      <c r="AF84" s="27">
        <v>0</v>
      </c>
      <c r="AG8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0.58785138588559072</v>
      </c>
      <c r="AH84" s="27">
        <v>161979</v>
      </c>
      <c r="AI84" s="27">
        <v>111264</v>
      </c>
      <c r="AJ84" s="27">
        <v>3306</v>
      </c>
      <c r="AK84" s="27">
        <v>12385</v>
      </c>
      <c r="AL84" s="27">
        <v>0</v>
      </c>
      <c r="AM84" s="27">
        <v>2377</v>
      </c>
      <c r="AN84" s="27">
        <v>33700</v>
      </c>
      <c r="AO84" s="27">
        <v>41155</v>
      </c>
      <c r="AP84" s="27">
        <v>-13583</v>
      </c>
      <c r="AQ84" s="27">
        <v>-62722</v>
      </c>
      <c r="AR8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4.8816548582995951</v>
      </c>
      <c r="AS84" s="27">
        <v>50613</v>
      </c>
      <c r="AT84" s="27">
        <v>24650</v>
      </c>
      <c r="AU84" s="27">
        <v>25753</v>
      </c>
      <c r="AV84" s="27">
        <v>17990</v>
      </c>
      <c r="AW84" s="27">
        <v>1404</v>
      </c>
      <c r="AX84" s="27">
        <v>88</v>
      </c>
      <c r="AY84" s="27">
        <v>33700</v>
      </c>
      <c r="AZ84" s="27">
        <v>0</v>
      </c>
      <c r="BA84" s="27">
        <v>0</v>
      </c>
      <c r="BB84" s="27">
        <v>2327</v>
      </c>
      <c r="BC84" s="27">
        <v>36398</v>
      </c>
      <c r="BD84" s="27">
        <v>0</v>
      </c>
      <c r="BE84" s="27">
        <v>39520</v>
      </c>
      <c r="BF84" s="26">
        <f>IFERROR(SUM(Cons_Metrics[[#This Row],[Operating surplus/(deficit) (social housing lettings)]])/SUM(Cons_Metrics[[#This Row],[Turnover from social housing lettings]]),"")</f>
        <v>0.33507819646433507</v>
      </c>
      <c r="BG84" s="27">
        <v>83152</v>
      </c>
      <c r="BH84" s="27">
        <v>248157</v>
      </c>
      <c r="BI84" s="26">
        <f>IFERROR(SUM(Cons_Metrics[[#This Row],[Operating surplus/(deficit) (overall)2]],-Cons_Metrics[[#This Row],[Gain/(loss) on disposal of fixed assets (housing properties)2]],-Cons_Metrics[[#This Row],[Gain/(loss) on disposal of fixed assets (other)2]])/SUM(Cons_Metrics[[#This Row],[Turnover (overall)]]),"")</f>
        <v>0.13010689243519905</v>
      </c>
      <c r="BJ84" s="27">
        <v>161979</v>
      </c>
      <c r="BK84" s="27">
        <v>111264</v>
      </c>
      <c r="BL84" s="27">
        <v>3306</v>
      </c>
      <c r="BM84" s="27">
        <v>364385</v>
      </c>
      <c r="BN84" s="26">
        <f>IFERROR(SUM(Cons_Metrics[[#This Row],[Operating surplus/(deficit) (overall)3]],Cons_Metrics[[#This Row],[Share of operating surplus/(deficit) in joint ventures or associates]])/SUM(Cons_Metrics[[#This Row],[Total assets less current liabilities]]),"")</f>
        <v>5.0945055621481827E-2</v>
      </c>
      <c r="BO84" s="27">
        <v>161979</v>
      </c>
      <c r="BP84" s="27">
        <v>13480</v>
      </c>
      <c r="BQ84" s="27">
        <v>3444083</v>
      </c>
      <c r="BR84" s="65">
        <f>Cons_Metrics[[#This Row],[Total social housing units owned (Period end)]]</f>
        <v>34741</v>
      </c>
      <c r="BS84" s="26">
        <v>3.91245344036035E-2</v>
      </c>
      <c r="BT84" s="26">
        <v>4.0308376404007737E-2</v>
      </c>
      <c r="BU84" s="30" t="s">
        <v>845</v>
      </c>
      <c r="BV84" s="64" t="s">
        <v>118</v>
      </c>
      <c r="BW84" s="31" t="s">
        <v>118</v>
      </c>
      <c r="BX84" s="30" t="s">
        <v>848</v>
      </c>
      <c r="BY84" s="29">
        <v>1.1421709281576153</v>
      </c>
    </row>
    <row r="85" spans="1:77" x14ac:dyDescent="0.25">
      <c r="A85" s="23" t="s">
        <v>550</v>
      </c>
      <c r="B85" s="24" t="s">
        <v>549</v>
      </c>
      <c r="C85" s="25" t="s">
        <v>686</v>
      </c>
      <c r="D8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0.53098827470686771</v>
      </c>
      <c r="E85" s="27">
        <v>1268</v>
      </c>
      <c r="F85" s="27">
        <v>0</v>
      </c>
      <c r="G85" s="27">
        <v>0</v>
      </c>
      <c r="H85" s="27">
        <v>0</v>
      </c>
      <c r="I85" s="27">
        <v>0</v>
      </c>
      <c r="J85" s="27">
        <v>2388</v>
      </c>
      <c r="K85" s="27">
        <v>0</v>
      </c>
      <c r="L8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0.16129032258064516</v>
      </c>
      <c r="M85" s="27">
        <v>400</v>
      </c>
      <c r="N85" s="27">
        <v>0</v>
      </c>
      <c r="O85" s="27">
        <v>2480</v>
      </c>
      <c r="P85" s="27">
        <v>0</v>
      </c>
      <c r="Q8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5" s="27">
        <v>0</v>
      </c>
      <c r="S85" s="27">
        <v>0</v>
      </c>
      <c r="T85" s="27">
        <v>0</v>
      </c>
      <c r="U85" s="27">
        <v>2480</v>
      </c>
      <c r="V85" s="27">
        <v>0</v>
      </c>
      <c r="W85" s="27">
        <v>0</v>
      </c>
      <c r="X85" s="27">
        <v>0</v>
      </c>
      <c r="Y8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-3.8316582914572863</v>
      </c>
      <c r="Z85" s="27">
        <v>30</v>
      </c>
      <c r="AA85" s="27">
        <v>337</v>
      </c>
      <c r="AB85" s="27">
        <v>9517</v>
      </c>
      <c r="AC85" s="27">
        <v>0</v>
      </c>
      <c r="AD85" s="27">
        <v>0</v>
      </c>
      <c r="AE85" s="27">
        <v>2388</v>
      </c>
      <c r="AF85" s="27">
        <v>0</v>
      </c>
      <c r="AG8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147</v>
      </c>
      <c r="AH85" s="27">
        <v>1764</v>
      </c>
      <c r="AI85" s="27">
        <v>0</v>
      </c>
      <c r="AJ85" s="27">
        <v>0</v>
      </c>
      <c r="AK85" s="27">
        <v>0</v>
      </c>
      <c r="AL85" s="27">
        <v>0</v>
      </c>
      <c r="AM85" s="27">
        <v>56</v>
      </c>
      <c r="AN85" s="27">
        <v>0</v>
      </c>
      <c r="AO85" s="27">
        <v>91</v>
      </c>
      <c r="AP85" s="27">
        <v>0</v>
      </c>
      <c r="AQ85" s="27">
        <v>-13</v>
      </c>
      <c r="AR8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12.901234567901234</v>
      </c>
      <c r="AS85" s="27">
        <v>4334</v>
      </c>
      <c r="AT85" s="27">
        <v>2346</v>
      </c>
      <c r="AU85" s="27">
        <v>1753</v>
      </c>
      <c r="AV85" s="27">
        <v>2650</v>
      </c>
      <c r="AW85" s="27">
        <v>0</v>
      </c>
      <c r="AX85" s="27">
        <v>23513</v>
      </c>
      <c r="AY85" s="27">
        <v>0</v>
      </c>
      <c r="AZ85" s="27">
        <v>0</v>
      </c>
      <c r="BA85" s="27">
        <v>234</v>
      </c>
      <c r="BB85" s="27">
        <v>0</v>
      </c>
      <c r="BC85" s="27">
        <v>0</v>
      </c>
      <c r="BD85" s="27">
        <v>700</v>
      </c>
      <c r="BE85" s="27">
        <v>2754</v>
      </c>
      <c r="BF85" s="26">
        <f>IFERROR(SUM(Cons_Metrics[[#This Row],[Operating surplus/(deficit) (social housing lettings)]])/SUM(Cons_Metrics[[#This Row],[Turnover from social housing lettings]]),"")</f>
        <v>3.6000220860250676E-2</v>
      </c>
      <c r="BG85" s="27">
        <v>1304</v>
      </c>
      <c r="BH85" s="27">
        <v>36222</v>
      </c>
      <c r="BI85" s="26">
        <f>IFERROR(SUM(Cons_Metrics[[#This Row],[Operating surplus/(deficit) (overall)2]],-Cons_Metrics[[#This Row],[Gain/(loss) on disposal of fixed assets (housing properties)2]],-Cons_Metrics[[#This Row],[Gain/(loss) on disposal of fixed assets (other)2]])/SUM(Cons_Metrics[[#This Row],[Turnover (overall)]]),"")</f>
        <v>4.6872508901525216E-2</v>
      </c>
      <c r="BJ85" s="27">
        <v>1764</v>
      </c>
      <c r="BK85" s="27">
        <v>0</v>
      </c>
      <c r="BL85" s="27">
        <v>0</v>
      </c>
      <c r="BM85" s="27">
        <v>37634</v>
      </c>
      <c r="BN85" s="26">
        <f>IFERROR(SUM(Cons_Metrics[[#This Row],[Operating surplus/(deficit) (overall)3]],Cons_Metrics[[#This Row],[Share of operating surplus/(deficit) in joint ventures or associates]])/SUM(Cons_Metrics[[#This Row],[Total assets less current liabilities]]),"")</f>
        <v>0.15498154981549817</v>
      </c>
      <c r="BO85" s="27">
        <v>1764</v>
      </c>
      <c r="BP85" s="27">
        <v>0</v>
      </c>
      <c r="BQ85" s="27">
        <v>11382</v>
      </c>
      <c r="BR85" s="65">
        <f>Cons_Metrics[[#This Row],[Total social housing units owned (Period end)]]</f>
        <v>2480</v>
      </c>
      <c r="BS85" s="26">
        <v>0.94717741935483868</v>
      </c>
      <c r="BT85" s="26">
        <v>5.040322580645161E-2</v>
      </c>
      <c r="BU85" s="30" t="s">
        <v>845</v>
      </c>
      <c r="BV85" s="64" t="s">
        <v>118</v>
      </c>
      <c r="BW85" s="31" t="s">
        <v>118</v>
      </c>
      <c r="BX85" s="30" t="s">
        <v>848</v>
      </c>
      <c r="BY85" s="29">
        <v>0.94652309318275918</v>
      </c>
    </row>
    <row r="86" spans="1:77" x14ac:dyDescent="0.25">
      <c r="A86" s="23" t="s">
        <v>445</v>
      </c>
      <c r="B86" s="24" t="s">
        <v>444</v>
      </c>
      <c r="C86" s="25" t="s">
        <v>686</v>
      </c>
      <c r="D8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4.6555128338356025E-2</v>
      </c>
      <c r="E86" s="27">
        <v>7324</v>
      </c>
      <c r="F86" s="27">
        <v>0</v>
      </c>
      <c r="G86" s="27">
        <v>12831</v>
      </c>
      <c r="H86" s="27">
        <v>0</v>
      </c>
      <c r="I86" s="27">
        <v>5</v>
      </c>
      <c r="J86" s="27">
        <v>433035</v>
      </c>
      <c r="K86" s="27">
        <v>0</v>
      </c>
      <c r="L8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4.5502738999823288E-3</v>
      </c>
      <c r="M86" s="27">
        <v>103</v>
      </c>
      <c r="N86" s="27">
        <v>0</v>
      </c>
      <c r="O86" s="27">
        <v>21530</v>
      </c>
      <c r="P86" s="27">
        <v>1106</v>
      </c>
      <c r="Q8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6" s="27">
        <v>0</v>
      </c>
      <c r="S86" s="27">
        <v>0</v>
      </c>
      <c r="T86" s="27">
        <v>0</v>
      </c>
      <c r="U86" s="27">
        <v>21530</v>
      </c>
      <c r="V86" s="27">
        <v>1106</v>
      </c>
      <c r="W86" s="27">
        <v>20</v>
      </c>
      <c r="X86" s="27">
        <v>0</v>
      </c>
      <c r="Y8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0.65813386908679439</v>
      </c>
      <c r="Z86" s="27">
        <v>164</v>
      </c>
      <c r="AA86" s="27">
        <v>298734</v>
      </c>
      <c r="AB86" s="27">
        <v>13903</v>
      </c>
      <c r="AC86" s="27">
        <v>0</v>
      </c>
      <c r="AD86" s="27">
        <v>0</v>
      </c>
      <c r="AE86" s="27">
        <v>433035</v>
      </c>
      <c r="AF86" s="27">
        <v>0</v>
      </c>
      <c r="AG8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2.0737761040739473</v>
      </c>
      <c r="AH86" s="27">
        <v>25985</v>
      </c>
      <c r="AI86" s="27">
        <v>6391</v>
      </c>
      <c r="AJ86" s="27">
        <v>0</v>
      </c>
      <c r="AK86" s="27">
        <v>822</v>
      </c>
      <c r="AL86" s="27">
        <v>0</v>
      </c>
      <c r="AM86" s="27">
        <v>27</v>
      </c>
      <c r="AN86" s="27">
        <v>12831</v>
      </c>
      <c r="AO86" s="27">
        <v>18262</v>
      </c>
      <c r="AP86" s="27">
        <v>0</v>
      </c>
      <c r="AQ86" s="27">
        <v>-11684</v>
      </c>
      <c r="AR8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3.1844500343013951</v>
      </c>
      <c r="AS86" s="27">
        <v>25767</v>
      </c>
      <c r="AT86" s="27">
        <v>2883</v>
      </c>
      <c r="AU86" s="27">
        <v>22074</v>
      </c>
      <c r="AV86" s="27">
        <v>2593</v>
      </c>
      <c r="AW86" s="27">
        <v>1791</v>
      </c>
      <c r="AX86" s="27">
        <v>0</v>
      </c>
      <c r="AY86" s="27">
        <v>12831</v>
      </c>
      <c r="AZ86" s="27">
        <v>493</v>
      </c>
      <c r="BA86" s="27">
        <v>0</v>
      </c>
      <c r="BB86" s="27">
        <v>0</v>
      </c>
      <c r="BC86" s="27">
        <v>157</v>
      </c>
      <c r="BD86" s="27">
        <v>1039</v>
      </c>
      <c r="BE86" s="27">
        <v>21865</v>
      </c>
      <c r="BF86" s="26">
        <f>IFERROR(SUM(Cons_Metrics[[#This Row],[Operating surplus/(deficit) (social housing lettings)]])/SUM(Cons_Metrics[[#This Row],[Turnover from social housing lettings]]),"")</f>
        <v>0.23459999572073517</v>
      </c>
      <c r="BG86" s="27">
        <v>21929</v>
      </c>
      <c r="BH86" s="27">
        <v>93474</v>
      </c>
      <c r="BI86" s="26">
        <f>IFERROR(SUM(Cons_Metrics[[#This Row],[Operating surplus/(deficit) (overall)2]],-Cons_Metrics[[#This Row],[Gain/(loss) on disposal of fixed assets (housing properties)2]],-Cons_Metrics[[#This Row],[Gain/(loss) on disposal of fixed assets (other)2]])/SUM(Cons_Metrics[[#This Row],[Turnover (overall)]]),"")</f>
        <v>0.1933281368708745</v>
      </c>
      <c r="BJ86" s="27">
        <v>25985</v>
      </c>
      <c r="BK86" s="27">
        <v>6391</v>
      </c>
      <c r="BL86" s="27">
        <v>0</v>
      </c>
      <c r="BM86" s="27">
        <v>101351</v>
      </c>
      <c r="BN86" s="26">
        <f>IFERROR(SUM(Cons_Metrics[[#This Row],[Operating surplus/(deficit) (overall)3]],Cons_Metrics[[#This Row],[Share of operating surplus/(deficit) in joint ventures or associates]])/SUM(Cons_Metrics[[#This Row],[Total assets less current liabilities]]),"")</f>
        <v>5.7860745328625805E-2</v>
      </c>
      <c r="BO86" s="27">
        <v>25985</v>
      </c>
      <c r="BP86" s="27">
        <v>23</v>
      </c>
      <c r="BQ86" s="27">
        <v>449493</v>
      </c>
      <c r="BR86" s="65">
        <f>Cons_Metrics[[#This Row],[Total social housing units owned (Period end)]]</f>
        <v>21530</v>
      </c>
      <c r="BS86" s="26">
        <v>4.2742984575357742E-3</v>
      </c>
      <c r="BT86" s="26">
        <v>3.7632410332651925E-2</v>
      </c>
      <c r="BU86" s="30" t="s">
        <v>850</v>
      </c>
      <c r="BV86" s="64">
        <v>2003</v>
      </c>
      <c r="BW86" s="31" t="s">
        <v>851</v>
      </c>
      <c r="BX86" s="30" t="s">
        <v>854</v>
      </c>
      <c r="BY86" s="29">
        <v>0.9110835406103297</v>
      </c>
    </row>
    <row r="87" spans="1:77" x14ac:dyDescent="0.25">
      <c r="A87" s="23" t="s">
        <v>177</v>
      </c>
      <c r="B87" s="24" t="s">
        <v>336</v>
      </c>
      <c r="C87" s="25" t="s">
        <v>686</v>
      </c>
      <c r="D8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1.2814881798217284E-2</v>
      </c>
      <c r="E87" s="27">
        <v>0</v>
      </c>
      <c r="F87" s="27">
        <v>0</v>
      </c>
      <c r="G87" s="27">
        <v>555</v>
      </c>
      <c r="H87" s="27">
        <v>0</v>
      </c>
      <c r="I87" s="27">
        <v>1429</v>
      </c>
      <c r="J87" s="27">
        <v>154820</v>
      </c>
      <c r="K87" s="27">
        <v>0</v>
      </c>
      <c r="L8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87" s="27">
        <v>0</v>
      </c>
      <c r="N87" s="27">
        <v>0</v>
      </c>
      <c r="O87" s="27">
        <v>1322</v>
      </c>
      <c r="P87" s="27">
        <v>0</v>
      </c>
      <c r="Q8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7" s="27">
        <v>0</v>
      </c>
      <c r="S87" s="27">
        <v>0</v>
      </c>
      <c r="T87" s="27">
        <v>0</v>
      </c>
      <c r="U87" s="27">
        <v>1322</v>
      </c>
      <c r="V87" s="27">
        <v>0</v>
      </c>
      <c r="W87" s="27">
        <v>0</v>
      </c>
      <c r="X87" s="27">
        <v>0</v>
      </c>
      <c r="Y8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0.32993153339361841</v>
      </c>
      <c r="Z87" s="27">
        <v>2890</v>
      </c>
      <c r="AA87" s="27">
        <v>57345</v>
      </c>
      <c r="AB87" s="27">
        <v>9155</v>
      </c>
      <c r="AC87" s="27">
        <v>0</v>
      </c>
      <c r="AD87" s="27">
        <v>0</v>
      </c>
      <c r="AE87" s="27">
        <v>154820</v>
      </c>
      <c r="AF87" s="27">
        <v>0</v>
      </c>
      <c r="AG8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2.034466477809254</v>
      </c>
      <c r="AH87" s="27">
        <v>3825</v>
      </c>
      <c r="AI87" s="27">
        <v>96</v>
      </c>
      <c r="AJ87" s="27">
        <v>0</v>
      </c>
      <c r="AK87" s="27">
        <v>820</v>
      </c>
      <c r="AL87" s="27">
        <v>0</v>
      </c>
      <c r="AM87" s="27">
        <v>31</v>
      </c>
      <c r="AN87" s="27">
        <v>555</v>
      </c>
      <c r="AO87" s="27">
        <v>1924</v>
      </c>
      <c r="AP87" s="27">
        <v>0</v>
      </c>
      <c r="AQ87" s="27">
        <v>-2118</v>
      </c>
      <c r="AR8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3.8600605143721634</v>
      </c>
      <c r="AS87" s="27">
        <v>1136</v>
      </c>
      <c r="AT87" s="27">
        <v>733</v>
      </c>
      <c r="AU87" s="27">
        <v>1329</v>
      </c>
      <c r="AV87" s="27">
        <v>907</v>
      </c>
      <c r="AW87" s="27">
        <v>151</v>
      </c>
      <c r="AX87" s="27">
        <v>0</v>
      </c>
      <c r="AY87" s="27">
        <v>555</v>
      </c>
      <c r="AZ87" s="27">
        <v>61</v>
      </c>
      <c r="BA87" s="27">
        <v>231</v>
      </c>
      <c r="BB87" s="27">
        <v>0</v>
      </c>
      <c r="BC87" s="27">
        <v>0</v>
      </c>
      <c r="BD87" s="27">
        <v>0</v>
      </c>
      <c r="BE87" s="27">
        <v>1322</v>
      </c>
      <c r="BF87" s="26">
        <f>IFERROR(SUM(Cons_Metrics[[#This Row],[Operating surplus/(deficit) (social housing lettings)]])/SUM(Cons_Metrics[[#This Row],[Turnover from social housing lettings]]),"")</f>
        <v>0.38093759701955915</v>
      </c>
      <c r="BG87" s="27">
        <v>3681</v>
      </c>
      <c r="BH87" s="27">
        <v>9663</v>
      </c>
      <c r="BI87" s="26">
        <f>IFERROR(SUM(Cons_Metrics[[#This Row],[Operating surplus/(deficit) (overall)2]],-Cons_Metrics[[#This Row],[Gain/(loss) on disposal of fixed assets (housing properties)2]],-Cons_Metrics[[#This Row],[Gain/(loss) on disposal of fixed assets (other)2]])/SUM(Cons_Metrics[[#This Row],[Turnover (overall)]]),"")</f>
        <v>0.30686306780776829</v>
      </c>
      <c r="BJ87" s="27">
        <v>3825</v>
      </c>
      <c r="BK87" s="27">
        <v>96</v>
      </c>
      <c r="BL87" s="27">
        <v>0</v>
      </c>
      <c r="BM87" s="27">
        <v>12152</v>
      </c>
      <c r="BN87" s="26">
        <f>IFERROR(SUM(Cons_Metrics[[#This Row],[Operating surplus/(deficit) (overall)3]],Cons_Metrics[[#This Row],[Share of operating surplus/(deficit) in joint ventures or associates]])/SUM(Cons_Metrics[[#This Row],[Total assets less current liabilities]]),"")</f>
        <v>2.3572696346694275E-2</v>
      </c>
      <c r="BO87" s="27">
        <v>3825</v>
      </c>
      <c r="BP87" s="27">
        <v>0</v>
      </c>
      <c r="BQ87" s="27">
        <v>162264</v>
      </c>
      <c r="BR87" s="65">
        <f>Cons_Metrics[[#This Row],[Total social housing units owned (Period end)]]</f>
        <v>1322</v>
      </c>
      <c r="BS87" s="26">
        <v>0</v>
      </c>
      <c r="BT87" s="26">
        <v>0</v>
      </c>
      <c r="BU87" s="30" t="s">
        <v>845</v>
      </c>
      <c r="BV87" s="64" t="s">
        <v>118</v>
      </c>
      <c r="BW87" s="31" t="s">
        <v>118</v>
      </c>
      <c r="BX87" s="30" t="s">
        <v>846</v>
      </c>
      <c r="BY87" s="29">
        <v>1.2509352563864455</v>
      </c>
    </row>
    <row r="88" spans="1:77" x14ac:dyDescent="0.25">
      <c r="A88" s="23" t="s">
        <v>446</v>
      </c>
      <c r="B88" s="24" t="s">
        <v>190</v>
      </c>
      <c r="C88" s="25" t="s">
        <v>686</v>
      </c>
      <c r="D8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3.7049885751455208E-2</v>
      </c>
      <c r="E88" s="27">
        <v>8934</v>
      </c>
      <c r="F88" s="27">
        <v>0</v>
      </c>
      <c r="G88" s="27">
        <v>6134</v>
      </c>
      <c r="H88" s="27">
        <v>0</v>
      </c>
      <c r="I88" s="27">
        <v>-3961</v>
      </c>
      <c r="J88" s="27">
        <v>299785</v>
      </c>
      <c r="K88" s="27">
        <v>0</v>
      </c>
      <c r="L8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3.4796573875802996E-3</v>
      </c>
      <c r="M88" s="27">
        <v>26</v>
      </c>
      <c r="N88" s="27">
        <v>0</v>
      </c>
      <c r="O88" s="27">
        <v>7224</v>
      </c>
      <c r="P88" s="27">
        <v>248</v>
      </c>
      <c r="Q8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8" s="27">
        <v>0</v>
      </c>
      <c r="S88" s="27">
        <v>0</v>
      </c>
      <c r="T88" s="27">
        <v>0</v>
      </c>
      <c r="U88" s="27">
        <v>7224</v>
      </c>
      <c r="V88" s="27">
        <v>248</v>
      </c>
      <c r="W88" s="27">
        <v>183</v>
      </c>
      <c r="X88" s="27">
        <v>9</v>
      </c>
      <c r="Y8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0.42260286538686059</v>
      </c>
      <c r="Z88" s="27">
        <v>8254</v>
      </c>
      <c r="AA88" s="27">
        <v>135511</v>
      </c>
      <c r="AB88" s="27">
        <v>17075</v>
      </c>
      <c r="AC88" s="27">
        <v>0</v>
      </c>
      <c r="AD88" s="27">
        <v>0</v>
      </c>
      <c r="AE88" s="27">
        <v>299785</v>
      </c>
      <c r="AF88" s="27">
        <v>0</v>
      </c>
      <c r="AG8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0.80643055328872204</v>
      </c>
      <c r="AH88" s="27">
        <v>7000</v>
      </c>
      <c r="AI88" s="27">
        <v>536</v>
      </c>
      <c r="AJ88" s="27">
        <v>0</v>
      </c>
      <c r="AK88" s="27">
        <v>1276</v>
      </c>
      <c r="AL88" s="27">
        <v>0</v>
      </c>
      <c r="AM88" s="27">
        <v>82</v>
      </c>
      <c r="AN88" s="27">
        <v>6134</v>
      </c>
      <c r="AO88" s="27">
        <v>5805</v>
      </c>
      <c r="AP88" s="27">
        <v>0</v>
      </c>
      <c r="AQ88" s="27">
        <v>-6127</v>
      </c>
      <c r="AR8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4.0361295681063121</v>
      </c>
      <c r="AS88" s="27">
        <v>6783</v>
      </c>
      <c r="AT88" s="27">
        <v>3312</v>
      </c>
      <c r="AU88" s="27">
        <v>8731</v>
      </c>
      <c r="AV88" s="27">
        <v>2844</v>
      </c>
      <c r="AW88" s="27">
        <v>135</v>
      </c>
      <c r="AX88" s="27">
        <v>0</v>
      </c>
      <c r="AY88" s="27">
        <v>6134</v>
      </c>
      <c r="AZ88" s="27">
        <v>0</v>
      </c>
      <c r="BA88" s="27">
        <v>198</v>
      </c>
      <c r="BB88" s="27">
        <v>502</v>
      </c>
      <c r="BC88" s="27">
        <v>0</v>
      </c>
      <c r="BD88" s="27">
        <v>518</v>
      </c>
      <c r="BE88" s="27">
        <v>7224</v>
      </c>
      <c r="BF88" s="26">
        <f>IFERROR(SUM(Cons_Metrics[[#This Row],[Operating surplus/(deficit) (social housing lettings)]])/SUM(Cons_Metrics[[#This Row],[Turnover from social housing lettings]]),"")</f>
        <v>0.17776518653266932</v>
      </c>
      <c r="BG88" s="27">
        <v>5961</v>
      </c>
      <c r="BH88" s="27">
        <v>33533</v>
      </c>
      <c r="BI88" s="26">
        <f>IFERROR(SUM(Cons_Metrics[[#This Row],[Operating surplus/(deficit) (overall)2]],-Cons_Metrics[[#This Row],[Gain/(loss) on disposal of fixed assets (housing properties)2]],-Cons_Metrics[[#This Row],[Gain/(loss) on disposal of fixed assets (other)2]])/SUM(Cons_Metrics[[#This Row],[Turnover (overall)]]),"")</f>
        <v>0.17915742793791575</v>
      </c>
      <c r="BJ88" s="27">
        <v>7000</v>
      </c>
      <c r="BK88" s="27">
        <v>536</v>
      </c>
      <c r="BL88" s="27">
        <v>0</v>
      </c>
      <c r="BM88" s="27">
        <v>36080</v>
      </c>
      <c r="BN88" s="26">
        <f>IFERROR(SUM(Cons_Metrics[[#This Row],[Operating surplus/(deficit) (overall)3]],Cons_Metrics[[#This Row],[Share of operating surplus/(deficit) in joint ventures or associates]])/SUM(Cons_Metrics[[#This Row],[Total assets less current liabilities]]),"")</f>
        <v>2.1794496578264037E-2</v>
      </c>
      <c r="BO88" s="27">
        <v>7000</v>
      </c>
      <c r="BP88" s="27">
        <v>0</v>
      </c>
      <c r="BQ88" s="27">
        <v>321182</v>
      </c>
      <c r="BR88" s="65">
        <f>Cons_Metrics[[#This Row],[Total social housing units owned (Period end)]]</f>
        <v>7224</v>
      </c>
      <c r="BS88" s="26">
        <v>3.5294117647058823E-2</v>
      </c>
      <c r="BT88" s="26">
        <v>6.4005602240896353E-2</v>
      </c>
      <c r="BU88" s="30" t="s">
        <v>845</v>
      </c>
      <c r="BV88" s="64" t="s">
        <v>118</v>
      </c>
      <c r="BW88" s="31" t="s">
        <v>118</v>
      </c>
      <c r="BX88" s="30" t="s">
        <v>853</v>
      </c>
      <c r="BY88" s="29">
        <v>0.92070169320167683</v>
      </c>
    </row>
    <row r="89" spans="1:77" x14ac:dyDescent="0.25">
      <c r="A89" s="23" t="s">
        <v>269</v>
      </c>
      <c r="B89" s="24" t="s">
        <v>601</v>
      </c>
      <c r="C89" s="25" t="s">
        <v>686</v>
      </c>
      <c r="D8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6.0409030544488714E-2</v>
      </c>
      <c r="E89" s="27">
        <v>14941</v>
      </c>
      <c r="F89" s="27">
        <v>0</v>
      </c>
      <c r="G89" s="27">
        <v>1545</v>
      </c>
      <c r="H89" s="27">
        <v>572</v>
      </c>
      <c r="I89" s="27">
        <v>0</v>
      </c>
      <c r="J89" s="27">
        <v>282375</v>
      </c>
      <c r="K89" s="27">
        <v>0</v>
      </c>
      <c r="L8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3.2064128256513023E-2</v>
      </c>
      <c r="M89" s="27">
        <v>80</v>
      </c>
      <c r="N89" s="27">
        <v>0</v>
      </c>
      <c r="O89" s="27">
        <v>2330</v>
      </c>
      <c r="P89" s="27">
        <v>165</v>
      </c>
      <c r="Q8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89" s="27">
        <v>0</v>
      </c>
      <c r="S89" s="27">
        <v>0</v>
      </c>
      <c r="T89" s="27">
        <v>0</v>
      </c>
      <c r="U89" s="27">
        <v>2330</v>
      </c>
      <c r="V89" s="27">
        <v>165</v>
      </c>
      <c r="W89" s="27">
        <v>18</v>
      </c>
      <c r="X89" s="27">
        <v>0</v>
      </c>
      <c r="Y8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0.29058875608676404</v>
      </c>
      <c r="Z89" s="27">
        <v>3471</v>
      </c>
      <c r="AA89" s="27">
        <v>93472</v>
      </c>
      <c r="AB89" s="27">
        <v>14888</v>
      </c>
      <c r="AC89" s="27">
        <v>0</v>
      </c>
      <c r="AD89" s="27">
        <v>0</v>
      </c>
      <c r="AE89" s="27">
        <v>282375</v>
      </c>
      <c r="AF89" s="27">
        <v>0</v>
      </c>
      <c r="AG8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1.0309555854643337</v>
      </c>
      <c r="AH89" s="27">
        <v>7041</v>
      </c>
      <c r="AI89" s="27">
        <v>2205</v>
      </c>
      <c r="AJ89" s="27">
        <v>1181</v>
      </c>
      <c r="AK89" s="27">
        <v>1441</v>
      </c>
      <c r="AL89" s="27">
        <v>0</v>
      </c>
      <c r="AM89" s="27">
        <v>120</v>
      </c>
      <c r="AN89" s="27">
        <v>1545</v>
      </c>
      <c r="AO89" s="27">
        <v>3807</v>
      </c>
      <c r="AP89" s="27">
        <v>-572</v>
      </c>
      <c r="AQ89" s="27">
        <v>-3886</v>
      </c>
      <c r="AR8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6.4912728820774799</v>
      </c>
      <c r="AS89" s="27">
        <v>2828</v>
      </c>
      <c r="AT89" s="27">
        <v>4180</v>
      </c>
      <c r="AU89" s="27">
        <v>3987</v>
      </c>
      <c r="AV89" s="27">
        <v>1619</v>
      </c>
      <c r="AW89" s="27">
        <v>321</v>
      </c>
      <c r="AX89" s="27">
        <v>0</v>
      </c>
      <c r="AY89" s="27">
        <v>1545</v>
      </c>
      <c r="AZ89" s="27">
        <v>0</v>
      </c>
      <c r="BA89" s="27">
        <v>410</v>
      </c>
      <c r="BB89" s="27">
        <v>0</v>
      </c>
      <c r="BC89" s="27">
        <v>358</v>
      </c>
      <c r="BD89" s="27">
        <v>0</v>
      </c>
      <c r="BE89" s="27">
        <v>2349</v>
      </c>
      <c r="BF89" s="26">
        <f>IFERROR(SUM(Cons_Metrics[[#This Row],[Operating surplus/(deficit) (social housing lettings)]])/SUM(Cons_Metrics[[#This Row],[Turnover from social housing lettings]]),"")</f>
        <v>8.1044181093331877E-2</v>
      </c>
      <c r="BG89" s="27">
        <v>1484</v>
      </c>
      <c r="BH89" s="27">
        <v>18311</v>
      </c>
      <c r="BI89" s="26">
        <f>IFERROR(SUM(Cons_Metrics[[#This Row],[Operating surplus/(deficit) (overall)2]],-Cons_Metrics[[#This Row],[Gain/(loss) on disposal of fixed assets (housing properties)2]],-Cons_Metrics[[#This Row],[Gain/(loss) on disposal of fixed assets (other)2]])/SUM(Cons_Metrics[[#This Row],[Turnover (overall)]]),"")</f>
        <v>0.14827586206896551</v>
      </c>
      <c r="BJ89" s="27">
        <v>7041</v>
      </c>
      <c r="BK89" s="27">
        <v>2205</v>
      </c>
      <c r="BL89" s="27">
        <v>1181</v>
      </c>
      <c r="BM89" s="27">
        <v>24650</v>
      </c>
      <c r="BN89" s="26">
        <f>IFERROR(SUM(Cons_Metrics[[#This Row],[Operating surplus/(deficit) (overall)3]],Cons_Metrics[[#This Row],[Share of operating surplus/(deficit) in joint ventures or associates]])/SUM(Cons_Metrics[[#This Row],[Total assets less current liabilities]]),"")</f>
        <v>2.2741072812774533E-2</v>
      </c>
      <c r="BO89" s="27">
        <v>7041</v>
      </c>
      <c r="BP89" s="27">
        <v>0</v>
      </c>
      <c r="BQ89" s="27">
        <v>309616</v>
      </c>
      <c r="BR89" s="65">
        <f>Cons_Metrics[[#This Row],[Total social housing units owned (Period end)]]</f>
        <v>2330</v>
      </c>
      <c r="BS89" s="26">
        <v>2.6816608996539794E-2</v>
      </c>
      <c r="BT89" s="26">
        <v>1.8166089965397925E-2</v>
      </c>
      <c r="BU89" s="30" t="s">
        <v>845</v>
      </c>
      <c r="BV89" s="64" t="s">
        <v>118</v>
      </c>
      <c r="BW89" s="31" t="s">
        <v>118</v>
      </c>
      <c r="BX89" s="30" t="s">
        <v>846</v>
      </c>
      <c r="BY89" s="29">
        <v>1.2671743050743891</v>
      </c>
    </row>
    <row r="90" spans="1:77" x14ac:dyDescent="0.25">
      <c r="A90" s="23" t="s">
        <v>389</v>
      </c>
      <c r="B90" s="24" t="s">
        <v>602</v>
      </c>
      <c r="C90" s="25" t="s">
        <v>686</v>
      </c>
      <c r="D9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7.277008236132905E-2</v>
      </c>
      <c r="E90" s="27">
        <v>0</v>
      </c>
      <c r="F90" s="27">
        <v>88542</v>
      </c>
      <c r="G90" s="27">
        <v>3129</v>
      </c>
      <c r="H90" s="27">
        <v>801</v>
      </c>
      <c r="I90" s="27">
        <v>0</v>
      </c>
      <c r="J90" s="27">
        <v>1270742</v>
      </c>
      <c r="K90" s="27">
        <v>0</v>
      </c>
      <c r="L9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1.6291327264015332E-2</v>
      </c>
      <c r="M90" s="27">
        <v>544</v>
      </c>
      <c r="N90" s="27">
        <v>0</v>
      </c>
      <c r="O90" s="27">
        <v>32045</v>
      </c>
      <c r="P90" s="27">
        <v>1347</v>
      </c>
      <c r="Q9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0" s="27">
        <v>0</v>
      </c>
      <c r="S90" s="27">
        <v>0</v>
      </c>
      <c r="T90" s="27">
        <v>0</v>
      </c>
      <c r="U90" s="27">
        <v>32045</v>
      </c>
      <c r="V90" s="27">
        <v>1347</v>
      </c>
      <c r="W90" s="27">
        <v>88</v>
      </c>
      <c r="X90" s="27">
        <v>0</v>
      </c>
      <c r="Y9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0.4772794162780486</v>
      </c>
      <c r="Z90" s="27">
        <v>18604</v>
      </c>
      <c r="AA90" s="27">
        <v>684087</v>
      </c>
      <c r="AB90" s="27">
        <v>96192</v>
      </c>
      <c r="AC90" s="27">
        <v>0</v>
      </c>
      <c r="AD90" s="27">
        <v>0</v>
      </c>
      <c r="AE90" s="27">
        <v>1270742</v>
      </c>
      <c r="AF90" s="27">
        <v>0</v>
      </c>
      <c r="AG9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1.8905250173463881</v>
      </c>
      <c r="AH90" s="27">
        <v>62578</v>
      </c>
      <c r="AI90" s="27">
        <v>4722</v>
      </c>
      <c r="AJ90" s="27">
        <v>0</v>
      </c>
      <c r="AK90" s="27">
        <v>2879</v>
      </c>
      <c r="AL90" s="27">
        <v>0</v>
      </c>
      <c r="AM90" s="27">
        <v>680</v>
      </c>
      <c r="AN90" s="27">
        <v>4942</v>
      </c>
      <c r="AO90" s="27">
        <v>22851</v>
      </c>
      <c r="AP90" s="27">
        <v>-801</v>
      </c>
      <c r="AQ90" s="27">
        <v>-38112</v>
      </c>
      <c r="AR9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2.9903329752953813</v>
      </c>
      <c r="AS90" s="27">
        <v>32289</v>
      </c>
      <c r="AT90" s="27">
        <v>7704</v>
      </c>
      <c r="AU90" s="27">
        <v>21356</v>
      </c>
      <c r="AV90" s="27">
        <v>13334</v>
      </c>
      <c r="AW90" s="27">
        <v>2178</v>
      </c>
      <c r="AX90" s="27">
        <v>110</v>
      </c>
      <c r="AY90" s="27">
        <v>4942</v>
      </c>
      <c r="AZ90" s="27">
        <v>410</v>
      </c>
      <c r="BA90" s="27">
        <v>0</v>
      </c>
      <c r="BB90" s="27">
        <v>0</v>
      </c>
      <c r="BC90" s="27">
        <v>17016</v>
      </c>
      <c r="BD90" s="27">
        <v>885</v>
      </c>
      <c r="BE90" s="27">
        <v>33516</v>
      </c>
      <c r="BF90" s="26">
        <f>IFERROR(SUM(Cons_Metrics[[#This Row],[Operating surplus/(deficit) (social housing lettings)]])/SUM(Cons_Metrics[[#This Row],[Turnover from social housing lettings]]),"")</f>
        <v>0.35308281132306268</v>
      </c>
      <c r="BG90" s="27">
        <v>54844</v>
      </c>
      <c r="BH90" s="27">
        <v>155329</v>
      </c>
      <c r="BI90" s="26">
        <f>IFERROR(SUM(Cons_Metrics[[#This Row],[Operating surplus/(deficit) (overall)2]],-Cons_Metrics[[#This Row],[Gain/(loss) on disposal of fixed assets (housing properties)2]],-Cons_Metrics[[#This Row],[Gain/(loss) on disposal of fixed assets (other)2]])/SUM(Cons_Metrics[[#This Row],[Turnover (overall)]]),"")</f>
        <v>0.31976300750549924</v>
      </c>
      <c r="BJ90" s="27">
        <v>62578</v>
      </c>
      <c r="BK90" s="27">
        <v>4722</v>
      </c>
      <c r="BL90" s="27">
        <v>0</v>
      </c>
      <c r="BM90" s="27">
        <v>180934</v>
      </c>
      <c r="BN90" s="26">
        <f>IFERROR(SUM(Cons_Metrics[[#This Row],[Operating surplus/(deficit) (overall)3]],Cons_Metrics[[#This Row],[Share of operating surplus/(deficit) in joint ventures or associates]])/SUM(Cons_Metrics[[#This Row],[Total assets less current liabilities]]),"")</f>
        <v>4.5264605318073942E-2</v>
      </c>
      <c r="BO90" s="27">
        <v>62578</v>
      </c>
      <c r="BP90" s="27">
        <v>0</v>
      </c>
      <c r="BQ90" s="27">
        <v>1382493</v>
      </c>
      <c r="BR90" s="65">
        <f>Cons_Metrics[[#This Row],[Total social housing units owned (Period end)]]</f>
        <v>32045</v>
      </c>
      <c r="BS90" s="26">
        <v>1.9377550702514096E-2</v>
      </c>
      <c r="BT90" s="26">
        <v>9.804043739680364E-2</v>
      </c>
      <c r="BU90" s="30" t="s">
        <v>850</v>
      </c>
      <c r="BV90" s="64">
        <v>2000</v>
      </c>
      <c r="BW90" s="31" t="s">
        <v>851</v>
      </c>
      <c r="BX90" s="30" t="s">
        <v>853</v>
      </c>
      <c r="BY90" s="29">
        <v>0.92364596135787791</v>
      </c>
    </row>
    <row r="91" spans="1:77" x14ac:dyDescent="0.25">
      <c r="A91" s="23" t="s">
        <v>447</v>
      </c>
      <c r="B91" s="24" t="s">
        <v>337</v>
      </c>
      <c r="C91" s="25" t="s">
        <v>686</v>
      </c>
      <c r="D9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6.4907688932075353E-2</v>
      </c>
      <c r="E91" s="27">
        <v>1061</v>
      </c>
      <c r="F91" s="27">
        <v>3004</v>
      </c>
      <c r="G91" s="27">
        <v>4198</v>
      </c>
      <c r="H91" s="27">
        <v>20</v>
      </c>
      <c r="I91" s="27">
        <v>0</v>
      </c>
      <c r="J91" s="27">
        <v>127612</v>
      </c>
      <c r="K91" s="27">
        <v>0</v>
      </c>
      <c r="L9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7.4989866234292666E-3</v>
      </c>
      <c r="M91" s="27">
        <v>37</v>
      </c>
      <c r="N91" s="27">
        <v>0</v>
      </c>
      <c r="O91" s="27">
        <v>4856</v>
      </c>
      <c r="P91" s="27">
        <v>78</v>
      </c>
      <c r="Q9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1" s="27">
        <v>0</v>
      </c>
      <c r="S91" s="27">
        <v>0</v>
      </c>
      <c r="T91" s="27">
        <v>0</v>
      </c>
      <c r="U91" s="27">
        <v>4856</v>
      </c>
      <c r="V91" s="27">
        <v>78</v>
      </c>
      <c r="W91" s="27">
        <v>0</v>
      </c>
      <c r="X91" s="27">
        <v>0</v>
      </c>
      <c r="Y9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0.44136131398301098</v>
      </c>
      <c r="Z91" s="27">
        <v>2770</v>
      </c>
      <c r="AA91" s="27">
        <v>64014</v>
      </c>
      <c r="AB91" s="27">
        <v>10461</v>
      </c>
      <c r="AC91" s="27">
        <v>0</v>
      </c>
      <c r="AD91" s="27">
        <v>0</v>
      </c>
      <c r="AE91" s="27">
        <v>127612</v>
      </c>
      <c r="AF91" s="27">
        <v>0</v>
      </c>
      <c r="AG9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1.3134561348735561</v>
      </c>
      <c r="AH91" s="27">
        <v>4863</v>
      </c>
      <c r="AI91" s="27">
        <v>129</v>
      </c>
      <c r="AJ91" s="27">
        <v>0</v>
      </c>
      <c r="AK91" s="27">
        <v>33</v>
      </c>
      <c r="AL91" s="27">
        <v>0</v>
      </c>
      <c r="AM91" s="27">
        <v>48</v>
      </c>
      <c r="AN91" s="27">
        <v>4198</v>
      </c>
      <c r="AO91" s="27">
        <v>3656</v>
      </c>
      <c r="AP91" s="27">
        <v>-20</v>
      </c>
      <c r="AQ91" s="27">
        <v>-3183</v>
      </c>
      <c r="AR9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3.9989749897498976</v>
      </c>
      <c r="AS91" s="27">
        <v>5832</v>
      </c>
      <c r="AT91" s="27">
        <v>5083</v>
      </c>
      <c r="AU91" s="27">
        <v>2411</v>
      </c>
      <c r="AV91" s="27">
        <v>1955</v>
      </c>
      <c r="AW91" s="27">
        <v>0</v>
      </c>
      <c r="AX91" s="27">
        <v>0</v>
      </c>
      <c r="AY91" s="27">
        <v>4198</v>
      </c>
      <c r="AZ91" s="27">
        <v>0</v>
      </c>
      <c r="BA91" s="27">
        <v>2</v>
      </c>
      <c r="BB91" s="27">
        <v>0</v>
      </c>
      <c r="BC91" s="27">
        <v>26</v>
      </c>
      <c r="BD91" s="27">
        <v>0</v>
      </c>
      <c r="BE91" s="27">
        <v>4878</v>
      </c>
      <c r="BF91" s="26">
        <f>IFERROR(SUM(Cons_Metrics[[#This Row],[Operating surplus/(deficit) (social housing lettings)]])/SUM(Cons_Metrics[[#This Row],[Turnover from social housing lettings]]),"")</f>
        <v>0.19804563141139017</v>
      </c>
      <c r="BG91" s="27">
        <v>4479</v>
      </c>
      <c r="BH91" s="27">
        <v>22616</v>
      </c>
      <c r="BI91" s="26">
        <f>IFERROR(SUM(Cons_Metrics[[#This Row],[Operating surplus/(deficit) (overall)2]],-Cons_Metrics[[#This Row],[Gain/(loss) on disposal of fixed assets (housing properties)2]],-Cons_Metrics[[#This Row],[Gain/(loss) on disposal of fixed assets (other)2]])/SUM(Cons_Metrics[[#This Row],[Turnover (overall)]]),"")</f>
        <v>0.19054902592175174</v>
      </c>
      <c r="BJ91" s="27">
        <v>4863</v>
      </c>
      <c r="BK91" s="27">
        <v>129</v>
      </c>
      <c r="BL91" s="27">
        <v>0</v>
      </c>
      <c r="BM91" s="27">
        <v>24844</v>
      </c>
      <c r="BN91" s="26">
        <f>IFERROR(SUM(Cons_Metrics[[#This Row],[Operating surplus/(deficit) (overall)3]],Cons_Metrics[[#This Row],[Share of operating surplus/(deficit) in joint ventures or associates]])/SUM(Cons_Metrics[[#This Row],[Total assets less current liabilities]]),"")</f>
        <v>3.6998151233652112E-2</v>
      </c>
      <c r="BO91" s="27">
        <v>4863</v>
      </c>
      <c r="BP91" s="27">
        <v>0</v>
      </c>
      <c r="BQ91" s="27">
        <v>131439</v>
      </c>
      <c r="BR91" s="65">
        <f>Cons_Metrics[[#This Row],[Total social housing units owned (Period end)]]</f>
        <v>4856</v>
      </c>
      <c r="BS91" s="26">
        <v>1.8418874172185431E-2</v>
      </c>
      <c r="BT91" s="26">
        <v>0.50413907284768211</v>
      </c>
      <c r="BU91" s="30" t="s">
        <v>845</v>
      </c>
      <c r="BV91" s="64" t="s">
        <v>118</v>
      </c>
      <c r="BW91" s="31" t="s">
        <v>118</v>
      </c>
      <c r="BX91" s="30" t="s">
        <v>848</v>
      </c>
      <c r="BY91" s="29">
        <v>0.91165919230130965</v>
      </c>
    </row>
    <row r="92" spans="1:77" x14ac:dyDescent="0.25">
      <c r="A92" s="23" t="s">
        <v>605</v>
      </c>
      <c r="B92" s="24" t="s">
        <v>604</v>
      </c>
      <c r="C92" s="25" t="s">
        <v>686</v>
      </c>
      <c r="D9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8.9599707844626036E-2</v>
      </c>
      <c r="E92" s="27">
        <v>66754</v>
      </c>
      <c r="F92" s="27">
        <v>161</v>
      </c>
      <c r="G92" s="27">
        <v>10615</v>
      </c>
      <c r="H92" s="27">
        <v>0</v>
      </c>
      <c r="I92" s="27">
        <v>0</v>
      </c>
      <c r="J92" s="27">
        <v>865293</v>
      </c>
      <c r="K92" s="27">
        <v>0</v>
      </c>
      <c r="L9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1.8137938836306045E-2</v>
      </c>
      <c r="M92" s="27">
        <v>481</v>
      </c>
      <c r="N92" s="27">
        <v>0</v>
      </c>
      <c r="O92" s="27">
        <v>25784</v>
      </c>
      <c r="P92" s="27">
        <v>735</v>
      </c>
      <c r="Q9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1.957236234720632E-3</v>
      </c>
      <c r="R92" s="27">
        <v>15</v>
      </c>
      <c r="S92" s="27">
        <v>0</v>
      </c>
      <c r="T92" s="27">
        <v>38</v>
      </c>
      <c r="U92" s="27">
        <v>25784</v>
      </c>
      <c r="V92" s="27">
        <v>735</v>
      </c>
      <c r="W92" s="27">
        <v>542</v>
      </c>
      <c r="X92" s="27">
        <v>18</v>
      </c>
      <c r="Y9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0.41622201959336319</v>
      </c>
      <c r="Z92" s="27">
        <v>8852</v>
      </c>
      <c r="AA92" s="27">
        <v>373530</v>
      </c>
      <c r="AB92" s="27">
        <v>22228</v>
      </c>
      <c r="AC92" s="27">
        <v>0</v>
      </c>
      <c r="AD92" s="27">
        <v>0</v>
      </c>
      <c r="AE92" s="27">
        <v>865293</v>
      </c>
      <c r="AF92" s="27">
        <v>0</v>
      </c>
      <c r="AG9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2.29401389042002</v>
      </c>
      <c r="AH92" s="27">
        <v>38622</v>
      </c>
      <c r="AI92" s="27">
        <v>4266</v>
      </c>
      <c r="AJ92" s="27">
        <v>0</v>
      </c>
      <c r="AK92" s="27">
        <v>4961</v>
      </c>
      <c r="AL92" s="27">
        <v>0</v>
      </c>
      <c r="AM92" s="27">
        <v>458</v>
      </c>
      <c r="AN92" s="27">
        <v>10615</v>
      </c>
      <c r="AO92" s="27">
        <v>22380</v>
      </c>
      <c r="AP92" s="27">
        <v>0</v>
      </c>
      <c r="AQ92" s="27">
        <v>-18142</v>
      </c>
      <c r="AR9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3.101502452589703</v>
      </c>
      <c r="AS92" s="27">
        <v>16282</v>
      </c>
      <c r="AT92" s="27">
        <v>12472</v>
      </c>
      <c r="AU92" s="27">
        <v>23587</v>
      </c>
      <c r="AV92" s="27">
        <v>9155</v>
      </c>
      <c r="AW92" s="27">
        <v>0</v>
      </c>
      <c r="AX92" s="27">
        <v>0</v>
      </c>
      <c r="AY92" s="27">
        <v>10615</v>
      </c>
      <c r="AZ92" s="27">
        <v>951</v>
      </c>
      <c r="BA92" s="27">
        <v>948</v>
      </c>
      <c r="BB92" s="27">
        <v>2568</v>
      </c>
      <c r="BC92" s="27">
        <v>1551</v>
      </c>
      <c r="BD92" s="27">
        <v>2172</v>
      </c>
      <c r="BE92" s="27">
        <v>25891</v>
      </c>
      <c r="BF92" s="26">
        <f>IFERROR(SUM(Cons_Metrics[[#This Row],[Operating surplus/(deficit) (social housing lettings)]])/SUM(Cons_Metrics[[#This Row],[Turnover from social housing lettings]]),"")</f>
        <v>0.28958329805787431</v>
      </c>
      <c r="BG92" s="27">
        <v>34205</v>
      </c>
      <c r="BH92" s="27">
        <v>118118</v>
      </c>
      <c r="BI92" s="26">
        <f>IFERROR(SUM(Cons_Metrics[[#This Row],[Operating surplus/(deficit) (overall)2]],-Cons_Metrics[[#This Row],[Gain/(loss) on disposal of fixed assets (housing properties)2]],-Cons_Metrics[[#This Row],[Gain/(loss) on disposal of fixed assets (other)2]])/SUM(Cons_Metrics[[#This Row],[Turnover (overall)]]),"")</f>
        <v>0.25274215974046038</v>
      </c>
      <c r="BJ92" s="27">
        <v>38622</v>
      </c>
      <c r="BK92" s="27">
        <v>4266</v>
      </c>
      <c r="BL92" s="27">
        <v>0</v>
      </c>
      <c r="BM92" s="27">
        <v>135933</v>
      </c>
      <c r="BN92" s="26">
        <f>IFERROR(SUM(Cons_Metrics[[#This Row],[Operating surplus/(deficit) (overall)3]],Cons_Metrics[[#This Row],[Share of operating surplus/(deficit) in joint ventures or associates]])/SUM(Cons_Metrics[[#This Row],[Total assets less current liabilities]]),"")</f>
        <v>4.0371709907386116E-2</v>
      </c>
      <c r="BO92" s="27">
        <v>38622</v>
      </c>
      <c r="BP92" s="27">
        <v>0</v>
      </c>
      <c r="BQ92" s="27">
        <v>956660</v>
      </c>
      <c r="BR92" s="65">
        <f>Cons_Metrics[[#This Row],[Total social housing units owned (Period end)]]</f>
        <v>25784</v>
      </c>
      <c r="BS92" s="26">
        <v>2.5636053366428792E-2</v>
      </c>
      <c r="BT92" s="26">
        <v>3.4517530251318644E-2</v>
      </c>
      <c r="BU92" s="30" t="s">
        <v>850</v>
      </c>
      <c r="BV92" s="64">
        <v>2006</v>
      </c>
      <c r="BW92" s="31" t="s">
        <v>851</v>
      </c>
      <c r="BX92" s="30" t="s">
        <v>858</v>
      </c>
      <c r="BY92" s="29">
        <v>0.87972245975318053</v>
      </c>
    </row>
    <row r="93" spans="1:77" x14ac:dyDescent="0.25">
      <c r="A93" s="23" t="s">
        <v>646</v>
      </c>
      <c r="B93" s="24" t="s">
        <v>606</v>
      </c>
      <c r="C93" s="25" t="s">
        <v>686</v>
      </c>
      <c r="D9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0.10722460536801234</v>
      </c>
      <c r="E93" s="27">
        <v>4891</v>
      </c>
      <c r="F93" s="27">
        <v>0</v>
      </c>
      <c r="G93" s="27">
        <v>1336</v>
      </c>
      <c r="H93" s="27">
        <v>97</v>
      </c>
      <c r="I93" s="27">
        <v>0</v>
      </c>
      <c r="J93" s="27">
        <v>58979</v>
      </c>
      <c r="K93" s="27">
        <v>0</v>
      </c>
      <c r="L9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4.534005037783375E-2</v>
      </c>
      <c r="M93" s="27">
        <v>72</v>
      </c>
      <c r="N93" s="27">
        <v>0</v>
      </c>
      <c r="O93" s="27">
        <v>1588</v>
      </c>
      <c r="P93" s="27">
        <v>0</v>
      </c>
      <c r="Q9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3" s="27">
        <v>0</v>
      </c>
      <c r="S93" s="27">
        <v>0</v>
      </c>
      <c r="T93" s="27">
        <v>0</v>
      </c>
      <c r="U93" s="27">
        <v>1588</v>
      </c>
      <c r="V93" s="27">
        <v>0</v>
      </c>
      <c r="W93" s="27">
        <v>13</v>
      </c>
      <c r="X93" s="27">
        <v>0</v>
      </c>
      <c r="Y9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0.37153902236389225</v>
      </c>
      <c r="Z93" s="27">
        <v>1156</v>
      </c>
      <c r="AA93" s="27">
        <v>22295</v>
      </c>
      <c r="AB93" s="27">
        <v>1538</v>
      </c>
      <c r="AC93" s="27">
        <v>0</v>
      </c>
      <c r="AD93" s="27">
        <v>0</v>
      </c>
      <c r="AE93" s="27">
        <v>58979</v>
      </c>
      <c r="AF93" s="27">
        <v>0</v>
      </c>
      <c r="AG9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1.902575587905935</v>
      </c>
      <c r="AH93" s="27">
        <v>2006</v>
      </c>
      <c r="AI93" s="27">
        <v>73</v>
      </c>
      <c r="AJ93" s="27">
        <v>0</v>
      </c>
      <c r="AK93" s="27">
        <v>91</v>
      </c>
      <c r="AL93" s="27">
        <v>0</v>
      </c>
      <c r="AM93" s="27">
        <v>8</v>
      </c>
      <c r="AN93" s="27">
        <v>1336</v>
      </c>
      <c r="AO93" s="27">
        <v>1185</v>
      </c>
      <c r="AP93" s="27">
        <v>-97</v>
      </c>
      <c r="AQ93" s="27">
        <v>-796</v>
      </c>
      <c r="AR9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3.7722289890377589</v>
      </c>
      <c r="AS93" s="27">
        <v>2466</v>
      </c>
      <c r="AT93" s="27">
        <v>440</v>
      </c>
      <c r="AU93" s="27">
        <v>1164</v>
      </c>
      <c r="AV93" s="27">
        <v>451</v>
      </c>
      <c r="AW93" s="27">
        <v>232</v>
      </c>
      <c r="AX93" s="27">
        <v>0</v>
      </c>
      <c r="AY93" s="27">
        <v>1336</v>
      </c>
      <c r="AZ93" s="27">
        <v>26</v>
      </c>
      <c r="BA93" s="27">
        <v>0</v>
      </c>
      <c r="BB93" s="27">
        <v>0</v>
      </c>
      <c r="BC93" s="27">
        <v>74</v>
      </c>
      <c r="BD93" s="27">
        <v>5</v>
      </c>
      <c r="BE93" s="27">
        <v>1642</v>
      </c>
      <c r="BF93" s="26">
        <f>IFERROR(SUM(Cons_Metrics[[#This Row],[Operating surplus/(deficit) (social housing lettings)]])/SUM(Cons_Metrics[[#This Row],[Turnover from social housing lettings]]),"")</f>
        <v>0.18759539336755932</v>
      </c>
      <c r="BG93" s="27">
        <v>1352</v>
      </c>
      <c r="BH93" s="27">
        <v>7207</v>
      </c>
      <c r="BI93" s="26">
        <f>IFERROR(SUM(Cons_Metrics[[#This Row],[Operating surplus/(deficit) (overall)2]],-Cons_Metrics[[#This Row],[Gain/(loss) on disposal of fixed assets (housing properties)2]],-Cons_Metrics[[#This Row],[Gain/(loss) on disposal of fixed assets (other)2]])/SUM(Cons_Metrics[[#This Row],[Turnover (overall)]]),"")</f>
        <v>0.22608187134502924</v>
      </c>
      <c r="BJ93" s="27">
        <v>2006</v>
      </c>
      <c r="BK93" s="27">
        <v>73</v>
      </c>
      <c r="BL93" s="27">
        <v>0</v>
      </c>
      <c r="BM93" s="27">
        <v>8550</v>
      </c>
      <c r="BN93" s="26">
        <f>IFERROR(SUM(Cons_Metrics[[#This Row],[Operating surplus/(deficit) (overall)3]],Cons_Metrics[[#This Row],[Share of operating surplus/(deficit) in joint ventures or associates]])/SUM(Cons_Metrics[[#This Row],[Total assets less current liabilities]]),"")</f>
        <v>3.3380480905233378E-2</v>
      </c>
      <c r="BO93" s="27">
        <v>2006</v>
      </c>
      <c r="BP93" s="27">
        <v>0</v>
      </c>
      <c r="BQ93" s="27">
        <v>60095</v>
      </c>
      <c r="BR93" s="65">
        <f>Cons_Metrics[[#This Row],[Total social housing units owned (Period end)]]</f>
        <v>1588</v>
      </c>
      <c r="BS93" s="26">
        <v>0</v>
      </c>
      <c r="BT93" s="26">
        <v>4.8284625158831002E-2</v>
      </c>
      <c r="BU93" s="30" t="s">
        <v>845</v>
      </c>
      <c r="BV93" s="64" t="s">
        <v>118</v>
      </c>
      <c r="BW93" s="31" t="s">
        <v>118</v>
      </c>
      <c r="BX93" s="30" t="s">
        <v>854</v>
      </c>
      <c r="BY93" s="29">
        <v>0.91110798318362418</v>
      </c>
    </row>
    <row r="94" spans="1:77" x14ac:dyDescent="0.25">
      <c r="A94" s="23" t="s">
        <v>449</v>
      </c>
      <c r="B94" s="24" t="s">
        <v>8</v>
      </c>
      <c r="C94" s="25" t="s">
        <v>686</v>
      </c>
      <c r="D9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6.6405753764670242E-2</v>
      </c>
      <c r="E94" s="27">
        <v>1866</v>
      </c>
      <c r="F94" s="27">
        <v>10345</v>
      </c>
      <c r="G94" s="27">
        <v>1380</v>
      </c>
      <c r="H94" s="27">
        <v>0</v>
      </c>
      <c r="I94" s="27">
        <v>0</v>
      </c>
      <c r="J94" s="27">
        <v>204666</v>
      </c>
      <c r="K94" s="27">
        <v>0</v>
      </c>
      <c r="L9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3.6325775104118462E-2</v>
      </c>
      <c r="M94" s="27">
        <v>157</v>
      </c>
      <c r="N94" s="27">
        <v>0</v>
      </c>
      <c r="O94" s="27">
        <v>4293</v>
      </c>
      <c r="P94" s="27">
        <v>29</v>
      </c>
      <c r="Q9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4" s="27">
        <v>0</v>
      </c>
      <c r="S94" s="27">
        <v>0</v>
      </c>
      <c r="T94" s="27">
        <v>0</v>
      </c>
      <c r="U94" s="27">
        <v>4293</v>
      </c>
      <c r="V94" s="27">
        <v>29</v>
      </c>
      <c r="W94" s="27">
        <v>85</v>
      </c>
      <c r="X94" s="27">
        <v>0</v>
      </c>
      <c r="Y9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0.24524346984843598</v>
      </c>
      <c r="Z94" s="27">
        <v>3183</v>
      </c>
      <c r="AA94" s="27">
        <v>52762</v>
      </c>
      <c r="AB94" s="27">
        <v>5752</v>
      </c>
      <c r="AC94" s="27">
        <v>0</v>
      </c>
      <c r="AD94" s="27">
        <v>0</v>
      </c>
      <c r="AE94" s="27">
        <v>204666</v>
      </c>
      <c r="AF94" s="27">
        <v>0</v>
      </c>
      <c r="AG9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3.2187381941820927</v>
      </c>
      <c r="AH94" s="27">
        <v>7906</v>
      </c>
      <c r="AI94" s="27">
        <v>1045</v>
      </c>
      <c r="AJ94" s="27">
        <v>0</v>
      </c>
      <c r="AK94" s="27">
        <v>1824</v>
      </c>
      <c r="AL94" s="27">
        <v>0</v>
      </c>
      <c r="AM94" s="27">
        <v>57</v>
      </c>
      <c r="AN94" s="27">
        <v>1380</v>
      </c>
      <c r="AO94" s="27">
        <v>4806</v>
      </c>
      <c r="AP94" s="27">
        <v>0</v>
      </c>
      <c r="AQ94" s="27">
        <v>-2647</v>
      </c>
      <c r="AR9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3.199627300256231</v>
      </c>
      <c r="AS94" s="27">
        <v>5204</v>
      </c>
      <c r="AT94" s="27">
        <v>861</v>
      </c>
      <c r="AU94" s="27">
        <v>3315</v>
      </c>
      <c r="AV94" s="27">
        <v>571</v>
      </c>
      <c r="AW94" s="27">
        <v>1262</v>
      </c>
      <c r="AX94" s="27">
        <v>21</v>
      </c>
      <c r="AY94" s="27">
        <v>1380</v>
      </c>
      <c r="AZ94" s="27">
        <v>0</v>
      </c>
      <c r="BA94" s="27">
        <v>187</v>
      </c>
      <c r="BB94" s="27">
        <v>0</v>
      </c>
      <c r="BC94" s="27">
        <v>935</v>
      </c>
      <c r="BD94" s="27">
        <v>0</v>
      </c>
      <c r="BE94" s="27">
        <v>4293</v>
      </c>
      <c r="BF94" s="26">
        <f>IFERROR(SUM(Cons_Metrics[[#This Row],[Operating surplus/(deficit) (social housing lettings)]])/SUM(Cons_Metrics[[#This Row],[Turnover from social housing lettings]]),"")</f>
        <v>0.20845783742719676</v>
      </c>
      <c r="BG94" s="27">
        <v>4116</v>
      </c>
      <c r="BH94" s="27">
        <v>19745</v>
      </c>
      <c r="BI94" s="26">
        <f>IFERROR(SUM(Cons_Metrics[[#This Row],[Operating surplus/(deficit) (overall)2]],-Cons_Metrics[[#This Row],[Gain/(loss) on disposal of fixed assets (housing properties)2]],-Cons_Metrics[[#This Row],[Gain/(loss) on disposal of fixed assets (other)2]])/SUM(Cons_Metrics[[#This Row],[Turnover (overall)]]),"")</f>
        <v>0.24887550783517121</v>
      </c>
      <c r="BJ94" s="27">
        <v>7906</v>
      </c>
      <c r="BK94" s="27">
        <v>1045</v>
      </c>
      <c r="BL94" s="27">
        <v>0</v>
      </c>
      <c r="BM94" s="27">
        <v>27568</v>
      </c>
      <c r="BN94" s="26">
        <f>IFERROR(SUM(Cons_Metrics[[#This Row],[Operating surplus/(deficit) (overall)3]],Cons_Metrics[[#This Row],[Share of operating surplus/(deficit) in joint ventures or associates]])/SUM(Cons_Metrics[[#This Row],[Total assets less current liabilities]]),"")</f>
        <v>3.7052659205518999E-2</v>
      </c>
      <c r="BO94" s="27">
        <v>7906</v>
      </c>
      <c r="BP94" s="27">
        <v>0</v>
      </c>
      <c r="BQ94" s="27">
        <v>213372</v>
      </c>
      <c r="BR94" s="65">
        <f>Cons_Metrics[[#This Row],[Total social housing units owned (Period end)]]</f>
        <v>4293</v>
      </c>
      <c r="BS94" s="26">
        <v>3.5319048740287261E-2</v>
      </c>
      <c r="BT94" s="26">
        <v>6.0042382858488348E-2</v>
      </c>
      <c r="BU94" s="30" t="s">
        <v>845</v>
      </c>
      <c r="BV94" s="64" t="s">
        <v>118</v>
      </c>
      <c r="BW94" s="31" t="s">
        <v>118</v>
      </c>
      <c r="BX94" s="30" t="s">
        <v>854</v>
      </c>
      <c r="BY94" s="29">
        <v>0.91109262389529333</v>
      </c>
    </row>
    <row r="95" spans="1:77" x14ac:dyDescent="0.25">
      <c r="A95" s="23" t="s">
        <v>668</v>
      </c>
      <c r="B95" s="24" t="s">
        <v>667</v>
      </c>
      <c r="C95" s="25" t="s">
        <v>686</v>
      </c>
      <c r="D9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7.2167572961854137E-2</v>
      </c>
      <c r="E95" s="27">
        <v>0</v>
      </c>
      <c r="F95" s="27">
        <v>10840</v>
      </c>
      <c r="G95" s="27">
        <v>10421</v>
      </c>
      <c r="H95" s="27">
        <v>0</v>
      </c>
      <c r="I95" s="27">
        <v>0</v>
      </c>
      <c r="J95" s="27">
        <v>294606</v>
      </c>
      <c r="K95" s="27">
        <v>0</v>
      </c>
      <c r="L9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1.0354178650669734E-2</v>
      </c>
      <c r="M95" s="27">
        <v>126</v>
      </c>
      <c r="N95" s="27">
        <v>0</v>
      </c>
      <c r="O95" s="27">
        <v>12169</v>
      </c>
      <c r="P95" s="27">
        <v>0</v>
      </c>
      <c r="Q9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5" s="27">
        <v>0</v>
      </c>
      <c r="S95" s="27">
        <v>0</v>
      </c>
      <c r="T95" s="27">
        <v>0</v>
      </c>
      <c r="U95" s="27">
        <v>12169</v>
      </c>
      <c r="V95" s="27">
        <v>0</v>
      </c>
      <c r="W95" s="27">
        <v>34</v>
      </c>
      <c r="X95" s="27">
        <v>364</v>
      </c>
      <c r="Y9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0.50586206662457656</v>
      </c>
      <c r="Z95" s="27">
        <v>0</v>
      </c>
      <c r="AA95" s="27">
        <v>160810</v>
      </c>
      <c r="AB95" s="27">
        <v>11780</v>
      </c>
      <c r="AC95" s="27">
        <v>0</v>
      </c>
      <c r="AD95" s="27">
        <v>0</v>
      </c>
      <c r="AE95" s="27">
        <v>294606</v>
      </c>
      <c r="AF95" s="27">
        <v>0</v>
      </c>
      <c r="AG9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1.7034368070953436</v>
      </c>
      <c r="AH95" s="27">
        <v>16029</v>
      </c>
      <c r="AI95" s="27">
        <v>1611</v>
      </c>
      <c r="AJ95" s="27">
        <v>0</v>
      </c>
      <c r="AK95" s="27">
        <v>762</v>
      </c>
      <c r="AL95" s="27">
        <v>0</v>
      </c>
      <c r="AM95" s="27">
        <v>20</v>
      </c>
      <c r="AN95" s="27">
        <v>10421</v>
      </c>
      <c r="AO95" s="27">
        <v>9037</v>
      </c>
      <c r="AP95" s="27">
        <v>0</v>
      </c>
      <c r="AQ95" s="27">
        <v>-7216</v>
      </c>
      <c r="AR9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3.1470105124835741</v>
      </c>
      <c r="AS95" s="27">
        <v>15923</v>
      </c>
      <c r="AT95" s="27">
        <v>2601</v>
      </c>
      <c r="AU95" s="27">
        <v>7422</v>
      </c>
      <c r="AV95" s="27">
        <v>1618</v>
      </c>
      <c r="AW95" s="27">
        <v>333</v>
      </c>
      <c r="AX95" s="27">
        <v>0</v>
      </c>
      <c r="AY95" s="27">
        <v>10421</v>
      </c>
      <c r="AZ95" s="27">
        <v>0</v>
      </c>
      <c r="BA95" s="27">
        <v>0</v>
      </c>
      <c r="BB95" s="27">
        <v>0</v>
      </c>
      <c r="BC95" s="27">
        <v>0</v>
      </c>
      <c r="BD95" s="27">
        <v>0</v>
      </c>
      <c r="BE95" s="27">
        <v>12176</v>
      </c>
      <c r="BF95" s="26">
        <f>IFERROR(SUM(Cons_Metrics[[#This Row],[Operating surplus/(deficit) (social housing lettings)]])/SUM(Cons_Metrics[[#This Row],[Turnover from social housing lettings]]),"")</f>
        <v>0.27459097571604008</v>
      </c>
      <c r="BG95" s="27">
        <v>13863</v>
      </c>
      <c r="BH95" s="27">
        <v>50486</v>
      </c>
      <c r="BI95" s="26">
        <f>IFERROR(SUM(Cons_Metrics[[#This Row],[Operating surplus/(deficit) (overall)2]],-Cons_Metrics[[#This Row],[Gain/(loss) on disposal of fixed assets (housing properties)2]],-Cons_Metrics[[#This Row],[Gain/(loss) on disposal of fixed assets (other)2]])/SUM(Cons_Metrics[[#This Row],[Turnover (overall)]]),"")</f>
        <v>0.27132614463953031</v>
      </c>
      <c r="BJ95" s="27">
        <v>16029</v>
      </c>
      <c r="BK95" s="27">
        <v>1611</v>
      </c>
      <c r="BL95" s="27">
        <v>0</v>
      </c>
      <c r="BM95" s="27">
        <v>53139</v>
      </c>
      <c r="BN95" s="26">
        <f>IFERROR(SUM(Cons_Metrics[[#This Row],[Operating surplus/(deficit) (overall)3]],Cons_Metrics[[#This Row],[Share of operating surplus/(deficit) in joint ventures or associates]])/SUM(Cons_Metrics[[#This Row],[Total assets less current liabilities]]),"")</f>
        <v>5.3103589933873124E-2</v>
      </c>
      <c r="BO95" s="27">
        <v>16029</v>
      </c>
      <c r="BP95" s="27">
        <v>0</v>
      </c>
      <c r="BQ95" s="27">
        <v>301844</v>
      </c>
      <c r="BR95" s="65">
        <f>Cons_Metrics[[#This Row],[Total social housing units owned (Period end)]]</f>
        <v>12169</v>
      </c>
      <c r="BS95" s="26">
        <v>1.6531658125309968E-3</v>
      </c>
      <c r="BT95" s="26">
        <v>0.14390808398082328</v>
      </c>
      <c r="BU95" s="30" t="s">
        <v>850</v>
      </c>
      <c r="BV95" s="64">
        <v>2005</v>
      </c>
      <c r="BW95" s="31" t="s">
        <v>851</v>
      </c>
      <c r="BX95" s="30" t="s">
        <v>854</v>
      </c>
      <c r="BY95" s="29">
        <v>0.92656148980080244</v>
      </c>
    </row>
    <row r="96" spans="1:77" x14ac:dyDescent="0.25">
      <c r="A96" s="23" t="s">
        <v>608</v>
      </c>
      <c r="B96" s="24" t="s">
        <v>647</v>
      </c>
      <c r="C96" s="25" t="s">
        <v>686</v>
      </c>
      <c r="D9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8.6830917763082105E-2</v>
      </c>
      <c r="E96" s="27">
        <v>51397</v>
      </c>
      <c r="F96" s="27">
        <v>112542</v>
      </c>
      <c r="G96" s="27">
        <v>13972</v>
      </c>
      <c r="H96" s="27">
        <v>2971</v>
      </c>
      <c r="I96" s="27">
        <v>0</v>
      </c>
      <c r="J96" s="27">
        <v>2083152</v>
      </c>
      <c r="K96" s="27">
        <v>0</v>
      </c>
      <c r="L9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3.1772162317886245E-2</v>
      </c>
      <c r="M96" s="27">
        <v>1158</v>
      </c>
      <c r="N96" s="27">
        <v>0</v>
      </c>
      <c r="O96" s="27">
        <v>35458</v>
      </c>
      <c r="P96" s="27">
        <v>989</v>
      </c>
      <c r="Q9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2.3650301745229163E-3</v>
      </c>
      <c r="R96" s="27">
        <v>0</v>
      </c>
      <c r="S96" s="27">
        <v>0</v>
      </c>
      <c r="T96" s="27">
        <v>87</v>
      </c>
      <c r="U96" s="27">
        <v>35458</v>
      </c>
      <c r="V96" s="27">
        <v>989</v>
      </c>
      <c r="W96" s="27">
        <v>114</v>
      </c>
      <c r="X96" s="27">
        <v>225</v>
      </c>
      <c r="Y9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0.40614607095401584</v>
      </c>
      <c r="Z96" s="27">
        <v>19741</v>
      </c>
      <c r="AA96" s="27">
        <v>877441</v>
      </c>
      <c r="AB96" s="27">
        <v>51118</v>
      </c>
      <c r="AC96" s="27">
        <v>0</v>
      </c>
      <c r="AD96" s="27">
        <v>0</v>
      </c>
      <c r="AE96" s="27">
        <v>2083152</v>
      </c>
      <c r="AF96" s="27">
        <v>0</v>
      </c>
      <c r="AG9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2.4379030772065597</v>
      </c>
      <c r="AH96" s="27">
        <v>89468</v>
      </c>
      <c r="AI96" s="27">
        <v>19917</v>
      </c>
      <c r="AJ96" s="27">
        <v>-43</v>
      </c>
      <c r="AK96" s="27">
        <v>7944</v>
      </c>
      <c r="AL96" s="27">
        <v>0</v>
      </c>
      <c r="AM96" s="27">
        <v>232</v>
      </c>
      <c r="AN96" s="27">
        <v>13972</v>
      </c>
      <c r="AO96" s="27">
        <v>31473</v>
      </c>
      <c r="AP96" s="27">
        <v>-2971</v>
      </c>
      <c r="AQ96" s="27">
        <v>-29591</v>
      </c>
      <c r="AR9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3.1798325958909901</v>
      </c>
      <c r="AS96" s="27">
        <v>34485</v>
      </c>
      <c r="AT96" s="27">
        <v>13701</v>
      </c>
      <c r="AU96" s="27">
        <v>24971</v>
      </c>
      <c r="AV96" s="27">
        <v>10460</v>
      </c>
      <c r="AW96" s="27">
        <v>7216</v>
      </c>
      <c r="AX96" s="27">
        <v>230</v>
      </c>
      <c r="AY96" s="27">
        <v>13972</v>
      </c>
      <c r="AZ96" s="27">
        <v>0</v>
      </c>
      <c r="BA96" s="27">
        <v>2665</v>
      </c>
      <c r="BB96" s="27">
        <v>0</v>
      </c>
      <c r="BC96" s="27">
        <v>455</v>
      </c>
      <c r="BD96" s="27">
        <v>4675</v>
      </c>
      <c r="BE96" s="27">
        <v>35483</v>
      </c>
      <c r="BF96" s="26">
        <f>IFERROR(SUM(Cons_Metrics[[#This Row],[Operating surplus/(deficit) (social housing lettings)]])/SUM(Cons_Metrics[[#This Row],[Turnover from social housing lettings]]),"")</f>
        <v>0.33398905520323663</v>
      </c>
      <c r="BG96" s="27">
        <v>59933</v>
      </c>
      <c r="BH96" s="27">
        <v>179446</v>
      </c>
      <c r="BI96" s="26">
        <f>IFERROR(SUM(Cons_Metrics[[#This Row],[Operating surplus/(deficit) (overall)2]],-Cons_Metrics[[#This Row],[Gain/(loss) on disposal of fixed assets (housing properties)2]],-Cons_Metrics[[#This Row],[Gain/(loss) on disposal of fixed assets (other)2]])/SUM(Cons_Metrics[[#This Row],[Turnover (overall)]]),"")</f>
        <v>0.28000000000000003</v>
      </c>
      <c r="BJ96" s="27">
        <v>89468</v>
      </c>
      <c r="BK96" s="27">
        <v>19917</v>
      </c>
      <c r="BL96" s="27">
        <v>-43</v>
      </c>
      <c r="BM96" s="27">
        <v>248550</v>
      </c>
      <c r="BN96" s="26">
        <f>IFERROR(SUM(Cons_Metrics[[#This Row],[Operating surplus/(deficit) (overall)3]],Cons_Metrics[[#This Row],[Share of operating surplus/(deficit) in joint ventures or associates]])/SUM(Cons_Metrics[[#This Row],[Total assets less current liabilities]]),"")</f>
        <v>3.9991577802950991E-2</v>
      </c>
      <c r="BO96" s="27">
        <v>89468</v>
      </c>
      <c r="BP96" s="27">
        <v>-9</v>
      </c>
      <c r="BQ96" s="27">
        <v>2236946</v>
      </c>
      <c r="BR96" s="65">
        <f>Cons_Metrics[[#This Row],[Total social housing units owned (Period end)]]</f>
        <v>35458</v>
      </c>
      <c r="BS96" s="26">
        <v>4.0759257690026272E-2</v>
      </c>
      <c r="BT96" s="26">
        <v>5.1097364630116091E-2</v>
      </c>
      <c r="BU96" s="30" t="s">
        <v>845</v>
      </c>
      <c r="BV96" s="64" t="s">
        <v>118</v>
      </c>
      <c r="BW96" s="31" t="s">
        <v>118</v>
      </c>
      <c r="BX96" s="30" t="s">
        <v>855</v>
      </c>
      <c r="BY96" s="29">
        <v>0.94451780697565579</v>
      </c>
    </row>
    <row r="97" spans="1:77" x14ac:dyDescent="0.25">
      <c r="A97" s="23" t="s">
        <v>173</v>
      </c>
      <c r="B97" s="24" t="s">
        <v>349</v>
      </c>
      <c r="C97" s="25" t="s">
        <v>686</v>
      </c>
      <c r="D9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0.14981788862012399</v>
      </c>
      <c r="E97" s="27">
        <v>7254</v>
      </c>
      <c r="F97" s="27">
        <v>9678</v>
      </c>
      <c r="G97" s="27">
        <v>4622</v>
      </c>
      <c r="H97" s="27">
        <v>0</v>
      </c>
      <c r="I97" s="27">
        <v>0</v>
      </c>
      <c r="J97" s="27">
        <v>143868</v>
      </c>
      <c r="K97" s="27">
        <v>0</v>
      </c>
      <c r="L9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1.466275659824047E-2</v>
      </c>
      <c r="M97" s="27">
        <v>125</v>
      </c>
      <c r="N97" s="27">
        <v>0</v>
      </c>
      <c r="O97" s="27">
        <v>8458</v>
      </c>
      <c r="P97" s="27">
        <v>67</v>
      </c>
      <c r="Q9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7" s="27">
        <v>0</v>
      </c>
      <c r="S97" s="27">
        <v>0</v>
      </c>
      <c r="T97" s="27">
        <v>0</v>
      </c>
      <c r="U97" s="27">
        <v>8458</v>
      </c>
      <c r="V97" s="27">
        <v>67</v>
      </c>
      <c r="W97" s="27">
        <v>0</v>
      </c>
      <c r="X97" s="27">
        <v>0</v>
      </c>
      <c r="Y9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0.61454249728918175</v>
      </c>
      <c r="Z97" s="27">
        <v>0</v>
      </c>
      <c r="AA97" s="27">
        <v>92015</v>
      </c>
      <c r="AB97" s="27">
        <v>3602</v>
      </c>
      <c r="AC97" s="27">
        <v>0</v>
      </c>
      <c r="AD97" s="27">
        <v>0</v>
      </c>
      <c r="AE97" s="27">
        <v>143868</v>
      </c>
      <c r="AF97" s="27">
        <v>0</v>
      </c>
      <c r="AG9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2.9967773122784402</v>
      </c>
      <c r="AH97" s="27">
        <v>9247</v>
      </c>
      <c r="AI97" s="27">
        <v>904</v>
      </c>
      <c r="AJ97" s="27">
        <v>250</v>
      </c>
      <c r="AK97" s="27">
        <v>257</v>
      </c>
      <c r="AL97" s="27">
        <v>0</v>
      </c>
      <c r="AM97" s="27">
        <v>18</v>
      </c>
      <c r="AN97" s="27">
        <v>4622</v>
      </c>
      <c r="AO97" s="27">
        <v>6067</v>
      </c>
      <c r="AP97" s="27">
        <v>0</v>
      </c>
      <c r="AQ97" s="27">
        <v>-3103</v>
      </c>
      <c r="AR9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2.9506975644360369</v>
      </c>
      <c r="AS97" s="27">
        <v>9925</v>
      </c>
      <c r="AT97" s="27">
        <v>86</v>
      </c>
      <c r="AU97" s="27">
        <v>8569</v>
      </c>
      <c r="AV97" s="27">
        <v>793</v>
      </c>
      <c r="AW97" s="27">
        <v>391</v>
      </c>
      <c r="AX97" s="27">
        <v>0</v>
      </c>
      <c r="AY97" s="27">
        <v>4622</v>
      </c>
      <c r="AZ97" s="27">
        <v>343</v>
      </c>
      <c r="BA97" s="27">
        <v>0</v>
      </c>
      <c r="BB97" s="27">
        <v>0</v>
      </c>
      <c r="BC97" s="27">
        <v>228</v>
      </c>
      <c r="BD97" s="27">
        <v>0</v>
      </c>
      <c r="BE97" s="27">
        <v>8458</v>
      </c>
      <c r="BF97" s="26">
        <f>IFERROR(SUM(Cons_Metrics[[#This Row],[Operating surplus/(deficit) (social housing lettings)]])/SUM(Cons_Metrics[[#This Row],[Turnover from social housing lettings]]),"")</f>
        <v>0.20282933317211777</v>
      </c>
      <c r="BG97" s="27">
        <v>6710</v>
      </c>
      <c r="BH97" s="27">
        <v>33082</v>
      </c>
      <c r="BI97" s="26">
        <f>IFERROR(SUM(Cons_Metrics[[#This Row],[Operating surplus/(deficit) (overall)2]],-Cons_Metrics[[#This Row],[Gain/(loss) on disposal of fixed assets (housing properties)2]],-Cons_Metrics[[#This Row],[Gain/(loss) on disposal of fixed assets (other)2]])/SUM(Cons_Metrics[[#This Row],[Turnover (overall)]]),"")</f>
        <v>0.22783064016665727</v>
      </c>
      <c r="BJ97" s="27">
        <v>9247</v>
      </c>
      <c r="BK97" s="27">
        <v>904</v>
      </c>
      <c r="BL97" s="27">
        <v>250</v>
      </c>
      <c r="BM97" s="27">
        <v>35522</v>
      </c>
      <c r="BN97" s="26">
        <f>IFERROR(SUM(Cons_Metrics[[#This Row],[Operating surplus/(deficit) (overall)3]],Cons_Metrics[[#This Row],[Share of operating surplus/(deficit) in joint ventures or associates]])/SUM(Cons_Metrics[[#This Row],[Total assets less current liabilities]]),"")</f>
        <v>5.839337698996571E-2</v>
      </c>
      <c r="BO97" s="27">
        <v>9247</v>
      </c>
      <c r="BP97" s="27">
        <v>0</v>
      </c>
      <c r="BQ97" s="27">
        <v>158357</v>
      </c>
      <c r="BR97" s="65">
        <f>Cons_Metrics[[#This Row],[Total social housing units owned (Period end)]]</f>
        <v>8458</v>
      </c>
      <c r="BS97" s="26">
        <v>0</v>
      </c>
      <c r="BT97" s="26">
        <v>0</v>
      </c>
      <c r="BU97" s="30" t="s">
        <v>850</v>
      </c>
      <c r="BV97" s="64">
        <v>2009</v>
      </c>
      <c r="BW97" s="31" t="s">
        <v>859</v>
      </c>
      <c r="BX97" s="30" t="s">
        <v>858</v>
      </c>
      <c r="BY97" s="29">
        <v>0.87859632736113924</v>
      </c>
    </row>
    <row r="98" spans="1:77" x14ac:dyDescent="0.25">
      <c r="A98" s="23" t="s">
        <v>448</v>
      </c>
      <c r="B98" s="24" t="s">
        <v>706</v>
      </c>
      <c r="C98" s="25" t="s">
        <v>686</v>
      </c>
      <c r="D9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6.9041189797436814E-2</v>
      </c>
      <c r="E98" s="27">
        <v>4955</v>
      </c>
      <c r="F98" s="27">
        <v>6781</v>
      </c>
      <c r="G98" s="27">
        <v>4781</v>
      </c>
      <c r="H98" s="27">
        <v>0</v>
      </c>
      <c r="I98" s="27">
        <v>0</v>
      </c>
      <c r="J98" s="27">
        <v>239234</v>
      </c>
      <c r="K98" s="27">
        <v>0</v>
      </c>
      <c r="L9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4.1647735877631377E-3</v>
      </c>
      <c r="M98" s="27">
        <v>55</v>
      </c>
      <c r="N98" s="27">
        <v>0</v>
      </c>
      <c r="O98" s="27">
        <v>13206</v>
      </c>
      <c r="P98" s="27">
        <v>0</v>
      </c>
      <c r="Q9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8" s="27">
        <v>0</v>
      </c>
      <c r="S98" s="27">
        <v>0</v>
      </c>
      <c r="T98" s="27">
        <v>0</v>
      </c>
      <c r="U98" s="27">
        <v>13206</v>
      </c>
      <c r="V98" s="27">
        <v>0</v>
      </c>
      <c r="W98" s="27">
        <v>0</v>
      </c>
      <c r="X98" s="27">
        <v>0</v>
      </c>
      <c r="Y9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0.65869399834471687</v>
      </c>
      <c r="Z98" s="27">
        <v>0</v>
      </c>
      <c r="AA98" s="27">
        <v>185920</v>
      </c>
      <c r="AB98" s="27">
        <v>28338</v>
      </c>
      <c r="AC98" s="27">
        <v>0</v>
      </c>
      <c r="AD98" s="27">
        <v>0</v>
      </c>
      <c r="AE98" s="27">
        <v>239234</v>
      </c>
      <c r="AF98" s="27">
        <v>0</v>
      </c>
      <c r="AG9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1.8935384615384616</v>
      </c>
      <c r="AH98" s="27">
        <v>15088</v>
      </c>
      <c r="AI98" s="27">
        <v>2829</v>
      </c>
      <c r="AJ98" s="27">
        <v>333</v>
      </c>
      <c r="AK98" s="27">
        <v>420</v>
      </c>
      <c r="AL98" s="27">
        <v>0</v>
      </c>
      <c r="AM98" s="27">
        <v>119</v>
      </c>
      <c r="AN98" s="27">
        <v>4781</v>
      </c>
      <c r="AO98" s="27">
        <v>8541</v>
      </c>
      <c r="AP98" s="27">
        <v>0</v>
      </c>
      <c r="AQ98" s="27">
        <v>-8125</v>
      </c>
      <c r="AR9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3.243525670149932</v>
      </c>
      <c r="AS98" s="27">
        <v>13393</v>
      </c>
      <c r="AT98" s="27">
        <v>2142</v>
      </c>
      <c r="AU98" s="27">
        <v>15858</v>
      </c>
      <c r="AV98" s="27">
        <v>0</v>
      </c>
      <c r="AW98" s="27">
        <v>5759</v>
      </c>
      <c r="AX98" s="27">
        <v>0</v>
      </c>
      <c r="AY98" s="27">
        <v>4781</v>
      </c>
      <c r="AZ98" s="27">
        <v>672</v>
      </c>
      <c r="BA98" s="27">
        <v>0</v>
      </c>
      <c r="BB98" s="27">
        <v>0</v>
      </c>
      <c r="BC98" s="27">
        <v>88</v>
      </c>
      <c r="BD98" s="27">
        <v>141</v>
      </c>
      <c r="BE98" s="27">
        <v>13206</v>
      </c>
      <c r="BF98" s="26">
        <f>IFERROR(SUM(Cons_Metrics[[#This Row],[Operating surplus/(deficit) (social housing lettings)]])/SUM(Cons_Metrics[[#This Row],[Turnover from social housing lettings]]),"")</f>
        <v>0.19364761063150024</v>
      </c>
      <c r="BG98" s="27">
        <v>11395</v>
      </c>
      <c r="BH98" s="27">
        <v>58844</v>
      </c>
      <c r="BI98" s="26">
        <f>IFERROR(SUM(Cons_Metrics[[#This Row],[Operating surplus/(deficit) (overall)2]],-Cons_Metrics[[#This Row],[Gain/(loss) on disposal of fixed assets (housing properties)2]],-Cons_Metrics[[#This Row],[Gain/(loss) on disposal of fixed assets (other)2]])/SUM(Cons_Metrics[[#This Row],[Turnover (overall)]]),"")</f>
        <v>0.18351080199421432</v>
      </c>
      <c r="BJ98" s="27">
        <v>15088</v>
      </c>
      <c r="BK98" s="27">
        <v>2829</v>
      </c>
      <c r="BL98" s="27">
        <v>333</v>
      </c>
      <c r="BM98" s="27">
        <v>64988</v>
      </c>
      <c r="BN98" s="26">
        <f>IFERROR(SUM(Cons_Metrics[[#This Row],[Operating surplus/(deficit) (overall)3]],Cons_Metrics[[#This Row],[Share of operating surplus/(deficit) in joint ventures or associates]])/SUM(Cons_Metrics[[#This Row],[Total assets less current liabilities]]),"")</f>
        <v>5.6067959361134442E-2</v>
      </c>
      <c r="BO98" s="27">
        <v>15088</v>
      </c>
      <c r="BP98" s="27">
        <v>0</v>
      </c>
      <c r="BQ98" s="27">
        <v>269102</v>
      </c>
      <c r="BR98" s="65">
        <f>Cons_Metrics[[#This Row],[Total social housing units owned (Period end)]]</f>
        <v>13206</v>
      </c>
      <c r="BS98" s="26">
        <v>2.8064320388349515E-3</v>
      </c>
      <c r="BT98" s="26">
        <v>5.0819174757281552E-2</v>
      </c>
      <c r="BU98" s="30" t="s">
        <v>850</v>
      </c>
      <c r="BV98" s="64">
        <v>2002</v>
      </c>
      <c r="BW98" s="31" t="s">
        <v>851</v>
      </c>
      <c r="BX98" s="30" t="s">
        <v>853</v>
      </c>
      <c r="BY98" s="29">
        <v>0.92070169320167683</v>
      </c>
    </row>
    <row r="99" spans="1:77" x14ac:dyDescent="0.25">
      <c r="A99" s="23" t="s">
        <v>67</v>
      </c>
      <c r="B99" s="24" t="s">
        <v>707</v>
      </c>
      <c r="C99" s="25" t="s">
        <v>686</v>
      </c>
      <c r="D9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0.16512833726298551</v>
      </c>
      <c r="E99" s="27">
        <v>0</v>
      </c>
      <c r="F99" s="27">
        <v>90561</v>
      </c>
      <c r="G99" s="27">
        <v>3006</v>
      </c>
      <c r="H99" s="27">
        <v>0</v>
      </c>
      <c r="I99" s="27">
        <v>0</v>
      </c>
      <c r="J99" s="27">
        <v>566632</v>
      </c>
      <c r="K99" s="27">
        <v>0</v>
      </c>
      <c r="L9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0.10177828225501324</v>
      </c>
      <c r="M99" s="27">
        <v>269</v>
      </c>
      <c r="N99" s="27">
        <v>0</v>
      </c>
      <c r="O99" s="27">
        <v>2643</v>
      </c>
      <c r="P99" s="27">
        <v>0</v>
      </c>
      <c r="Q9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99" s="27">
        <v>0</v>
      </c>
      <c r="S99" s="27">
        <v>0</v>
      </c>
      <c r="T99" s="27">
        <v>0</v>
      </c>
      <c r="U99" s="27">
        <v>2643</v>
      </c>
      <c r="V99" s="27">
        <v>0</v>
      </c>
      <c r="W99" s="27">
        <v>0</v>
      </c>
      <c r="X99" s="27">
        <v>0</v>
      </c>
      <c r="Y9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0.63284459755185019</v>
      </c>
      <c r="Z99" s="27">
        <v>48000</v>
      </c>
      <c r="AA99" s="27">
        <v>319984</v>
      </c>
      <c r="AB99" s="27">
        <v>9394</v>
      </c>
      <c r="AC99" s="27">
        <v>0</v>
      </c>
      <c r="AD99" s="27">
        <v>0</v>
      </c>
      <c r="AE99" s="27">
        <v>566632</v>
      </c>
      <c r="AF99" s="27">
        <v>0</v>
      </c>
      <c r="AG9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1.718889294848374</v>
      </c>
      <c r="AH99" s="27">
        <v>21322</v>
      </c>
      <c r="AI99" s="27">
        <v>-293</v>
      </c>
      <c r="AJ99" s="27">
        <v>0</v>
      </c>
      <c r="AK99" s="27">
        <v>284</v>
      </c>
      <c r="AL99" s="27">
        <v>0</v>
      </c>
      <c r="AM99" s="27">
        <v>46</v>
      </c>
      <c r="AN99" s="27">
        <v>3006</v>
      </c>
      <c r="AO99" s="27">
        <v>5152</v>
      </c>
      <c r="AP99" s="27">
        <v>0</v>
      </c>
      <c r="AQ99" s="27">
        <v>-13685</v>
      </c>
      <c r="AR9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4.1180476730987516</v>
      </c>
      <c r="AS99" s="27">
        <v>3958</v>
      </c>
      <c r="AT99" s="27">
        <v>1420</v>
      </c>
      <c r="AU99" s="27">
        <v>1558</v>
      </c>
      <c r="AV99" s="27">
        <v>704</v>
      </c>
      <c r="AW99" s="27">
        <v>0</v>
      </c>
      <c r="AX99" s="27">
        <v>0</v>
      </c>
      <c r="AY99" s="27">
        <v>3006</v>
      </c>
      <c r="AZ99" s="27">
        <v>238</v>
      </c>
      <c r="BA99" s="27">
        <v>0</v>
      </c>
      <c r="BB99" s="27">
        <v>0</v>
      </c>
      <c r="BC99" s="27">
        <v>0</v>
      </c>
      <c r="BD99" s="27">
        <v>0</v>
      </c>
      <c r="BE99" s="27">
        <v>2643</v>
      </c>
      <c r="BF99" s="26">
        <f>IFERROR(SUM(Cons_Metrics[[#This Row],[Operating surplus/(deficit) (social housing lettings)]])/SUM(Cons_Metrics[[#This Row],[Turnover from social housing lettings]]),"")</f>
        <v>0.62724890829694324</v>
      </c>
      <c r="BG99" s="27">
        <v>21546</v>
      </c>
      <c r="BH99" s="27">
        <v>34350</v>
      </c>
      <c r="BI99" s="26">
        <f>IFERROR(SUM(Cons_Metrics[[#This Row],[Operating surplus/(deficit) (overall)2]],-Cons_Metrics[[#This Row],[Gain/(loss) on disposal of fixed assets (housing properties)2]],-Cons_Metrics[[#This Row],[Gain/(loss) on disposal of fixed assets (other)2]])/SUM(Cons_Metrics[[#This Row],[Turnover (overall)]]),"")</f>
        <v>0.62744927283810847</v>
      </c>
      <c r="BJ99" s="27">
        <v>21322</v>
      </c>
      <c r="BK99" s="27">
        <v>-293</v>
      </c>
      <c r="BL99" s="27">
        <v>0</v>
      </c>
      <c r="BM99" s="27">
        <v>34449</v>
      </c>
      <c r="BN99" s="26">
        <f>IFERROR(SUM(Cons_Metrics[[#This Row],[Operating surplus/(deficit) (overall)3]],Cons_Metrics[[#This Row],[Share of operating surplus/(deficit) in joint ventures or associates]])/SUM(Cons_Metrics[[#This Row],[Total assets less current liabilities]]),"")</f>
        <v>4.0632682229633156E-2</v>
      </c>
      <c r="BO99" s="27">
        <v>21322</v>
      </c>
      <c r="BP99" s="27">
        <v>0</v>
      </c>
      <c r="BQ99" s="27">
        <v>524750</v>
      </c>
      <c r="BR99" s="65">
        <f>Cons_Metrics[[#This Row],[Total social housing units owned (Period end)]]</f>
        <v>2643</v>
      </c>
      <c r="BS99" s="26">
        <v>0</v>
      </c>
      <c r="BT99" s="26">
        <v>0</v>
      </c>
      <c r="BU99" s="30" t="s">
        <v>845</v>
      </c>
      <c r="BV99" s="64" t="s">
        <v>118</v>
      </c>
      <c r="BW99" s="31" t="s">
        <v>118</v>
      </c>
      <c r="BX99" s="30" t="s">
        <v>846</v>
      </c>
      <c r="BY99" s="29">
        <v>1.2173514099506981</v>
      </c>
    </row>
    <row r="100" spans="1:77" x14ac:dyDescent="0.25">
      <c r="A100" s="23" t="s">
        <v>450</v>
      </c>
      <c r="B100" s="24" t="s">
        <v>279</v>
      </c>
      <c r="C100" s="25" t="s">
        <v>686</v>
      </c>
      <c r="D10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8.2975867808434106E-2</v>
      </c>
      <c r="E100" s="27">
        <v>815042</v>
      </c>
      <c r="F100" s="27">
        <v>0</v>
      </c>
      <c r="G100" s="27">
        <v>60757</v>
      </c>
      <c r="H100" s="27">
        <v>0</v>
      </c>
      <c r="I100" s="27">
        <v>0</v>
      </c>
      <c r="J100" s="27">
        <v>10554864</v>
      </c>
      <c r="K100" s="27">
        <v>0</v>
      </c>
      <c r="L10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1.3431620839363242E-2</v>
      </c>
      <c r="M100" s="27">
        <v>1188</v>
      </c>
      <c r="N100" s="27">
        <v>0</v>
      </c>
      <c r="O100" s="27">
        <v>88448</v>
      </c>
      <c r="P100" s="27">
        <v>0</v>
      </c>
      <c r="Q10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1.2109352294964447E-2</v>
      </c>
      <c r="R100" s="27">
        <v>182</v>
      </c>
      <c r="S100" s="27">
        <v>0</v>
      </c>
      <c r="T100" s="27">
        <v>1068</v>
      </c>
      <c r="U100" s="27">
        <v>88448</v>
      </c>
      <c r="V100" s="27">
        <v>0</v>
      </c>
      <c r="W100" s="27">
        <v>3328</v>
      </c>
      <c r="X100" s="27">
        <v>11450</v>
      </c>
      <c r="Y10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0.51448886503890534</v>
      </c>
      <c r="Z100" s="27">
        <v>59053</v>
      </c>
      <c r="AA100" s="27">
        <v>5528431</v>
      </c>
      <c r="AB100" s="27">
        <v>157124</v>
      </c>
      <c r="AC100" s="27">
        <v>0</v>
      </c>
      <c r="AD100" s="27">
        <v>0</v>
      </c>
      <c r="AE100" s="27">
        <v>10554864</v>
      </c>
      <c r="AF100" s="27">
        <v>0</v>
      </c>
      <c r="AG10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1.2635866698930935</v>
      </c>
      <c r="AH100" s="27">
        <v>246791</v>
      </c>
      <c r="AI100" s="27">
        <v>63998</v>
      </c>
      <c r="AJ100" s="27">
        <v>464</v>
      </c>
      <c r="AK100" s="27">
        <v>23425</v>
      </c>
      <c r="AL100" s="27">
        <v>3500</v>
      </c>
      <c r="AM100" s="27">
        <v>17779</v>
      </c>
      <c r="AN100" s="27">
        <v>60757</v>
      </c>
      <c r="AO100" s="27">
        <v>91225</v>
      </c>
      <c r="AP100" s="27">
        <v>-42023</v>
      </c>
      <c r="AQ100" s="27">
        <v>-119146</v>
      </c>
      <c r="AR10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4.6180869408410068</v>
      </c>
      <c r="AS100" s="27">
        <v>50520</v>
      </c>
      <c r="AT100" s="27">
        <v>66848</v>
      </c>
      <c r="AU100" s="27">
        <v>110825</v>
      </c>
      <c r="AV100" s="27">
        <v>53173</v>
      </c>
      <c r="AW100" s="27">
        <v>0</v>
      </c>
      <c r="AX100" s="27">
        <v>0</v>
      </c>
      <c r="AY100" s="27">
        <v>60757</v>
      </c>
      <c r="AZ100" s="27">
        <v>910</v>
      </c>
      <c r="BA100" s="27">
        <v>48018</v>
      </c>
      <c r="BB100" s="27">
        <v>7492</v>
      </c>
      <c r="BC100" s="27">
        <v>1969</v>
      </c>
      <c r="BD100" s="27">
        <v>9237</v>
      </c>
      <c r="BE100" s="27">
        <v>88727</v>
      </c>
      <c r="BF100" s="26">
        <f>IFERROR(SUM(Cons_Metrics[[#This Row],[Operating surplus/(deficit) (social housing lettings)]])/SUM(Cons_Metrics[[#This Row],[Turnover from social housing lettings]]),"")</f>
        <v>0.32925402938239906</v>
      </c>
      <c r="BG100" s="27">
        <v>184672</v>
      </c>
      <c r="BH100" s="27">
        <v>560880</v>
      </c>
      <c r="BI100" s="26">
        <f>IFERROR(SUM(Cons_Metrics[[#This Row],[Operating surplus/(deficit) (overall)2]],-Cons_Metrics[[#This Row],[Gain/(loss) on disposal of fixed assets (housing properties)2]],-Cons_Metrics[[#This Row],[Gain/(loss) on disposal of fixed assets (other)2]])/SUM(Cons_Metrics[[#This Row],[Turnover (overall)]]),"")</f>
        <v>0.19937779527386851</v>
      </c>
      <c r="BJ100" s="27">
        <v>246791</v>
      </c>
      <c r="BK100" s="27">
        <v>63998</v>
      </c>
      <c r="BL100" s="27">
        <v>464</v>
      </c>
      <c r="BM100" s="27">
        <v>914490</v>
      </c>
      <c r="BN100" s="26">
        <f>IFERROR(SUM(Cons_Metrics[[#This Row],[Operating surplus/(deficit) (overall)3]],Cons_Metrics[[#This Row],[Share of operating surplus/(deficit) in joint ventures or associates]])/SUM(Cons_Metrics[[#This Row],[Total assets less current liabilities]]),"")</f>
        <v>2.0615514276339772E-2</v>
      </c>
      <c r="BO100" s="27">
        <v>246791</v>
      </c>
      <c r="BP100" s="27">
        <v>25018</v>
      </c>
      <c r="BQ100" s="27">
        <v>13184682</v>
      </c>
      <c r="BR100" s="65">
        <f>Cons_Metrics[[#This Row],[Total social housing units owned (Period end)]]</f>
        <v>88448</v>
      </c>
      <c r="BS100" s="26">
        <v>3.0901470483767849E-2</v>
      </c>
      <c r="BT100" s="26">
        <v>6.0476900854822289E-2</v>
      </c>
      <c r="BU100" s="30" t="s">
        <v>845</v>
      </c>
      <c r="BV100" s="64" t="s">
        <v>118</v>
      </c>
      <c r="BW100" s="31" t="s">
        <v>118</v>
      </c>
      <c r="BX100" s="30" t="s">
        <v>846</v>
      </c>
      <c r="BY100" s="29">
        <v>1.1976423187345835</v>
      </c>
    </row>
    <row r="101" spans="1:77" x14ac:dyDescent="0.25">
      <c r="A101" s="23" t="s">
        <v>452</v>
      </c>
      <c r="B101" s="24" t="s">
        <v>451</v>
      </c>
      <c r="C101" s="25" t="s">
        <v>686</v>
      </c>
      <c r="D10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6.3831941762613933E-2</v>
      </c>
      <c r="E101" s="27">
        <v>60510</v>
      </c>
      <c r="F101" s="27">
        <v>0</v>
      </c>
      <c r="G101" s="27">
        <v>10712</v>
      </c>
      <c r="H101" s="27">
        <v>2530</v>
      </c>
      <c r="I101" s="27">
        <v>0</v>
      </c>
      <c r="J101" s="27">
        <v>1155409</v>
      </c>
      <c r="K101" s="27">
        <v>0</v>
      </c>
      <c r="L10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2.2267469566347529E-2</v>
      </c>
      <c r="M101" s="27">
        <v>514</v>
      </c>
      <c r="N101" s="27">
        <v>0</v>
      </c>
      <c r="O101" s="27">
        <v>21196</v>
      </c>
      <c r="P101" s="27">
        <v>1887</v>
      </c>
      <c r="Q10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2.374681576788567E-3</v>
      </c>
      <c r="R101" s="27">
        <v>8</v>
      </c>
      <c r="S101" s="27">
        <v>0</v>
      </c>
      <c r="T101" s="27">
        <v>47</v>
      </c>
      <c r="U101" s="27">
        <v>21196</v>
      </c>
      <c r="V101" s="27">
        <v>1887</v>
      </c>
      <c r="W101" s="27">
        <v>78</v>
      </c>
      <c r="X101" s="27">
        <v>0</v>
      </c>
      <c r="Y10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0.50237708032393724</v>
      </c>
      <c r="Z101" s="27">
        <v>10902</v>
      </c>
      <c r="AA101" s="27">
        <v>689465</v>
      </c>
      <c r="AB101" s="27">
        <v>119916</v>
      </c>
      <c r="AC101" s="27">
        <v>0</v>
      </c>
      <c r="AD101" s="27">
        <v>0</v>
      </c>
      <c r="AE101" s="27">
        <v>1155409</v>
      </c>
      <c r="AF101" s="27">
        <v>0</v>
      </c>
      <c r="AG10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1.3817445619762077</v>
      </c>
      <c r="AH101" s="27">
        <v>42045</v>
      </c>
      <c r="AI101" s="27">
        <v>3470</v>
      </c>
      <c r="AJ101" s="27">
        <v>0</v>
      </c>
      <c r="AK101" s="27">
        <v>2816</v>
      </c>
      <c r="AL101" s="27">
        <v>0</v>
      </c>
      <c r="AM101" s="27">
        <v>579</v>
      </c>
      <c r="AN101" s="27">
        <v>10712</v>
      </c>
      <c r="AO101" s="27">
        <v>18395</v>
      </c>
      <c r="AP101" s="27">
        <v>-3411</v>
      </c>
      <c r="AQ101" s="27">
        <v>-28448</v>
      </c>
      <c r="AR10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3.8335991743291422</v>
      </c>
      <c r="AS101" s="27">
        <v>21801</v>
      </c>
      <c r="AT101" s="27">
        <v>19283</v>
      </c>
      <c r="AU101" s="27">
        <v>12266</v>
      </c>
      <c r="AV101" s="27">
        <v>6640</v>
      </c>
      <c r="AW101" s="27">
        <v>1032</v>
      </c>
      <c r="AX101" s="27">
        <v>48</v>
      </c>
      <c r="AY101" s="27">
        <v>10712</v>
      </c>
      <c r="AZ101" s="27">
        <v>0</v>
      </c>
      <c r="BA101" s="27">
        <v>1830</v>
      </c>
      <c r="BB101" s="27">
        <v>0</v>
      </c>
      <c r="BC101" s="27">
        <v>4333</v>
      </c>
      <c r="BD101" s="27">
        <v>3772</v>
      </c>
      <c r="BE101" s="27">
        <v>21316</v>
      </c>
      <c r="BF101" s="26">
        <f>IFERROR(SUM(Cons_Metrics[[#This Row],[Operating surplus/(deficit) (social housing lettings)]])/SUM(Cons_Metrics[[#This Row],[Turnover from social housing lettings]]),"")</f>
        <v>0.31124797973179574</v>
      </c>
      <c r="BG101" s="27">
        <v>35627</v>
      </c>
      <c r="BH101" s="27">
        <v>114465</v>
      </c>
      <c r="BI101" s="26">
        <f>IFERROR(SUM(Cons_Metrics[[#This Row],[Operating surplus/(deficit) (overall)2]],-Cons_Metrics[[#This Row],[Gain/(loss) on disposal of fixed assets (housing properties)2]],-Cons_Metrics[[#This Row],[Gain/(loss) on disposal of fixed assets (other)2]])/SUM(Cons_Metrics[[#This Row],[Turnover (overall)]]),"")</f>
        <v>0.25077850228512361</v>
      </c>
      <c r="BJ101" s="27">
        <v>42045</v>
      </c>
      <c r="BK101" s="27">
        <v>3470</v>
      </c>
      <c r="BL101" s="27">
        <v>0</v>
      </c>
      <c r="BM101" s="27">
        <v>153821</v>
      </c>
      <c r="BN101" s="26">
        <f>IFERROR(SUM(Cons_Metrics[[#This Row],[Operating surplus/(deficit) (overall)3]],Cons_Metrics[[#This Row],[Share of operating surplus/(deficit) in joint ventures or associates]])/SUM(Cons_Metrics[[#This Row],[Total assets less current liabilities]]),"")</f>
        <v>3.2299543802675329E-2</v>
      </c>
      <c r="BO101" s="27">
        <v>42045</v>
      </c>
      <c r="BP101" s="27">
        <v>-272</v>
      </c>
      <c r="BQ101" s="27">
        <v>1293300</v>
      </c>
      <c r="BR101" s="65">
        <f>Cons_Metrics[[#This Row],[Total social housing units owned (Period end)]]</f>
        <v>21196</v>
      </c>
      <c r="BS101" s="26">
        <v>2.3208546038948761E-2</v>
      </c>
      <c r="BT101" s="26">
        <v>6.0361126867082622E-2</v>
      </c>
      <c r="BU101" s="30" t="s">
        <v>845</v>
      </c>
      <c r="BV101" s="64" t="s">
        <v>118</v>
      </c>
      <c r="BW101" s="31" t="s">
        <v>118</v>
      </c>
      <c r="BX101" s="30" t="s">
        <v>852</v>
      </c>
      <c r="BY101" s="29">
        <v>0.952531684505594</v>
      </c>
    </row>
    <row r="102" spans="1:77" x14ac:dyDescent="0.25">
      <c r="A102" s="23" t="s">
        <v>454</v>
      </c>
      <c r="B102" s="24" t="s">
        <v>453</v>
      </c>
      <c r="C102" s="25" t="s">
        <v>686</v>
      </c>
      <c r="D10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1.7412433300774154E-2</v>
      </c>
      <c r="E102" s="27">
        <v>0</v>
      </c>
      <c r="F102" s="27">
        <v>0</v>
      </c>
      <c r="G102" s="27">
        <v>2157</v>
      </c>
      <c r="H102" s="27">
        <v>0</v>
      </c>
      <c r="I102" s="27">
        <v>0</v>
      </c>
      <c r="J102" s="27">
        <v>123877</v>
      </c>
      <c r="K102" s="27">
        <v>0</v>
      </c>
      <c r="L10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4.0096230954290296E-3</v>
      </c>
      <c r="M102" s="27">
        <v>5</v>
      </c>
      <c r="N102" s="27">
        <v>0</v>
      </c>
      <c r="O102" s="27">
        <v>1247</v>
      </c>
      <c r="P102" s="27">
        <v>0</v>
      </c>
      <c r="Q10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02" s="27">
        <v>0</v>
      </c>
      <c r="S102" s="27">
        <v>0</v>
      </c>
      <c r="T102" s="27">
        <v>0</v>
      </c>
      <c r="U102" s="27">
        <v>1247</v>
      </c>
      <c r="V102" s="27">
        <v>0</v>
      </c>
      <c r="W102" s="27">
        <v>67</v>
      </c>
      <c r="X102" s="27">
        <v>0</v>
      </c>
      <c r="Y10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7.2975612906350656E-2</v>
      </c>
      <c r="Z102" s="27">
        <v>7483</v>
      </c>
      <c r="AA102" s="27">
        <v>4696</v>
      </c>
      <c r="AB102" s="27">
        <v>3139</v>
      </c>
      <c r="AC102" s="27">
        <v>0</v>
      </c>
      <c r="AD102" s="27">
        <v>0</v>
      </c>
      <c r="AE102" s="27">
        <v>123877</v>
      </c>
      <c r="AF102" s="27">
        <v>0</v>
      </c>
      <c r="AG10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3.6050096339113682</v>
      </c>
      <c r="AH102" s="27">
        <v>1862</v>
      </c>
      <c r="AI102" s="27">
        <v>0</v>
      </c>
      <c r="AJ102" s="27">
        <v>-128</v>
      </c>
      <c r="AK102" s="27">
        <v>873</v>
      </c>
      <c r="AL102" s="27">
        <v>0</v>
      </c>
      <c r="AM102" s="27">
        <v>508</v>
      </c>
      <c r="AN102" s="27">
        <v>2157</v>
      </c>
      <c r="AO102" s="27">
        <v>2403</v>
      </c>
      <c r="AP102" s="27">
        <v>0</v>
      </c>
      <c r="AQ102" s="27">
        <v>-519</v>
      </c>
      <c r="AR10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26.291380008093888</v>
      </c>
      <c r="AS102" s="27">
        <v>10462</v>
      </c>
      <c r="AT102" s="27">
        <v>9690</v>
      </c>
      <c r="AU102" s="27">
        <v>2152</v>
      </c>
      <c r="AV102" s="27">
        <v>0</v>
      </c>
      <c r="AW102" s="27">
        <v>45</v>
      </c>
      <c r="AX102" s="27">
        <v>0</v>
      </c>
      <c r="AY102" s="27">
        <v>2157</v>
      </c>
      <c r="AZ102" s="27">
        <v>0</v>
      </c>
      <c r="BA102" s="27">
        <v>0</v>
      </c>
      <c r="BB102" s="27">
        <v>0</v>
      </c>
      <c r="BC102" s="27">
        <v>0</v>
      </c>
      <c r="BD102" s="27">
        <v>40460</v>
      </c>
      <c r="BE102" s="27">
        <v>2471</v>
      </c>
      <c r="BF102" s="26">
        <f>IFERROR(SUM(Cons_Metrics[[#This Row],[Operating surplus/(deficit) (social housing lettings)]])/SUM(Cons_Metrics[[#This Row],[Turnover from social housing lettings]]),"")</f>
        <v>6.9476941655974039E-2</v>
      </c>
      <c r="BG102" s="27">
        <v>1841</v>
      </c>
      <c r="BH102" s="27">
        <v>26498</v>
      </c>
      <c r="BI102" s="26">
        <f>IFERROR(SUM(Cons_Metrics[[#This Row],[Operating surplus/(deficit) (overall)2]],-Cons_Metrics[[#This Row],[Gain/(loss) on disposal of fixed assets (housing properties)2]],-Cons_Metrics[[#This Row],[Gain/(loss) on disposal of fixed assets (other)2]])/SUM(Cons_Metrics[[#This Row],[Turnover (overall)]]),"")</f>
        <v>2.883138709397004E-2</v>
      </c>
      <c r="BJ102" s="27">
        <v>1862</v>
      </c>
      <c r="BK102" s="27">
        <v>0</v>
      </c>
      <c r="BL102" s="27">
        <v>-128</v>
      </c>
      <c r="BM102" s="27">
        <v>69022</v>
      </c>
      <c r="BN102" s="26">
        <f>IFERROR(SUM(Cons_Metrics[[#This Row],[Operating surplus/(deficit) (overall)3]],Cons_Metrics[[#This Row],[Share of operating surplus/(deficit) in joint ventures or associates]])/SUM(Cons_Metrics[[#This Row],[Total assets less current liabilities]]),"")</f>
        <v>1.1336377473363775E-2</v>
      </c>
      <c r="BO102" s="27">
        <v>1862</v>
      </c>
      <c r="BP102" s="27">
        <v>0</v>
      </c>
      <c r="BQ102" s="27">
        <v>164250</v>
      </c>
      <c r="BR102" s="65">
        <f>Cons_Metrics[[#This Row],[Total social housing units owned (Period end)]]</f>
        <v>1247</v>
      </c>
      <c r="BS102" s="26">
        <v>0.9495867768595041</v>
      </c>
      <c r="BT102" s="26">
        <v>0</v>
      </c>
      <c r="BU102" s="30" t="s">
        <v>845</v>
      </c>
      <c r="BV102" s="64" t="s">
        <v>118</v>
      </c>
      <c r="BW102" s="31" t="s">
        <v>118</v>
      </c>
      <c r="BX102" s="30" t="s">
        <v>846</v>
      </c>
      <c r="BY102" s="29">
        <v>1.2289045106742513</v>
      </c>
    </row>
    <row r="103" spans="1:77" x14ac:dyDescent="0.25">
      <c r="A103" s="23" t="s">
        <v>383</v>
      </c>
      <c r="B103" s="24" t="s">
        <v>669</v>
      </c>
      <c r="C103" s="25" t="s">
        <v>686</v>
      </c>
      <c r="D10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9.3860852291538566E-2</v>
      </c>
      <c r="E103" s="27">
        <v>17568</v>
      </c>
      <c r="F103" s="27">
        <v>0</v>
      </c>
      <c r="G103" s="27">
        <v>2277</v>
      </c>
      <c r="H103" s="27">
        <v>0</v>
      </c>
      <c r="I103" s="27">
        <v>0</v>
      </c>
      <c r="J103" s="27">
        <v>211430</v>
      </c>
      <c r="K103" s="27">
        <v>0</v>
      </c>
      <c r="L10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3.6532460613440901E-3</v>
      </c>
      <c r="M103" s="27">
        <v>48</v>
      </c>
      <c r="N103" s="27">
        <v>0</v>
      </c>
      <c r="O103" s="27">
        <v>12645</v>
      </c>
      <c r="P103" s="27">
        <v>494</v>
      </c>
      <c r="Q10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9.1331151533602254E-4</v>
      </c>
      <c r="R103" s="27">
        <v>0</v>
      </c>
      <c r="S103" s="27">
        <v>0</v>
      </c>
      <c r="T103" s="27">
        <v>12</v>
      </c>
      <c r="U103" s="27">
        <v>12645</v>
      </c>
      <c r="V103" s="27">
        <v>494</v>
      </c>
      <c r="W103" s="27">
        <v>0</v>
      </c>
      <c r="X103" s="27">
        <v>0</v>
      </c>
      <c r="Y10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0.35538003121600531</v>
      </c>
      <c r="Z103" s="27">
        <v>0</v>
      </c>
      <c r="AA103" s="27">
        <v>81100</v>
      </c>
      <c r="AB103" s="27">
        <v>5962</v>
      </c>
      <c r="AC103" s="27">
        <v>0</v>
      </c>
      <c r="AD103" s="27">
        <v>0</v>
      </c>
      <c r="AE103" s="27">
        <v>211430</v>
      </c>
      <c r="AF103" s="27">
        <v>0</v>
      </c>
      <c r="AG10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1.7961139206813947</v>
      </c>
      <c r="AH103" s="27">
        <v>2688</v>
      </c>
      <c r="AI103" s="27">
        <v>2898</v>
      </c>
      <c r="AJ103" s="27">
        <v>0</v>
      </c>
      <c r="AK103" s="27">
        <v>269</v>
      </c>
      <c r="AL103" s="27">
        <v>0</v>
      </c>
      <c r="AM103" s="27">
        <v>220</v>
      </c>
      <c r="AN103" s="27">
        <v>2277</v>
      </c>
      <c r="AO103" s="27">
        <v>9284</v>
      </c>
      <c r="AP103" s="27">
        <v>0</v>
      </c>
      <c r="AQ103" s="27">
        <v>-3757</v>
      </c>
      <c r="AR10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4.2939644970414204</v>
      </c>
      <c r="AS103" s="27">
        <v>21139</v>
      </c>
      <c r="AT103" s="27">
        <v>2373</v>
      </c>
      <c r="AU103" s="27">
        <v>10445</v>
      </c>
      <c r="AV103" s="27">
        <v>6231</v>
      </c>
      <c r="AW103" s="27">
        <v>11901</v>
      </c>
      <c r="AX103" s="27">
        <v>0</v>
      </c>
      <c r="AY103" s="27">
        <v>2277</v>
      </c>
      <c r="AZ103" s="27">
        <v>44</v>
      </c>
      <c r="BA103" s="27">
        <v>16</v>
      </c>
      <c r="BB103" s="27">
        <v>0</v>
      </c>
      <c r="BC103" s="27">
        <v>0</v>
      </c>
      <c r="BD103" s="27">
        <v>0</v>
      </c>
      <c r="BE103" s="27">
        <v>12675</v>
      </c>
      <c r="BF103" s="26">
        <f>IFERROR(SUM(Cons_Metrics[[#This Row],[Operating surplus/(deficit) (social housing lettings)]])/SUM(Cons_Metrics[[#This Row],[Turnover from social housing lettings]]),"")</f>
        <v>-1.3907700439364408E-2</v>
      </c>
      <c r="BG103" s="27">
        <v>-842</v>
      </c>
      <c r="BH103" s="27">
        <v>60542</v>
      </c>
      <c r="BI103" s="26">
        <f>IFERROR(SUM(Cons_Metrics[[#This Row],[Operating surplus/(deficit) (overall)2]],-Cons_Metrics[[#This Row],[Gain/(loss) on disposal of fixed assets (housing properties)2]],-Cons_Metrics[[#This Row],[Gain/(loss) on disposal of fixed assets (other)2]])/SUM(Cons_Metrics[[#This Row],[Turnover (overall)]]),"")</f>
        <v>-3.1948881789137379E-3</v>
      </c>
      <c r="BJ103" s="27">
        <v>2688</v>
      </c>
      <c r="BK103" s="27">
        <v>2898</v>
      </c>
      <c r="BL103" s="27">
        <v>0</v>
      </c>
      <c r="BM103" s="27">
        <v>65730</v>
      </c>
      <c r="BN103" s="26">
        <f>IFERROR(SUM(Cons_Metrics[[#This Row],[Operating surplus/(deficit) (overall)3]],Cons_Metrics[[#This Row],[Share of operating surplus/(deficit) in joint ventures or associates]])/SUM(Cons_Metrics[[#This Row],[Total assets less current liabilities]]),"")</f>
        <v>1.2963001006635578E-2</v>
      </c>
      <c r="BO103" s="27">
        <v>2688</v>
      </c>
      <c r="BP103" s="27">
        <v>467</v>
      </c>
      <c r="BQ103" s="27">
        <v>243385</v>
      </c>
      <c r="BR103" s="65">
        <f>Cons_Metrics[[#This Row],[Total social housing units owned (Period end)]]</f>
        <v>12645</v>
      </c>
      <c r="BS103" s="26">
        <v>1.5078168399333385E-3</v>
      </c>
      <c r="BT103" s="26">
        <v>0.13006904213951273</v>
      </c>
      <c r="BU103" s="30" t="s">
        <v>850</v>
      </c>
      <c r="BV103" s="64">
        <v>2005</v>
      </c>
      <c r="BW103" s="31" t="s">
        <v>851</v>
      </c>
      <c r="BX103" s="30" t="s">
        <v>853</v>
      </c>
      <c r="BY103" s="29">
        <v>0.92070169320167683</v>
      </c>
    </row>
    <row r="104" spans="1:77" x14ac:dyDescent="0.25">
      <c r="A104" s="23" t="s">
        <v>566</v>
      </c>
      <c r="B104" s="24" t="s">
        <v>565</v>
      </c>
      <c r="C104" s="25" t="s">
        <v>686</v>
      </c>
      <c r="D10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5.1171319724796722E-2</v>
      </c>
      <c r="E104" s="27">
        <v>12460</v>
      </c>
      <c r="F104" s="27">
        <v>0</v>
      </c>
      <c r="G104" s="27">
        <v>5408</v>
      </c>
      <c r="H104" s="27">
        <v>131</v>
      </c>
      <c r="I104" s="27">
        <v>0</v>
      </c>
      <c r="J104" s="27">
        <v>351740</v>
      </c>
      <c r="K104" s="27">
        <v>0</v>
      </c>
      <c r="L10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2.4057738572574178E-3</v>
      </c>
      <c r="M104" s="27">
        <v>21</v>
      </c>
      <c r="N104" s="27">
        <v>0</v>
      </c>
      <c r="O104" s="27">
        <v>8354</v>
      </c>
      <c r="P104" s="27">
        <v>375</v>
      </c>
      <c r="Q10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04" s="27">
        <v>0</v>
      </c>
      <c r="S104" s="27">
        <v>0</v>
      </c>
      <c r="T104" s="27">
        <v>0</v>
      </c>
      <c r="U104" s="27">
        <v>8354</v>
      </c>
      <c r="V104" s="27">
        <v>375</v>
      </c>
      <c r="W104" s="27">
        <v>25</v>
      </c>
      <c r="X104" s="27">
        <v>118</v>
      </c>
      <c r="Y10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0.24531187809177232</v>
      </c>
      <c r="Z104" s="27">
        <v>12800</v>
      </c>
      <c r="AA104" s="27">
        <v>105200</v>
      </c>
      <c r="AB104" s="27">
        <v>31714</v>
      </c>
      <c r="AC104" s="27">
        <v>0</v>
      </c>
      <c r="AD104" s="27">
        <v>0</v>
      </c>
      <c r="AE104" s="27">
        <v>351740</v>
      </c>
      <c r="AF104" s="27">
        <v>0</v>
      </c>
      <c r="AG10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1.9109547123623012</v>
      </c>
      <c r="AH104" s="27">
        <v>11638</v>
      </c>
      <c r="AI104" s="27">
        <v>2156</v>
      </c>
      <c r="AJ104" s="27">
        <v>14</v>
      </c>
      <c r="AK104" s="27">
        <v>26</v>
      </c>
      <c r="AL104" s="27">
        <v>0</v>
      </c>
      <c r="AM104" s="27">
        <v>292</v>
      </c>
      <c r="AN104" s="27">
        <v>5408</v>
      </c>
      <c r="AO104" s="27">
        <v>8164</v>
      </c>
      <c r="AP104" s="27">
        <v>-131</v>
      </c>
      <c r="AQ104" s="27">
        <v>-6405</v>
      </c>
      <c r="AR10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3.9243185078909613</v>
      </c>
      <c r="AS104" s="27">
        <v>10409</v>
      </c>
      <c r="AT104" s="27">
        <v>3103</v>
      </c>
      <c r="AU104" s="27">
        <v>5028</v>
      </c>
      <c r="AV104" s="27">
        <v>2953</v>
      </c>
      <c r="AW104" s="27">
        <v>4068</v>
      </c>
      <c r="AX104" s="27">
        <v>266</v>
      </c>
      <c r="AY104" s="27">
        <v>5408</v>
      </c>
      <c r="AZ104" s="27">
        <v>635</v>
      </c>
      <c r="BA104" s="27">
        <v>107</v>
      </c>
      <c r="BB104" s="27">
        <v>0</v>
      </c>
      <c r="BC104" s="27">
        <v>608</v>
      </c>
      <c r="BD104" s="27">
        <v>238</v>
      </c>
      <c r="BE104" s="27">
        <v>8364</v>
      </c>
      <c r="BF104" s="26">
        <f>IFERROR(SUM(Cons_Metrics[[#This Row],[Operating surplus/(deficit) (social housing lettings)]])/SUM(Cons_Metrics[[#This Row],[Turnover from social housing lettings]]),"")</f>
        <v>0.22408557313148711</v>
      </c>
      <c r="BG104" s="27">
        <v>9888</v>
      </c>
      <c r="BH104" s="27">
        <v>44126</v>
      </c>
      <c r="BI104" s="26">
        <f>IFERROR(SUM(Cons_Metrics[[#This Row],[Operating surplus/(deficit) (overall)2]],-Cons_Metrics[[#This Row],[Gain/(loss) on disposal of fixed assets (housing properties)2]],-Cons_Metrics[[#This Row],[Gain/(loss) on disposal of fixed assets (other)2]])/SUM(Cons_Metrics[[#This Row],[Turnover (overall)]]),"")</f>
        <v>0.20714098188500918</v>
      </c>
      <c r="BJ104" s="27">
        <v>11638</v>
      </c>
      <c r="BK104" s="27">
        <v>2156</v>
      </c>
      <c r="BL104" s="27">
        <v>14</v>
      </c>
      <c r="BM104" s="27">
        <v>45708</v>
      </c>
      <c r="BN104" s="26">
        <f>IFERROR(SUM(Cons_Metrics[[#This Row],[Operating surplus/(deficit) (overall)3]],Cons_Metrics[[#This Row],[Share of operating surplus/(deficit) in joint ventures or associates]])/SUM(Cons_Metrics[[#This Row],[Total assets less current liabilities]]),"")</f>
        <v>3.1435617489202282E-2</v>
      </c>
      <c r="BO104" s="27">
        <v>11638</v>
      </c>
      <c r="BP104" s="27">
        <v>0</v>
      </c>
      <c r="BQ104" s="27">
        <v>370217</v>
      </c>
      <c r="BR104" s="65">
        <f>Cons_Metrics[[#This Row],[Total social housing units owned (Period end)]]</f>
        <v>8354</v>
      </c>
      <c r="BS104" s="26">
        <v>2.7290213993748497E-2</v>
      </c>
      <c r="BT104" s="26">
        <v>0.22108679971146911</v>
      </c>
      <c r="BU104" s="30" t="s">
        <v>850</v>
      </c>
      <c r="BV104" s="64">
        <v>1993</v>
      </c>
      <c r="BW104" s="31" t="s">
        <v>851</v>
      </c>
      <c r="BX104" s="30" t="s">
        <v>855</v>
      </c>
      <c r="BY104" s="29">
        <v>0.94425117472629427</v>
      </c>
    </row>
    <row r="105" spans="1:77" x14ac:dyDescent="0.25">
      <c r="A105" s="23" t="s">
        <v>455</v>
      </c>
      <c r="B105" s="24" t="s">
        <v>235</v>
      </c>
      <c r="C105" s="25" t="s">
        <v>686</v>
      </c>
      <c r="D10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4.443458980044346E-3</v>
      </c>
      <c r="E105" s="27">
        <v>0</v>
      </c>
      <c r="F105" s="27">
        <v>0</v>
      </c>
      <c r="G105" s="27">
        <v>501</v>
      </c>
      <c r="H105" s="27">
        <v>0</v>
      </c>
      <c r="I105" s="27">
        <v>0</v>
      </c>
      <c r="J105" s="27">
        <v>112750</v>
      </c>
      <c r="K105" s="27">
        <v>0</v>
      </c>
      <c r="L10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05" s="27">
        <v>0</v>
      </c>
      <c r="N105" s="27">
        <v>0</v>
      </c>
      <c r="O105" s="27">
        <v>1394</v>
      </c>
      <c r="P105" s="27">
        <v>0</v>
      </c>
      <c r="Q10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05" s="27">
        <v>0</v>
      </c>
      <c r="S105" s="27">
        <v>0</v>
      </c>
      <c r="T105" s="27">
        <v>0</v>
      </c>
      <c r="U105" s="27">
        <v>1394</v>
      </c>
      <c r="V105" s="27">
        <v>0</v>
      </c>
      <c r="W105" s="27">
        <v>1</v>
      </c>
      <c r="X105" s="27">
        <v>0</v>
      </c>
      <c r="Y10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0.39333037694013306</v>
      </c>
      <c r="Z105" s="27">
        <v>1447</v>
      </c>
      <c r="AA105" s="27">
        <v>47923</v>
      </c>
      <c r="AB105" s="27">
        <v>5022</v>
      </c>
      <c r="AC105" s="27">
        <v>0</v>
      </c>
      <c r="AD105" s="27">
        <v>0</v>
      </c>
      <c r="AE105" s="27">
        <v>112750</v>
      </c>
      <c r="AF105" s="27">
        <v>0</v>
      </c>
      <c r="AG10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1.4803180914512923</v>
      </c>
      <c r="AH105" s="27">
        <v>3423</v>
      </c>
      <c r="AI105" s="27">
        <v>-92</v>
      </c>
      <c r="AJ105" s="27">
        <v>0</v>
      </c>
      <c r="AK105" s="27">
        <v>664</v>
      </c>
      <c r="AL105" s="27">
        <v>0</v>
      </c>
      <c r="AM105" s="27">
        <v>25</v>
      </c>
      <c r="AN105" s="27">
        <v>501</v>
      </c>
      <c r="AO105" s="27">
        <v>1348</v>
      </c>
      <c r="AP105" s="27">
        <v>0</v>
      </c>
      <c r="AQ105" s="27">
        <v>-2515</v>
      </c>
      <c r="AR10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2.7475247524752477</v>
      </c>
      <c r="AS105" s="27">
        <v>1887</v>
      </c>
      <c r="AT105" s="27">
        <v>276</v>
      </c>
      <c r="AU105" s="27">
        <v>751</v>
      </c>
      <c r="AV105" s="27">
        <v>429</v>
      </c>
      <c r="AW105" s="27">
        <v>41</v>
      </c>
      <c r="AX105" s="27">
        <v>0</v>
      </c>
      <c r="AY105" s="27">
        <v>501</v>
      </c>
      <c r="AZ105" s="27">
        <v>0</v>
      </c>
      <c r="BA105" s="27">
        <v>0</v>
      </c>
      <c r="BB105" s="27">
        <v>0</v>
      </c>
      <c r="BC105" s="27">
        <v>0</v>
      </c>
      <c r="BD105" s="27">
        <v>0</v>
      </c>
      <c r="BE105" s="27">
        <v>1414</v>
      </c>
      <c r="BF105" s="26">
        <f>IFERROR(SUM(Cons_Metrics[[#This Row],[Operating surplus/(deficit) (social housing lettings)]])/SUM(Cons_Metrics[[#This Row],[Turnover from social housing lettings]]),"")</f>
        <v>0.41887254901960785</v>
      </c>
      <c r="BG105" s="27">
        <v>3418</v>
      </c>
      <c r="BH105" s="27">
        <v>8160</v>
      </c>
      <c r="BI105" s="26">
        <f>IFERROR(SUM(Cons_Metrics[[#This Row],[Operating surplus/(deficit) (overall)2]],-Cons_Metrics[[#This Row],[Gain/(loss) on disposal of fixed assets (housing properties)2]],-Cons_Metrics[[#This Row],[Gain/(loss) on disposal of fixed assets (other)2]])/SUM(Cons_Metrics[[#This Row],[Turnover (overall)]]),"")</f>
        <v>0.42508163018502843</v>
      </c>
      <c r="BJ105" s="27">
        <v>3423</v>
      </c>
      <c r="BK105" s="27">
        <v>-92</v>
      </c>
      <c r="BL105" s="27">
        <v>0</v>
      </c>
      <c r="BM105" s="27">
        <v>8269</v>
      </c>
      <c r="BN105" s="26">
        <f>IFERROR(SUM(Cons_Metrics[[#This Row],[Operating surplus/(deficit) (overall)3]],Cons_Metrics[[#This Row],[Share of operating surplus/(deficit) in joint ventures or associates]])/SUM(Cons_Metrics[[#This Row],[Total assets less current liabilities]]),"")</f>
        <v>2.9324834871109512E-2</v>
      </c>
      <c r="BO105" s="27">
        <v>3423</v>
      </c>
      <c r="BP105" s="27">
        <v>0</v>
      </c>
      <c r="BQ105" s="27">
        <v>116727</v>
      </c>
      <c r="BR105" s="65">
        <f>Cons_Metrics[[#This Row],[Total social housing units owned (Period end)]]</f>
        <v>1394</v>
      </c>
      <c r="BS105" s="26">
        <v>0</v>
      </c>
      <c r="BT105" s="26">
        <v>0</v>
      </c>
      <c r="BU105" s="30" t="s">
        <v>845</v>
      </c>
      <c r="BV105" s="64" t="s">
        <v>118</v>
      </c>
      <c r="BW105" s="31" t="s">
        <v>118</v>
      </c>
      <c r="BX105" s="30" t="s">
        <v>854</v>
      </c>
      <c r="BY105" s="29">
        <v>0.9110835406103297</v>
      </c>
    </row>
    <row r="106" spans="1:77" x14ac:dyDescent="0.25">
      <c r="A106" s="23" t="s">
        <v>456</v>
      </c>
      <c r="B106" s="24" t="s">
        <v>133</v>
      </c>
      <c r="C106" s="25" t="s">
        <v>686</v>
      </c>
      <c r="D10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6.5966448354242896E-2</v>
      </c>
      <c r="E106" s="27">
        <v>42898</v>
      </c>
      <c r="F106" s="27">
        <v>43992</v>
      </c>
      <c r="G106" s="27">
        <v>13886</v>
      </c>
      <c r="H106" s="27">
        <v>1930</v>
      </c>
      <c r="I106" s="27">
        <v>0</v>
      </c>
      <c r="J106" s="27">
        <v>1556943</v>
      </c>
      <c r="K106" s="27">
        <v>0</v>
      </c>
      <c r="L10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1.608919153481541E-2</v>
      </c>
      <c r="M106" s="27">
        <v>482</v>
      </c>
      <c r="N106" s="27">
        <v>0</v>
      </c>
      <c r="O106" s="27">
        <v>29958</v>
      </c>
      <c r="P106" s="27">
        <v>0</v>
      </c>
      <c r="Q10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3.9873459434521851E-3</v>
      </c>
      <c r="R106" s="27">
        <v>113</v>
      </c>
      <c r="S106" s="27">
        <v>0</v>
      </c>
      <c r="T106" s="27">
        <v>8</v>
      </c>
      <c r="U106" s="27">
        <v>29958</v>
      </c>
      <c r="V106" s="27">
        <v>0</v>
      </c>
      <c r="W106" s="27">
        <v>388</v>
      </c>
      <c r="X106" s="27">
        <v>0</v>
      </c>
      <c r="Y10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0.28120939559123231</v>
      </c>
      <c r="Z106" s="27">
        <v>12501</v>
      </c>
      <c r="AA106" s="27">
        <v>512922</v>
      </c>
      <c r="AB106" s="27">
        <v>91211</v>
      </c>
      <c r="AC106" s="27">
        <v>0</v>
      </c>
      <c r="AD106" s="27">
        <v>3615</v>
      </c>
      <c r="AE106" s="27">
        <v>1556943</v>
      </c>
      <c r="AF106" s="27">
        <v>0</v>
      </c>
      <c r="AG10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2.6769011067475903</v>
      </c>
      <c r="AH106" s="27">
        <v>86062</v>
      </c>
      <c r="AI106" s="27">
        <v>24829</v>
      </c>
      <c r="AJ106" s="27">
        <v>0</v>
      </c>
      <c r="AK106" s="27">
        <v>7996</v>
      </c>
      <c r="AL106" s="27">
        <v>0</v>
      </c>
      <c r="AM106" s="27">
        <v>656</v>
      </c>
      <c r="AN106" s="27">
        <v>13886</v>
      </c>
      <c r="AO106" s="27">
        <v>27475</v>
      </c>
      <c r="AP106" s="27">
        <v>-2036</v>
      </c>
      <c r="AQ106" s="27">
        <v>-23173</v>
      </c>
      <c r="AR10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3.3248512469932905</v>
      </c>
      <c r="AS106" s="27">
        <v>29214</v>
      </c>
      <c r="AT106" s="27">
        <v>25534</v>
      </c>
      <c r="AU106" s="27">
        <v>22931</v>
      </c>
      <c r="AV106" s="27">
        <v>6482</v>
      </c>
      <c r="AW106" s="27">
        <v>5092</v>
      </c>
      <c r="AX106" s="27">
        <v>0</v>
      </c>
      <c r="AY106" s="27">
        <v>13886</v>
      </c>
      <c r="AZ106" s="27">
        <v>0</v>
      </c>
      <c r="BA106" s="27">
        <v>59</v>
      </c>
      <c r="BB106" s="27">
        <v>0</v>
      </c>
      <c r="BC106" s="27">
        <v>1854</v>
      </c>
      <c r="BD106" s="27">
        <v>0</v>
      </c>
      <c r="BE106" s="27">
        <v>31596</v>
      </c>
      <c r="BF106" s="26">
        <f>IFERROR(SUM(Cons_Metrics[[#This Row],[Operating surplus/(deficit) (social housing lettings)]])/SUM(Cons_Metrics[[#This Row],[Turnover from social housing lettings]]),"")</f>
        <v>0.3390457587682762</v>
      </c>
      <c r="BG106" s="27">
        <v>59016</v>
      </c>
      <c r="BH106" s="27">
        <v>174065</v>
      </c>
      <c r="BI106" s="26">
        <f>IFERROR(SUM(Cons_Metrics[[#This Row],[Operating surplus/(deficit) (overall)2]],-Cons_Metrics[[#This Row],[Gain/(loss) on disposal of fixed assets (housing properties)2]],-Cons_Metrics[[#This Row],[Gain/(loss) on disposal of fixed assets (other)2]])/SUM(Cons_Metrics[[#This Row],[Turnover (overall)]]),"")</f>
        <v>0.30474185553465316</v>
      </c>
      <c r="BJ106" s="27">
        <v>86062</v>
      </c>
      <c r="BK106" s="27">
        <v>24829</v>
      </c>
      <c r="BL106" s="27">
        <v>0</v>
      </c>
      <c r="BM106" s="27">
        <v>200934</v>
      </c>
      <c r="BN106" s="26">
        <f>IFERROR(SUM(Cons_Metrics[[#This Row],[Operating surplus/(deficit) (overall)3]],Cons_Metrics[[#This Row],[Share of operating surplus/(deficit) in joint ventures or associates]])/SUM(Cons_Metrics[[#This Row],[Total assets less current liabilities]]),"")</f>
        <v>5.1424969152308424E-2</v>
      </c>
      <c r="BO106" s="27">
        <v>86062</v>
      </c>
      <c r="BP106" s="27">
        <v>0</v>
      </c>
      <c r="BQ106" s="27">
        <v>1673545</v>
      </c>
      <c r="BR106" s="65">
        <f>Cons_Metrics[[#This Row],[Total social housing units owned (Period end)]]</f>
        <v>29958</v>
      </c>
      <c r="BS106" s="26">
        <v>4.4620040349697375E-2</v>
      </c>
      <c r="BT106" s="26">
        <v>9.3006052454606594E-2</v>
      </c>
      <c r="BU106" s="30" t="s">
        <v>845</v>
      </c>
      <c r="BV106" s="64" t="s">
        <v>118</v>
      </c>
      <c r="BW106" s="31" t="s">
        <v>118</v>
      </c>
      <c r="BX106" s="30" t="s">
        <v>849</v>
      </c>
      <c r="BY106" s="29">
        <v>0.94750286103757198</v>
      </c>
    </row>
    <row r="107" spans="1:77" x14ac:dyDescent="0.25">
      <c r="A107" s="23" t="s">
        <v>457</v>
      </c>
      <c r="B107" s="24" t="s">
        <v>124</v>
      </c>
      <c r="C107" s="25" t="s">
        <v>686</v>
      </c>
      <c r="D10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6.7434863444802512E-2</v>
      </c>
      <c r="E107" s="27">
        <v>90012</v>
      </c>
      <c r="F107" s="27">
        <v>0</v>
      </c>
      <c r="G107" s="27">
        <v>6296</v>
      </c>
      <c r="H107" s="27">
        <v>4596</v>
      </c>
      <c r="I107" s="27">
        <v>0</v>
      </c>
      <c r="J107" s="27">
        <v>1496318</v>
      </c>
      <c r="K107" s="27">
        <v>0</v>
      </c>
      <c r="L10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2.8758526603001364E-2</v>
      </c>
      <c r="M107" s="27">
        <v>527</v>
      </c>
      <c r="N107" s="27">
        <v>0</v>
      </c>
      <c r="O107" s="27">
        <v>17275</v>
      </c>
      <c r="P107" s="27">
        <v>1050</v>
      </c>
      <c r="Q10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1.415042995537172E-3</v>
      </c>
      <c r="R107" s="27">
        <v>2</v>
      </c>
      <c r="S107" s="27">
        <v>0</v>
      </c>
      <c r="T107" s="27">
        <v>24</v>
      </c>
      <c r="U107" s="27">
        <v>17275</v>
      </c>
      <c r="V107" s="27">
        <v>1050</v>
      </c>
      <c r="W107" s="27">
        <v>49</v>
      </c>
      <c r="X107" s="27">
        <v>0</v>
      </c>
      <c r="Y10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0.34666160535394214</v>
      </c>
      <c r="Z107" s="27">
        <v>16962</v>
      </c>
      <c r="AA107" s="27">
        <v>522520</v>
      </c>
      <c r="AB107" s="27">
        <v>20855</v>
      </c>
      <c r="AC107" s="27">
        <v>0</v>
      </c>
      <c r="AD107" s="27">
        <v>89</v>
      </c>
      <c r="AE107" s="27">
        <v>1496318</v>
      </c>
      <c r="AF107" s="27">
        <v>0</v>
      </c>
      <c r="AG10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1.7868967946460022</v>
      </c>
      <c r="AH107" s="27">
        <v>50070</v>
      </c>
      <c r="AI107" s="27">
        <v>11837</v>
      </c>
      <c r="AJ107" s="27">
        <v>0</v>
      </c>
      <c r="AK107" s="27">
        <v>5077</v>
      </c>
      <c r="AL107" s="27">
        <v>0</v>
      </c>
      <c r="AM107" s="27">
        <v>183</v>
      </c>
      <c r="AN107" s="27">
        <v>6296</v>
      </c>
      <c r="AO107" s="27">
        <v>18614</v>
      </c>
      <c r="AP107" s="27">
        <v>-4596</v>
      </c>
      <c r="AQ107" s="27">
        <v>-20955</v>
      </c>
      <c r="AR10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3.2972988342337217</v>
      </c>
      <c r="AS107" s="27">
        <v>15850</v>
      </c>
      <c r="AT107" s="27">
        <v>10974</v>
      </c>
      <c r="AU107" s="27">
        <v>11479</v>
      </c>
      <c r="AV107" s="27">
        <v>3520</v>
      </c>
      <c r="AW107" s="27">
        <v>2518</v>
      </c>
      <c r="AX107" s="27">
        <v>0</v>
      </c>
      <c r="AY107" s="27">
        <v>6296</v>
      </c>
      <c r="AZ107" s="27">
        <v>0</v>
      </c>
      <c r="BA107" s="27">
        <v>3597</v>
      </c>
      <c r="BB107" s="27">
        <v>2059</v>
      </c>
      <c r="BC107" s="27">
        <v>1690</v>
      </c>
      <c r="BD107" s="27">
        <v>0</v>
      </c>
      <c r="BE107" s="27">
        <v>17585</v>
      </c>
      <c r="BF107" s="26">
        <f>IFERROR(SUM(Cons_Metrics[[#This Row],[Operating surplus/(deficit) (social housing lettings)]])/SUM(Cons_Metrics[[#This Row],[Turnover from social housing lettings]]),"")</f>
        <v>0.39802551905209416</v>
      </c>
      <c r="BG107" s="27">
        <v>41083</v>
      </c>
      <c r="BH107" s="27">
        <v>103217</v>
      </c>
      <c r="BI107" s="26">
        <f>IFERROR(SUM(Cons_Metrics[[#This Row],[Operating surplus/(deficit) (overall)2]],-Cons_Metrics[[#This Row],[Gain/(loss) on disposal of fixed assets (housing properties)2]],-Cons_Metrics[[#This Row],[Gain/(loss) on disposal of fixed assets (other)2]])/SUM(Cons_Metrics[[#This Row],[Turnover (overall)]]),"")</f>
        <v>0.26984888801055879</v>
      </c>
      <c r="BJ107" s="27">
        <v>50070</v>
      </c>
      <c r="BK107" s="27">
        <v>11837</v>
      </c>
      <c r="BL107" s="27">
        <v>0</v>
      </c>
      <c r="BM107" s="27">
        <v>141683</v>
      </c>
      <c r="BN107" s="26">
        <f>IFERROR(SUM(Cons_Metrics[[#This Row],[Operating surplus/(deficit) (overall)3]],Cons_Metrics[[#This Row],[Share of operating surplus/(deficit) in joint ventures or associates]])/SUM(Cons_Metrics[[#This Row],[Total assets less current liabilities]]),"")</f>
        <v>3.1156428043398719E-2</v>
      </c>
      <c r="BO107" s="27">
        <v>50070</v>
      </c>
      <c r="BP107" s="27">
        <v>0</v>
      </c>
      <c r="BQ107" s="27">
        <v>1607052</v>
      </c>
      <c r="BR107" s="65">
        <f>Cons_Metrics[[#This Row],[Total social housing units owned (Period end)]]</f>
        <v>17275</v>
      </c>
      <c r="BS107" s="26">
        <v>1.2503617945007236E-2</v>
      </c>
      <c r="BT107" s="26">
        <v>8.5036179450072358E-2</v>
      </c>
      <c r="BU107" s="30" t="s">
        <v>845</v>
      </c>
      <c r="BV107" s="64" t="s">
        <v>118</v>
      </c>
      <c r="BW107" s="31" t="s">
        <v>118</v>
      </c>
      <c r="BX107" s="30" t="s">
        <v>847</v>
      </c>
      <c r="BY107" s="29">
        <v>1.0709532619186828</v>
      </c>
    </row>
    <row r="108" spans="1:77" x14ac:dyDescent="0.25">
      <c r="A108" s="23" t="s">
        <v>611</v>
      </c>
      <c r="B108" s="24" t="s">
        <v>610</v>
      </c>
      <c r="C108" s="25" t="s">
        <v>686</v>
      </c>
      <c r="D10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8.3083316576178026E-2</v>
      </c>
      <c r="E108" s="27">
        <v>25053</v>
      </c>
      <c r="F108" s="27">
        <v>0</v>
      </c>
      <c r="G108" s="27">
        <v>5460</v>
      </c>
      <c r="H108" s="27">
        <v>475</v>
      </c>
      <c r="I108" s="27">
        <v>0</v>
      </c>
      <c r="J108" s="27">
        <v>372975</v>
      </c>
      <c r="K108" s="27">
        <v>0</v>
      </c>
      <c r="L10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1.0857892852881518E-2</v>
      </c>
      <c r="M108" s="27">
        <v>91</v>
      </c>
      <c r="N108" s="27">
        <v>0</v>
      </c>
      <c r="O108" s="27">
        <v>8251</v>
      </c>
      <c r="P108" s="27">
        <v>130</v>
      </c>
      <c r="Q10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08" s="27">
        <v>0</v>
      </c>
      <c r="S108" s="27">
        <v>0</v>
      </c>
      <c r="T108" s="27">
        <v>0</v>
      </c>
      <c r="U108" s="27">
        <v>8251</v>
      </c>
      <c r="V108" s="27">
        <v>130</v>
      </c>
      <c r="W108" s="27">
        <v>174</v>
      </c>
      <c r="X108" s="27">
        <v>0</v>
      </c>
      <c r="Y10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0.39963000201085863</v>
      </c>
      <c r="Z108" s="27">
        <v>4936</v>
      </c>
      <c r="AA108" s="27">
        <v>157229</v>
      </c>
      <c r="AB108" s="27">
        <v>13113</v>
      </c>
      <c r="AC108" s="27">
        <v>0</v>
      </c>
      <c r="AD108" s="27">
        <v>0</v>
      </c>
      <c r="AE108" s="27">
        <v>372975</v>
      </c>
      <c r="AF108" s="27">
        <v>0</v>
      </c>
      <c r="AG10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1.4304667140488037</v>
      </c>
      <c r="AH108" s="27">
        <v>11532</v>
      </c>
      <c r="AI108" s="27">
        <v>642</v>
      </c>
      <c r="AJ108" s="27">
        <v>0</v>
      </c>
      <c r="AK108" s="27">
        <v>2080</v>
      </c>
      <c r="AL108" s="27">
        <v>0</v>
      </c>
      <c r="AM108" s="27">
        <v>461</v>
      </c>
      <c r="AN108" s="27">
        <v>5460</v>
      </c>
      <c r="AO108" s="27">
        <v>8265</v>
      </c>
      <c r="AP108" s="27">
        <v>-475</v>
      </c>
      <c r="AQ108" s="27">
        <v>-7967</v>
      </c>
      <c r="AR10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3.5037232764833055</v>
      </c>
      <c r="AS108" s="27">
        <v>5708</v>
      </c>
      <c r="AT108" s="27">
        <v>3948</v>
      </c>
      <c r="AU108" s="27">
        <v>9415</v>
      </c>
      <c r="AV108" s="27">
        <v>3416</v>
      </c>
      <c r="AW108" s="27">
        <v>0</v>
      </c>
      <c r="AX108" s="27">
        <v>350</v>
      </c>
      <c r="AY108" s="27">
        <v>5460</v>
      </c>
      <c r="AZ108" s="27">
        <v>0</v>
      </c>
      <c r="BA108" s="27">
        <v>151</v>
      </c>
      <c r="BB108" s="27">
        <v>639</v>
      </c>
      <c r="BC108" s="27">
        <v>25</v>
      </c>
      <c r="BD108" s="27">
        <v>60</v>
      </c>
      <c r="BE108" s="27">
        <v>8326</v>
      </c>
      <c r="BF108" s="26">
        <f>IFERROR(SUM(Cons_Metrics[[#This Row],[Operating surplus/(deficit) (social housing lettings)]])/SUM(Cons_Metrics[[#This Row],[Turnover from social housing lettings]]),"")</f>
        <v>0.24970553592461719</v>
      </c>
      <c r="BG108" s="27">
        <v>10176</v>
      </c>
      <c r="BH108" s="27">
        <v>40752</v>
      </c>
      <c r="BI108" s="26">
        <f>IFERROR(SUM(Cons_Metrics[[#This Row],[Operating surplus/(deficit) (overall)2]],-Cons_Metrics[[#This Row],[Gain/(loss) on disposal of fixed assets (housing properties)2]],-Cons_Metrics[[#This Row],[Gain/(loss) on disposal of fixed assets (other)2]])/SUM(Cons_Metrics[[#This Row],[Turnover (overall)]]),"")</f>
        <v>0.2377002662941459</v>
      </c>
      <c r="BJ108" s="27">
        <v>11532</v>
      </c>
      <c r="BK108" s="27">
        <v>642</v>
      </c>
      <c r="BL108" s="27">
        <v>0</v>
      </c>
      <c r="BM108" s="27">
        <v>45814</v>
      </c>
      <c r="BN108" s="26">
        <f>IFERROR(SUM(Cons_Metrics[[#This Row],[Operating surplus/(deficit) (overall)3]],Cons_Metrics[[#This Row],[Share of operating surplus/(deficit) in joint ventures or associates]])/SUM(Cons_Metrics[[#This Row],[Total assets less current liabilities]]),"")</f>
        <v>2.965591729671347E-2</v>
      </c>
      <c r="BO108" s="27">
        <v>11532</v>
      </c>
      <c r="BP108" s="27">
        <v>0</v>
      </c>
      <c r="BQ108" s="27">
        <v>388860</v>
      </c>
      <c r="BR108" s="65">
        <f>Cons_Metrics[[#This Row],[Total social housing units owned (Period end)]]</f>
        <v>8251</v>
      </c>
      <c r="BS108" s="26">
        <v>7.0831819832909551E-2</v>
      </c>
      <c r="BT108" s="26">
        <v>6.5262138273398718E-2</v>
      </c>
      <c r="BU108" s="30" t="s">
        <v>845</v>
      </c>
      <c r="BV108" s="64" t="s">
        <v>118</v>
      </c>
      <c r="BW108" s="31" t="s">
        <v>118</v>
      </c>
      <c r="BX108" s="30" t="s">
        <v>853</v>
      </c>
      <c r="BY108" s="29">
        <v>0.92052732942875315</v>
      </c>
    </row>
    <row r="109" spans="1:77" x14ac:dyDescent="0.25">
      <c r="A109" s="23" t="s">
        <v>158</v>
      </c>
      <c r="B109" s="24" t="s">
        <v>159</v>
      </c>
      <c r="C109" s="25" t="s">
        <v>686</v>
      </c>
      <c r="D10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0.10387993820348709</v>
      </c>
      <c r="E109" s="27">
        <v>10487</v>
      </c>
      <c r="F109" s="27">
        <v>0</v>
      </c>
      <c r="G109" s="27">
        <v>1157</v>
      </c>
      <c r="H109" s="27">
        <v>123</v>
      </c>
      <c r="I109" s="27">
        <v>0</v>
      </c>
      <c r="J109" s="27">
        <v>113275</v>
      </c>
      <c r="K109" s="27">
        <v>0</v>
      </c>
      <c r="L10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1.5595757953836557E-2</v>
      </c>
      <c r="M109" s="27">
        <v>25</v>
      </c>
      <c r="N109" s="27">
        <v>0</v>
      </c>
      <c r="O109" s="27">
        <v>1555</v>
      </c>
      <c r="P109" s="27">
        <v>48</v>
      </c>
      <c r="Q10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09" s="27">
        <v>0</v>
      </c>
      <c r="S109" s="27">
        <v>0</v>
      </c>
      <c r="T109" s="27">
        <v>0</v>
      </c>
      <c r="U109" s="27">
        <v>1555</v>
      </c>
      <c r="V109" s="27">
        <v>48</v>
      </c>
      <c r="W109" s="27">
        <v>0</v>
      </c>
      <c r="X109" s="27">
        <v>0</v>
      </c>
      <c r="Y10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0.61987199293754136</v>
      </c>
      <c r="Z109" s="27">
        <v>402</v>
      </c>
      <c r="AA109" s="27">
        <v>71417</v>
      </c>
      <c r="AB109" s="27">
        <v>1603</v>
      </c>
      <c r="AC109" s="27">
        <v>0</v>
      </c>
      <c r="AD109" s="27">
        <v>0</v>
      </c>
      <c r="AE109" s="27">
        <v>113275</v>
      </c>
      <c r="AF109" s="27">
        <v>0</v>
      </c>
      <c r="AG10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1.1306259699948267</v>
      </c>
      <c r="AH109" s="27">
        <v>4355</v>
      </c>
      <c r="AI109" s="27">
        <v>384</v>
      </c>
      <c r="AJ109" s="27">
        <v>0</v>
      </c>
      <c r="AK109" s="27">
        <v>200</v>
      </c>
      <c r="AL109" s="27">
        <v>0</v>
      </c>
      <c r="AM109" s="27">
        <v>21</v>
      </c>
      <c r="AN109" s="27">
        <v>1157</v>
      </c>
      <c r="AO109" s="27">
        <v>1736</v>
      </c>
      <c r="AP109" s="27">
        <v>-123</v>
      </c>
      <c r="AQ109" s="27">
        <v>-3743</v>
      </c>
      <c r="AR10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4.2527331189710607</v>
      </c>
      <c r="AS109" s="27">
        <v>1340</v>
      </c>
      <c r="AT109" s="27">
        <v>1293</v>
      </c>
      <c r="AU109" s="27">
        <v>1284</v>
      </c>
      <c r="AV109" s="27">
        <v>903</v>
      </c>
      <c r="AW109" s="27">
        <v>188</v>
      </c>
      <c r="AX109" s="27">
        <v>0</v>
      </c>
      <c r="AY109" s="27">
        <v>1157</v>
      </c>
      <c r="AZ109" s="27">
        <v>97</v>
      </c>
      <c r="BA109" s="27">
        <v>253</v>
      </c>
      <c r="BB109" s="27">
        <v>0</v>
      </c>
      <c r="BC109" s="27">
        <v>0</v>
      </c>
      <c r="BD109" s="27">
        <v>98</v>
      </c>
      <c r="BE109" s="27">
        <v>1555</v>
      </c>
      <c r="BF109" s="26">
        <f>IFERROR(SUM(Cons_Metrics[[#This Row],[Operating surplus/(deficit) (social housing lettings)]])/SUM(Cons_Metrics[[#This Row],[Turnover from social housing lettings]]),"")</f>
        <v>0.34783443772207817</v>
      </c>
      <c r="BG109" s="27">
        <v>3622</v>
      </c>
      <c r="BH109" s="27">
        <v>10413</v>
      </c>
      <c r="BI109" s="26">
        <f>IFERROR(SUM(Cons_Metrics[[#This Row],[Operating surplus/(deficit) (overall)2]],-Cons_Metrics[[#This Row],[Gain/(loss) on disposal of fixed assets (housing properties)2]],-Cons_Metrics[[#This Row],[Gain/(loss) on disposal of fixed assets (other)2]])/SUM(Cons_Metrics[[#This Row],[Turnover (overall)]]),"")</f>
        <v>0.29332249963066925</v>
      </c>
      <c r="BJ109" s="27">
        <v>4355</v>
      </c>
      <c r="BK109" s="27">
        <v>384</v>
      </c>
      <c r="BL109" s="27">
        <v>0</v>
      </c>
      <c r="BM109" s="27">
        <v>13538</v>
      </c>
      <c r="BN109" s="26">
        <f>IFERROR(SUM(Cons_Metrics[[#This Row],[Operating surplus/(deficit) (overall)3]],Cons_Metrics[[#This Row],[Share of operating surplus/(deficit) in joint ventures or associates]])/SUM(Cons_Metrics[[#This Row],[Total assets less current liabilities]]),"")</f>
        <v>3.7487518507041281E-2</v>
      </c>
      <c r="BO109" s="27">
        <v>4355</v>
      </c>
      <c r="BP109" s="27">
        <v>0</v>
      </c>
      <c r="BQ109" s="27">
        <v>116172</v>
      </c>
      <c r="BR109" s="65">
        <f>Cons_Metrics[[#This Row],[Total social housing units owned (Period end)]]</f>
        <v>1555</v>
      </c>
      <c r="BS109" s="26">
        <v>3.2195750160978753E-2</v>
      </c>
      <c r="BT109" s="26">
        <v>0.21184803605924019</v>
      </c>
      <c r="BU109" s="30" t="s">
        <v>845</v>
      </c>
      <c r="BV109" s="64" t="s">
        <v>118</v>
      </c>
      <c r="BW109" s="31" t="s">
        <v>118</v>
      </c>
      <c r="BX109" s="30" t="s">
        <v>847</v>
      </c>
      <c r="BY109" s="29">
        <v>1.0373843213375054</v>
      </c>
    </row>
    <row r="110" spans="1:77" x14ac:dyDescent="0.25">
      <c r="A110" s="23" t="s">
        <v>458</v>
      </c>
      <c r="B110" s="24" t="s">
        <v>227</v>
      </c>
      <c r="C110" s="25" t="s">
        <v>686</v>
      </c>
      <c r="D11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5.1553483218687968E-2</v>
      </c>
      <c r="E110" s="27">
        <v>0</v>
      </c>
      <c r="F110" s="27">
        <v>8016</v>
      </c>
      <c r="G110" s="27">
        <v>3122</v>
      </c>
      <c r="H110" s="27">
        <v>29</v>
      </c>
      <c r="I110" s="27">
        <v>0</v>
      </c>
      <c r="J110" s="27">
        <v>216610</v>
      </c>
      <c r="K110" s="27">
        <v>0</v>
      </c>
      <c r="L11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1.0240178737665239E-2</v>
      </c>
      <c r="M110" s="27">
        <v>55</v>
      </c>
      <c r="N110" s="27">
        <v>0</v>
      </c>
      <c r="O110" s="27">
        <v>5348</v>
      </c>
      <c r="P110" s="27">
        <v>23</v>
      </c>
      <c r="Q11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10" s="27">
        <v>0</v>
      </c>
      <c r="S110" s="27">
        <v>0</v>
      </c>
      <c r="T110" s="27">
        <v>0</v>
      </c>
      <c r="U110" s="27">
        <v>5348</v>
      </c>
      <c r="V110" s="27">
        <v>23</v>
      </c>
      <c r="W110" s="27">
        <v>0</v>
      </c>
      <c r="X110" s="27">
        <v>153</v>
      </c>
      <c r="Y11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0.30218826462305526</v>
      </c>
      <c r="Z110" s="27">
        <v>740</v>
      </c>
      <c r="AA110" s="27">
        <v>66769</v>
      </c>
      <c r="AB110" s="27">
        <v>2052</v>
      </c>
      <c r="AC110" s="27">
        <v>0</v>
      </c>
      <c r="AD110" s="27">
        <v>0</v>
      </c>
      <c r="AE110" s="27">
        <v>216610</v>
      </c>
      <c r="AF110" s="27">
        <v>0</v>
      </c>
      <c r="AG11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2.589975635224504</v>
      </c>
      <c r="AH110" s="27">
        <v>6682</v>
      </c>
      <c r="AI110" s="27">
        <v>566</v>
      </c>
      <c r="AJ110" s="27">
        <v>2</v>
      </c>
      <c r="AK110" s="27">
        <v>1142</v>
      </c>
      <c r="AL110" s="27">
        <v>0</v>
      </c>
      <c r="AM110" s="27">
        <v>55</v>
      </c>
      <c r="AN110" s="27">
        <v>3122</v>
      </c>
      <c r="AO110" s="27">
        <v>5536</v>
      </c>
      <c r="AP110" s="27">
        <v>-29</v>
      </c>
      <c r="AQ110" s="27">
        <v>-2844</v>
      </c>
      <c r="AR11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3.7404637247569186</v>
      </c>
      <c r="AS110" s="27">
        <v>5362</v>
      </c>
      <c r="AT110" s="27">
        <v>2454</v>
      </c>
      <c r="AU110" s="27">
        <v>5185</v>
      </c>
      <c r="AV110" s="27">
        <v>381</v>
      </c>
      <c r="AW110" s="27">
        <v>2601</v>
      </c>
      <c r="AX110" s="27">
        <v>0</v>
      </c>
      <c r="AY110" s="27">
        <v>3122</v>
      </c>
      <c r="AZ110" s="27">
        <v>8</v>
      </c>
      <c r="BA110" s="27">
        <v>714</v>
      </c>
      <c r="BB110" s="27">
        <v>0</v>
      </c>
      <c r="BC110" s="27">
        <v>177</v>
      </c>
      <c r="BD110" s="27">
        <v>0</v>
      </c>
      <c r="BE110" s="27">
        <v>5348</v>
      </c>
      <c r="BF110" s="26">
        <f>IFERROR(SUM(Cons_Metrics[[#This Row],[Operating surplus/(deficit) (social housing lettings)]])/SUM(Cons_Metrics[[#This Row],[Turnover from social housing lettings]]),"")</f>
        <v>0.23575390821986889</v>
      </c>
      <c r="BG110" s="27">
        <v>6545</v>
      </c>
      <c r="BH110" s="27">
        <v>27762</v>
      </c>
      <c r="BI110" s="26">
        <f>IFERROR(SUM(Cons_Metrics[[#This Row],[Operating surplus/(deficit) (overall)2]],-Cons_Metrics[[#This Row],[Gain/(loss) on disposal of fixed assets (housing properties)2]],-Cons_Metrics[[#This Row],[Gain/(loss) on disposal of fixed assets (other)2]])/SUM(Cons_Metrics[[#This Row],[Turnover (overall)]]),"")</f>
        <v>0.21382108134573688</v>
      </c>
      <c r="BJ110" s="27">
        <v>6682</v>
      </c>
      <c r="BK110" s="27">
        <v>566</v>
      </c>
      <c r="BL110" s="27">
        <v>2</v>
      </c>
      <c r="BM110" s="27">
        <v>28594</v>
      </c>
      <c r="BN110" s="26">
        <f>IFERROR(SUM(Cons_Metrics[[#This Row],[Operating surplus/(deficit) (overall)3]],Cons_Metrics[[#This Row],[Share of operating surplus/(deficit) in joint ventures or associates]])/SUM(Cons_Metrics[[#This Row],[Total assets less current liabilities]]),"")</f>
        <v>2.9506705467263101E-2</v>
      </c>
      <c r="BO110" s="27">
        <v>6682</v>
      </c>
      <c r="BP110" s="27">
        <v>0</v>
      </c>
      <c r="BQ110" s="27">
        <v>226457</v>
      </c>
      <c r="BR110" s="65">
        <f>Cons_Metrics[[#This Row],[Total social housing units owned (Period end)]]</f>
        <v>5348</v>
      </c>
      <c r="BS110" s="26">
        <v>6.9041095890410964E-2</v>
      </c>
      <c r="BT110" s="26">
        <v>3.415525114155251E-2</v>
      </c>
      <c r="BU110" s="30" t="s">
        <v>845</v>
      </c>
      <c r="BV110" s="64" t="s">
        <v>118</v>
      </c>
      <c r="BW110" s="31" t="s">
        <v>118</v>
      </c>
      <c r="BX110" s="30" t="s">
        <v>853</v>
      </c>
      <c r="BY110" s="29">
        <v>0.93433952175523582</v>
      </c>
    </row>
    <row r="111" spans="1:77" x14ac:dyDescent="0.25">
      <c r="A111" s="23" t="s">
        <v>459</v>
      </c>
      <c r="B111" s="24" t="s">
        <v>612</v>
      </c>
      <c r="C111" s="25" t="s">
        <v>686</v>
      </c>
      <c r="D11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2.9455321285140564E-2</v>
      </c>
      <c r="E111" s="27">
        <v>0</v>
      </c>
      <c r="F111" s="27">
        <v>0</v>
      </c>
      <c r="G111" s="27">
        <v>942</v>
      </c>
      <c r="H111" s="27">
        <v>0</v>
      </c>
      <c r="I111" s="27">
        <v>1405</v>
      </c>
      <c r="J111" s="27">
        <v>79680</v>
      </c>
      <c r="K111" s="27">
        <v>0</v>
      </c>
      <c r="L11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11" s="27">
        <v>0</v>
      </c>
      <c r="N111" s="27">
        <v>0</v>
      </c>
      <c r="O111" s="27">
        <v>1204</v>
      </c>
      <c r="P111" s="27">
        <v>0</v>
      </c>
      <c r="Q11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11" s="27">
        <v>0</v>
      </c>
      <c r="S111" s="27">
        <v>0</v>
      </c>
      <c r="T111" s="27">
        <v>0</v>
      </c>
      <c r="U111" s="27">
        <v>1204</v>
      </c>
      <c r="V111" s="27">
        <v>0</v>
      </c>
      <c r="W111" s="27">
        <v>2</v>
      </c>
      <c r="X111" s="27">
        <v>0</v>
      </c>
      <c r="Y11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0.38153865461847392</v>
      </c>
      <c r="Z111" s="27">
        <v>104</v>
      </c>
      <c r="AA111" s="27">
        <v>32662</v>
      </c>
      <c r="AB111" s="27">
        <v>2365</v>
      </c>
      <c r="AC111" s="27">
        <v>0</v>
      </c>
      <c r="AD111" s="27">
        <v>0</v>
      </c>
      <c r="AE111" s="27">
        <v>79680</v>
      </c>
      <c r="AF111" s="27">
        <v>0</v>
      </c>
      <c r="AG11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1.4880847308031775</v>
      </c>
      <c r="AH111" s="27">
        <v>2262</v>
      </c>
      <c r="AI111" s="27">
        <v>115</v>
      </c>
      <c r="AJ111" s="27">
        <v>0</v>
      </c>
      <c r="AK111" s="27">
        <v>375</v>
      </c>
      <c r="AL111" s="27">
        <v>0</v>
      </c>
      <c r="AM111" s="27">
        <v>9</v>
      </c>
      <c r="AN111" s="27">
        <v>942</v>
      </c>
      <c r="AO111" s="27">
        <v>847</v>
      </c>
      <c r="AP111" s="27">
        <v>0</v>
      </c>
      <c r="AQ111" s="27">
        <v>-1133</v>
      </c>
      <c r="AR11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3.966882067851373</v>
      </c>
      <c r="AS111" s="27">
        <v>1091</v>
      </c>
      <c r="AT111" s="27">
        <v>1216</v>
      </c>
      <c r="AU111" s="27">
        <v>836</v>
      </c>
      <c r="AV111" s="27">
        <v>567</v>
      </c>
      <c r="AW111" s="27">
        <v>0</v>
      </c>
      <c r="AX111" s="27">
        <v>97</v>
      </c>
      <c r="AY111" s="27">
        <v>942</v>
      </c>
      <c r="AZ111" s="27">
        <v>0</v>
      </c>
      <c r="BA111" s="27">
        <v>85</v>
      </c>
      <c r="BB111" s="27">
        <v>0</v>
      </c>
      <c r="BC111" s="27">
        <v>0</v>
      </c>
      <c r="BD111" s="27">
        <v>77</v>
      </c>
      <c r="BE111" s="27">
        <v>1238</v>
      </c>
      <c r="BF111" s="26">
        <f>IFERROR(SUM(Cons_Metrics[[#This Row],[Operating surplus/(deficit) (social housing lettings)]])/SUM(Cons_Metrics[[#This Row],[Turnover from social housing lettings]]),"")</f>
        <v>0.31608860390556687</v>
      </c>
      <c r="BG111" s="27">
        <v>2169</v>
      </c>
      <c r="BH111" s="27">
        <v>6862</v>
      </c>
      <c r="BI111" s="26">
        <f>IFERROR(SUM(Cons_Metrics[[#This Row],[Operating surplus/(deficit) (overall)2]],-Cons_Metrics[[#This Row],[Gain/(loss) on disposal of fixed assets (housing properties)2]],-Cons_Metrics[[#This Row],[Gain/(loss) on disposal of fixed assets (other)2]])/SUM(Cons_Metrics[[#This Row],[Turnover (overall)]]),"")</f>
        <v>0.30649536045681658</v>
      </c>
      <c r="BJ111" s="27">
        <v>2262</v>
      </c>
      <c r="BK111" s="27">
        <v>115</v>
      </c>
      <c r="BL111" s="27">
        <v>0</v>
      </c>
      <c r="BM111" s="27">
        <v>7005</v>
      </c>
      <c r="BN111" s="26">
        <f>IFERROR(SUM(Cons_Metrics[[#This Row],[Operating surplus/(deficit) (overall)3]],Cons_Metrics[[#This Row],[Share of operating surplus/(deficit) in joint ventures or associates]])/SUM(Cons_Metrics[[#This Row],[Total assets less current liabilities]]),"")</f>
        <v>2.7525950083356655E-2</v>
      </c>
      <c r="BO111" s="27">
        <v>2262</v>
      </c>
      <c r="BP111" s="27">
        <v>0</v>
      </c>
      <c r="BQ111" s="27">
        <v>82177</v>
      </c>
      <c r="BR111" s="65">
        <f>Cons_Metrics[[#This Row],[Total social housing units owned (Period end)]]</f>
        <v>1204</v>
      </c>
      <c r="BS111" s="26">
        <v>2.8973509933774833E-2</v>
      </c>
      <c r="BT111" s="26">
        <v>0.22019867549668873</v>
      </c>
      <c r="BU111" s="30" t="s">
        <v>845</v>
      </c>
      <c r="BV111" s="64" t="s">
        <v>118</v>
      </c>
      <c r="BW111" s="31" t="s">
        <v>118</v>
      </c>
      <c r="BX111" s="30" t="s">
        <v>849</v>
      </c>
      <c r="BY111" s="29">
        <v>0.94607331874240064</v>
      </c>
    </row>
    <row r="112" spans="1:77" x14ac:dyDescent="0.25">
      <c r="A112" s="23" t="s">
        <v>570</v>
      </c>
      <c r="B112" s="24" t="s">
        <v>559</v>
      </c>
      <c r="C112" s="25" t="s">
        <v>686</v>
      </c>
      <c r="D11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0.12098325952377796</v>
      </c>
      <c r="E112" s="27">
        <v>211517</v>
      </c>
      <c r="F112" s="27">
        <v>0</v>
      </c>
      <c r="G112" s="27">
        <v>16335</v>
      </c>
      <c r="H112" s="27">
        <v>9439</v>
      </c>
      <c r="I112" s="27">
        <v>0</v>
      </c>
      <c r="J112" s="27">
        <v>1961354</v>
      </c>
      <c r="K112" s="27">
        <v>0</v>
      </c>
      <c r="L11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2.3626039342932469E-2</v>
      </c>
      <c r="M112" s="27">
        <v>466</v>
      </c>
      <c r="N112" s="27">
        <v>0</v>
      </c>
      <c r="O112" s="27">
        <v>17563</v>
      </c>
      <c r="P112" s="27">
        <v>2161</v>
      </c>
      <c r="Q11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12" s="27">
        <v>0</v>
      </c>
      <c r="S112" s="27">
        <v>0</v>
      </c>
      <c r="T112" s="27">
        <v>0</v>
      </c>
      <c r="U112" s="27">
        <v>17563</v>
      </c>
      <c r="V112" s="27">
        <v>2161</v>
      </c>
      <c r="W112" s="27">
        <v>254</v>
      </c>
      <c r="X112" s="27">
        <v>582</v>
      </c>
      <c r="Y11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0.50056848483241678</v>
      </c>
      <c r="Z112" s="27">
        <v>74747</v>
      </c>
      <c r="AA112" s="27">
        <v>974096</v>
      </c>
      <c r="AB112" s="27">
        <v>67051</v>
      </c>
      <c r="AC112" s="27">
        <v>0</v>
      </c>
      <c r="AD112" s="27">
        <v>0</v>
      </c>
      <c r="AE112" s="27">
        <v>1961354</v>
      </c>
      <c r="AF112" s="27">
        <v>0</v>
      </c>
      <c r="AG11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1.1656704688876718</v>
      </c>
      <c r="AH112" s="27">
        <v>53671</v>
      </c>
      <c r="AI112" s="27">
        <v>7886</v>
      </c>
      <c r="AJ112" s="27">
        <v>0</v>
      </c>
      <c r="AK112" s="27">
        <v>7907</v>
      </c>
      <c r="AL112" s="27">
        <v>0</v>
      </c>
      <c r="AM112" s="27">
        <v>511</v>
      </c>
      <c r="AN112" s="27">
        <v>16335</v>
      </c>
      <c r="AO112" s="27">
        <v>26896</v>
      </c>
      <c r="AP112" s="27">
        <v>-9439</v>
      </c>
      <c r="AQ112" s="27">
        <v>-32554</v>
      </c>
      <c r="AR11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5.7513969602145734</v>
      </c>
      <c r="AS112" s="27">
        <v>32388</v>
      </c>
      <c r="AT112" s="27">
        <v>15821</v>
      </c>
      <c r="AU112" s="27">
        <v>12474</v>
      </c>
      <c r="AV112" s="27">
        <v>8224</v>
      </c>
      <c r="AW112" s="27">
        <v>446</v>
      </c>
      <c r="AX112" s="27">
        <v>15601</v>
      </c>
      <c r="AY112" s="27">
        <v>16335</v>
      </c>
      <c r="AZ112" s="27">
        <v>0</v>
      </c>
      <c r="BA112" s="27">
        <v>0</v>
      </c>
      <c r="BB112" s="27">
        <v>314</v>
      </c>
      <c r="BC112" s="27">
        <v>1243</v>
      </c>
      <c r="BD112" s="27">
        <v>81</v>
      </c>
      <c r="BE112" s="27">
        <v>17896</v>
      </c>
      <c r="BF112" s="26">
        <f>IFERROR(SUM(Cons_Metrics[[#This Row],[Operating surplus/(deficit) (social housing lettings)]])/SUM(Cons_Metrics[[#This Row],[Turnover from social housing lettings]]),"")</f>
        <v>0.22166631158638417</v>
      </c>
      <c r="BG112" s="27">
        <v>32254</v>
      </c>
      <c r="BH112" s="27">
        <v>145507</v>
      </c>
      <c r="BI112" s="26">
        <f>IFERROR(SUM(Cons_Metrics[[#This Row],[Operating surplus/(deficit) (overall)2]],-Cons_Metrics[[#This Row],[Gain/(loss) on disposal of fixed assets (housing properties)2]],-Cons_Metrics[[#This Row],[Gain/(loss) on disposal of fixed assets (other)2]])/SUM(Cons_Metrics[[#This Row],[Turnover (overall)]]),"")</f>
        <v>0.24251685726544167</v>
      </c>
      <c r="BJ112" s="27">
        <v>53671</v>
      </c>
      <c r="BK112" s="27">
        <v>7886</v>
      </c>
      <c r="BL112" s="27">
        <v>0</v>
      </c>
      <c r="BM112" s="27">
        <v>188791</v>
      </c>
      <c r="BN112" s="26">
        <f>IFERROR(SUM(Cons_Metrics[[#This Row],[Operating surplus/(deficit) (overall)3]],Cons_Metrics[[#This Row],[Share of operating surplus/(deficit) in joint ventures or associates]])/SUM(Cons_Metrics[[#This Row],[Total assets less current liabilities]]),"")</f>
        <v>2.5546427279477563E-2</v>
      </c>
      <c r="BO112" s="27">
        <v>53671</v>
      </c>
      <c r="BP112" s="27">
        <v>0</v>
      </c>
      <c r="BQ112" s="27">
        <v>2100920</v>
      </c>
      <c r="BR112" s="65">
        <f>Cons_Metrics[[#This Row],[Total social housing units owned (Period end)]]</f>
        <v>17563</v>
      </c>
      <c r="BS112" s="26">
        <v>2.8041635856890963E-2</v>
      </c>
      <c r="BT112" s="26">
        <v>8.076901200159263E-2</v>
      </c>
      <c r="BU112" s="30" t="s">
        <v>845</v>
      </c>
      <c r="BV112" s="64" t="s">
        <v>118</v>
      </c>
      <c r="BW112" s="31" t="s">
        <v>118</v>
      </c>
      <c r="BX112" s="30" t="s">
        <v>846</v>
      </c>
      <c r="BY112" s="29">
        <v>1.193995318622106</v>
      </c>
    </row>
    <row r="113" spans="1:77" x14ac:dyDescent="0.25">
      <c r="A113" s="23" t="s">
        <v>460</v>
      </c>
      <c r="B113" s="24" t="s">
        <v>148</v>
      </c>
      <c r="C113" s="25" t="s">
        <v>686</v>
      </c>
      <c r="D11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4.3448542816245904E-2</v>
      </c>
      <c r="E113" s="27">
        <v>40745</v>
      </c>
      <c r="F113" s="27">
        <v>0</v>
      </c>
      <c r="G113" s="27">
        <v>7184</v>
      </c>
      <c r="H113" s="27">
        <v>3323</v>
      </c>
      <c r="I113" s="27">
        <v>-3323</v>
      </c>
      <c r="J113" s="27">
        <v>1103121</v>
      </c>
      <c r="K113" s="27">
        <v>0</v>
      </c>
      <c r="L11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2.90945573112616E-2</v>
      </c>
      <c r="M113" s="27">
        <v>232</v>
      </c>
      <c r="N113" s="27">
        <v>0</v>
      </c>
      <c r="O113" s="27">
        <v>7230</v>
      </c>
      <c r="P113" s="27">
        <v>744</v>
      </c>
      <c r="Q11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13" s="27">
        <v>0</v>
      </c>
      <c r="S113" s="27">
        <v>0</v>
      </c>
      <c r="T113" s="27">
        <v>0</v>
      </c>
      <c r="U113" s="27">
        <v>7230</v>
      </c>
      <c r="V113" s="27">
        <v>744</v>
      </c>
      <c r="W113" s="27">
        <v>68</v>
      </c>
      <c r="X113" s="27">
        <v>0</v>
      </c>
      <c r="Y11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0.48712879185510927</v>
      </c>
      <c r="Z113" s="27">
        <v>2764</v>
      </c>
      <c r="AA113" s="27">
        <v>575898</v>
      </c>
      <c r="AB113" s="27">
        <v>41300</v>
      </c>
      <c r="AC113" s="27">
        <v>0</v>
      </c>
      <c r="AD113" s="27">
        <v>0</v>
      </c>
      <c r="AE113" s="27">
        <v>1103121</v>
      </c>
      <c r="AF113" s="27">
        <v>0</v>
      </c>
      <c r="AG11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1.2022068718040728</v>
      </c>
      <c r="AH113" s="27">
        <v>36293</v>
      </c>
      <c r="AI113" s="27">
        <v>6978</v>
      </c>
      <c r="AJ113" s="27">
        <v>0</v>
      </c>
      <c r="AK113" s="27">
        <v>3384</v>
      </c>
      <c r="AL113" s="27">
        <v>0</v>
      </c>
      <c r="AM113" s="27">
        <v>342</v>
      </c>
      <c r="AN113" s="27">
        <v>7184</v>
      </c>
      <c r="AO113" s="27">
        <v>7713</v>
      </c>
      <c r="AP113" s="27">
        <v>-3323</v>
      </c>
      <c r="AQ113" s="27">
        <v>-18971</v>
      </c>
      <c r="AR11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7.3385892116182569</v>
      </c>
      <c r="AS113" s="27">
        <v>7213</v>
      </c>
      <c r="AT113" s="27">
        <v>10135</v>
      </c>
      <c r="AU113" s="27">
        <v>6811</v>
      </c>
      <c r="AV113" s="27">
        <v>6383</v>
      </c>
      <c r="AW113" s="27">
        <v>215</v>
      </c>
      <c r="AX113" s="27">
        <v>0</v>
      </c>
      <c r="AY113" s="27">
        <v>7184</v>
      </c>
      <c r="AZ113" s="27">
        <v>0</v>
      </c>
      <c r="BA113" s="27">
        <v>1904</v>
      </c>
      <c r="BB113" s="27">
        <v>41</v>
      </c>
      <c r="BC113" s="27">
        <v>194</v>
      </c>
      <c r="BD113" s="27">
        <v>12978</v>
      </c>
      <c r="BE113" s="27">
        <v>7230</v>
      </c>
      <c r="BF113" s="26">
        <f>IFERROR(SUM(Cons_Metrics[[#This Row],[Operating surplus/(deficit) (social housing lettings)]])/SUM(Cons_Metrics[[#This Row],[Turnover from social housing lettings]]),"")</f>
        <v>0.37509821896280776</v>
      </c>
      <c r="BG113" s="27">
        <v>22914</v>
      </c>
      <c r="BH113" s="27">
        <v>61088</v>
      </c>
      <c r="BI113" s="26">
        <f>IFERROR(SUM(Cons_Metrics[[#This Row],[Operating surplus/(deficit) (overall)2]],-Cons_Metrics[[#This Row],[Gain/(loss) on disposal of fixed assets (housing properties)2]],-Cons_Metrics[[#This Row],[Gain/(loss) on disposal of fixed assets (other)2]])/SUM(Cons_Metrics[[#This Row],[Turnover (overall)]]),"")</f>
        <v>0.32213931715036098</v>
      </c>
      <c r="BJ113" s="27">
        <v>36293</v>
      </c>
      <c r="BK113" s="27">
        <v>6978</v>
      </c>
      <c r="BL113" s="27">
        <v>0</v>
      </c>
      <c r="BM113" s="27">
        <v>91001</v>
      </c>
      <c r="BN113" s="26">
        <f>IFERROR(SUM(Cons_Metrics[[#This Row],[Operating surplus/(deficit) (overall)3]],Cons_Metrics[[#This Row],[Share of operating surplus/(deficit) in joint ventures or associates]])/SUM(Cons_Metrics[[#This Row],[Total assets less current liabilities]]),"")</f>
        <v>3.050577902936618E-2</v>
      </c>
      <c r="BO113" s="27">
        <v>36293</v>
      </c>
      <c r="BP113" s="27">
        <v>-155</v>
      </c>
      <c r="BQ113" s="27">
        <v>1184628</v>
      </c>
      <c r="BR113" s="65">
        <f>Cons_Metrics[[#This Row],[Total social housing units owned (Period end)]]</f>
        <v>7230</v>
      </c>
      <c r="BS113" s="26">
        <v>5.7174423422179259E-2</v>
      </c>
      <c r="BT113" s="26">
        <v>2.5410854854301893E-2</v>
      </c>
      <c r="BU113" s="30" t="s">
        <v>845</v>
      </c>
      <c r="BV113" s="64" t="s">
        <v>118</v>
      </c>
      <c r="BW113" s="31" t="s">
        <v>118</v>
      </c>
      <c r="BX113" s="30" t="s">
        <v>846</v>
      </c>
      <c r="BY113" s="29">
        <v>1.2671359369578397</v>
      </c>
    </row>
    <row r="114" spans="1:77" x14ac:dyDescent="0.25">
      <c r="A114" s="23" t="s">
        <v>461</v>
      </c>
      <c r="B114" s="24" t="s">
        <v>670</v>
      </c>
      <c r="C114" s="25" t="s">
        <v>686</v>
      </c>
      <c r="D11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3.2273971563501647E-2</v>
      </c>
      <c r="E114" s="27">
        <v>2622</v>
      </c>
      <c r="F114" s="27">
        <v>1382</v>
      </c>
      <c r="G114" s="27">
        <v>1101</v>
      </c>
      <c r="H114" s="27">
        <v>153</v>
      </c>
      <c r="I114" s="27">
        <v>-153</v>
      </c>
      <c r="J114" s="27">
        <v>158177</v>
      </c>
      <c r="K114" s="27">
        <v>0</v>
      </c>
      <c r="L11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1.7230955259975818E-2</v>
      </c>
      <c r="M114" s="27">
        <v>57</v>
      </c>
      <c r="N114" s="27">
        <v>0</v>
      </c>
      <c r="O114" s="27">
        <v>3308</v>
      </c>
      <c r="P114" s="27">
        <v>0</v>
      </c>
      <c r="Q11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1.2632197414806111E-2</v>
      </c>
      <c r="R114" s="27">
        <v>0</v>
      </c>
      <c r="S114" s="27">
        <v>0</v>
      </c>
      <c r="T114" s="27">
        <v>43</v>
      </c>
      <c r="U114" s="27">
        <v>3308</v>
      </c>
      <c r="V114" s="27">
        <v>0</v>
      </c>
      <c r="W114" s="27">
        <v>7</v>
      </c>
      <c r="X114" s="27">
        <v>89</v>
      </c>
      <c r="Y11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0.58406721584048249</v>
      </c>
      <c r="Z114" s="27">
        <v>47</v>
      </c>
      <c r="AA114" s="27">
        <v>104748</v>
      </c>
      <c r="AB114" s="27">
        <v>12423</v>
      </c>
      <c r="AC114" s="27">
        <v>0</v>
      </c>
      <c r="AD114" s="27">
        <v>14</v>
      </c>
      <c r="AE114" s="27">
        <v>158177</v>
      </c>
      <c r="AF114" s="27">
        <v>0</v>
      </c>
      <c r="AG11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1.3325673699603091</v>
      </c>
      <c r="AH114" s="27">
        <v>5529</v>
      </c>
      <c r="AI114" s="27">
        <v>1034</v>
      </c>
      <c r="AJ114" s="27">
        <v>59</v>
      </c>
      <c r="AK114" s="27">
        <v>156</v>
      </c>
      <c r="AL114" s="27">
        <v>0</v>
      </c>
      <c r="AM114" s="27">
        <v>31</v>
      </c>
      <c r="AN114" s="27">
        <v>1101</v>
      </c>
      <c r="AO114" s="27">
        <v>3169</v>
      </c>
      <c r="AP114" s="27">
        <v>-268</v>
      </c>
      <c r="AQ114" s="27">
        <v>-4519</v>
      </c>
      <c r="AR11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2.7999398315282793</v>
      </c>
      <c r="AS114" s="27">
        <v>1494</v>
      </c>
      <c r="AT114" s="27">
        <v>850</v>
      </c>
      <c r="AU114" s="27">
        <v>3116</v>
      </c>
      <c r="AV114" s="27">
        <v>997</v>
      </c>
      <c r="AW114" s="27">
        <v>1424</v>
      </c>
      <c r="AX114" s="27">
        <v>0</v>
      </c>
      <c r="AY114" s="27">
        <v>1101</v>
      </c>
      <c r="AZ114" s="27">
        <v>0</v>
      </c>
      <c r="BA114" s="27">
        <v>0</v>
      </c>
      <c r="BB114" s="27">
        <v>0</v>
      </c>
      <c r="BC114" s="27">
        <v>0</v>
      </c>
      <c r="BD114" s="27">
        <v>325</v>
      </c>
      <c r="BE114" s="27">
        <v>3324</v>
      </c>
      <c r="BF114" s="26">
        <f>IFERROR(SUM(Cons_Metrics[[#This Row],[Operating surplus/(deficit) (social housing lettings)]])/SUM(Cons_Metrics[[#This Row],[Turnover from social housing lettings]]),"")</f>
        <v>0.26778074866310159</v>
      </c>
      <c r="BG114" s="27">
        <v>4006</v>
      </c>
      <c r="BH114" s="27">
        <v>14960</v>
      </c>
      <c r="BI114" s="26">
        <f>IFERROR(SUM(Cons_Metrics[[#This Row],[Operating surplus/(deficit) (overall)2]],-Cons_Metrics[[#This Row],[Gain/(loss) on disposal of fixed assets (housing properties)2]],-Cons_Metrics[[#This Row],[Gain/(loss) on disposal of fixed assets (other)2]])/SUM(Cons_Metrics[[#This Row],[Turnover (overall)]]),"")</f>
        <v>0.21222849488087264</v>
      </c>
      <c r="BJ114" s="27">
        <v>5529</v>
      </c>
      <c r="BK114" s="27">
        <v>1034</v>
      </c>
      <c r="BL114" s="27">
        <v>59</v>
      </c>
      <c r="BM114" s="27">
        <v>20902</v>
      </c>
      <c r="BN114" s="26">
        <f>IFERROR(SUM(Cons_Metrics[[#This Row],[Operating surplus/(deficit) (overall)3]],Cons_Metrics[[#This Row],[Share of operating surplus/(deficit) in joint ventures or associates]])/SUM(Cons_Metrics[[#This Row],[Total assets less current liabilities]]),"")</f>
        <v>3.0272452068617558E-2</v>
      </c>
      <c r="BO114" s="27">
        <v>5529</v>
      </c>
      <c r="BP114" s="27">
        <v>-9</v>
      </c>
      <c r="BQ114" s="27">
        <v>182344</v>
      </c>
      <c r="BR114" s="65">
        <f>Cons_Metrics[[#This Row],[Total social housing units owned (Period end)]]</f>
        <v>3308</v>
      </c>
      <c r="BS114" s="26">
        <v>0</v>
      </c>
      <c r="BT114" s="26">
        <v>0.15386940749697703</v>
      </c>
      <c r="BU114" s="30" t="s">
        <v>850</v>
      </c>
      <c r="BV114" s="64">
        <v>2000</v>
      </c>
      <c r="BW114" s="31" t="s">
        <v>851</v>
      </c>
      <c r="BX114" s="30" t="s">
        <v>855</v>
      </c>
      <c r="BY114" s="29">
        <v>0.94425117472629427</v>
      </c>
    </row>
    <row r="115" spans="1:77" x14ac:dyDescent="0.25">
      <c r="A115" s="23" t="s">
        <v>673</v>
      </c>
      <c r="B115" s="24" t="s">
        <v>672</v>
      </c>
      <c r="C115" s="25" t="s">
        <v>686</v>
      </c>
      <c r="D11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3.1578947368421054E-2</v>
      </c>
      <c r="E115" s="27">
        <v>195600</v>
      </c>
      <c r="F115" s="27">
        <v>0</v>
      </c>
      <c r="G115" s="27">
        <v>12600</v>
      </c>
      <c r="H115" s="27">
        <v>0</v>
      </c>
      <c r="I115" s="27">
        <v>0</v>
      </c>
      <c r="J115" s="27">
        <v>6593000</v>
      </c>
      <c r="K115" s="27">
        <v>0</v>
      </c>
      <c r="L11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2.6895072052438632E-2</v>
      </c>
      <c r="M115" s="27">
        <v>1184</v>
      </c>
      <c r="N115" s="27">
        <v>408</v>
      </c>
      <c r="O115" s="27">
        <v>51086</v>
      </c>
      <c r="P115" s="27">
        <v>8107</v>
      </c>
      <c r="Q11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1.3496388290457483E-2</v>
      </c>
      <c r="R115" s="27">
        <v>393</v>
      </c>
      <c r="S115" s="27">
        <v>0</v>
      </c>
      <c r="T115" s="27">
        <v>459</v>
      </c>
      <c r="U115" s="27">
        <v>51086</v>
      </c>
      <c r="V115" s="27">
        <v>8107</v>
      </c>
      <c r="W115" s="27">
        <v>3935</v>
      </c>
      <c r="X115" s="27">
        <v>0</v>
      </c>
      <c r="Y11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0.50808433186713176</v>
      </c>
      <c r="Z115" s="27">
        <v>121500</v>
      </c>
      <c r="AA115" s="27">
        <v>3364700</v>
      </c>
      <c r="AB115" s="27">
        <v>136400</v>
      </c>
      <c r="AC115" s="27">
        <v>0</v>
      </c>
      <c r="AD115" s="27">
        <v>0</v>
      </c>
      <c r="AE115" s="27">
        <v>6593000</v>
      </c>
      <c r="AF115" s="27">
        <v>0</v>
      </c>
      <c r="AG11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1.3308373042886317</v>
      </c>
      <c r="AH115" s="27">
        <v>181400</v>
      </c>
      <c r="AI115" s="27">
        <v>27800</v>
      </c>
      <c r="AJ115" s="27">
        <v>0</v>
      </c>
      <c r="AK115" s="27">
        <v>10300</v>
      </c>
      <c r="AL115" s="27">
        <v>0</v>
      </c>
      <c r="AM115" s="27">
        <v>2000</v>
      </c>
      <c r="AN115" s="27">
        <v>12600</v>
      </c>
      <c r="AO115" s="27">
        <v>62800</v>
      </c>
      <c r="AP115" s="27">
        <v>-22800</v>
      </c>
      <c r="AQ115" s="27">
        <v>-124100</v>
      </c>
      <c r="AR11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6.4619286541324366</v>
      </c>
      <c r="AS115" s="27">
        <v>82600</v>
      </c>
      <c r="AT115" s="27">
        <v>55800</v>
      </c>
      <c r="AU115" s="27">
        <v>75100</v>
      </c>
      <c r="AV115" s="27">
        <v>19400</v>
      </c>
      <c r="AW115" s="27">
        <v>20700</v>
      </c>
      <c r="AX115" s="27">
        <v>48200</v>
      </c>
      <c r="AY115" s="27">
        <v>12600</v>
      </c>
      <c r="AZ115" s="27">
        <v>0</v>
      </c>
      <c r="BA115" s="27">
        <v>8600</v>
      </c>
      <c r="BB115" s="27">
        <v>1500</v>
      </c>
      <c r="BC115" s="27">
        <v>13500</v>
      </c>
      <c r="BD115" s="27">
        <v>13600</v>
      </c>
      <c r="BE115" s="27">
        <v>54411</v>
      </c>
      <c r="BF115" s="26">
        <f>IFERROR(SUM(Cons_Metrics[[#This Row],[Operating surplus/(deficit) (social housing lettings)]])/SUM(Cons_Metrics[[#This Row],[Turnover from social housing lettings]]),"")</f>
        <v>0.25381559690570771</v>
      </c>
      <c r="BG115" s="27">
        <v>121400</v>
      </c>
      <c r="BH115" s="27">
        <v>478300</v>
      </c>
      <c r="BI115" s="26">
        <f>IFERROR(SUM(Cons_Metrics[[#This Row],[Operating surplus/(deficit) (overall)2]],-Cons_Metrics[[#This Row],[Gain/(loss) on disposal of fixed assets (housing properties)2]],-Cons_Metrics[[#This Row],[Gain/(loss) on disposal of fixed assets (other)2]])/SUM(Cons_Metrics[[#This Row],[Turnover (overall)]]),"")</f>
        <v>0.20997949419002052</v>
      </c>
      <c r="BJ115" s="27">
        <v>181400</v>
      </c>
      <c r="BK115" s="27">
        <v>27800</v>
      </c>
      <c r="BL115" s="27">
        <v>0</v>
      </c>
      <c r="BM115" s="27">
        <v>731500</v>
      </c>
      <c r="BN115" s="26">
        <f>IFERROR(SUM(Cons_Metrics[[#This Row],[Operating surplus/(deficit) (overall)3]],Cons_Metrics[[#This Row],[Share of operating surplus/(deficit) in joint ventures or associates]])/SUM(Cons_Metrics[[#This Row],[Total assets less current liabilities]]),"")</f>
        <v>2.4258596640184364E-2</v>
      </c>
      <c r="BO115" s="27">
        <v>181400</v>
      </c>
      <c r="BP115" s="27">
        <v>18600</v>
      </c>
      <c r="BQ115" s="27">
        <v>8244500</v>
      </c>
      <c r="BR115" s="65">
        <f>Cons_Metrics[[#This Row],[Total social housing units owned (Period end)]]</f>
        <v>51086</v>
      </c>
      <c r="BS115" s="26">
        <v>5.2161221960094366E-2</v>
      </c>
      <c r="BT115" s="26">
        <v>3.9485785117357751E-2</v>
      </c>
      <c r="BU115" s="30" t="s">
        <v>845</v>
      </c>
      <c r="BV115" s="64" t="s">
        <v>118</v>
      </c>
      <c r="BW115" s="31" t="s">
        <v>118</v>
      </c>
      <c r="BX115" s="30" t="s">
        <v>846</v>
      </c>
      <c r="BY115" s="29">
        <v>1.2393766217793178</v>
      </c>
    </row>
    <row r="116" spans="1:77" x14ac:dyDescent="0.25">
      <c r="A116" s="23" t="s">
        <v>464</v>
      </c>
      <c r="B116" s="24" t="s">
        <v>338</v>
      </c>
      <c r="C116" s="25" t="s">
        <v>686</v>
      </c>
      <c r="D11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8.8454757475636511E-2</v>
      </c>
      <c r="E116" s="27">
        <v>47176</v>
      </c>
      <c r="F116" s="27">
        <v>0</v>
      </c>
      <c r="G116" s="27">
        <v>3503</v>
      </c>
      <c r="H116" s="27">
        <v>545</v>
      </c>
      <c r="I116" s="27">
        <v>-250</v>
      </c>
      <c r="J116" s="27">
        <v>576272</v>
      </c>
      <c r="K116" s="27">
        <v>0</v>
      </c>
      <c r="L11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2.8809548307439037E-2</v>
      </c>
      <c r="M116" s="27">
        <v>280</v>
      </c>
      <c r="N116" s="27">
        <v>0</v>
      </c>
      <c r="O116" s="27">
        <v>9608</v>
      </c>
      <c r="P116" s="27">
        <v>111</v>
      </c>
      <c r="Q11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4.1139565977578934E-4</v>
      </c>
      <c r="R116" s="27">
        <v>0</v>
      </c>
      <c r="S116" s="27">
        <v>0</v>
      </c>
      <c r="T116" s="27">
        <v>4</v>
      </c>
      <c r="U116" s="27">
        <v>9608</v>
      </c>
      <c r="V116" s="27">
        <v>111</v>
      </c>
      <c r="W116" s="27">
        <v>4</v>
      </c>
      <c r="X116" s="27">
        <v>0</v>
      </c>
      <c r="Y11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0.42600369270066912</v>
      </c>
      <c r="Z116" s="27">
        <v>3241</v>
      </c>
      <c r="AA116" s="27">
        <v>291557</v>
      </c>
      <c r="AB116" s="27">
        <v>49304</v>
      </c>
      <c r="AC116" s="27">
        <v>0</v>
      </c>
      <c r="AD116" s="27">
        <v>0</v>
      </c>
      <c r="AE116" s="27">
        <v>576272</v>
      </c>
      <c r="AF116" s="27">
        <v>0</v>
      </c>
      <c r="AG11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1.8886767895878525</v>
      </c>
      <c r="AH116" s="27">
        <v>23002</v>
      </c>
      <c r="AI116" s="27">
        <v>5982</v>
      </c>
      <c r="AJ116" s="27">
        <v>0</v>
      </c>
      <c r="AK116" s="27">
        <v>3060</v>
      </c>
      <c r="AL116" s="27">
        <v>0</v>
      </c>
      <c r="AM116" s="27">
        <v>511</v>
      </c>
      <c r="AN116" s="27">
        <v>3504</v>
      </c>
      <c r="AO116" s="27">
        <v>10800</v>
      </c>
      <c r="AP116" s="27">
        <v>-545</v>
      </c>
      <c r="AQ116" s="27">
        <v>-10980</v>
      </c>
      <c r="AR11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5.1108451290591175</v>
      </c>
      <c r="AS116" s="27">
        <v>8852</v>
      </c>
      <c r="AT116" s="27">
        <v>4675</v>
      </c>
      <c r="AU116" s="27">
        <v>7260</v>
      </c>
      <c r="AV116" s="27">
        <v>1729</v>
      </c>
      <c r="AW116" s="27">
        <v>2793</v>
      </c>
      <c r="AX116" s="27">
        <v>0</v>
      </c>
      <c r="AY116" s="27">
        <v>3504</v>
      </c>
      <c r="AZ116" s="27">
        <v>9642</v>
      </c>
      <c r="BA116" s="27">
        <v>581</v>
      </c>
      <c r="BB116" s="27">
        <v>0</v>
      </c>
      <c r="BC116" s="27">
        <v>1785</v>
      </c>
      <c r="BD116" s="27">
        <v>8284</v>
      </c>
      <c r="BE116" s="27">
        <v>9608</v>
      </c>
      <c r="BF116" s="26">
        <f>IFERROR(SUM(Cons_Metrics[[#This Row],[Operating surplus/(deficit) (social housing lettings)]])/SUM(Cons_Metrics[[#This Row],[Turnover from social housing lettings]]),"")</f>
        <v>0.28648323465155306</v>
      </c>
      <c r="BG116" s="27">
        <v>18096</v>
      </c>
      <c r="BH116" s="27">
        <v>63166</v>
      </c>
      <c r="BI116" s="26">
        <f>IFERROR(SUM(Cons_Metrics[[#This Row],[Operating surplus/(deficit) (overall)2]],-Cons_Metrics[[#This Row],[Gain/(loss) on disposal of fixed assets (housing properties)2]],-Cons_Metrics[[#This Row],[Gain/(loss) on disposal of fixed assets (other)2]])/SUM(Cons_Metrics[[#This Row],[Turnover (overall)]]),"")</f>
        <v>0.22054059657397568</v>
      </c>
      <c r="BJ116" s="27">
        <v>23002</v>
      </c>
      <c r="BK116" s="27">
        <v>5982</v>
      </c>
      <c r="BL116" s="27">
        <v>0</v>
      </c>
      <c r="BM116" s="27">
        <v>77174</v>
      </c>
      <c r="BN116" s="26">
        <f>IFERROR(SUM(Cons_Metrics[[#This Row],[Operating surplus/(deficit) (overall)3]],Cons_Metrics[[#This Row],[Share of operating surplus/(deficit) in joint ventures or associates]])/SUM(Cons_Metrics[[#This Row],[Total assets less current liabilities]]),"")</f>
        <v>3.6298849268720686E-2</v>
      </c>
      <c r="BO116" s="27">
        <v>23002</v>
      </c>
      <c r="BP116" s="27">
        <v>0</v>
      </c>
      <c r="BQ116" s="27">
        <v>633684</v>
      </c>
      <c r="BR116" s="65">
        <f>Cons_Metrics[[#This Row],[Total social housing units owned (Period end)]]</f>
        <v>9608</v>
      </c>
      <c r="BS116" s="26">
        <v>6.0287081339712917E-2</v>
      </c>
      <c r="BT116" s="26">
        <v>3.1791600212652843E-2</v>
      </c>
      <c r="BU116" s="30" t="s">
        <v>845</v>
      </c>
      <c r="BV116" s="64" t="s">
        <v>118</v>
      </c>
      <c r="BW116" s="31" t="s">
        <v>118</v>
      </c>
      <c r="BX116" s="30" t="s">
        <v>852</v>
      </c>
      <c r="BY116" s="29">
        <v>0.94953308586159046</v>
      </c>
    </row>
    <row r="117" spans="1:77" x14ac:dyDescent="0.25">
      <c r="A117" s="23" t="s">
        <v>467</v>
      </c>
      <c r="B117" s="24" t="s">
        <v>466</v>
      </c>
      <c r="C117" s="25" t="s">
        <v>686</v>
      </c>
      <c r="D11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0.1611112285374085</v>
      </c>
      <c r="E117" s="27">
        <v>18741</v>
      </c>
      <c r="F117" s="27">
        <v>0</v>
      </c>
      <c r="G117" s="27">
        <v>3948</v>
      </c>
      <c r="H117" s="27">
        <v>178</v>
      </c>
      <c r="I117" s="27">
        <v>0</v>
      </c>
      <c r="J117" s="27">
        <v>141933</v>
      </c>
      <c r="K117" s="27">
        <v>0</v>
      </c>
      <c r="L11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1.0468951670729958E-2</v>
      </c>
      <c r="M117" s="27">
        <v>73</v>
      </c>
      <c r="N117" s="27">
        <v>0</v>
      </c>
      <c r="O117" s="27">
        <v>6465</v>
      </c>
      <c r="P117" s="27">
        <v>508</v>
      </c>
      <c r="Q11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17" s="27">
        <v>0</v>
      </c>
      <c r="S117" s="27">
        <v>0</v>
      </c>
      <c r="T117" s="27">
        <v>0</v>
      </c>
      <c r="U117" s="27">
        <v>6465</v>
      </c>
      <c r="V117" s="27">
        <v>508</v>
      </c>
      <c r="W117" s="27">
        <v>3</v>
      </c>
      <c r="X117" s="27">
        <v>53</v>
      </c>
      <c r="Y11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0.43978496896422958</v>
      </c>
      <c r="Z117" s="27">
        <v>0</v>
      </c>
      <c r="AA117" s="27">
        <v>89063</v>
      </c>
      <c r="AB117" s="27">
        <v>27929</v>
      </c>
      <c r="AC117" s="27">
        <v>0</v>
      </c>
      <c r="AD117" s="27">
        <v>1286</v>
      </c>
      <c r="AE117" s="27">
        <v>141933</v>
      </c>
      <c r="AF117" s="27">
        <v>0</v>
      </c>
      <c r="AG11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3.0676589986468201</v>
      </c>
      <c r="AH117" s="27">
        <v>10495</v>
      </c>
      <c r="AI117" s="27">
        <v>964</v>
      </c>
      <c r="AJ117" s="27">
        <v>0</v>
      </c>
      <c r="AK117" s="27">
        <v>69</v>
      </c>
      <c r="AL117" s="27">
        <v>0</v>
      </c>
      <c r="AM117" s="27">
        <v>182</v>
      </c>
      <c r="AN117" s="27">
        <v>3948</v>
      </c>
      <c r="AO117" s="27">
        <v>5639</v>
      </c>
      <c r="AP117" s="27">
        <v>-178</v>
      </c>
      <c r="AQ117" s="27">
        <v>-3517</v>
      </c>
      <c r="AR11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4.2251088752064874</v>
      </c>
      <c r="AS117" s="27">
        <v>7331</v>
      </c>
      <c r="AT117" s="27">
        <v>2522</v>
      </c>
      <c r="AU117" s="27">
        <v>6143</v>
      </c>
      <c r="AV117" s="27">
        <v>3601</v>
      </c>
      <c r="AW117" s="27">
        <v>2485</v>
      </c>
      <c r="AX117" s="27">
        <v>0</v>
      </c>
      <c r="AY117" s="27">
        <v>3948</v>
      </c>
      <c r="AZ117" s="27">
        <v>0</v>
      </c>
      <c r="BA117" s="27">
        <v>944</v>
      </c>
      <c r="BB117" s="27">
        <v>0</v>
      </c>
      <c r="BC117" s="27">
        <v>47</v>
      </c>
      <c r="BD117" s="27">
        <v>1114</v>
      </c>
      <c r="BE117" s="27">
        <v>6659</v>
      </c>
      <c r="BF117" s="26">
        <f>IFERROR(SUM(Cons_Metrics[[#This Row],[Operating surplus/(deficit) (social housing lettings)]])/SUM(Cons_Metrics[[#This Row],[Turnover from social housing lettings]]),"")</f>
        <v>0.21695211675310577</v>
      </c>
      <c r="BG117" s="27">
        <v>7195</v>
      </c>
      <c r="BH117" s="27">
        <v>33164</v>
      </c>
      <c r="BI117" s="26">
        <f>IFERROR(SUM(Cons_Metrics[[#This Row],[Operating surplus/(deficit) (overall)2]],-Cons_Metrics[[#This Row],[Gain/(loss) on disposal of fixed assets (housing properties)2]],-Cons_Metrics[[#This Row],[Gain/(loss) on disposal of fixed assets (other)2]])/SUM(Cons_Metrics[[#This Row],[Turnover (overall)]]),"")</f>
        <v>0.21483635380037869</v>
      </c>
      <c r="BJ117" s="27">
        <v>10495</v>
      </c>
      <c r="BK117" s="27">
        <v>964</v>
      </c>
      <c r="BL117" s="27">
        <v>0</v>
      </c>
      <c r="BM117" s="27">
        <v>44364</v>
      </c>
      <c r="BN117" s="26">
        <f>IFERROR(SUM(Cons_Metrics[[#This Row],[Operating surplus/(deficit) (overall)3]],Cons_Metrics[[#This Row],[Share of operating surplus/(deficit) in joint ventures or associates]])/SUM(Cons_Metrics[[#This Row],[Total assets less current liabilities]]),"")</f>
        <v>5.3775837509351207E-2</v>
      </c>
      <c r="BO117" s="27">
        <v>10495</v>
      </c>
      <c r="BP117" s="27">
        <v>0</v>
      </c>
      <c r="BQ117" s="27">
        <v>195162</v>
      </c>
      <c r="BR117" s="65">
        <f>Cons_Metrics[[#This Row],[Total social housing units owned (Period end)]]</f>
        <v>6465</v>
      </c>
      <c r="BS117" s="26">
        <v>1.0679461383686736E-2</v>
      </c>
      <c r="BT117" s="26">
        <v>0</v>
      </c>
      <c r="BU117" s="30" t="s">
        <v>850</v>
      </c>
      <c r="BV117" s="64">
        <v>2006</v>
      </c>
      <c r="BW117" s="31" t="s">
        <v>851</v>
      </c>
      <c r="BX117" s="30" t="s">
        <v>855</v>
      </c>
      <c r="BY117" s="29">
        <v>0.94425117472629427</v>
      </c>
    </row>
    <row r="118" spans="1:77" x14ac:dyDescent="0.25">
      <c r="A118" s="23" t="s">
        <v>463</v>
      </c>
      <c r="B118" s="24" t="s">
        <v>737</v>
      </c>
      <c r="C118" s="25" t="s">
        <v>686</v>
      </c>
      <c r="D11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4.9508527761004922E-2</v>
      </c>
      <c r="E118" s="27">
        <v>5755</v>
      </c>
      <c r="F118" s="27">
        <v>2630</v>
      </c>
      <c r="G118" s="27">
        <v>1539</v>
      </c>
      <c r="H118" s="27">
        <v>79</v>
      </c>
      <c r="I118" s="27">
        <v>0</v>
      </c>
      <c r="J118" s="27">
        <v>202046</v>
      </c>
      <c r="K118" s="27">
        <v>0</v>
      </c>
      <c r="L11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1.7639077340569877E-2</v>
      </c>
      <c r="M118" s="27">
        <v>65</v>
      </c>
      <c r="N118" s="27">
        <v>0</v>
      </c>
      <c r="O118" s="27">
        <v>3658</v>
      </c>
      <c r="P118" s="27">
        <v>27</v>
      </c>
      <c r="Q11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18" s="27">
        <v>0</v>
      </c>
      <c r="S118" s="27">
        <v>0</v>
      </c>
      <c r="T118" s="27">
        <v>0</v>
      </c>
      <c r="U118" s="27">
        <v>3658</v>
      </c>
      <c r="V118" s="27">
        <v>27</v>
      </c>
      <c r="W118" s="27">
        <v>0</v>
      </c>
      <c r="X118" s="27">
        <v>0</v>
      </c>
      <c r="Y11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0.43006048127654101</v>
      </c>
      <c r="Z118" s="27">
        <v>2639</v>
      </c>
      <c r="AA118" s="27">
        <v>89998</v>
      </c>
      <c r="AB118" s="27">
        <v>5745</v>
      </c>
      <c r="AC118" s="27">
        <v>0</v>
      </c>
      <c r="AD118" s="27">
        <v>0</v>
      </c>
      <c r="AE118" s="27">
        <v>202046</v>
      </c>
      <c r="AF118" s="27">
        <v>0</v>
      </c>
      <c r="AG11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1.9215434083601286</v>
      </c>
      <c r="AH118" s="27">
        <v>5713</v>
      </c>
      <c r="AI118" s="27">
        <v>172</v>
      </c>
      <c r="AJ118" s="27">
        <v>0</v>
      </c>
      <c r="AK118" s="27">
        <v>892</v>
      </c>
      <c r="AL118" s="27">
        <v>0</v>
      </c>
      <c r="AM118" s="27">
        <v>27</v>
      </c>
      <c r="AN118" s="27">
        <v>1539</v>
      </c>
      <c r="AO118" s="27">
        <v>2839</v>
      </c>
      <c r="AP118" s="27">
        <v>-79</v>
      </c>
      <c r="AQ118" s="27">
        <v>-3031</v>
      </c>
      <c r="AR11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3.5674879485806108</v>
      </c>
      <c r="AS118" s="27">
        <v>5379</v>
      </c>
      <c r="AT118" s="27">
        <v>1660</v>
      </c>
      <c r="AU118" s="27">
        <v>1928</v>
      </c>
      <c r="AV118" s="27">
        <v>2035</v>
      </c>
      <c r="AW118" s="27">
        <v>469</v>
      </c>
      <c r="AX118" s="27">
        <v>311</v>
      </c>
      <c r="AY118" s="27">
        <v>1539</v>
      </c>
      <c r="AZ118" s="27">
        <v>0</v>
      </c>
      <c r="BA118" s="27">
        <v>0</v>
      </c>
      <c r="BB118" s="27">
        <v>0</v>
      </c>
      <c r="BC118" s="27">
        <v>0</v>
      </c>
      <c r="BD118" s="27">
        <v>0</v>
      </c>
      <c r="BE118" s="27">
        <v>3734</v>
      </c>
      <c r="BF118" s="26">
        <f>IFERROR(SUM(Cons_Metrics[[#This Row],[Operating surplus/(deficit) (social housing lettings)]])/SUM(Cons_Metrics[[#This Row],[Turnover from social housing lettings]]),"")</f>
        <v>0.26145000000000002</v>
      </c>
      <c r="BG118" s="27">
        <v>5229</v>
      </c>
      <c r="BH118" s="27">
        <v>20000</v>
      </c>
      <c r="BI118" s="26">
        <f>IFERROR(SUM(Cons_Metrics[[#This Row],[Operating surplus/(deficit) (overall)2]],-Cons_Metrics[[#This Row],[Gain/(loss) on disposal of fixed assets (housing properties)2]],-Cons_Metrics[[#This Row],[Gain/(loss) on disposal of fixed assets (other)2]])/SUM(Cons_Metrics[[#This Row],[Turnover (overall)]]),"")</f>
        <v>0.27187086011481282</v>
      </c>
      <c r="BJ118" s="27">
        <v>5713</v>
      </c>
      <c r="BK118" s="27">
        <v>172</v>
      </c>
      <c r="BL118" s="27">
        <v>0</v>
      </c>
      <c r="BM118" s="27">
        <v>20381</v>
      </c>
      <c r="BN118" s="26">
        <f>IFERROR(SUM(Cons_Metrics[[#This Row],[Operating surplus/(deficit) (overall)3]],Cons_Metrics[[#This Row],[Share of operating surplus/(deficit) in joint ventures or associates]])/SUM(Cons_Metrics[[#This Row],[Total assets less current liabilities]]),"")</f>
        <v>2.7929738106761706E-2</v>
      </c>
      <c r="BO118" s="27">
        <v>5713</v>
      </c>
      <c r="BP118" s="27">
        <v>0</v>
      </c>
      <c r="BQ118" s="27">
        <v>204549</v>
      </c>
      <c r="BR118" s="65">
        <f>Cons_Metrics[[#This Row],[Total social housing units owned (Period end)]]</f>
        <v>3658</v>
      </c>
      <c r="BS118" s="26">
        <v>0.10770913067249863</v>
      </c>
      <c r="BT118" s="26">
        <v>5.2761071623838161E-2</v>
      </c>
      <c r="BU118" s="30" t="s">
        <v>845</v>
      </c>
      <c r="BV118" s="64" t="s">
        <v>118</v>
      </c>
      <c r="BW118" s="31" t="s">
        <v>118</v>
      </c>
      <c r="BX118" s="30" t="s">
        <v>858</v>
      </c>
      <c r="BY118" s="29">
        <v>0.87945055153860352</v>
      </c>
    </row>
    <row r="119" spans="1:77" x14ac:dyDescent="0.25">
      <c r="A119" s="23" t="s">
        <v>469</v>
      </c>
      <c r="B119" s="24" t="s">
        <v>468</v>
      </c>
      <c r="C119" s="25" t="s">
        <v>686</v>
      </c>
      <c r="D11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6.4254960688880564E-2</v>
      </c>
      <c r="E119" s="27">
        <v>0</v>
      </c>
      <c r="F119" s="27">
        <v>10243</v>
      </c>
      <c r="G119" s="27">
        <v>3319</v>
      </c>
      <c r="H119" s="27">
        <v>168</v>
      </c>
      <c r="I119" s="27">
        <v>0</v>
      </c>
      <c r="J119" s="27">
        <v>213680</v>
      </c>
      <c r="K119" s="27">
        <v>0</v>
      </c>
      <c r="L11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2.1276595744680851E-2</v>
      </c>
      <c r="M119" s="27">
        <v>97</v>
      </c>
      <c r="N119" s="27">
        <v>4</v>
      </c>
      <c r="O119" s="27">
        <v>4613</v>
      </c>
      <c r="P119" s="27">
        <v>134</v>
      </c>
      <c r="Q11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4.0025279123657043E-3</v>
      </c>
      <c r="R119" s="27">
        <v>0</v>
      </c>
      <c r="S119" s="27">
        <v>0</v>
      </c>
      <c r="T119" s="27">
        <v>19</v>
      </c>
      <c r="U119" s="27">
        <v>4613</v>
      </c>
      <c r="V119" s="27">
        <v>134</v>
      </c>
      <c r="W119" s="27">
        <v>0</v>
      </c>
      <c r="X119" s="27">
        <v>0</v>
      </c>
      <c r="Y11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0.68402283788843132</v>
      </c>
      <c r="Z119" s="27">
        <v>0</v>
      </c>
      <c r="AA119" s="27">
        <v>150325</v>
      </c>
      <c r="AB119" s="27">
        <v>4163</v>
      </c>
      <c r="AC119" s="27">
        <v>0</v>
      </c>
      <c r="AD119" s="27">
        <v>0</v>
      </c>
      <c r="AE119" s="27">
        <v>213680</v>
      </c>
      <c r="AF119" s="27">
        <v>0</v>
      </c>
      <c r="AG11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1.0027848407797555</v>
      </c>
      <c r="AH119" s="27">
        <v>9220</v>
      </c>
      <c r="AI119" s="27">
        <v>1323</v>
      </c>
      <c r="AJ119" s="27">
        <v>0</v>
      </c>
      <c r="AK119" s="27">
        <v>572</v>
      </c>
      <c r="AL119" s="27">
        <v>0</v>
      </c>
      <c r="AM119" s="27">
        <v>17</v>
      </c>
      <c r="AN119" s="27">
        <v>3319</v>
      </c>
      <c r="AO119" s="27">
        <v>4259</v>
      </c>
      <c r="AP119" s="27">
        <v>-170</v>
      </c>
      <c r="AQ119" s="27">
        <v>-8089</v>
      </c>
      <c r="AR11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2.5616735313245176</v>
      </c>
      <c r="AS119" s="27">
        <v>3071</v>
      </c>
      <c r="AT119" s="27">
        <v>836</v>
      </c>
      <c r="AU119" s="27">
        <v>2584</v>
      </c>
      <c r="AV119" s="27">
        <v>1621</v>
      </c>
      <c r="AW119" s="27">
        <v>386</v>
      </c>
      <c r="AX119" s="27">
        <v>0</v>
      </c>
      <c r="AY119" s="27">
        <v>3319</v>
      </c>
      <c r="AZ119" s="27">
        <v>0</v>
      </c>
      <c r="BA119" s="27">
        <v>0</v>
      </c>
      <c r="BB119" s="27">
        <v>0</v>
      </c>
      <c r="BC119" s="27">
        <v>0</v>
      </c>
      <c r="BD119" s="27">
        <v>0</v>
      </c>
      <c r="BE119" s="27">
        <v>4613</v>
      </c>
      <c r="BF119" s="26">
        <f>IFERROR(SUM(Cons_Metrics[[#This Row],[Operating surplus/(deficit) (social housing lettings)]])/SUM(Cons_Metrics[[#This Row],[Turnover from social housing lettings]]),"")</f>
        <v>0.41287773128777311</v>
      </c>
      <c r="BG119" s="27">
        <v>8881</v>
      </c>
      <c r="BH119" s="27">
        <v>21510</v>
      </c>
      <c r="BI119" s="26">
        <f>IFERROR(SUM(Cons_Metrics[[#This Row],[Operating surplus/(deficit) (overall)2]],-Cons_Metrics[[#This Row],[Gain/(loss) on disposal of fixed assets (housing properties)2]],-Cons_Metrics[[#This Row],[Gain/(loss) on disposal of fixed assets (other)2]])/SUM(Cons_Metrics[[#This Row],[Turnover (overall)]]),"")</f>
        <v>0.23526082164030149</v>
      </c>
      <c r="BJ119" s="27">
        <v>9220</v>
      </c>
      <c r="BK119" s="27">
        <v>1323</v>
      </c>
      <c r="BL119" s="27">
        <v>0</v>
      </c>
      <c r="BM119" s="27">
        <v>33567</v>
      </c>
      <c r="BN119" s="26">
        <f>IFERROR(SUM(Cons_Metrics[[#This Row],[Operating surplus/(deficit) (overall)3]],Cons_Metrics[[#This Row],[Share of operating surplus/(deficit) in joint ventures or associates]])/SUM(Cons_Metrics[[#This Row],[Total assets less current liabilities]]),"")</f>
        <v>3.9586556644318378E-2</v>
      </c>
      <c r="BO119" s="27">
        <v>9220</v>
      </c>
      <c r="BP119" s="27">
        <v>-9</v>
      </c>
      <c r="BQ119" s="27">
        <v>232680</v>
      </c>
      <c r="BR119" s="65">
        <f>Cons_Metrics[[#This Row],[Total social housing units owned (Period end)]]</f>
        <v>4613</v>
      </c>
      <c r="BS119" s="26">
        <v>3.0349013657056147E-3</v>
      </c>
      <c r="BT119" s="26">
        <v>0.13548666811185781</v>
      </c>
      <c r="BU119" s="30" t="s">
        <v>850</v>
      </c>
      <c r="BV119" s="64">
        <v>2000</v>
      </c>
      <c r="BW119" s="31" t="s">
        <v>851</v>
      </c>
      <c r="BX119" s="30" t="s">
        <v>855</v>
      </c>
      <c r="BY119" s="29">
        <v>0.94425117472629427</v>
      </c>
    </row>
    <row r="120" spans="1:77" x14ac:dyDescent="0.25">
      <c r="A120" s="23" t="s">
        <v>470</v>
      </c>
      <c r="B120" s="24" t="s">
        <v>189</v>
      </c>
      <c r="C120" s="25" t="s">
        <v>686</v>
      </c>
      <c r="D12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5.9803369027490762E-2</v>
      </c>
      <c r="E120" s="27">
        <v>26746</v>
      </c>
      <c r="F120" s="27">
        <v>0</v>
      </c>
      <c r="G120" s="27">
        <v>4009</v>
      </c>
      <c r="H120" s="27">
        <v>760</v>
      </c>
      <c r="I120" s="27">
        <v>0</v>
      </c>
      <c r="J120" s="27">
        <v>526977</v>
      </c>
      <c r="K120" s="27">
        <v>0</v>
      </c>
      <c r="L12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2.3220111303012856E-2</v>
      </c>
      <c r="M120" s="27">
        <v>115</v>
      </c>
      <c r="N120" s="27">
        <v>6</v>
      </c>
      <c r="O120" s="27">
        <v>4931</v>
      </c>
      <c r="P120" s="27">
        <v>280</v>
      </c>
      <c r="Q12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20" s="27">
        <v>0</v>
      </c>
      <c r="S120" s="27">
        <v>0</v>
      </c>
      <c r="T120" s="27">
        <v>0</v>
      </c>
      <c r="U120" s="27">
        <v>4931</v>
      </c>
      <c r="V120" s="27">
        <v>280</v>
      </c>
      <c r="W120" s="27">
        <v>0</v>
      </c>
      <c r="X120" s="27">
        <v>0</v>
      </c>
      <c r="Y12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0.37293468215880388</v>
      </c>
      <c r="Z120" s="27">
        <v>996</v>
      </c>
      <c r="AA120" s="27">
        <v>221129</v>
      </c>
      <c r="AB120" s="27">
        <v>25597</v>
      </c>
      <c r="AC120" s="27">
        <v>0</v>
      </c>
      <c r="AD120" s="27">
        <v>0</v>
      </c>
      <c r="AE120" s="27">
        <v>526977</v>
      </c>
      <c r="AF120" s="27">
        <v>0</v>
      </c>
      <c r="AG12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1.3063459935706632</v>
      </c>
      <c r="AH120" s="27">
        <v>12466</v>
      </c>
      <c r="AI120" s="27">
        <v>2954</v>
      </c>
      <c r="AJ120" s="27">
        <v>0</v>
      </c>
      <c r="AK120" s="27">
        <v>1857</v>
      </c>
      <c r="AL120" s="27">
        <v>27</v>
      </c>
      <c r="AM120" s="27">
        <v>143</v>
      </c>
      <c r="AN120" s="27">
        <v>5062</v>
      </c>
      <c r="AO120" s="27">
        <v>8263</v>
      </c>
      <c r="AP120" s="27">
        <v>-760</v>
      </c>
      <c r="AQ120" s="27">
        <v>-7639</v>
      </c>
      <c r="AR12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7.646319205029406</v>
      </c>
      <c r="AS120" s="27">
        <v>7202</v>
      </c>
      <c r="AT120" s="27">
        <v>8266</v>
      </c>
      <c r="AU120" s="27">
        <v>6274</v>
      </c>
      <c r="AV120" s="27">
        <v>2823</v>
      </c>
      <c r="AW120" s="27">
        <v>374</v>
      </c>
      <c r="AX120" s="27">
        <v>0</v>
      </c>
      <c r="AY120" s="27">
        <v>5062</v>
      </c>
      <c r="AZ120" s="27">
        <v>436</v>
      </c>
      <c r="BA120" s="27">
        <v>0</v>
      </c>
      <c r="BB120" s="27">
        <v>0</v>
      </c>
      <c r="BC120" s="27">
        <v>7006</v>
      </c>
      <c r="BD120" s="27">
        <v>261</v>
      </c>
      <c r="BE120" s="27">
        <v>4931</v>
      </c>
      <c r="BF120" s="26">
        <f>IFERROR(SUM(Cons_Metrics[[#This Row],[Operating surplus/(deficit) (social housing lettings)]])/SUM(Cons_Metrics[[#This Row],[Turnover from social housing lettings]]),"")</f>
        <v>0.20391602144133414</v>
      </c>
      <c r="BG120" s="27">
        <v>8217</v>
      </c>
      <c r="BH120" s="27">
        <v>40296</v>
      </c>
      <c r="BI120" s="26">
        <f>IFERROR(SUM(Cons_Metrics[[#This Row],[Operating surplus/(deficit) (overall)2]],-Cons_Metrics[[#This Row],[Gain/(loss) on disposal of fixed assets (housing properties)2]],-Cons_Metrics[[#This Row],[Gain/(loss) on disposal of fixed assets (other)2]])/SUM(Cons_Metrics[[#This Row],[Turnover (overall)]]),"")</f>
        <v>0.16212991528746015</v>
      </c>
      <c r="BJ120" s="27">
        <v>12466</v>
      </c>
      <c r="BK120" s="27">
        <v>2954</v>
      </c>
      <c r="BL120" s="27">
        <v>0</v>
      </c>
      <c r="BM120" s="27">
        <v>58669</v>
      </c>
      <c r="BN120" s="26">
        <f>IFERROR(SUM(Cons_Metrics[[#This Row],[Operating surplus/(deficit) (overall)3]],Cons_Metrics[[#This Row],[Share of operating surplus/(deficit) in joint ventures or associates]])/SUM(Cons_Metrics[[#This Row],[Total assets less current liabilities]]),"")</f>
        <v>2.1996792060968488E-2</v>
      </c>
      <c r="BO120" s="27">
        <v>12466</v>
      </c>
      <c r="BP120" s="27">
        <v>0</v>
      </c>
      <c r="BQ120" s="27">
        <v>566719</v>
      </c>
      <c r="BR120" s="65">
        <f>Cons_Metrics[[#This Row],[Total social housing units owned (Period end)]]</f>
        <v>4931</v>
      </c>
      <c r="BS120" s="26">
        <v>5.8199958428601123E-2</v>
      </c>
      <c r="BT120" s="26">
        <v>2.8892122219912698E-2</v>
      </c>
      <c r="BU120" s="30" t="s">
        <v>845</v>
      </c>
      <c r="BV120" s="64" t="s">
        <v>118</v>
      </c>
      <c r="BW120" s="31" t="s">
        <v>118</v>
      </c>
      <c r="BX120" s="30" t="s">
        <v>846</v>
      </c>
      <c r="BY120" s="29">
        <v>1.2671743050743891</v>
      </c>
    </row>
    <row r="121" spans="1:77" x14ac:dyDescent="0.25">
      <c r="A121" s="23" t="s">
        <v>472</v>
      </c>
      <c r="B121" s="24" t="s">
        <v>471</v>
      </c>
      <c r="C121" s="25" t="s">
        <v>686</v>
      </c>
      <c r="D12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3.8916800637106071E-2</v>
      </c>
      <c r="E121" s="27">
        <v>47115</v>
      </c>
      <c r="F121" s="27">
        <v>0</v>
      </c>
      <c r="G121" s="27">
        <v>14506</v>
      </c>
      <c r="H121" s="27">
        <v>3763</v>
      </c>
      <c r="I121" s="27">
        <v>0</v>
      </c>
      <c r="J121" s="27">
        <v>1680097</v>
      </c>
      <c r="K121" s="27">
        <v>0</v>
      </c>
      <c r="L12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2.1214615920461023E-2</v>
      </c>
      <c r="M121" s="27">
        <v>212</v>
      </c>
      <c r="N121" s="27">
        <v>123</v>
      </c>
      <c r="O121" s="27">
        <v>12795</v>
      </c>
      <c r="P121" s="27">
        <v>2996</v>
      </c>
      <c r="Q12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1.1717363001538644E-2</v>
      </c>
      <c r="R121" s="27">
        <v>171</v>
      </c>
      <c r="S121" s="27">
        <v>0</v>
      </c>
      <c r="T121" s="27">
        <v>27</v>
      </c>
      <c r="U121" s="27">
        <v>12795</v>
      </c>
      <c r="V121" s="27">
        <v>2996</v>
      </c>
      <c r="W121" s="27">
        <v>700</v>
      </c>
      <c r="X121" s="27">
        <v>407</v>
      </c>
      <c r="Y12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0.56617266741146488</v>
      </c>
      <c r="Z121" s="27">
        <v>130320</v>
      </c>
      <c r="AA121" s="27">
        <v>874837</v>
      </c>
      <c r="AB121" s="27">
        <v>53932</v>
      </c>
      <c r="AC121" s="27">
        <v>0</v>
      </c>
      <c r="AD121" s="27">
        <v>0</v>
      </c>
      <c r="AE121" s="27">
        <v>1680097</v>
      </c>
      <c r="AF121" s="27">
        <v>0</v>
      </c>
      <c r="AG12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0.47324789058079753</v>
      </c>
      <c r="AH121" s="27">
        <v>31596</v>
      </c>
      <c r="AI121" s="27">
        <v>11360</v>
      </c>
      <c r="AJ121" s="27">
        <v>0</v>
      </c>
      <c r="AK121" s="27">
        <v>5542</v>
      </c>
      <c r="AL121" s="27">
        <v>0</v>
      </c>
      <c r="AM121" s="27">
        <v>468</v>
      </c>
      <c r="AN121" s="27">
        <v>14506</v>
      </c>
      <c r="AO121" s="27">
        <v>18582</v>
      </c>
      <c r="AP121" s="27">
        <v>-4251</v>
      </c>
      <c r="AQ121" s="27">
        <v>-36400</v>
      </c>
      <c r="AR12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9.2217482354766158</v>
      </c>
      <c r="AS121" s="27">
        <v>15279</v>
      </c>
      <c r="AT121" s="27">
        <v>19691</v>
      </c>
      <c r="AU121" s="27">
        <v>14051</v>
      </c>
      <c r="AV121" s="27">
        <v>4726</v>
      </c>
      <c r="AW121" s="27">
        <v>4099</v>
      </c>
      <c r="AX121" s="27">
        <v>1540</v>
      </c>
      <c r="AY121" s="27">
        <v>14506</v>
      </c>
      <c r="AZ121" s="27">
        <v>590</v>
      </c>
      <c r="BA121" s="27">
        <v>4015</v>
      </c>
      <c r="BB121" s="27">
        <v>1837</v>
      </c>
      <c r="BC121" s="27">
        <v>9973</v>
      </c>
      <c r="BD121" s="27">
        <v>28589</v>
      </c>
      <c r="BE121" s="27">
        <v>12893</v>
      </c>
      <c r="BF121" s="26">
        <f>IFERROR(SUM(Cons_Metrics[[#This Row],[Operating surplus/(deficit) (social housing lettings)]])/SUM(Cons_Metrics[[#This Row],[Turnover from social housing lettings]]),"")</f>
        <v>0.26309564686581971</v>
      </c>
      <c r="BG121" s="27">
        <v>27584</v>
      </c>
      <c r="BH121" s="27">
        <v>104844</v>
      </c>
      <c r="BI121" s="26">
        <f>IFERROR(SUM(Cons_Metrics[[#This Row],[Operating surplus/(deficit) (overall)2]],-Cons_Metrics[[#This Row],[Gain/(loss) on disposal of fixed assets (housing properties)2]],-Cons_Metrics[[#This Row],[Gain/(loss) on disposal of fixed assets (other)2]])/SUM(Cons_Metrics[[#This Row],[Turnover (overall)]]),"")</f>
        <v>9.2417862460152905E-2</v>
      </c>
      <c r="BJ121" s="27">
        <v>31596</v>
      </c>
      <c r="BK121" s="27">
        <v>11360</v>
      </c>
      <c r="BL121" s="27">
        <v>0</v>
      </c>
      <c r="BM121" s="27">
        <v>218962</v>
      </c>
      <c r="BN121" s="26">
        <f>IFERROR(SUM(Cons_Metrics[[#This Row],[Operating surplus/(deficit) (overall)3]],Cons_Metrics[[#This Row],[Share of operating surplus/(deficit) in joint ventures or associates]])/SUM(Cons_Metrics[[#This Row],[Total assets less current liabilities]]),"")</f>
        <v>1.5860619407913737E-2</v>
      </c>
      <c r="BO121" s="27">
        <v>31596</v>
      </c>
      <c r="BP121" s="27">
        <v>-16</v>
      </c>
      <c r="BQ121" s="27">
        <v>1991095</v>
      </c>
      <c r="BR121" s="65">
        <f>Cons_Metrics[[#This Row],[Total social housing units owned (Period end)]]</f>
        <v>12795</v>
      </c>
      <c r="BS121" s="26">
        <v>0</v>
      </c>
      <c r="BT121" s="26">
        <v>0</v>
      </c>
      <c r="BU121" s="30" t="s">
        <v>845</v>
      </c>
      <c r="BV121" s="64" t="s">
        <v>118</v>
      </c>
      <c r="BW121" s="31" t="s">
        <v>118</v>
      </c>
      <c r="BX121" s="30" t="s">
        <v>846</v>
      </c>
      <c r="BY121" s="29">
        <v>1.2370989394250393</v>
      </c>
    </row>
    <row r="122" spans="1:77" x14ac:dyDescent="0.25">
      <c r="A122" s="23" t="s">
        <v>474</v>
      </c>
      <c r="B122" s="24" t="s">
        <v>473</v>
      </c>
      <c r="C122" s="25" t="s">
        <v>686</v>
      </c>
      <c r="D12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0.13183532822053501</v>
      </c>
      <c r="E122" s="27">
        <v>22840</v>
      </c>
      <c r="F122" s="27">
        <v>0</v>
      </c>
      <c r="G122" s="27">
        <v>4630</v>
      </c>
      <c r="H122" s="27">
        <v>0</v>
      </c>
      <c r="I122" s="27">
        <v>0</v>
      </c>
      <c r="J122" s="27">
        <v>208366</v>
      </c>
      <c r="K122" s="27">
        <v>0</v>
      </c>
      <c r="L12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2.0941531244764618E-2</v>
      </c>
      <c r="M122" s="27">
        <v>250</v>
      </c>
      <c r="N122" s="27">
        <v>0</v>
      </c>
      <c r="O122" s="27">
        <v>11938</v>
      </c>
      <c r="P122" s="27">
        <v>0</v>
      </c>
      <c r="Q12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3.9577836411609502E-3</v>
      </c>
      <c r="R122" s="27">
        <v>22</v>
      </c>
      <c r="S122" s="27">
        <v>29</v>
      </c>
      <c r="T122" s="27">
        <v>0</v>
      </c>
      <c r="U122" s="27">
        <v>11938</v>
      </c>
      <c r="V122" s="27">
        <v>0</v>
      </c>
      <c r="W122" s="27">
        <v>303</v>
      </c>
      <c r="X122" s="27">
        <v>645</v>
      </c>
      <c r="Y12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0.54334200397377697</v>
      </c>
      <c r="Z122" s="27">
        <v>3393</v>
      </c>
      <c r="AA122" s="27">
        <v>149859</v>
      </c>
      <c r="AB122" s="27">
        <v>40038</v>
      </c>
      <c r="AC122" s="27">
        <v>0</v>
      </c>
      <c r="AD122" s="27">
        <v>0</v>
      </c>
      <c r="AE122" s="27">
        <v>208366</v>
      </c>
      <c r="AF122" s="27">
        <v>0</v>
      </c>
      <c r="AG12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1.5960065010448108</v>
      </c>
      <c r="AH122" s="27">
        <v>18551</v>
      </c>
      <c r="AI122" s="27">
        <v>4266</v>
      </c>
      <c r="AJ122" s="27">
        <v>0</v>
      </c>
      <c r="AK122" s="27">
        <v>3831</v>
      </c>
      <c r="AL122" s="27">
        <v>0</v>
      </c>
      <c r="AM122" s="27">
        <v>226</v>
      </c>
      <c r="AN122" s="27">
        <v>4615</v>
      </c>
      <c r="AO122" s="27">
        <v>7683</v>
      </c>
      <c r="AP122" s="27">
        <v>-665</v>
      </c>
      <c r="AQ122" s="27">
        <v>-7949</v>
      </c>
      <c r="AR12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3.1971016920757247</v>
      </c>
      <c r="AS122" s="27">
        <v>14741</v>
      </c>
      <c r="AT122" s="27">
        <v>3003</v>
      </c>
      <c r="AU122" s="27">
        <v>7882</v>
      </c>
      <c r="AV122" s="27">
        <v>1971</v>
      </c>
      <c r="AW122" s="27">
        <v>3587</v>
      </c>
      <c r="AX122" s="27">
        <v>0</v>
      </c>
      <c r="AY122" s="27">
        <v>4615</v>
      </c>
      <c r="AZ122" s="27">
        <v>1205</v>
      </c>
      <c r="BA122" s="27">
        <v>1163</v>
      </c>
      <c r="BB122" s="27">
        <v>0</v>
      </c>
      <c r="BC122" s="27">
        <v>0</v>
      </c>
      <c r="BD122" s="27">
        <v>0</v>
      </c>
      <c r="BE122" s="27">
        <v>11938</v>
      </c>
      <c r="BF122" s="26">
        <f>IFERROR(SUM(Cons_Metrics[[#This Row],[Operating surplus/(deficit) (social housing lettings)]])/SUM(Cons_Metrics[[#This Row],[Turnover from social housing lettings]]),"")</f>
        <v>0.26120527306967983</v>
      </c>
      <c r="BG122" s="27">
        <v>13870</v>
      </c>
      <c r="BH122" s="27">
        <v>53100</v>
      </c>
      <c r="BI122" s="26">
        <f>IFERROR(SUM(Cons_Metrics[[#This Row],[Operating surplus/(deficit) (overall)2]],-Cons_Metrics[[#This Row],[Gain/(loss) on disposal of fixed assets (housing properties)2]],-Cons_Metrics[[#This Row],[Gain/(loss) on disposal of fixed assets (other)2]])/SUM(Cons_Metrics[[#This Row],[Turnover (overall)]]),"")</f>
        <v>0.23702462334904095</v>
      </c>
      <c r="BJ122" s="27">
        <v>18551</v>
      </c>
      <c r="BK122" s="27">
        <v>4266</v>
      </c>
      <c r="BL122" s="27">
        <v>0</v>
      </c>
      <c r="BM122" s="27">
        <v>60268</v>
      </c>
      <c r="BN122" s="26">
        <f>IFERROR(SUM(Cons_Metrics[[#This Row],[Operating surplus/(deficit) (overall)3]],Cons_Metrics[[#This Row],[Share of operating surplus/(deficit) in joint ventures or associates]])/SUM(Cons_Metrics[[#This Row],[Total assets less current liabilities]]),"")</f>
        <v>6.5772492625368731E-2</v>
      </c>
      <c r="BO122" s="27">
        <v>18551</v>
      </c>
      <c r="BP122" s="27">
        <v>0</v>
      </c>
      <c r="BQ122" s="27">
        <v>282048</v>
      </c>
      <c r="BR122" s="65">
        <f>Cons_Metrics[[#This Row],[Total social housing units owned (Period end)]]</f>
        <v>11938</v>
      </c>
      <c r="BS122" s="26">
        <v>5.8646112600536189E-4</v>
      </c>
      <c r="BT122" s="26">
        <v>1.9939678284182305E-2</v>
      </c>
      <c r="BU122" s="30" t="s">
        <v>850</v>
      </c>
      <c r="BV122" s="64">
        <v>2009</v>
      </c>
      <c r="BW122" s="31" t="s">
        <v>859</v>
      </c>
      <c r="BX122" s="30" t="s">
        <v>853</v>
      </c>
      <c r="BY122" s="29">
        <v>0.92070169320167683</v>
      </c>
    </row>
    <row r="123" spans="1:77" x14ac:dyDescent="0.25">
      <c r="A123" s="23" t="s">
        <v>376</v>
      </c>
      <c r="B123" s="24" t="s">
        <v>287</v>
      </c>
      <c r="C123" s="25" t="s">
        <v>686</v>
      </c>
      <c r="D12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0.1974227731764174</v>
      </c>
      <c r="E123" s="27">
        <v>36745</v>
      </c>
      <c r="F123" s="27">
        <v>0</v>
      </c>
      <c r="G123" s="27">
        <v>9463</v>
      </c>
      <c r="H123" s="27">
        <v>964</v>
      </c>
      <c r="I123" s="27">
        <v>0</v>
      </c>
      <c r="J123" s="27">
        <v>238939</v>
      </c>
      <c r="K123" s="27">
        <v>0</v>
      </c>
      <c r="L12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1.6523959741625356E-2</v>
      </c>
      <c r="M123" s="27">
        <v>220</v>
      </c>
      <c r="N123" s="27">
        <v>0</v>
      </c>
      <c r="O123" s="27">
        <v>12709</v>
      </c>
      <c r="P123" s="27">
        <v>605</v>
      </c>
      <c r="Q12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7.4587901842321181E-5</v>
      </c>
      <c r="R123" s="27">
        <v>1</v>
      </c>
      <c r="S123" s="27">
        <v>0</v>
      </c>
      <c r="T123" s="27">
        <v>0</v>
      </c>
      <c r="U123" s="27">
        <v>12709</v>
      </c>
      <c r="V123" s="27">
        <v>605</v>
      </c>
      <c r="W123" s="27">
        <v>93</v>
      </c>
      <c r="X123" s="27">
        <v>0</v>
      </c>
      <c r="Y12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0.77584236980986776</v>
      </c>
      <c r="Z123" s="27">
        <v>1131</v>
      </c>
      <c r="AA123" s="27">
        <v>212344</v>
      </c>
      <c r="AB123" s="27">
        <v>28096</v>
      </c>
      <c r="AC123" s="27">
        <v>0</v>
      </c>
      <c r="AD123" s="27">
        <v>0</v>
      </c>
      <c r="AE123" s="27">
        <v>238939</v>
      </c>
      <c r="AF123" s="27">
        <v>0</v>
      </c>
      <c r="AG12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0.72609619470735942</v>
      </c>
      <c r="AH123" s="27">
        <v>11719</v>
      </c>
      <c r="AI123" s="27">
        <v>1389</v>
      </c>
      <c r="AJ123" s="27">
        <v>0</v>
      </c>
      <c r="AK123" s="27">
        <v>129</v>
      </c>
      <c r="AL123" s="27">
        <v>0</v>
      </c>
      <c r="AM123" s="27">
        <v>347</v>
      </c>
      <c r="AN123" s="27">
        <v>9463</v>
      </c>
      <c r="AO123" s="27">
        <v>6433</v>
      </c>
      <c r="AP123" s="27">
        <v>-1847</v>
      </c>
      <c r="AQ123" s="27">
        <v>-8507</v>
      </c>
      <c r="AR12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4.0875757337320007</v>
      </c>
      <c r="AS123" s="27">
        <v>11604</v>
      </c>
      <c r="AT123" s="27">
        <v>3151</v>
      </c>
      <c r="AU123" s="27">
        <v>4343</v>
      </c>
      <c r="AV123" s="27">
        <v>9583</v>
      </c>
      <c r="AW123" s="27">
        <v>9149</v>
      </c>
      <c r="AX123" s="27">
        <v>0</v>
      </c>
      <c r="AY123" s="27">
        <v>9463</v>
      </c>
      <c r="AZ123" s="27">
        <v>4656</v>
      </c>
      <c r="BA123" s="27">
        <v>0</v>
      </c>
      <c r="BB123" s="27">
        <v>0</v>
      </c>
      <c r="BC123" s="27">
        <v>0</v>
      </c>
      <c r="BD123" s="27">
        <v>0</v>
      </c>
      <c r="BE123" s="27">
        <v>12709</v>
      </c>
      <c r="BF123" s="26">
        <f>IFERROR(SUM(Cons_Metrics[[#This Row],[Operating surplus/(deficit) (social housing lettings)]])/SUM(Cons_Metrics[[#This Row],[Turnover from social housing lettings]]),"")</f>
        <v>0.1529955465927233</v>
      </c>
      <c r="BG123" s="27">
        <v>9104</v>
      </c>
      <c r="BH123" s="27">
        <v>59505</v>
      </c>
      <c r="BI123" s="26">
        <f>IFERROR(SUM(Cons_Metrics[[#This Row],[Operating surplus/(deficit) (overall)2]],-Cons_Metrics[[#This Row],[Gain/(loss) on disposal of fixed assets (housing properties)2]],-Cons_Metrics[[#This Row],[Gain/(loss) on disposal of fixed assets (other)2]])/SUM(Cons_Metrics[[#This Row],[Turnover (overall)]]),"")</f>
        <v>0.16095858393842127</v>
      </c>
      <c r="BJ123" s="27">
        <v>11719</v>
      </c>
      <c r="BK123" s="27">
        <v>1389</v>
      </c>
      <c r="BL123" s="27">
        <v>0</v>
      </c>
      <c r="BM123" s="27">
        <v>64178</v>
      </c>
      <c r="BN123" s="26">
        <f>IFERROR(SUM(Cons_Metrics[[#This Row],[Operating surplus/(deficit) (overall)3]],Cons_Metrics[[#This Row],[Share of operating surplus/(deficit) in joint ventures or associates]])/SUM(Cons_Metrics[[#This Row],[Total assets less current liabilities]]),"")</f>
        <v>4.0450376752165076E-2</v>
      </c>
      <c r="BO123" s="27">
        <v>11719</v>
      </c>
      <c r="BP123" s="27">
        <v>0</v>
      </c>
      <c r="BQ123" s="27">
        <v>289713</v>
      </c>
      <c r="BR123" s="65">
        <f>Cons_Metrics[[#This Row],[Total social housing units owned (Period end)]]</f>
        <v>12709</v>
      </c>
      <c r="BS123" s="26">
        <v>8.1123613187504912E-2</v>
      </c>
      <c r="BT123" s="26">
        <v>0</v>
      </c>
      <c r="BU123" s="30" t="s">
        <v>850</v>
      </c>
      <c r="BV123" s="64">
        <v>2006</v>
      </c>
      <c r="BW123" s="31" t="s">
        <v>851</v>
      </c>
      <c r="BX123" s="30" t="s">
        <v>853</v>
      </c>
      <c r="BY123" s="29">
        <v>0.92070169320167683</v>
      </c>
    </row>
    <row r="124" spans="1:77" x14ac:dyDescent="0.25">
      <c r="A124" s="23" t="s">
        <v>476</v>
      </c>
      <c r="B124" s="24" t="s">
        <v>475</v>
      </c>
      <c r="C124" s="25" t="s">
        <v>686</v>
      </c>
      <c r="D12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0.11235373304338822</v>
      </c>
      <c r="E124" s="27">
        <v>17507</v>
      </c>
      <c r="F124" s="27">
        <v>65</v>
      </c>
      <c r="G124" s="27">
        <v>4128</v>
      </c>
      <c r="H124" s="27">
        <v>0</v>
      </c>
      <c r="I124" s="27">
        <v>0</v>
      </c>
      <c r="J124" s="27">
        <v>193140</v>
      </c>
      <c r="K124" s="27">
        <v>0</v>
      </c>
      <c r="L12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1.1421319796954314E-2</v>
      </c>
      <c r="M124" s="27">
        <v>117</v>
      </c>
      <c r="N124" s="27">
        <v>0</v>
      </c>
      <c r="O124" s="27">
        <v>9959</v>
      </c>
      <c r="P124" s="27">
        <v>285</v>
      </c>
      <c r="Q12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1.3666536509176104E-3</v>
      </c>
      <c r="R124" s="27">
        <v>0</v>
      </c>
      <c r="S124" s="27">
        <v>0</v>
      </c>
      <c r="T124" s="27">
        <v>14</v>
      </c>
      <c r="U124" s="27">
        <v>9959</v>
      </c>
      <c r="V124" s="27">
        <v>285</v>
      </c>
      <c r="W124" s="27">
        <v>0</v>
      </c>
      <c r="X124" s="27">
        <v>0</v>
      </c>
      <c r="Y12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0.21747954851403128</v>
      </c>
      <c r="Z124" s="27">
        <v>0</v>
      </c>
      <c r="AA124" s="27">
        <v>59253</v>
      </c>
      <c r="AB124" s="27">
        <v>17249</v>
      </c>
      <c r="AC124" s="27">
        <v>0</v>
      </c>
      <c r="AD124" s="27">
        <v>0</v>
      </c>
      <c r="AE124" s="27">
        <v>193140</v>
      </c>
      <c r="AF124" s="27">
        <v>0</v>
      </c>
      <c r="AG12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3.7898821500431157</v>
      </c>
      <c r="AH124" s="27">
        <v>11281</v>
      </c>
      <c r="AI124" s="27">
        <v>1602</v>
      </c>
      <c r="AJ124" s="27">
        <v>6</v>
      </c>
      <c r="AK124" s="27">
        <v>2609</v>
      </c>
      <c r="AL124" s="27">
        <v>0</v>
      </c>
      <c r="AM124" s="27">
        <v>107</v>
      </c>
      <c r="AN124" s="27">
        <v>4128</v>
      </c>
      <c r="AO124" s="27">
        <v>10142</v>
      </c>
      <c r="AP124" s="27">
        <v>0</v>
      </c>
      <c r="AQ124" s="27">
        <v>-3479</v>
      </c>
      <c r="AR12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2.7985359005214603</v>
      </c>
      <c r="AS124" s="27">
        <v>12160</v>
      </c>
      <c r="AT124" s="27">
        <v>2273</v>
      </c>
      <c r="AU124" s="27">
        <v>5349</v>
      </c>
      <c r="AV124" s="27">
        <v>1796</v>
      </c>
      <c r="AW124" s="27">
        <v>1792</v>
      </c>
      <c r="AX124" s="27">
        <v>31</v>
      </c>
      <c r="AY124" s="27">
        <v>4128</v>
      </c>
      <c r="AZ124" s="27">
        <v>297</v>
      </c>
      <c r="BA124" s="27">
        <v>0</v>
      </c>
      <c r="BB124" s="27">
        <v>0</v>
      </c>
      <c r="BC124" s="27">
        <v>81</v>
      </c>
      <c r="BD124" s="27">
        <v>0</v>
      </c>
      <c r="BE124" s="27">
        <v>9972</v>
      </c>
      <c r="BF124" s="26">
        <f>IFERROR(SUM(Cons_Metrics[[#This Row],[Operating surplus/(deficit) (social housing lettings)]])/SUM(Cons_Metrics[[#This Row],[Turnover from social housing lettings]]),"")</f>
        <v>0.23518207282913164</v>
      </c>
      <c r="BG124" s="27">
        <v>10495</v>
      </c>
      <c r="BH124" s="27">
        <v>44625</v>
      </c>
      <c r="BI124" s="26">
        <f>IFERROR(SUM(Cons_Metrics[[#This Row],[Operating surplus/(deficit) (overall)2]],-Cons_Metrics[[#This Row],[Gain/(loss) on disposal of fixed assets (housing properties)2]],-Cons_Metrics[[#This Row],[Gain/(loss) on disposal of fixed assets (other)2]])/SUM(Cons_Metrics[[#This Row],[Turnover (overall)]]),"")</f>
        <v>0.1848002598246184</v>
      </c>
      <c r="BJ124" s="27">
        <v>11281</v>
      </c>
      <c r="BK124" s="27">
        <v>1602</v>
      </c>
      <c r="BL124" s="27">
        <v>6</v>
      </c>
      <c r="BM124" s="27">
        <v>52343</v>
      </c>
      <c r="BN124" s="26">
        <f>IFERROR(SUM(Cons_Metrics[[#This Row],[Operating surplus/(deficit) (overall)3]],Cons_Metrics[[#This Row],[Share of operating surplus/(deficit) in joint ventures or associates]])/SUM(Cons_Metrics[[#This Row],[Total assets less current liabilities]]),"")</f>
        <v>5.4171508696445547E-2</v>
      </c>
      <c r="BO124" s="27">
        <v>11281</v>
      </c>
      <c r="BP124" s="27">
        <v>0</v>
      </c>
      <c r="BQ124" s="27">
        <v>208246</v>
      </c>
      <c r="BR124" s="65">
        <f>Cons_Metrics[[#This Row],[Total social housing units owned (Period end)]]</f>
        <v>9959</v>
      </c>
      <c r="BS124" s="26">
        <v>3.1127623255346923E-3</v>
      </c>
      <c r="BT124" s="26">
        <v>0</v>
      </c>
      <c r="BU124" s="30" t="s">
        <v>850</v>
      </c>
      <c r="BV124" s="64">
        <v>2007</v>
      </c>
      <c r="BW124" s="31" t="s">
        <v>851</v>
      </c>
      <c r="BX124" s="30" t="s">
        <v>854</v>
      </c>
      <c r="BY124" s="29">
        <v>0.91151594838903649</v>
      </c>
    </row>
    <row r="125" spans="1:77" x14ac:dyDescent="0.25">
      <c r="A125" s="23" t="s">
        <v>514</v>
      </c>
      <c r="B125" s="24" t="s">
        <v>651</v>
      </c>
      <c r="C125" s="25" t="s">
        <v>686</v>
      </c>
      <c r="D12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3.9643127918330121E-2</v>
      </c>
      <c r="E125" s="27">
        <v>29841</v>
      </c>
      <c r="F125" s="27">
        <v>0</v>
      </c>
      <c r="G125" s="27">
        <v>12370</v>
      </c>
      <c r="H125" s="27">
        <v>299</v>
      </c>
      <c r="I125" s="27">
        <v>0</v>
      </c>
      <c r="J125" s="27">
        <v>1072317</v>
      </c>
      <c r="K125" s="27">
        <v>0</v>
      </c>
      <c r="L12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4.6640237198920615E-3</v>
      </c>
      <c r="M125" s="27">
        <v>140</v>
      </c>
      <c r="N125" s="27">
        <v>0</v>
      </c>
      <c r="O125" s="27">
        <v>29084</v>
      </c>
      <c r="P125" s="27">
        <v>933</v>
      </c>
      <c r="Q12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25" s="27">
        <v>0</v>
      </c>
      <c r="S125" s="27">
        <v>0</v>
      </c>
      <c r="T125" s="27">
        <v>0</v>
      </c>
      <c r="U125" s="27">
        <v>29084</v>
      </c>
      <c r="V125" s="27">
        <v>933</v>
      </c>
      <c r="W125" s="27">
        <v>156</v>
      </c>
      <c r="X125" s="27">
        <v>4128</v>
      </c>
      <c r="Y12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0.2313271168880098</v>
      </c>
      <c r="Z125" s="27">
        <v>29322</v>
      </c>
      <c r="AA125" s="27">
        <v>271539</v>
      </c>
      <c r="AB125" s="27">
        <v>52805</v>
      </c>
      <c r="AC125" s="27">
        <v>0</v>
      </c>
      <c r="AD125" s="27">
        <v>0</v>
      </c>
      <c r="AE125" s="27">
        <v>1072317</v>
      </c>
      <c r="AF125" s="27">
        <v>0</v>
      </c>
      <c r="AG12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1.9903769045709703</v>
      </c>
      <c r="AH125" s="27">
        <v>29413</v>
      </c>
      <c r="AI125" s="27">
        <v>3001</v>
      </c>
      <c r="AJ125" s="27">
        <v>-548</v>
      </c>
      <c r="AK125" s="27">
        <v>7802</v>
      </c>
      <c r="AL125" s="27">
        <v>0</v>
      </c>
      <c r="AM125" s="27">
        <v>2732</v>
      </c>
      <c r="AN125" s="27">
        <v>14466</v>
      </c>
      <c r="AO125" s="27">
        <v>22360</v>
      </c>
      <c r="AP125" s="27">
        <v>-299</v>
      </c>
      <c r="AQ125" s="27">
        <v>-14665</v>
      </c>
      <c r="AR12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3.5966776964470739</v>
      </c>
      <c r="AS125" s="27">
        <v>32031</v>
      </c>
      <c r="AT125" s="27">
        <v>12298</v>
      </c>
      <c r="AU125" s="27">
        <v>24660</v>
      </c>
      <c r="AV125" s="27">
        <v>19749</v>
      </c>
      <c r="AW125" s="27">
        <v>727</v>
      </c>
      <c r="AX125" s="27">
        <v>0</v>
      </c>
      <c r="AY125" s="27">
        <v>14466</v>
      </c>
      <c r="AZ125" s="27">
        <v>267</v>
      </c>
      <c r="BA125" s="27">
        <v>853</v>
      </c>
      <c r="BB125" s="27">
        <v>2360</v>
      </c>
      <c r="BC125" s="27">
        <v>198</v>
      </c>
      <c r="BD125" s="27">
        <v>0</v>
      </c>
      <c r="BE125" s="27">
        <v>29919</v>
      </c>
      <c r="BF125" s="26">
        <f>IFERROR(SUM(Cons_Metrics[[#This Row],[Operating surplus/(deficit) (social housing lettings)]])/SUM(Cons_Metrics[[#This Row],[Turnover from social housing lettings]]),"")</f>
        <v>0.20246312273865849</v>
      </c>
      <c r="BG125" s="27">
        <v>29098</v>
      </c>
      <c r="BH125" s="27">
        <v>143720</v>
      </c>
      <c r="BI125" s="26">
        <f>IFERROR(SUM(Cons_Metrics[[#This Row],[Operating surplus/(deficit) (overall)2]],-Cons_Metrics[[#This Row],[Gain/(loss) on disposal of fixed assets (housing properties)2]],-Cons_Metrics[[#This Row],[Gain/(loss) on disposal of fixed assets (other)2]])/SUM(Cons_Metrics[[#This Row],[Turnover (overall)]]),"")</f>
        <v>0.17308235535810584</v>
      </c>
      <c r="BJ125" s="27">
        <v>29413</v>
      </c>
      <c r="BK125" s="27">
        <v>3001</v>
      </c>
      <c r="BL125" s="27">
        <v>-548</v>
      </c>
      <c r="BM125" s="27">
        <v>155764</v>
      </c>
      <c r="BN125" s="26">
        <f>IFERROR(SUM(Cons_Metrics[[#This Row],[Operating surplus/(deficit) (overall)3]],Cons_Metrics[[#This Row],[Share of operating surplus/(deficit) in joint ventures or associates]])/SUM(Cons_Metrics[[#This Row],[Total assets less current liabilities]]),"")</f>
        <v>2.6216676930216783E-2</v>
      </c>
      <c r="BO125" s="27">
        <v>29413</v>
      </c>
      <c r="BP125" s="27">
        <v>-38</v>
      </c>
      <c r="BQ125" s="27">
        <v>1120470</v>
      </c>
      <c r="BR125" s="65">
        <f>Cons_Metrics[[#This Row],[Total social housing units owned (Period end)]]</f>
        <v>29084</v>
      </c>
      <c r="BS125" s="26">
        <v>6.8147435015816257E-2</v>
      </c>
      <c r="BT125" s="26">
        <v>0.13302846926144959</v>
      </c>
      <c r="BU125" s="30" t="s">
        <v>850</v>
      </c>
      <c r="BV125" s="64">
        <v>2005</v>
      </c>
      <c r="BW125" s="31" t="s">
        <v>851</v>
      </c>
      <c r="BX125" s="30" t="s">
        <v>853</v>
      </c>
      <c r="BY125" s="29">
        <v>0.92070566939705123</v>
      </c>
    </row>
    <row r="126" spans="1:77" x14ac:dyDescent="0.25">
      <c r="A126" s="23" t="s">
        <v>615</v>
      </c>
      <c r="B126" s="24" t="s">
        <v>614</v>
      </c>
      <c r="C126" s="25" t="s">
        <v>686</v>
      </c>
      <c r="D12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8.1544350312017219E-2</v>
      </c>
      <c r="E126" s="27">
        <v>209882</v>
      </c>
      <c r="F126" s="27">
        <v>0</v>
      </c>
      <c r="G126" s="27">
        <v>20472</v>
      </c>
      <c r="H126" s="27">
        <v>8333</v>
      </c>
      <c r="I126" s="27">
        <v>0</v>
      </c>
      <c r="J126" s="27">
        <v>2927082</v>
      </c>
      <c r="K126" s="27">
        <v>0</v>
      </c>
      <c r="L12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1.9663975971466116E-2</v>
      </c>
      <c r="M126" s="27">
        <v>838</v>
      </c>
      <c r="N126" s="27">
        <v>0</v>
      </c>
      <c r="O126" s="27">
        <v>40375</v>
      </c>
      <c r="P126" s="27">
        <v>2241</v>
      </c>
      <c r="Q12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26" s="27">
        <v>0</v>
      </c>
      <c r="S126" s="27">
        <v>0</v>
      </c>
      <c r="T126" s="27">
        <v>0</v>
      </c>
      <c r="U126" s="27">
        <v>40375</v>
      </c>
      <c r="V126" s="27">
        <v>2241</v>
      </c>
      <c r="W126" s="27">
        <v>2549</v>
      </c>
      <c r="X126" s="27">
        <v>10</v>
      </c>
      <c r="Y12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0.4603936616739811</v>
      </c>
      <c r="Z126" s="27">
        <v>46066</v>
      </c>
      <c r="AA126" s="27">
        <v>1438993</v>
      </c>
      <c r="AB126" s="27">
        <v>137449</v>
      </c>
      <c r="AC126" s="27">
        <v>0</v>
      </c>
      <c r="AD126" s="27">
        <v>0</v>
      </c>
      <c r="AE126" s="27">
        <v>2927082</v>
      </c>
      <c r="AF126" s="27">
        <v>0</v>
      </c>
      <c r="AG12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1.4292872375470291</v>
      </c>
      <c r="AH126" s="27">
        <v>89774</v>
      </c>
      <c r="AI126" s="27">
        <v>16878</v>
      </c>
      <c r="AJ126" s="27">
        <v>0</v>
      </c>
      <c r="AK126" s="27">
        <v>9571</v>
      </c>
      <c r="AL126" s="27">
        <v>0</v>
      </c>
      <c r="AM126" s="27">
        <v>1114</v>
      </c>
      <c r="AN126" s="27">
        <v>20472</v>
      </c>
      <c r="AO126" s="27">
        <v>38470</v>
      </c>
      <c r="AP126" s="27">
        <v>-9693</v>
      </c>
      <c r="AQ126" s="27">
        <v>-47984</v>
      </c>
      <c r="AR12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4.4597897340754482</v>
      </c>
      <c r="AS126" s="27">
        <v>50998</v>
      </c>
      <c r="AT126" s="27">
        <v>27789</v>
      </c>
      <c r="AU126" s="27">
        <v>30984</v>
      </c>
      <c r="AV126" s="27">
        <v>40084</v>
      </c>
      <c r="AW126" s="27">
        <v>7959</v>
      </c>
      <c r="AX126" s="27">
        <v>0</v>
      </c>
      <c r="AY126" s="27">
        <v>20472</v>
      </c>
      <c r="AZ126" s="27">
        <v>521</v>
      </c>
      <c r="BA126" s="27">
        <v>1456</v>
      </c>
      <c r="BB126" s="27">
        <v>0</v>
      </c>
      <c r="BC126" s="27">
        <v>0</v>
      </c>
      <c r="BD126" s="27">
        <v>24</v>
      </c>
      <c r="BE126" s="27">
        <v>40425</v>
      </c>
      <c r="BF126" s="26">
        <f>IFERROR(SUM(Cons_Metrics[[#This Row],[Operating surplus/(deficit) (social housing lettings)]])/SUM(Cons_Metrics[[#This Row],[Turnover from social housing lettings]]),"")</f>
        <v>0.24705397547909522</v>
      </c>
      <c r="BG126" s="27">
        <v>65348</v>
      </c>
      <c r="BH126" s="27">
        <v>264509</v>
      </c>
      <c r="BI126" s="26">
        <f>IFERROR(SUM(Cons_Metrics[[#This Row],[Operating surplus/(deficit) (overall)2]],-Cons_Metrics[[#This Row],[Gain/(loss) on disposal of fixed assets (housing properties)2]],-Cons_Metrics[[#This Row],[Gain/(loss) on disposal of fixed assets (other)2]])/SUM(Cons_Metrics[[#This Row],[Turnover (overall)]]),"")</f>
        <v>0.2263998583758568</v>
      </c>
      <c r="BJ126" s="27">
        <v>89774</v>
      </c>
      <c r="BK126" s="27">
        <v>16878</v>
      </c>
      <c r="BL126" s="27">
        <v>0</v>
      </c>
      <c r="BM126" s="27">
        <v>321979</v>
      </c>
      <c r="BN126" s="26">
        <f>IFERROR(SUM(Cons_Metrics[[#This Row],[Operating surplus/(deficit) (overall)3]],Cons_Metrics[[#This Row],[Share of operating surplus/(deficit) in joint ventures or associates]])/SUM(Cons_Metrics[[#This Row],[Total assets less current liabilities]]),"")</f>
        <v>2.773228370252662E-2</v>
      </c>
      <c r="BO126" s="27">
        <v>89774</v>
      </c>
      <c r="BP126" s="27">
        <v>156</v>
      </c>
      <c r="BQ126" s="27">
        <v>3242791</v>
      </c>
      <c r="BR126" s="65">
        <f>Cons_Metrics[[#This Row],[Total social housing units owned (Period end)]]</f>
        <v>40375</v>
      </c>
      <c r="BS126" s="26">
        <v>2.4367269031506409E-2</v>
      </c>
      <c r="BT126" s="26">
        <v>8.5892764185320145E-2</v>
      </c>
      <c r="BU126" s="30" t="s">
        <v>845</v>
      </c>
      <c r="BV126" s="64" t="s">
        <v>118</v>
      </c>
      <c r="BW126" s="31" t="s">
        <v>118</v>
      </c>
      <c r="BX126" s="30" t="s">
        <v>848</v>
      </c>
      <c r="BY126" s="29">
        <v>1.1358461163026041</v>
      </c>
    </row>
    <row r="127" spans="1:77" x14ac:dyDescent="0.25">
      <c r="A127" s="23" t="s">
        <v>477</v>
      </c>
      <c r="B127" s="24" t="s">
        <v>103</v>
      </c>
      <c r="C127" s="25" t="s">
        <v>686</v>
      </c>
      <c r="D12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0.10112863565440754</v>
      </c>
      <c r="E127" s="27">
        <v>221393</v>
      </c>
      <c r="F127" s="27">
        <v>0</v>
      </c>
      <c r="G127" s="27">
        <v>39952</v>
      </c>
      <c r="H127" s="27">
        <v>9640</v>
      </c>
      <c r="I127" s="27">
        <v>0</v>
      </c>
      <c r="J127" s="27">
        <v>2679607</v>
      </c>
      <c r="K127" s="27">
        <v>0</v>
      </c>
      <c r="L12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2.6747111556217788E-2</v>
      </c>
      <c r="M127" s="27">
        <v>1095</v>
      </c>
      <c r="N127" s="27">
        <v>0</v>
      </c>
      <c r="O127" s="27">
        <v>38902</v>
      </c>
      <c r="P127" s="27">
        <v>2037</v>
      </c>
      <c r="Q12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9.6479668674698798E-3</v>
      </c>
      <c r="R127" s="27">
        <v>30</v>
      </c>
      <c r="S127" s="27">
        <v>111</v>
      </c>
      <c r="T127" s="27">
        <v>269</v>
      </c>
      <c r="U127" s="27">
        <v>38902</v>
      </c>
      <c r="V127" s="27">
        <v>2037</v>
      </c>
      <c r="W127" s="27">
        <v>123</v>
      </c>
      <c r="X127" s="27">
        <v>1434</v>
      </c>
      <c r="Y12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0.51345999618600791</v>
      </c>
      <c r="Z127" s="27">
        <v>19699</v>
      </c>
      <c r="AA127" s="27">
        <v>1444163</v>
      </c>
      <c r="AB127" s="27">
        <v>87991</v>
      </c>
      <c r="AC127" s="27">
        <v>0</v>
      </c>
      <c r="AD127" s="27">
        <v>0</v>
      </c>
      <c r="AE127" s="27">
        <v>2679607</v>
      </c>
      <c r="AF127" s="27">
        <v>0</v>
      </c>
      <c r="AG12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1.1374535792034832</v>
      </c>
      <c r="AH127" s="27">
        <v>129656</v>
      </c>
      <c r="AI127" s="27">
        <v>45380</v>
      </c>
      <c r="AJ127" s="27">
        <v>-261</v>
      </c>
      <c r="AK127" s="27">
        <v>12265</v>
      </c>
      <c r="AL127" s="27">
        <v>0</v>
      </c>
      <c r="AM127" s="27">
        <v>1344</v>
      </c>
      <c r="AN127" s="27">
        <v>39952</v>
      </c>
      <c r="AO127" s="27">
        <v>37395</v>
      </c>
      <c r="AP127" s="27">
        <v>-9640</v>
      </c>
      <c r="AQ127" s="27">
        <v>-52832</v>
      </c>
      <c r="AR12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4.1120764999228827</v>
      </c>
      <c r="AS127" s="27">
        <v>23921</v>
      </c>
      <c r="AT127" s="27">
        <v>20986</v>
      </c>
      <c r="AU127" s="27">
        <v>34075</v>
      </c>
      <c r="AV127" s="27">
        <v>18680</v>
      </c>
      <c r="AW127" s="27">
        <v>0</v>
      </c>
      <c r="AX127" s="27">
        <v>0</v>
      </c>
      <c r="AY127" s="27">
        <v>39952</v>
      </c>
      <c r="AZ127" s="27">
        <v>210</v>
      </c>
      <c r="BA127" s="27">
        <v>0</v>
      </c>
      <c r="BB127" s="27">
        <v>5246</v>
      </c>
      <c r="BC127" s="27">
        <v>16788</v>
      </c>
      <c r="BD127" s="27">
        <v>110</v>
      </c>
      <c r="BE127" s="27">
        <v>38902</v>
      </c>
      <c r="BF127" s="26">
        <f>IFERROR(SUM(Cons_Metrics[[#This Row],[Operating surplus/(deficit) (social housing lettings)]])/SUM(Cons_Metrics[[#This Row],[Turnover from social housing lettings]]),"")</f>
        <v>0.39664225352112675</v>
      </c>
      <c r="BG127" s="27">
        <v>88005</v>
      </c>
      <c r="BH127" s="27">
        <v>221875</v>
      </c>
      <c r="BI127" s="26">
        <f>IFERROR(SUM(Cons_Metrics[[#This Row],[Operating surplus/(deficit) (overall)2]],-Cons_Metrics[[#This Row],[Gain/(loss) on disposal of fixed assets (housing properties)2]],-Cons_Metrics[[#This Row],[Gain/(loss) on disposal of fixed assets (other)2]])/SUM(Cons_Metrics[[#This Row],[Turnover (overall)]]),"")</f>
        <v>0.2613441741119733</v>
      </c>
      <c r="BJ127" s="27">
        <v>129656</v>
      </c>
      <c r="BK127" s="27">
        <v>45380</v>
      </c>
      <c r="BL127" s="27">
        <v>-261</v>
      </c>
      <c r="BM127" s="27">
        <v>323470</v>
      </c>
      <c r="BN127" s="26">
        <f>IFERROR(SUM(Cons_Metrics[[#This Row],[Operating surplus/(deficit) (overall)3]],Cons_Metrics[[#This Row],[Share of operating surplus/(deficit) in joint ventures or associates]])/SUM(Cons_Metrics[[#This Row],[Total assets less current liabilities]]),"")</f>
        <v>4.460436060122451E-2</v>
      </c>
      <c r="BO127" s="27">
        <v>129656</v>
      </c>
      <c r="BP127" s="27">
        <v>0</v>
      </c>
      <c r="BQ127" s="27">
        <v>2906801</v>
      </c>
      <c r="BR127" s="65">
        <f>Cons_Metrics[[#This Row],[Total social housing units owned (Period end)]]</f>
        <v>38902</v>
      </c>
      <c r="BS127" s="26">
        <v>1.7542957094351271E-2</v>
      </c>
      <c r="BT127" s="26">
        <v>6.9374421236752748E-2</v>
      </c>
      <c r="BU127" s="30" t="s">
        <v>845</v>
      </c>
      <c r="BV127" s="64" t="s">
        <v>118</v>
      </c>
      <c r="BW127" s="31" t="s">
        <v>118</v>
      </c>
      <c r="BX127" s="30" t="s">
        <v>848</v>
      </c>
      <c r="BY127" s="29">
        <v>1.0162253989622396</v>
      </c>
    </row>
    <row r="128" spans="1:77" x14ac:dyDescent="0.25">
      <c r="A128" s="23" t="s">
        <v>478</v>
      </c>
      <c r="B128" s="24" t="s">
        <v>161</v>
      </c>
      <c r="C128" s="25" t="s">
        <v>686</v>
      </c>
      <c r="D12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7.8825718840708589E-2</v>
      </c>
      <c r="E128" s="27">
        <v>53313</v>
      </c>
      <c r="F128" s="27">
        <v>0</v>
      </c>
      <c r="G128" s="27">
        <v>5561</v>
      </c>
      <c r="H128" s="27">
        <v>3178</v>
      </c>
      <c r="I128" s="27">
        <v>0</v>
      </c>
      <c r="J128" s="27">
        <v>787205</v>
      </c>
      <c r="K128" s="27">
        <v>0</v>
      </c>
      <c r="L12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2.5746327594376877E-2</v>
      </c>
      <c r="M128" s="27">
        <v>163</v>
      </c>
      <c r="N128" s="27">
        <v>0</v>
      </c>
      <c r="O128" s="27">
        <v>6081</v>
      </c>
      <c r="P128" s="27">
        <v>250</v>
      </c>
      <c r="Q12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1.4547025781362523E-2</v>
      </c>
      <c r="R128" s="27">
        <v>2</v>
      </c>
      <c r="S128" s="27">
        <v>84</v>
      </c>
      <c r="T128" s="27">
        <v>15</v>
      </c>
      <c r="U128" s="27">
        <v>6081</v>
      </c>
      <c r="V128" s="27">
        <v>250</v>
      </c>
      <c r="W128" s="27">
        <v>218</v>
      </c>
      <c r="X128" s="27">
        <v>394</v>
      </c>
      <c r="Y12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0.46281210104102488</v>
      </c>
      <c r="Z128" s="27">
        <v>46293</v>
      </c>
      <c r="AA128" s="27">
        <v>332480</v>
      </c>
      <c r="AB128" s="27">
        <v>14445</v>
      </c>
      <c r="AC128" s="27">
        <v>0</v>
      </c>
      <c r="AD128" s="27">
        <v>0</v>
      </c>
      <c r="AE128" s="27">
        <v>787205</v>
      </c>
      <c r="AF128" s="27">
        <v>0</v>
      </c>
      <c r="AG12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0.82510849349039062</v>
      </c>
      <c r="AH128" s="27">
        <v>14860</v>
      </c>
      <c r="AI128" s="27">
        <v>1961</v>
      </c>
      <c r="AJ128" s="27">
        <v>0</v>
      </c>
      <c r="AK128" s="27">
        <v>1963</v>
      </c>
      <c r="AL128" s="27">
        <v>0</v>
      </c>
      <c r="AM128" s="27">
        <v>78</v>
      </c>
      <c r="AN128" s="27">
        <v>5561</v>
      </c>
      <c r="AO128" s="27">
        <v>7856</v>
      </c>
      <c r="AP128" s="27">
        <v>-3178</v>
      </c>
      <c r="AQ128" s="27">
        <v>-12952</v>
      </c>
      <c r="AR12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5.8764966376906678</v>
      </c>
      <c r="AS128" s="27">
        <v>5295</v>
      </c>
      <c r="AT128" s="27">
        <v>6324</v>
      </c>
      <c r="AU128" s="27">
        <v>4725</v>
      </c>
      <c r="AV128" s="27">
        <v>4700</v>
      </c>
      <c r="AW128" s="27">
        <v>0</v>
      </c>
      <c r="AX128" s="27">
        <v>0</v>
      </c>
      <c r="AY128" s="27">
        <v>5561</v>
      </c>
      <c r="AZ128" s="27">
        <v>7013</v>
      </c>
      <c r="BA128" s="27">
        <v>578</v>
      </c>
      <c r="BB128" s="27">
        <v>293</v>
      </c>
      <c r="BC128" s="27">
        <v>0</v>
      </c>
      <c r="BD128" s="27">
        <v>1340</v>
      </c>
      <c r="BE128" s="27">
        <v>6097</v>
      </c>
      <c r="BF128" s="26">
        <f>IFERROR(SUM(Cons_Metrics[[#This Row],[Operating surplus/(deficit) (social housing lettings)]])/SUM(Cons_Metrics[[#This Row],[Turnover from social housing lettings]]),"")</f>
        <v>0.24121246311404271</v>
      </c>
      <c r="BG128" s="27">
        <v>11117</v>
      </c>
      <c r="BH128" s="27">
        <v>46088</v>
      </c>
      <c r="BI128" s="26">
        <f>IFERROR(SUM(Cons_Metrics[[#This Row],[Operating surplus/(deficit) (overall)2]],-Cons_Metrics[[#This Row],[Gain/(loss) on disposal of fixed assets (housing properties)2]],-Cons_Metrics[[#This Row],[Gain/(loss) on disposal of fixed assets (other)2]])/SUM(Cons_Metrics[[#This Row],[Turnover (overall)]]),"")</f>
        <v>0.23066056292693393</v>
      </c>
      <c r="BJ128" s="27">
        <v>14860</v>
      </c>
      <c r="BK128" s="27">
        <v>1961</v>
      </c>
      <c r="BL128" s="27">
        <v>0</v>
      </c>
      <c r="BM128" s="27">
        <v>55922</v>
      </c>
      <c r="BN128" s="26">
        <f>IFERROR(SUM(Cons_Metrics[[#This Row],[Operating surplus/(deficit) (overall)3]],Cons_Metrics[[#This Row],[Share of operating surplus/(deficit) in joint ventures or associates]])/SUM(Cons_Metrics[[#This Row],[Total assets less current liabilities]]),"")</f>
        <v>1.6957546793015227E-2</v>
      </c>
      <c r="BO128" s="27">
        <v>14860</v>
      </c>
      <c r="BP128" s="27">
        <v>0</v>
      </c>
      <c r="BQ128" s="27">
        <v>876306</v>
      </c>
      <c r="BR128" s="65">
        <f>Cons_Metrics[[#This Row],[Total social housing units owned (Period end)]]</f>
        <v>6081</v>
      </c>
      <c r="BS128" s="26">
        <v>4.9847039769659887E-2</v>
      </c>
      <c r="BT128" s="26">
        <v>7.180133165377002E-2</v>
      </c>
      <c r="BU128" s="30" t="s">
        <v>845</v>
      </c>
      <c r="BV128" s="64" t="s">
        <v>118</v>
      </c>
      <c r="BW128" s="31" t="s">
        <v>118</v>
      </c>
      <c r="BX128" s="30" t="s">
        <v>846</v>
      </c>
      <c r="BY128" s="29">
        <v>1.2089315434041821</v>
      </c>
    </row>
    <row r="129" spans="1:77" x14ac:dyDescent="0.25">
      <c r="A129" s="23" t="s">
        <v>479</v>
      </c>
      <c r="B129" s="24" t="s">
        <v>90</v>
      </c>
      <c r="C129" s="25" t="s">
        <v>674</v>
      </c>
      <c r="D12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3.432938615005221E-2</v>
      </c>
      <c r="E129" s="27">
        <v>5107</v>
      </c>
      <c r="F129" s="27">
        <v>947</v>
      </c>
      <c r="G129" s="27">
        <v>1672</v>
      </c>
      <c r="H129" s="27">
        <v>0</v>
      </c>
      <c r="I129" s="27">
        <v>0</v>
      </c>
      <c r="J129" s="27">
        <v>225055</v>
      </c>
      <c r="K129" s="27">
        <v>0</v>
      </c>
      <c r="L12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1.4084507042253521E-2</v>
      </c>
      <c r="M129" s="27">
        <v>52</v>
      </c>
      <c r="N129" s="27">
        <v>0</v>
      </c>
      <c r="O129" s="27">
        <v>3692</v>
      </c>
      <c r="P129" s="27">
        <v>0</v>
      </c>
      <c r="Q12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29" s="27">
        <v>0</v>
      </c>
      <c r="S129" s="27">
        <v>0</v>
      </c>
      <c r="T129" s="27">
        <v>0</v>
      </c>
      <c r="U129" s="27">
        <v>3692</v>
      </c>
      <c r="V129" s="27">
        <v>0</v>
      </c>
      <c r="W129" s="27">
        <v>2</v>
      </c>
      <c r="X129" s="27">
        <v>0</v>
      </c>
      <c r="Y12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0.37076270245051207</v>
      </c>
      <c r="Z129" s="27">
        <v>2247</v>
      </c>
      <c r="AA129" s="27">
        <v>84183</v>
      </c>
      <c r="AB129" s="27">
        <v>2988</v>
      </c>
      <c r="AC129" s="27">
        <v>0</v>
      </c>
      <c r="AD129" s="27">
        <v>0</v>
      </c>
      <c r="AE129" s="27">
        <v>225055</v>
      </c>
      <c r="AF129" s="27">
        <v>0</v>
      </c>
      <c r="AG12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2.258638040925864</v>
      </c>
      <c r="AH129" s="27">
        <v>7641</v>
      </c>
      <c r="AI129" s="27">
        <v>184</v>
      </c>
      <c r="AJ129" s="27">
        <v>0</v>
      </c>
      <c r="AK129" s="27">
        <v>955</v>
      </c>
      <c r="AL129" s="27">
        <v>3</v>
      </c>
      <c r="AM129" s="27">
        <v>34</v>
      </c>
      <c r="AN129" s="27">
        <v>1672</v>
      </c>
      <c r="AO129" s="27">
        <v>1872</v>
      </c>
      <c r="AP129" s="27">
        <v>0</v>
      </c>
      <c r="AQ129" s="27">
        <v>-2981</v>
      </c>
      <c r="AR12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6.6727959697732997</v>
      </c>
      <c r="AS129" s="27">
        <v>5760</v>
      </c>
      <c r="AT129" s="27">
        <v>2088</v>
      </c>
      <c r="AU129" s="27">
        <v>2710</v>
      </c>
      <c r="AV129" s="27">
        <v>1281</v>
      </c>
      <c r="AW129" s="27">
        <v>0</v>
      </c>
      <c r="AX129" s="27">
        <v>328</v>
      </c>
      <c r="AY129" s="27">
        <v>1672</v>
      </c>
      <c r="AZ129" s="27">
        <v>0</v>
      </c>
      <c r="BA129" s="27">
        <v>2780</v>
      </c>
      <c r="BB129" s="27">
        <v>40</v>
      </c>
      <c r="BC129" s="27">
        <v>6801</v>
      </c>
      <c r="BD129" s="27">
        <v>3031</v>
      </c>
      <c r="BE129" s="27">
        <v>3970</v>
      </c>
      <c r="BF129" s="26">
        <f>IFERROR(SUM(Cons_Metrics[[#This Row],[Operating surplus/(deficit) (social housing lettings)]])/SUM(Cons_Metrics[[#This Row],[Turnover from social housing lettings]]),"")</f>
        <v>0.32095648299420765</v>
      </c>
      <c r="BG129" s="27">
        <v>6483</v>
      </c>
      <c r="BH129" s="27">
        <v>20199</v>
      </c>
      <c r="BI129" s="26">
        <f>IFERROR(SUM(Cons_Metrics[[#This Row],[Operating surplus/(deficit) (overall)2]],-Cons_Metrics[[#This Row],[Gain/(loss) on disposal of fixed assets (housing properties)2]],-Cons_Metrics[[#This Row],[Gain/(loss) on disposal of fixed assets (other)2]])/SUM(Cons_Metrics[[#This Row],[Turnover (overall)]]),"")</f>
        <v>0.21146211433756806</v>
      </c>
      <c r="BJ129" s="27">
        <v>7641</v>
      </c>
      <c r="BK129" s="27">
        <v>184</v>
      </c>
      <c r="BL129" s="27">
        <v>0</v>
      </c>
      <c r="BM129" s="27">
        <v>35264</v>
      </c>
      <c r="BN129" s="26">
        <f>IFERROR(SUM(Cons_Metrics[[#This Row],[Operating surplus/(deficit) (overall)3]],Cons_Metrics[[#This Row],[Share of operating surplus/(deficit) in joint ventures or associates]])/SUM(Cons_Metrics[[#This Row],[Total assets less current liabilities]]),"")</f>
        <v>3.3575301654817251E-2</v>
      </c>
      <c r="BO129" s="27">
        <v>7641</v>
      </c>
      <c r="BP129" s="27">
        <v>0</v>
      </c>
      <c r="BQ129" s="27">
        <v>227578</v>
      </c>
      <c r="BR129" s="65">
        <f>Cons_Metrics[[#This Row],[Total social housing units owned (Period end)]]</f>
        <v>3692</v>
      </c>
      <c r="BS129" s="26">
        <v>9.883563498510696E-2</v>
      </c>
      <c r="BT129" s="26">
        <v>0.11589493636609802</v>
      </c>
      <c r="BU129" s="30" t="s">
        <v>845</v>
      </c>
      <c r="BV129" s="64" t="s">
        <v>118</v>
      </c>
      <c r="BW129" s="31" t="s">
        <v>118</v>
      </c>
      <c r="BX129" s="30" t="s">
        <v>856</v>
      </c>
      <c r="BY129" s="29">
        <v>0.99314921667750744</v>
      </c>
    </row>
    <row r="130" spans="1:77" x14ac:dyDescent="0.25">
      <c r="A130" s="23" t="s">
        <v>480</v>
      </c>
      <c r="B130" s="24" t="s">
        <v>49</v>
      </c>
      <c r="C130" s="25" t="s">
        <v>686</v>
      </c>
      <c r="D13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6.0633088951266068E-2</v>
      </c>
      <c r="E130" s="27">
        <v>67783</v>
      </c>
      <c r="F130" s="27">
        <v>0</v>
      </c>
      <c r="G130" s="27">
        <v>6329</v>
      </c>
      <c r="H130" s="27">
        <v>4472</v>
      </c>
      <c r="I130" s="27">
        <v>0</v>
      </c>
      <c r="J130" s="27">
        <v>1296058</v>
      </c>
      <c r="K130" s="27">
        <v>0</v>
      </c>
      <c r="L13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1.7806319783988906E-2</v>
      </c>
      <c r="M130" s="27">
        <v>244</v>
      </c>
      <c r="N130" s="27">
        <v>0</v>
      </c>
      <c r="O130" s="27">
        <v>13703</v>
      </c>
      <c r="P130" s="27">
        <v>0</v>
      </c>
      <c r="Q13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1.1692349283590159E-2</v>
      </c>
      <c r="R130" s="27">
        <v>0</v>
      </c>
      <c r="S130" s="27">
        <v>19</v>
      </c>
      <c r="T130" s="27">
        <v>154</v>
      </c>
      <c r="U130" s="27">
        <v>13703</v>
      </c>
      <c r="V130" s="27">
        <v>0</v>
      </c>
      <c r="W130" s="27">
        <v>260</v>
      </c>
      <c r="X130" s="27">
        <v>833</v>
      </c>
      <c r="Y13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0.55666567391274158</v>
      </c>
      <c r="Z130" s="27">
        <v>5491</v>
      </c>
      <c r="AA130" s="27">
        <v>729139</v>
      </c>
      <c r="AB130" s="27">
        <v>13159</v>
      </c>
      <c r="AC130" s="27">
        <v>0</v>
      </c>
      <c r="AD130" s="27">
        <v>0</v>
      </c>
      <c r="AE130" s="27">
        <v>1296058</v>
      </c>
      <c r="AF130" s="27">
        <v>0</v>
      </c>
      <c r="AG13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1.3314649526304567</v>
      </c>
      <c r="AH130" s="27">
        <v>42988</v>
      </c>
      <c r="AI130" s="27">
        <v>3616</v>
      </c>
      <c r="AJ130" s="27">
        <v>0</v>
      </c>
      <c r="AK130" s="27">
        <v>218</v>
      </c>
      <c r="AL130" s="27">
        <v>0</v>
      </c>
      <c r="AM130" s="27">
        <v>569</v>
      </c>
      <c r="AN130" s="27">
        <v>6329</v>
      </c>
      <c r="AO130" s="27">
        <v>10314</v>
      </c>
      <c r="AP130" s="27">
        <v>-4472</v>
      </c>
      <c r="AQ130" s="27">
        <v>-28355</v>
      </c>
      <c r="AR13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3.9976589103291715</v>
      </c>
      <c r="AS130" s="27">
        <v>7397</v>
      </c>
      <c r="AT130" s="27">
        <v>5874</v>
      </c>
      <c r="AU130" s="27">
        <v>11888</v>
      </c>
      <c r="AV130" s="27">
        <v>8717</v>
      </c>
      <c r="AW130" s="27">
        <v>0</v>
      </c>
      <c r="AX130" s="27">
        <v>5695</v>
      </c>
      <c r="AY130" s="27">
        <v>6329</v>
      </c>
      <c r="AZ130" s="27">
        <v>1635</v>
      </c>
      <c r="BA130" s="27">
        <v>-61</v>
      </c>
      <c r="BB130" s="27">
        <v>0</v>
      </c>
      <c r="BC130" s="27">
        <v>8805</v>
      </c>
      <c r="BD130" s="27">
        <v>72</v>
      </c>
      <c r="BE130" s="27">
        <v>14096</v>
      </c>
      <c r="BF130" s="26">
        <f>IFERROR(SUM(Cons_Metrics[[#This Row],[Operating surplus/(deficit) (social housing lettings)]])/SUM(Cons_Metrics[[#This Row],[Turnover from social housing lettings]]),"")</f>
        <v>0.44113476724401202</v>
      </c>
      <c r="BG130" s="27">
        <v>40445</v>
      </c>
      <c r="BH130" s="27">
        <v>91684</v>
      </c>
      <c r="BI130" s="26">
        <f>IFERROR(SUM(Cons_Metrics[[#This Row],[Operating surplus/(deficit) (overall)2]],-Cons_Metrics[[#This Row],[Gain/(loss) on disposal of fixed assets (housing properties)2]],-Cons_Metrics[[#This Row],[Gain/(loss) on disposal of fixed assets (other)2]])/SUM(Cons_Metrics[[#This Row],[Turnover (overall)]]),"")</f>
        <v>0.32414809448144705</v>
      </c>
      <c r="BJ130" s="27">
        <v>42988</v>
      </c>
      <c r="BK130" s="27">
        <v>3616</v>
      </c>
      <c r="BL130" s="27">
        <v>0</v>
      </c>
      <c r="BM130" s="27">
        <v>121463</v>
      </c>
      <c r="BN130" s="26">
        <f>IFERROR(SUM(Cons_Metrics[[#This Row],[Operating surplus/(deficit) (overall)3]],Cons_Metrics[[#This Row],[Share of operating surplus/(deficit) in joint ventures or associates]])/SUM(Cons_Metrics[[#This Row],[Total assets less current liabilities]]),"")</f>
        <v>3.0756044355441655E-2</v>
      </c>
      <c r="BO130" s="27">
        <v>42988</v>
      </c>
      <c r="BP130" s="27">
        <v>0</v>
      </c>
      <c r="BQ130" s="27">
        <v>1397709</v>
      </c>
      <c r="BR130" s="65">
        <f>Cons_Metrics[[#This Row],[Total social housing units owned (Period end)]]</f>
        <v>13703</v>
      </c>
      <c r="BS130" s="26">
        <v>1.1525473498752018E-2</v>
      </c>
      <c r="BT130" s="26">
        <v>3.5237116429305535E-3</v>
      </c>
      <c r="BU130" s="30" t="s">
        <v>845</v>
      </c>
      <c r="BV130" s="64" t="s">
        <v>118</v>
      </c>
      <c r="BW130" s="31" t="s">
        <v>118</v>
      </c>
      <c r="BX130" s="30" t="s">
        <v>847</v>
      </c>
      <c r="BY130" s="29">
        <v>1.0545137233828481</v>
      </c>
    </row>
    <row r="131" spans="1:77" x14ac:dyDescent="0.25">
      <c r="A131" s="23" t="s">
        <v>616</v>
      </c>
      <c r="B131" s="24" t="s">
        <v>617</v>
      </c>
      <c r="C131" s="25" t="s">
        <v>686</v>
      </c>
      <c r="D13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7.133071155567898E-2</v>
      </c>
      <c r="E131" s="27">
        <v>102435</v>
      </c>
      <c r="F131" s="27">
        <v>0</v>
      </c>
      <c r="G131" s="27">
        <v>17266</v>
      </c>
      <c r="H131" s="27">
        <v>4109</v>
      </c>
      <c r="I131" s="27">
        <v>0</v>
      </c>
      <c r="J131" s="27">
        <v>1735718</v>
      </c>
      <c r="K131" s="27">
        <v>0</v>
      </c>
      <c r="L13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1.064850783785019E-2</v>
      </c>
      <c r="M131" s="27">
        <v>233</v>
      </c>
      <c r="N131" s="27">
        <v>0</v>
      </c>
      <c r="O131" s="27">
        <v>20400</v>
      </c>
      <c r="P131" s="27">
        <v>1481</v>
      </c>
      <c r="Q13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7.1926275567543263E-4</v>
      </c>
      <c r="R131" s="27">
        <v>16</v>
      </c>
      <c r="S131" s="27">
        <v>0</v>
      </c>
      <c r="T131" s="27">
        <v>0</v>
      </c>
      <c r="U131" s="27">
        <v>20400</v>
      </c>
      <c r="V131" s="27">
        <v>1481</v>
      </c>
      <c r="W131" s="27">
        <v>364</v>
      </c>
      <c r="X131" s="27">
        <v>0</v>
      </c>
      <c r="Y13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0.43170261528658455</v>
      </c>
      <c r="Z131" s="27">
        <v>20749</v>
      </c>
      <c r="AA131" s="27">
        <v>774764</v>
      </c>
      <c r="AB131" s="27">
        <v>46199</v>
      </c>
      <c r="AC131" s="27">
        <v>0</v>
      </c>
      <c r="AD131" s="27">
        <v>0</v>
      </c>
      <c r="AE131" s="27">
        <v>1735718</v>
      </c>
      <c r="AF131" s="27">
        <v>0</v>
      </c>
      <c r="AG13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1.310986788039699</v>
      </c>
      <c r="AH131" s="27">
        <v>54273</v>
      </c>
      <c r="AI131" s="27">
        <v>15019</v>
      </c>
      <c r="AJ131" s="27">
        <v>24</v>
      </c>
      <c r="AK131" s="27">
        <v>5358</v>
      </c>
      <c r="AL131" s="27">
        <v>0</v>
      </c>
      <c r="AM131" s="27">
        <v>312</v>
      </c>
      <c r="AN131" s="27">
        <v>17266</v>
      </c>
      <c r="AO131" s="27">
        <v>24559</v>
      </c>
      <c r="AP131" s="27">
        <v>-4300</v>
      </c>
      <c r="AQ131" s="27">
        <v>-27338</v>
      </c>
      <c r="AR13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4.6316066641133666</v>
      </c>
      <c r="AS131" s="27">
        <v>30788</v>
      </c>
      <c r="AT131" s="27">
        <v>13580</v>
      </c>
      <c r="AU131" s="27">
        <v>18338</v>
      </c>
      <c r="AV131" s="27">
        <v>11305</v>
      </c>
      <c r="AW131" s="27">
        <v>1926</v>
      </c>
      <c r="AX131" s="27">
        <v>0</v>
      </c>
      <c r="AY131" s="27">
        <v>17266</v>
      </c>
      <c r="AZ131" s="27">
        <v>90</v>
      </c>
      <c r="BA131" s="27">
        <v>1339</v>
      </c>
      <c r="BB131" s="27">
        <v>536</v>
      </c>
      <c r="BC131" s="27">
        <v>1577</v>
      </c>
      <c r="BD131" s="27">
        <v>0</v>
      </c>
      <c r="BE131" s="27">
        <v>20888</v>
      </c>
      <c r="BF131" s="26">
        <f>IFERROR(SUM(Cons_Metrics[[#This Row],[Operating surplus/(deficit) (social housing lettings)]])/SUM(Cons_Metrics[[#This Row],[Turnover from social housing lettings]]),"")</f>
        <v>0.25699538570752484</v>
      </c>
      <c r="BG131" s="27">
        <v>34754</v>
      </c>
      <c r="BH131" s="27">
        <v>135232</v>
      </c>
      <c r="BI131" s="26">
        <f>IFERROR(SUM(Cons_Metrics[[#This Row],[Operating surplus/(deficit) (overall)2]],-Cons_Metrics[[#This Row],[Gain/(loss) on disposal of fixed assets (housing properties)2]],-Cons_Metrics[[#This Row],[Gain/(loss) on disposal of fixed assets (other)2]])/SUM(Cons_Metrics[[#This Row],[Turnover (overall)]]),"")</f>
        <v>0.26225365671043133</v>
      </c>
      <c r="BJ131" s="27">
        <v>54273</v>
      </c>
      <c r="BK131" s="27">
        <v>15019</v>
      </c>
      <c r="BL131" s="27">
        <v>24</v>
      </c>
      <c r="BM131" s="27">
        <v>149588</v>
      </c>
      <c r="BN131" s="26">
        <f>IFERROR(SUM(Cons_Metrics[[#This Row],[Operating surplus/(deficit) (overall)3]],Cons_Metrics[[#This Row],[Share of operating surplus/(deficit) in joint ventures or associates]])/SUM(Cons_Metrics[[#This Row],[Total assets less current liabilities]]),"")</f>
        <v>2.9654136159982514E-2</v>
      </c>
      <c r="BO131" s="27">
        <v>54273</v>
      </c>
      <c r="BP131" s="27">
        <v>0</v>
      </c>
      <c r="BQ131" s="27">
        <v>1830200</v>
      </c>
      <c r="BR131" s="65">
        <f>Cons_Metrics[[#This Row],[Total social housing units owned (Period end)]]</f>
        <v>20400</v>
      </c>
      <c r="BS131" s="26">
        <v>2.9082883766552232E-2</v>
      </c>
      <c r="BT131" s="26">
        <v>0.11103482099068171</v>
      </c>
      <c r="BU131" s="30" t="s">
        <v>845</v>
      </c>
      <c r="BV131" s="64" t="s">
        <v>118</v>
      </c>
      <c r="BW131" s="31" t="s">
        <v>118</v>
      </c>
      <c r="BX131" s="30" t="s">
        <v>848</v>
      </c>
      <c r="BY131" s="29">
        <v>1.0823670685897895</v>
      </c>
    </row>
    <row r="132" spans="1:77" x14ac:dyDescent="0.25">
      <c r="A132" s="23" t="s">
        <v>622</v>
      </c>
      <c r="B132" s="24" t="s">
        <v>149</v>
      </c>
      <c r="C132" s="25" t="s">
        <v>686</v>
      </c>
      <c r="D13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0.1023704147969936</v>
      </c>
      <c r="E132" s="27">
        <v>576975</v>
      </c>
      <c r="F132" s="27">
        <v>0</v>
      </c>
      <c r="G132" s="27">
        <v>112937</v>
      </c>
      <c r="H132" s="27">
        <v>0</v>
      </c>
      <c r="I132" s="27">
        <v>0</v>
      </c>
      <c r="J132" s="27">
        <v>6739369</v>
      </c>
      <c r="K132" s="27">
        <v>0</v>
      </c>
      <c r="L13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1.468306992888848E-2</v>
      </c>
      <c r="M132" s="27">
        <v>873</v>
      </c>
      <c r="N132" s="27">
        <v>83</v>
      </c>
      <c r="O132" s="27">
        <v>59717</v>
      </c>
      <c r="P132" s="27">
        <v>5392</v>
      </c>
      <c r="Q13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3.5107364980403433E-3</v>
      </c>
      <c r="R132" s="27">
        <v>18</v>
      </c>
      <c r="S132" s="27">
        <v>0</v>
      </c>
      <c r="T132" s="27">
        <v>214</v>
      </c>
      <c r="U132" s="27">
        <v>59717</v>
      </c>
      <c r="V132" s="27">
        <v>5392</v>
      </c>
      <c r="W132" s="27">
        <v>761</v>
      </c>
      <c r="X132" s="27">
        <v>213</v>
      </c>
      <c r="Y13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0.38746416763943331</v>
      </c>
      <c r="Z132" s="27">
        <v>18859</v>
      </c>
      <c r="AA132" s="27">
        <v>2778018</v>
      </c>
      <c r="AB132" s="27">
        <v>185613</v>
      </c>
      <c r="AC132" s="27">
        <v>0</v>
      </c>
      <c r="AD132" s="27">
        <v>0</v>
      </c>
      <c r="AE132" s="27">
        <v>6739369</v>
      </c>
      <c r="AF132" s="27">
        <v>0</v>
      </c>
      <c r="AG13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1.0154436284782331</v>
      </c>
      <c r="AH132" s="27">
        <v>196748</v>
      </c>
      <c r="AI132" s="27">
        <v>39838</v>
      </c>
      <c r="AJ132" s="27">
        <v>0</v>
      </c>
      <c r="AK132" s="27">
        <v>13849</v>
      </c>
      <c r="AL132" s="27">
        <v>0</v>
      </c>
      <c r="AM132" s="27">
        <v>923</v>
      </c>
      <c r="AN132" s="27">
        <v>112937</v>
      </c>
      <c r="AO132" s="27">
        <v>80402</v>
      </c>
      <c r="AP132" s="27">
        <v>-35434</v>
      </c>
      <c r="AQ132" s="27">
        <v>-74320</v>
      </c>
      <c r="AR13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5.9749866417312321</v>
      </c>
      <c r="AS132" s="27">
        <v>95089</v>
      </c>
      <c r="AT132" s="27">
        <v>47718</v>
      </c>
      <c r="AU132" s="27">
        <v>31328</v>
      </c>
      <c r="AV132" s="27">
        <v>39674</v>
      </c>
      <c r="AW132" s="27">
        <v>0</v>
      </c>
      <c r="AX132" s="27">
        <v>0</v>
      </c>
      <c r="AY132" s="27">
        <v>112937</v>
      </c>
      <c r="AZ132" s="27">
        <v>2983</v>
      </c>
      <c r="BA132" s="27">
        <v>0</v>
      </c>
      <c r="BB132" s="27">
        <v>0</v>
      </c>
      <c r="BC132" s="27">
        <v>0</v>
      </c>
      <c r="BD132" s="27">
        <v>28101</v>
      </c>
      <c r="BE132" s="27">
        <v>59888</v>
      </c>
      <c r="BF132" s="26">
        <f>IFERROR(SUM(Cons_Metrics[[#This Row],[Operating surplus/(deficit) (social housing lettings)]])/SUM(Cons_Metrics[[#This Row],[Turnover from social housing lettings]]),"")</f>
        <v>0.31560755805079871</v>
      </c>
      <c r="BG132" s="27">
        <v>134410</v>
      </c>
      <c r="BH132" s="27">
        <v>425877</v>
      </c>
      <c r="BI132" s="26">
        <f>IFERROR(SUM(Cons_Metrics[[#This Row],[Operating surplus/(deficit) (overall)2]],-Cons_Metrics[[#This Row],[Gain/(loss) on disposal of fixed assets (housing properties)2]],-Cons_Metrics[[#This Row],[Gain/(loss) on disposal of fixed assets (other)2]])/SUM(Cons_Metrics[[#This Row],[Turnover (overall)]]),"")</f>
        <v>0.23691179712341881</v>
      </c>
      <c r="BJ132" s="27">
        <v>196748</v>
      </c>
      <c r="BK132" s="27">
        <v>39838</v>
      </c>
      <c r="BL132" s="27">
        <v>0</v>
      </c>
      <c r="BM132" s="27">
        <v>662314</v>
      </c>
      <c r="BN132" s="26">
        <f>IFERROR(SUM(Cons_Metrics[[#This Row],[Operating surplus/(deficit) (overall)3]],Cons_Metrics[[#This Row],[Share of operating surplus/(deficit) in joint ventures or associates]])/SUM(Cons_Metrics[[#This Row],[Total assets less current liabilities]]),"")</f>
        <v>2.5229181576049739E-2</v>
      </c>
      <c r="BO132" s="27">
        <v>196748</v>
      </c>
      <c r="BP132" s="27">
        <v>-386</v>
      </c>
      <c r="BQ132" s="27">
        <v>7783130</v>
      </c>
      <c r="BR132" s="65">
        <f>Cons_Metrics[[#This Row],[Total social housing units owned (Period end)]]</f>
        <v>59717</v>
      </c>
      <c r="BS132" s="26">
        <v>3.4660918360364057E-2</v>
      </c>
      <c r="BT132" s="26">
        <v>2.3010333264901116E-2</v>
      </c>
      <c r="BU132" s="30" t="s">
        <v>845</v>
      </c>
      <c r="BV132" s="64" t="s">
        <v>118</v>
      </c>
      <c r="BW132" s="31" t="s">
        <v>118</v>
      </c>
      <c r="BX132" s="30" t="s">
        <v>846</v>
      </c>
      <c r="BY132" s="29">
        <v>1.2227548722757517</v>
      </c>
    </row>
    <row r="133" spans="1:77" x14ac:dyDescent="0.25">
      <c r="A133" s="23" t="s">
        <v>481</v>
      </c>
      <c r="B133" s="24" t="s">
        <v>340</v>
      </c>
      <c r="C133" s="25" t="s">
        <v>686</v>
      </c>
      <c r="D13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8.6516403379525153E-2</v>
      </c>
      <c r="E133" s="27">
        <v>11433</v>
      </c>
      <c r="F133" s="27">
        <v>2940</v>
      </c>
      <c r="G133" s="27">
        <v>3745</v>
      </c>
      <c r="H133" s="27">
        <v>437</v>
      </c>
      <c r="I133" s="27">
        <v>0</v>
      </c>
      <c r="J133" s="27">
        <v>214468</v>
      </c>
      <c r="K133" s="27">
        <v>0</v>
      </c>
      <c r="L13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2.5604096655464873E-3</v>
      </c>
      <c r="M133" s="27">
        <v>16</v>
      </c>
      <c r="N133" s="27">
        <v>0</v>
      </c>
      <c r="O133" s="27">
        <v>5398</v>
      </c>
      <c r="P133" s="27">
        <v>851</v>
      </c>
      <c r="Q13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33" s="27">
        <v>0</v>
      </c>
      <c r="S133" s="27">
        <v>0</v>
      </c>
      <c r="T133" s="27">
        <v>0</v>
      </c>
      <c r="U133" s="27">
        <v>5398</v>
      </c>
      <c r="V133" s="27">
        <v>851</v>
      </c>
      <c r="W133" s="27">
        <v>4</v>
      </c>
      <c r="X133" s="27">
        <v>0</v>
      </c>
      <c r="Y13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0.30584516104966708</v>
      </c>
      <c r="Z133" s="27">
        <v>0</v>
      </c>
      <c r="AA133" s="27">
        <v>89498</v>
      </c>
      <c r="AB133" s="27">
        <v>23904</v>
      </c>
      <c r="AC133" s="27">
        <v>0</v>
      </c>
      <c r="AD133" s="27">
        <v>0</v>
      </c>
      <c r="AE133" s="27">
        <v>214468</v>
      </c>
      <c r="AF133" s="27">
        <v>0</v>
      </c>
      <c r="AG13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3.1731923406687623</v>
      </c>
      <c r="AH133" s="27">
        <v>11887</v>
      </c>
      <c r="AI133" s="27">
        <v>1607</v>
      </c>
      <c r="AJ133" s="27">
        <v>0</v>
      </c>
      <c r="AK133" s="27">
        <v>81</v>
      </c>
      <c r="AL133" s="27">
        <v>0</v>
      </c>
      <c r="AM133" s="27">
        <v>106</v>
      </c>
      <c r="AN133" s="27">
        <v>3745</v>
      </c>
      <c r="AO133" s="27">
        <v>4543</v>
      </c>
      <c r="AP133" s="27">
        <v>-437</v>
      </c>
      <c r="AQ133" s="27">
        <v>-3062</v>
      </c>
      <c r="AR13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4.6230085216746941</v>
      </c>
      <c r="AS133" s="27">
        <v>5388</v>
      </c>
      <c r="AT133" s="27">
        <v>4409</v>
      </c>
      <c r="AU133" s="27">
        <v>5897</v>
      </c>
      <c r="AV133" s="27">
        <v>2657</v>
      </c>
      <c r="AW133" s="27">
        <v>1075</v>
      </c>
      <c r="AX133" s="27">
        <v>0</v>
      </c>
      <c r="AY133" s="27">
        <v>3745</v>
      </c>
      <c r="AZ133" s="27">
        <v>872</v>
      </c>
      <c r="BA133" s="27">
        <v>620</v>
      </c>
      <c r="BB133" s="27">
        <v>0</v>
      </c>
      <c r="BC133" s="27">
        <v>292</v>
      </c>
      <c r="BD133" s="27">
        <v>0</v>
      </c>
      <c r="BE133" s="27">
        <v>5398</v>
      </c>
      <c r="BF133" s="26">
        <f>IFERROR(SUM(Cons_Metrics[[#This Row],[Operating surplus/(deficit) (social housing lettings)]])/SUM(Cons_Metrics[[#This Row],[Turnover from social housing lettings]]),"")</f>
        <v>0.23725471786686697</v>
      </c>
      <c r="BG133" s="27">
        <v>7581</v>
      </c>
      <c r="BH133" s="27">
        <v>31953</v>
      </c>
      <c r="BI133" s="26">
        <f>IFERROR(SUM(Cons_Metrics[[#This Row],[Operating surplus/(deficit) (overall)2]],-Cons_Metrics[[#This Row],[Gain/(loss) on disposal of fixed assets (housing properties)2]],-Cons_Metrics[[#This Row],[Gain/(loss) on disposal of fixed assets (other)2]])/SUM(Cons_Metrics[[#This Row],[Turnover (overall)]]),"")</f>
        <v>0.27881746677515595</v>
      </c>
      <c r="BJ133" s="27">
        <v>11887</v>
      </c>
      <c r="BK133" s="27">
        <v>1607</v>
      </c>
      <c r="BL133" s="27">
        <v>0</v>
      </c>
      <c r="BM133" s="27">
        <v>36870</v>
      </c>
      <c r="BN133" s="26">
        <f>IFERROR(SUM(Cons_Metrics[[#This Row],[Operating surplus/(deficit) (overall)3]],Cons_Metrics[[#This Row],[Share of operating surplus/(deficit) in joint ventures or associates]])/SUM(Cons_Metrics[[#This Row],[Total assets less current liabilities]]),"")</f>
        <v>4.9031496972396837E-2</v>
      </c>
      <c r="BO133" s="27">
        <v>11887</v>
      </c>
      <c r="BP133" s="27">
        <v>0</v>
      </c>
      <c r="BQ133" s="27">
        <v>242436</v>
      </c>
      <c r="BR133" s="65">
        <f>Cons_Metrics[[#This Row],[Total social housing units owned (Period end)]]</f>
        <v>5398</v>
      </c>
      <c r="BS133" s="26">
        <v>0</v>
      </c>
      <c r="BT133" s="26">
        <v>0</v>
      </c>
      <c r="BU133" s="30" t="s">
        <v>850</v>
      </c>
      <c r="BV133" s="64">
        <v>2007</v>
      </c>
      <c r="BW133" s="31" t="s">
        <v>851</v>
      </c>
      <c r="BX133" s="30" t="s">
        <v>846</v>
      </c>
      <c r="BY133" s="29">
        <v>1.2671743050743891</v>
      </c>
    </row>
    <row r="134" spans="1:77" x14ac:dyDescent="0.25">
      <c r="A134" s="23" t="s">
        <v>144</v>
      </c>
      <c r="B134" s="24" t="s">
        <v>156</v>
      </c>
      <c r="C134" s="25" t="s">
        <v>686</v>
      </c>
      <c r="D13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2.3094881939299046E-2</v>
      </c>
      <c r="E134" s="27">
        <v>867</v>
      </c>
      <c r="F134" s="27">
        <v>0</v>
      </c>
      <c r="G134" s="27">
        <v>785</v>
      </c>
      <c r="H134" s="27">
        <v>0</v>
      </c>
      <c r="I134" s="27">
        <v>0</v>
      </c>
      <c r="J134" s="27">
        <v>71531</v>
      </c>
      <c r="K134" s="27">
        <v>0</v>
      </c>
      <c r="L13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3.4737620103473761E-2</v>
      </c>
      <c r="M134" s="27">
        <v>47</v>
      </c>
      <c r="N134" s="27">
        <v>0</v>
      </c>
      <c r="O134" s="27">
        <v>1353</v>
      </c>
      <c r="P134" s="27">
        <v>0</v>
      </c>
      <c r="Q13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34" s="27">
        <v>0</v>
      </c>
      <c r="S134" s="27">
        <v>0</v>
      </c>
      <c r="T134" s="27">
        <v>0</v>
      </c>
      <c r="U134" s="27">
        <v>1353</v>
      </c>
      <c r="V134" s="27">
        <v>0</v>
      </c>
      <c r="W134" s="27">
        <v>0</v>
      </c>
      <c r="X134" s="27">
        <v>0</v>
      </c>
      <c r="Y13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0.12066097216591408</v>
      </c>
      <c r="Z134" s="27">
        <v>937</v>
      </c>
      <c r="AA134" s="27">
        <v>13387</v>
      </c>
      <c r="AB134" s="27">
        <v>5693</v>
      </c>
      <c r="AC134" s="27">
        <v>0</v>
      </c>
      <c r="AD134" s="27">
        <v>0</v>
      </c>
      <c r="AE134" s="27">
        <v>71531</v>
      </c>
      <c r="AF134" s="27">
        <v>0</v>
      </c>
      <c r="AG13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6.0077922077922077</v>
      </c>
      <c r="AH134" s="27">
        <v>2098</v>
      </c>
      <c r="AI134" s="27">
        <v>0</v>
      </c>
      <c r="AJ134" s="27">
        <v>0</v>
      </c>
      <c r="AK134" s="27">
        <v>351</v>
      </c>
      <c r="AL134" s="27">
        <v>0</v>
      </c>
      <c r="AM134" s="27">
        <v>43</v>
      </c>
      <c r="AN134" s="27">
        <v>785</v>
      </c>
      <c r="AO134" s="27">
        <v>1308</v>
      </c>
      <c r="AP134" s="27">
        <v>0</v>
      </c>
      <c r="AQ134" s="27">
        <v>-385</v>
      </c>
      <c r="AR13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4.1076589595375719</v>
      </c>
      <c r="AS134" s="27">
        <v>2211</v>
      </c>
      <c r="AT134" s="27">
        <v>1139</v>
      </c>
      <c r="AU134" s="27">
        <v>700</v>
      </c>
      <c r="AV134" s="27">
        <v>385</v>
      </c>
      <c r="AW134" s="27">
        <v>354</v>
      </c>
      <c r="AX134" s="27">
        <v>0</v>
      </c>
      <c r="AY134" s="27">
        <v>785</v>
      </c>
      <c r="AZ134" s="27">
        <v>111</v>
      </c>
      <c r="BA134" s="27">
        <v>0</v>
      </c>
      <c r="BB134" s="27">
        <v>0</v>
      </c>
      <c r="BC134" s="27">
        <v>0</v>
      </c>
      <c r="BD134" s="27">
        <v>0</v>
      </c>
      <c r="BE134" s="27">
        <v>1384</v>
      </c>
      <c r="BF134" s="26">
        <f>IFERROR(SUM(Cons_Metrics[[#This Row],[Operating surplus/(deficit) (social housing lettings)]])/SUM(Cons_Metrics[[#This Row],[Turnover from social housing lettings]]),"")</f>
        <v>0.24135384615384614</v>
      </c>
      <c r="BG134" s="27">
        <v>1961</v>
      </c>
      <c r="BH134" s="27">
        <v>8125</v>
      </c>
      <c r="BI134" s="26">
        <f>IFERROR(SUM(Cons_Metrics[[#This Row],[Operating surplus/(deficit) (overall)2]],-Cons_Metrics[[#This Row],[Gain/(loss) on disposal of fixed assets (housing properties)2]],-Cons_Metrics[[#This Row],[Gain/(loss) on disposal of fixed assets (other)2]])/SUM(Cons_Metrics[[#This Row],[Turnover (overall)]]),"")</f>
        <v>0.25393367223432584</v>
      </c>
      <c r="BJ134" s="27">
        <v>2098</v>
      </c>
      <c r="BK134" s="27">
        <v>0</v>
      </c>
      <c r="BL134" s="27">
        <v>0</v>
      </c>
      <c r="BM134" s="27">
        <v>8262</v>
      </c>
      <c r="BN134" s="26">
        <f>IFERROR(SUM(Cons_Metrics[[#This Row],[Operating surplus/(deficit) (overall)3]],Cons_Metrics[[#This Row],[Share of operating surplus/(deficit) in joint ventures or associates]])/SUM(Cons_Metrics[[#This Row],[Total assets less current liabilities]]),"")</f>
        <v>2.7542206002047941E-2</v>
      </c>
      <c r="BO134" s="27">
        <v>2098</v>
      </c>
      <c r="BP134" s="27">
        <v>0</v>
      </c>
      <c r="BQ134" s="27">
        <v>76174</v>
      </c>
      <c r="BR134" s="65">
        <f>Cons_Metrics[[#This Row],[Total social housing units owned (Period end)]]</f>
        <v>1353</v>
      </c>
      <c r="BS134" s="26">
        <v>0</v>
      </c>
      <c r="BT134" s="26">
        <v>0.14116777531411678</v>
      </c>
      <c r="BU134" s="30" t="s">
        <v>845</v>
      </c>
      <c r="BV134" s="64" t="s">
        <v>118</v>
      </c>
      <c r="BW134" s="31" t="s">
        <v>118</v>
      </c>
      <c r="BX134" s="30" t="s">
        <v>854</v>
      </c>
      <c r="BY134" s="29">
        <v>0.9110835406103297</v>
      </c>
    </row>
    <row r="135" spans="1:77" x14ac:dyDescent="0.25">
      <c r="A135" s="23" t="s">
        <v>623</v>
      </c>
      <c r="B135" s="24" t="s">
        <v>219</v>
      </c>
      <c r="C135" s="25" t="s">
        <v>686</v>
      </c>
      <c r="D13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4.7566408002889443E-2</v>
      </c>
      <c r="E135" s="27">
        <v>2271</v>
      </c>
      <c r="F135" s="27">
        <v>0</v>
      </c>
      <c r="G135" s="27">
        <v>2075</v>
      </c>
      <c r="H135" s="27">
        <v>0</v>
      </c>
      <c r="I135" s="27">
        <v>0</v>
      </c>
      <c r="J135" s="27">
        <v>91367</v>
      </c>
      <c r="K135" s="27">
        <v>0</v>
      </c>
      <c r="L13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1.4328808446455505E-2</v>
      </c>
      <c r="M135" s="27">
        <v>38</v>
      </c>
      <c r="N135" s="27">
        <v>0</v>
      </c>
      <c r="O135" s="27">
        <v>2652</v>
      </c>
      <c r="P135" s="27">
        <v>0</v>
      </c>
      <c r="Q13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35" s="27">
        <v>0</v>
      </c>
      <c r="S135" s="27">
        <v>0</v>
      </c>
      <c r="T135" s="27">
        <v>0</v>
      </c>
      <c r="U135" s="27">
        <v>2652</v>
      </c>
      <c r="V135" s="27">
        <v>0</v>
      </c>
      <c r="W135" s="27">
        <v>165</v>
      </c>
      <c r="X135" s="27">
        <v>0</v>
      </c>
      <c r="Y13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1.5289984348834919E-2</v>
      </c>
      <c r="Z135" s="27">
        <v>746</v>
      </c>
      <c r="AA135" s="27">
        <v>14276</v>
      </c>
      <c r="AB135" s="27">
        <v>13625</v>
      </c>
      <c r="AC135" s="27">
        <v>0</v>
      </c>
      <c r="AD135" s="27">
        <v>0</v>
      </c>
      <c r="AE135" s="27">
        <v>91367</v>
      </c>
      <c r="AF135" s="27">
        <v>0</v>
      </c>
      <c r="AG13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2.9178690344062153</v>
      </c>
      <c r="AH135" s="27">
        <v>3638</v>
      </c>
      <c r="AI135" s="27">
        <v>189</v>
      </c>
      <c r="AJ135" s="27">
        <v>0</v>
      </c>
      <c r="AK135" s="27">
        <v>0</v>
      </c>
      <c r="AL135" s="27">
        <v>611</v>
      </c>
      <c r="AM135" s="27">
        <v>61</v>
      </c>
      <c r="AN135" s="27">
        <v>2075</v>
      </c>
      <c r="AO135" s="27">
        <v>1805</v>
      </c>
      <c r="AP135" s="27">
        <v>0</v>
      </c>
      <c r="AQ135" s="27">
        <v>-901</v>
      </c>
      <c r="AR13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3.7956259426847661</v>
      </c>
      <c r="AS135" s="27">
        <v>2578</v>
      </c>
      <c r="AT135" s="27">
        <v>816</v>
      </c>
      <c r="AU135" s="27">
        <v>2335</v>
      </c>
      <c r="AV135" s="27">
        <v>779</v>
      </c>
      <c r="AW135" s="27">
        <v>1134</v>
      </c>
      <c r="AX135" s="27">
        <v>0</v>
      </c>
      <c r="AY135" s="27">
        <v>2075</v>
      </c>
      <c r="AZ135" s="27">
        <v>0</v>
      </c>
      <c r="BA135" s="27">
        <v>0</v>
      </c>
      <c r="BB135" s="27">
        <v>0</v>
      </c>
      <c r="BC135" s="27">
        <v>349</v>
      </c>
      <c r="BD135" s="27">
        <v>0</v>
      </c>
      <c r="BE135" s="27">
        <v>2652</v>
      </c>
      <c r="BF135" s="26">
        <f>IFERROR(SUM(Cons_Metrics[[#This Row],[Operating surplus/(deficit) (social housing lettings)]])/SUM(Cons_Metrics[[#This Row],[Turnover from social housing lettings]]),"")</f>
        <v>0.24530288305798509</v>
      </c>
      <c r="BG135" s="27">
        <v>3029</v>
      </c>
      <c r="BH135" s="27">
        <v>12348</v>
      </c>
      <c r="BI135" s="26">
        <f>IFERROR(SUM(Cons_Metrics[[#This Row],[Operating surplus/(deficit) (overall)2]],-Cons_Metrics[[#This Row],[Gain/(loss) on disposal of fixed assets (housing properties)2]],-Cons_Metrics[[#This Row],[Gain/(loss) on disposal of fixed assets (other)2]])/SUM(Cons_Metrics[[#This Row],[Turnover (overall)]]),"")</f>
        <v>0.25356565210998383</v>
      </c>
      <c r="BJ135" s="27">
        <v>3638</v>
      </c>
      <c r="BK135" s="27">
        <v>189</v>
      </c>
      <c r="BL135" s="27">
        <v>0</v>
      </c>
      <c r="BM135" s="27">
        <v>13602</v>
      </c>
      <c r="BN135" s="26">
        <f>IFERROR(SUM(Cons_Metrics[[#This Row],[Operating surplus/(deficit) (overall)3]],Cons_Metrics[[#This Row],[Share of operating surplus/(deficit) in joint ventures or associates]])/SUM(Cons_Metrics[[#This Row],[Total assets less current liabilities]]),"")</f>
        <v>3.3325394353553306E-2</v>
      </c>
      <c r="BO135" s="27">
        <v>3638</v>
      </c>
      <c r="BP135" s="27">
        <v>0</v>
      </c>
      <c r="BQ135" s="27">
        <v>109166</v>
      </c>
      <c r="BR135" s="65">
        <f>Cons_Metrics[[#This Row],[Total social housing units owned (Period end)]]</f>
        <v>2652</v>
      </c>
      <c r="BS135" s="26">
        <v>2.1636506687647522E-2</v>
      </c>
      <c r="BT135" s="26">
        <v>7.8284815106215572E-2</v>
      </c>
      <c r="BU135" s="30" t="s">
        <v>845</v>
      </c>
      <c r="BV135" s="64" t="s">
        <v>118</v>
      </c>
      <c r="BW135" s="31" t="s">
        <v>118</v>
      </c>
      <c r="BX135" s="30" t="s">
        <v>853</v>
      </c>
      <c r="BY135" s="29">
        <v>0.92070169320167683</v>
      </c>
    </row>
    <row r="136" spans="1:77" x14ac:dyDescent="0.25">
      <c r="A136" s="23" t="s">
        <v>483</v>
      </c>
      <c r="B136" s="24" t="s">
        <v>482</v>
      </c>
      <c r="C136" s="25" t="s">
        <v>686</v>
      </c>
      <c r="D13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6.5066952745321066E-2</v>
      </c>
      <c r="E136" s="27">
        <v>128620</v>
      </c>
      <c r="F136" s="27">
        <v>68201</v>
      </c>
      <c r="G136" s="27">
        <v>53532</v>
      </c>
      <c r="H136" s="27">
        <v>1352</v>
      </c>
      <c r="I136" s="27">
        <v>0</v>
      </c>
      <c r="J136" s="27">
        <v>3868400</v>
      </c>
      <c r="K136" s="27">
        <v>0</v>
      </c>
      <c r="L13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2.3014250916930313E-2</v>
      </c>
      <c r="M136" s="27">
        <v>1644</v>
      </c>
      <c r="N136" s="27">
        <v>0</v>
      </c>
      <c r="O136" s="27">
        <v>68458</v>
      </c>
      <c r="P136" s="27">
        <v>2976</v>
      </c>
      <c r="Q13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1.1338629666927754E-2</v>
      </c>
      <c r="R136" s="27">
        <v>70</v>
      </c>
      <c r="S136" s="27">
        <v>246</v>
      </c>
      <c r="T136" s="27">
        <v>596</v>
      </c>
      <c r="U136" s="27">
        <v>68458</v>
      </c>
      <c r="V136" s="27">
        <v>2976</v>
      </c>
      <c r="W136" s="27">
        <v>8468</v>
      </c>
      <c r="X136" s="27">
        <v>531</v>
      </c>
      <c r="Y13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0.77019077654844381</v>
      </c>
      <c r="Z136" s="27">
        <v>28434</v>
      </c>
      <c r="AA136" s="27">
        <v>2910491</v>
      </c>
      <c r="AB136" s="27">
        <v>183644</v>
      </c>
      <c r="AC136" s="27">
        <v>0</v>
      </c>
      <c r="AD136" s="27">
        <v>224125</v>
      </c>
      <c r="AE136" s="27">
        <v>3868400</v>
      </c>
      <c r="AF136" s="27">
        <v>0</v>
      </c>
      <c r="AG13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1.1968676078096012</v>
      </c>
      <c r="AH136" s="27">
        <v>198627</v>
      </c>
      <c r="AI136" s="27">
        <v>8283</v>
      </c>
      <c r="AJ136" s="27">
        <v>791</v>
      </c>
      <c r="AK136" s="27">
        <v>17450</v>
      </c>
      <c r="AL136" s="27">
        <v>0</v>
      </c>
      <c r="AM136" s="27">
        <v>17076</v>
      </c>
      <c r="AN136" s="27">
        <v>53532</v>
      </c>
      <c r="AO136" s="27">
        <v>37900</v>
      </c>
      <c r="AP136" s="27">
        <v>-1352</v>
      </c>
      <c r="AQ136" s="27">
        <v>-143649</v>
      </c>
      <c r="AR13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2.9913567017286598</v>
      </c>
      <c r="AS136" s="27">
        <v>54705</v>
      </c>
      <c r="AT136" s="27">
        <v>32552</v>
      </c>
      <c r="AU136" s="27">
        <v>44446</v>
      </c>
      <c r="AV136" s="27">
        <v>14031</v>
      </c>
      <c r="AW136" s="27">
        <v>5099</v>
      </c>
      <c r="AX136" s="27">
        <v>0</v>
      </c>
      <c r="AY136" s="27">
        <v>53532</v>
      </c>
      <c r="AZ136" s="27">
        <v>2826</v>
      </c>
      <c r="BA136" s="27">
        <v>0</v>
      </c>
      <c r="BB136" s="27">
        <v>0</v>
      </c>
      <c r="BC136" s="27">
        <v>1101</v>
      </c>
      <c r="BD136" s="27">
        <v>3861</v>
      </c>
      <c r="BE136" s="27">
        <v>70922</v>
      </c>
      <c r="BF136" s="26">
        <f>IFERROR(SUM(Cons_Metrics[[#This Row],[Operating surplus/(deficit) (social housing lettings)]])/SUM(Cons_Metrics[[#This Row],[Turnover from social housing lettings]]),"")</f>
        <v>0.49721112889735736</v>
      </c>
      <c r="BG136" s="27">
        <v>179532</v>
      </c>
      <c r="BH136" s="27">
        <v>361078</v>
      </c>
      <c r="BI136" s="26">
        <f>IFERROR(SUM(Cons_Metrics[[#This Row],[Operating surplus/(deficit) (overall)2]],-Cons_Metrics[[#This Row],[Gain/(loss) on disposal of fixed assets (housing properties)2]],-Cons_Metrics[[#This Row],[Gain/(loss) on disposal of fixed assets (other)2]])/SUM(Cons_Metrics[[#This Row],[Turnover (overall)]]),"")</f>
        <v>0.21871062578748426</v>
      </c>
      <c r="BJ136" s="27">
        <v>198627</v>
      </c>
      <c r="BK136" s="27">
        <v>8283</v>
      </c>
      <c r="BL136" s="27">
        <v>791</v>
      </c>
      <c r="BM136" s="27">
        <v>866684</v>
      </c>
      <c r="BN136" s="26">
        <f>IFERROR(SUM(Cons_Metrics[[#This Row],[Operating surplus/(deficit) (overall)3]],Cons_Metrics[[#This Row],[Share of operating surplus/(deficit) in joint ventures or associates]])/SUM(Cons_Metrics[[#This Row],[Total assets less current liabilities]]),"")</f>
        <v>3.7399918476330091E-2</v>
      </c>
      <c r="BO136" s="27">
        <v>198627</v>
      </c>
      <c r="BP136" s="27">
        <v>1393</v>
      </c>
      <c r="BQ136" s="27">
        <v>5348140</v>
      </c>
      <c r="BR136" s="65">
        <f>Cons_Metrics[[#This Row],[Total social housing units owned (Period end)]]</f>
        <v>68458</v>
      </c>
      <c r="BS136" s="26">
        <v>4.6788432768343005E-2</v>
      </c>
      <c r="BT136" s="26">
        <v>3.3735018988278229E-2</v>
      </c>
      <c r="BU136" s="30" t="s">
        <v>845</v>
      </c>
      <c r="BV136" s="64" t="s">
        <v>118</v>
      </c>
      <c r="BW136" s="31" t="s">
        <v>118</v>
      </c>
      <c r="BX136" s="30" t="s">
        <v>848</v>
      </c>
      <c r="BY136" s="29">
        <v>0.96000517517720896</v>
      </c>
    </row>
    <row r="137" spans="1:77" x14ac:dyDescent="0.25">
      <c r="A137" s="23" t="s">
        <v>422</v>
      </c>
      <c r="B137" s="24" t="s">
        <v>653</v>
      </c>
      <c r="C137" s="25" t="s">
        <v>686</v>
      </c>
      <c r="D13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9.1722775193409545E-2</v>
      </c>
      <c r="E137" s="27">
        <v>148421</v>
      </c>
      <c r="F137" s="27">
        <v>59472</v>
      </c>
      <c r="G137" s="27">
        <v>12697</v>
      </c>
      <c r="H137" s="27">
        <v>6121</v>
      </c>
      <c r="I137" s="27">
        <v>0</v>
      </c>
      <c r="J137" s="27">
        <v>2471698</v>
      </c>
      <c r="K137" s="27">
        <v>0</v>
      </c>
      <c r="L13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3.2215033682385111E-2</v>
      </c>
      <c r="M137" s="27">
        <v>1449</v>
      </c>
      <c r="N137" s="27">
        <v>0</v>
      </c>
      <c r="O137" s="27">
        <v>43879</v>
      </c>
      <c r="P137" s="27">
        <v>1100</v>
      </c>
      <c r="Q13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37" s="27">
        <v>0</v>
      </c>
      <c r="S137" s="27">
        <v>0</v>
      </c>
      <c r="T137" s="27">
        <v>0</v>
      </c>
      <c r="U137" s="27">
        <v>43879</v>
      </c>
      <c r="V137" s="27">
        <v>1100</v>
      </c>
      <c r="W137" s="27">
        <v>113</v>
      </c>
      <c r="X137" s="27">
        <v>418</v>
      </c>
      <c r="Y13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0.43542212681322717</v>
      </c>
      <c r="Z137" s="27">
        <v>89118</v>
      </c>
      <c r="AA137" s="27">
        <v>1070958</v>
      </c>
      <c r="AB137" s="27">
        <v>83844</v>
      </c>
      <c r="AC137" s="27">
        <v>0</v>
      </c>
      <c r="AD137" s="27">
        <v>0</v>
      </c>
      <c r="AE137" s="27">
        <v>2471698</v>
      </c>
      <c r="AF137" s="27">
        <v>0</v>
      </c>
      <c r="AG13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2.0255605860753629</v>
      </c>
      <c r="AH137" s="27">
        <v>107442</v>
      </c>
      <c r="AI137" s="27">
        <v>10778</v>
      </c>
      <c r="AJ137" s="27">
        <v>-38</v>
      </c>
      <c r="AK137" s="27">
        <v>4661</v>
      </c>
      <c r="AL137" s="27">
        <v>0</v>
      </c>
      <c r="AM137" s="27">
        <v>543</v>
      </c>
      <c r="AN137" s="27">
        <v>12697</v>
      </c>
      <c r="AO137" s="27">
        <v>33751</v>
      </c>
      <c r="AP137" s="27">
        <v>-6121</v>
      </c>
      <c r="AQ137" s="27">
        <v>-49981</v>
      </c>
      <c r="AR13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2.4584035719167159</v>
      </c>
      <c r="AS137" s="27">
        <v>26107</v>
      </c>
      <c r="AT137" s="27">
        <v>16298</v>
      </c>
      <c r="AU137" s="27">
        <v>29288</v>
      </c>
      <c r="AV137" s="27">
        <v>6767</v>
      </c>
      <c r="AW137" s="27">
        <v>11939</v>
      </c>
      <c r="AX137" s="27">
        <v>0</v>
      </c>
      <c r="AY137" s="27">
        <v>12697</v>
      </c>
      <c r="AZ137" s="27">
        <v>0</v>
      </c>
      <c r="BA137" s="27">
        <v>2526</v>
      </c>
      <c r="BB137" s="27">
        <v>0</v>
      </c>
      <c r="BC137" s="27">
        <v>1666</v>
      </c>
      <c r="BD137" s="27">
        <v>631</v>
      </c>
      <c r="BE137" s="27">
        <v>43898</v>
      </c>
      <c r="BF137" s="26">
        <f>IFERROR(SUM(Cons_Metrics[[#This Row],[Operating surplus/(deficit) (social housing lettings)]])/SUM(Cons_Metrics[[#This Row],[Turnover from social housing lettings]]),"")</f>
        <v>0.42128725758167385</v>
      </c>
      <c r="BG137" s="27">
        <v>90629</v>
      </c>
      <c r="BH137" s="27">
        <v>215124</v>
      </c>
      <c r="BI137" s="26">
        <f>IFERROR(SUM(Cons_Metrics[[#This Row],[Operating surplus/(deficit) (overall)2]],-Cons_Metrics[[#This Row],[Gain/(loss) on disposal of fixed assets (housing properties)2]],-Cons_Metrics[[#This Row],[Gain/(loss) on disposal of fixed assets (other)2]])/SUM(Cons_Metrics[[#This Row],[Turnover (overall)]]),"")</f>
        <v>0.37610115239365738</v>
      </c>
      <c r="BJ137" s="27">
        <v>107442</v>
      </c>
      <c r="BK137" s="27">
        <v>10778</v>
      </c>
      <c r="BL137" s="27">
        <v>-38</v>
      </c>
      <c r="BM137" s="27">
        <v>257117</v>
      </c>
      <c r="BN137" s="26">
        <f>IFERROR(SUM(Cons_Metrics[[#This Row],[Operating surplus/(deficit) (overall)3]],Cons_Metrics[[#This Row],[Share of operating surplus/(deficit) in joint ventures or associates]])/SUM(Cons_Metrics[[#This Row],[Total assets less current liabilities]]),"")</f>
        <v>4.2845589666206212E-2</v>
      </c>
      <c r="BO137" s="27">
        <v>107442</v>
      </c>
      <c r="BP137" s="27">
        <v>0</v>
      </c>
      <c r="BQ137" s="27">
        <v>2507656</v>
      </c>
      <c r="BR137" s="65">
        <f>Cons_Metrics[[#This Row],[Total social housing units owned (Period end)]]</f>
        <v>43879</v>
      </c>
      <c r="BS137" s="26">
        <v>8.0448506119100253E-3</v>
      </c>
      <c r="BT137" s="26">
        <v>6.7754506711638823E-2</v>
      </c>
      <c r="BU137" s="30" t="s">
        <v>845</v>
      </c>
      <c r="BV137" s="64" t="s">
        <v>118</v>
      </c>
      <c r="BW137" s="31" t="s">
        <v>118</v>
      </c>
      <c r="BX137" s="30" t="s">
        <v>849</v>
      </c>
      <c r="BY137" s="29">
        <v>0.9479346028573693</v>
      </c>
    </row>
    <row r="138" spans="1:77" x14ac:dyDescent="0.25">
      <c r="A138" s="23" t="s">
        <v>579</v>
      </c>
      <c r="B138" s="24" t="s">
        <v>580</v>
      </c>
      <c r="C138" s="25" t="s">
        <v>674</v>
      </c>
      <c r="D13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v>
      </c>
      <c r="E138" s="27">
        <v>0</v>
      </c>
      <c r="F138" s="27">
        <v>0</v>
      </c>
      <c r="G138" s="27">
        <v>0</v>
      </c>
      <c r="H138" s="27">
        <v>0</v>
      </c>
      <c r="I138" s="27">
        <v>0</v>
      </c>
      <c r="J138" s="27">
        <v>0</v>
      </c>
      <c r="K138" s="27">
        <v>151952</v>
      </c>
      <c r="L13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7.2954663887441372E-3</v>
      </c>
      <c r="M138" s="27">
        <v>14</v>
      </c>
      <c r="N138" s="27">
        <v>0</v>
      </c>
      <c r="O138" s="27">
        <v>1919</v>
      </c>
      <c r="P138" s="27">
        <v>0</v>
      </c>
      <c r="Q13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38" s="27">
        <v>0</v>
      </c>
      <c r="S138" s="27">
        <v>0</v>
      </c>
      <c r="T138" s="27">
        <v>0</v>
      </c>
      <c r="U138" s="27">
        <v>1919</v>
      </c>
      <c r="V138" s="27">
        <v>0</v>
      </c>
      <c r="W138" s="27">
        <v>359</v>
      </c>
      <c r="X138" s="27">
        <v>0</v>
      </c>
      <c r="Y13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1.0310097925660735</v>
      </c>
      <c r="Z138" s="27">
        <v>8477</v>
      </c>
      <c r="AA138" s="27">
        <v>145216</v>
      </c>
      <c r="AB138" s="27">
        <v>912</v>
      </c>
      <c r="AC138" s="27">
        <v>3883</v>
      </c>
      <c r="AD138" s="27">
        <v>0</v>
      </c>
      <c r="AE138" s="27">
        <v>0</v>
      </c>
      <c r="AF138" s="27">
        <v>151952</v>
      </c>
      <c r="AG13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3.1853400222965442</v>
      </c>
      <c r="AH138" s="27">
        <v>3191</v>
      </c>
      <c r="AI138" s="27">
        <v>0</v>
      </c>
      <c r="AJ138" s="27">
        <v>0</v>
      </c>
      <c r="AK138" s="27">
        <v>0</v>
      </c>
      <c r="AL138" s="27">
        <v>0</v>
      </c>
      <c r="AM138" s="27">
        <v>30</v>
      </c>
      <c r="AN138" s="27">
        <v>0</v>
      </c>
      <c r="AO138" s="27">
        <v>8208</v>
      </c>
      <c r="AP138" s="27">
        <v>0</v>
      </c>
      <c r="AQ138" s="27">
        <v>-3588</v>
      </c>
      <c r="AR13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2.3355914538822304</v>
      </c>
      <c r="AS138" s="27">
        <v>1381</v>
      </c>
      <c r="AT138" s="27">
        <v>0</v>
      </c>
      <c r="AU138" s="27">
        <v>1807</v>
      </c>
      <c r="AV138" s="27">
        <v>0</v>
      </c>
      <c r="AW138" s="27">
        <v>0</v>
      </c>
      <c r="AX138" s="27">
        <v>844</v>
      </c>
      <c r="AY138" s="27">
        <v>0</v>
      </c>
      <c r="AZ138" s="27">
        <v>450</v>
      </c>
      <c r="BA138" s="27">
        <v>0</v>
      </c>
      <c r="BB138" s="27">
        <v>0</v>
      </c>
      <c r="BC138" s="27">
        <v>0</v>
      </c>
      <c r="BD138" s="27">
        <v>0</v>
      </c>
      <c r="BE138" s="27">
        <v>1919</v>
      </c>
      <c r="BF138" s="26">
        <f>IFERROR(SUM(Cons_Metrics[[#This Row],[Operating surplus/(deficit) (social housing lettings)]])/SUM(Cons_Metrics[[#This Row],[Turnover from social housing lettings]]),"")</f>
        <v>0.22444646648468305</v>
      </c>
      <c r="BG138" s="27">
        <v>3700</v>
      </c>
      <c r="BH138" s="27">
        <v>16485</v>
      </c>
      <c r="BI138" s="26">
        <f>IFERROR(SUM(Cons_Metrics[[#This Row],[Operating surplus/(deficit) (overall)2]],-Cons_Metrics[[#This Row],[Gain/(loss) on disposal of fixed assets (housing properties)2]],-Cons_Metrics[[#This Row],[Gain/(loss) on disposal of fixed assets (other)2]])/SUM(Cons_Metrics[[#This Row],[Turnover (overall)]]),"")</f>
        <v>0.19356991204124963</v>
      </c>
      <c r="BJ138" s="27">
        <v>3191</v>
      </c>
      <c r="BK138" s="27">
        <v>0</v>
      </c>
      <c r="BL138" s="27">
        <v>0</v>
      </c>
      <c r="BM138" s="27">
        <v>16485</v>
      </c>
      <c r="BN138" s="26">
        <f>IFERROR(SUM(Cons_Metrics[[#This Row],[Operating surplus/(deficit) (overall)3]],Cons_Metrics[[#This Row],[Share of operating surplus/(deficit) in joint ventures or associates]])/SUM(Cons_Metrics[[#This Row],[Total assets less current liabilities]]),"")</f>
        <v>2.1666802466118035E-2</v>
      </c>
      <c r="BO138" s="27">
        <v>3191</v>
      </c>
      <c r="BP138" s="27">
        <v>0</v>
      </c>
      <c r="BQ138" s="27">
        <v>147276</v>
      </c>
      <c r="BR138" s="65">
        <f>Cons_Metrics[[#This Row],[Total social housing units owned (Period end)]]</f>
        <v>1919</v>
      </c>
      <c r="BS138" s="26">
        <v>6.575342465753424E-2</v>
      </c>
      <c r="BT138" s="26">
        <v>0</v>
      </c>
      <c r="BU138" s="30" t="s">
        <v>845</v>
      </c>
      <c r="BV138" s="64" t="s">
        <v>118</v>
      </c>
      <c r="BW138" s="31" t="s">
        <v>118</v>
      </c>
      <c r="BX138" s="30" t="s">
        <v>848</v>
      </c>
      <c r="BY138" s="29">
        <v>0.95052726712305735</v>
      </c>
    </row>
    <row r="139" spans="1:77" x14ac:dyDescent="0.25">
      <c r="A139" s="23" t="s">
        <v>624</v>
      </c>
      <c r="B139" s="24" t="s">
        <v>625</v>
      </c>
      <c r="C139" s="25" t="s">
        <v>686</v>
      </c>
      <c r="D13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4.3272232555388326E-2</v>
      </c>
      <c r="E139" s="27">
        <v>18206</v>
      </c>
      <c r="F139" s="27">
        <v>0</v>
      </c>
      <c r="G139" s="27">
        <v>7909</v>
      </c>
      <c r="H139" s="27">
        <v>221</v>
      </c>
      <c r="I139" s="27">
        <v>0</v>
      </c>
      <c r="J139" s="27">
        <v>608612</v>
      </c>
      <c r="K139" s="27">
        <v>0</v>
      </c>
      <c r="L13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8.4898572501878287E-3</v>
      </c>
      <c r="M139" s="27">
        <v>113</v>
      </c>
      <c r="N139" s="27">
        <v>0</v>
      </c>
      <c r="O139" s="27">
        <v>13124</v>
      </c>
      <c r="P139" s="27">
        <v>186</v>
      </c>
      <c r="Q13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39" s="27">
        <v>0</v>
      </c>
      <c r="S139" s="27">
        <v>0</v>
      </c>
      <c r="T139" s="27">
        <v>0</v>
      </c>
      <c r="U139" s="27">
        <v>13124</v>
      </c>
      <c r="V139" s="27">
        <v>186</v>
      </c>
      <c r="W139" s="27">
        <v>99</v>
      </c>
      <c r="X139" s="27">
        <v>0</v>
      </c>
      <c r="Y13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0.49443816421628228</v>
      </c>
      <c r="Z139" s="27">
        <v>14681</v>
      </c>
      <c r="AA139" s="27">
        <v>288965</v>
      </c>
      <c r="AB139" s="27">
        <v>2725</v>
      </c>
      <c r="AC139" s="27">
        <v>0</v>
      </c>
      <c r="AD139" s="27">
        <v>0</v>
      </c>
      <c r="AE139" s="27">
        <v>608612</v>
      </c>
      <c r="AF139" s="27">
        <v>0</v>
      </c>
      <c r="AG13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1.2511174968071519</v>
      </c>
      <c r="AH139" s="27">
        <v>14406</v>
      </c>
      <c r="AI139" s="27">
        <v>714</v>
      </c>
      <c r="AJ139" s="27">
        <v>0</v>
      </c>
      <c r="AK139" s="27">
        <v>3105</v>
      </c>
      <c r="AL139" s="27">
        <v>0</v>
      </c>
      <c r="AM139" s="27">
        <v>12</v>
      </c>
      <c r="AN139" s="27">
        <v>7909</v>
      </c>
      <c r="AO139" s="27">
        <v>12984</v>
      </c>
      <c r="AP139" s="27">
        <v>-221</v>
      </c>
      <c r="AQ139" s="27">
        <v>-12307</v>
      </c>
      <c r="AR13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3.6539926851569642</v>
      </c>
      <c r="AS139" s="27">
        <v>11240</v>
      </c>
      <c r="AT139" s="27">
        <v>4142</v>
      </c>
      <c r="AU139" s="27">
        <v>17191</v>
      </c>
      <c r="AV139" s="27">
        <v>0</v>
      </c>
      <c r="AW139" s="27">
        <v>2538</v>
      </c>
      <c r="AX139" s="27">
        <v>0</v>
      </c>
      <c r="AY139" s="27">
        <v>7909</v>
      </c>
      <c r="AZ139" s="27">
        <v>106</v>
      </c>
      <c r="BA139" s="27">
        <v>5</v>
      </c>
      <c r="BB139" s="27">
        <v>949</v>
      </c>
      <c r="BC139" s="27">
        <v>891</v>
      </c>
      <c r="BD139" s="27">
        <v>2984</v>
      </c>
      <c r="BE139" s="27">
        <v>13124</v>
      </c>
      <c r="BF139" s="26">
        <f>IFERROR(SUM(Cons_Metrics[[#This Row],[Operating surplus/(deficit) (social housing lettings)]])/SUM(Cons_Metrics[[#This Row],[Turnover from social housing lettings]]),"")</f>
        <v>0.25801245451361926</v>
      </c>
      <c r="BG139" s="27">
        <v>16946</v>
      </c>
      <c r="BH139" s="27">
        <v>65679</v>
      </c>
      <c r="BI139" s="26">
        <f>IFERROR(SUM(Cons_Metrics[[#This Row],[Operating surplus/(deficit) (overall)2]],-Cons_Metrics[[#This Row],[Gain/(loss) on disposal of fixed assets (housing properties)2]],-Cons_Metrics[[#This Row],[Gain/(loss) on disposal of fixed assets (other)2]])/SUM(Cons_Metrics[[#This Row],[Turnover (overall)]]),"")</f>
        <v>0.18508455330710896</v>
      </c>
      <c r="BJ139" s="27">
        <v>14406</v>
      </c>
      <c r="BK139" s="27">
        <v>714</v>
      </c>
      <c r="BL139" s="27">
        <v>0</v>
      </c>
      <c r="BM139" s="27">
        <v>73977</v>
      </c>
      <c r="BN139" s="26">
        <f>IFERROR(SUM(Cons_Metrics[[#This Row],[Operating surplus/(deficit) (overall)3]],Cons_Metrics[[#This Row],[Share of operating surplus/(deficit) in joint ventures or associates]])/SUM(Cons_Metrics[[#This Row],[Total assets less current liabilities]]),"")</f>
        <v>2.3906683283742094E-2</v>
      </c>
      <c r="BO139" s="27">
        <v>14406</v>
      </c>
      <c r="BP139" s="27">
        <v>0</v>
      </c>
      <c r="BQ139" s="27">
        <v>602593</v>
      </c>
      <c r="BR139" s="65">
        <f>Cons_Metrics[[#This Row],[Total social housing units owned (Period end)]]</f>
        <v>13124</v>
      </c>
      <c r="BS139" s="26">
        <v>3.1283381657256221E-2</v>
      </c>
      <c r="BT139" s="26">
        <v>2.8689150007630095E-2</v>
      </c>
      <c r="BU139" s="30" t="s">
        <v>845</v>
      </c>
      <c r="BV139" s="64" t="s">
        <v>118</v>
      </c>
      <c r="BW139" s="31" t="s">
        <v>118</v>
      </c>
      <c r="BX139" s="30" t="s">
        <v>853</v>
      </c>
      <c r="BY139" s="29">
        <v>0.92073847489595995</v>
      </c>
    </row>
    <row r="140" spans="1:77" x14ac:dyDescent="0.25">
      <c r="A140" s="23" t="s">
        <v>485</v>
      </c>
      <c r="B140" s="24" t="s">
        <v>626</v>
      </c>
      <c r="C140" s="25" t="s">
        <v>686</v>
      </c>
      <c r="D14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6.9166653845562101E-2</v>
      </c>
      <c r="E140" s="27">
        <v>21135</v>
      </c>
      <c r="F140" s="27">
        <v>0</v>
      </c>
      <c r="G140" s="27">
        <v>14503</v>
      </c>
      <c r="H140" s="27">
        <v>327</v>
      </c>
      <c r="I140" s="27">
        <v>0</v>
      </c>
      <c r="J140" s="27">
        <v>519976</v>
      </c>
      <c r="K140" s="27">
        <v>0</v>
      </c>
      <c r="L14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7.7951002227171495E-3</v>
      </c>
      <c r="M140" s="27">
        <v>112</v>
      </c>
      <c r="N140" s="27">
        <v>0</v>
      </c>
      <c r="O140" s="27">
        <v>14368</v>
      </c>
      <c r="P140" s="27">
        <v>0</v>
      </c>
      <c r="Q14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40" s="27">
        <v>0</v>
      </c>
      <c r="S140" s="27">
        <v>0</v>
      </c>
      <c r="T140" s="27">
        <v>0</v>
      </c>
      <c r="U140" s="27">
        <v>14368</v>
      </c>
      <c r="V140" s="27">
        <v>0</v>
      </c>
      <c r="W140" s="27">
        <v>9</v>
      </c>
      <c r="X140" s="27">
        <v>1656</v>
      </c>
      <c r="Y14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0.19477822053325539</v>
      </c>
      <c r="Z140" s="27">
        <v>0</v>
      </c>
      <c r="AA140" s="27">
        <v>125230</v>
      </c>
      <c r="AB140" s="27">
        <v>23950</v>
      </c>
      <c r="AC140" s="27">
        <v>0</v>
      </c>
      <c r="AD140" s="27">
        <v>0</v>
      </c>
      <c r="AE140" s="27">
        <v>519976</v>
      </c>
      <c r="AF140" s="27">
        <v>0</v>
      </c>
      <c r="AG14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0.82487651549169283</v>
      </c>
      <c r="AH140" s="27">
        <v>6399</v>
      </c>
      <c r="AI140" s="27">
        <v>258</v>
      </c>
      <c r="AJ140" s="27">
        <v>-3</v>
      </c>
      <c r="AK140" s="27">
        <v>660</v>
      </c>
      <c r="AL140" s="27">
        <v>10</v>
      </c>
      <c r="AM140" s="27">
        <v>72</v>
      </c>
      <c r="AN140" s="27">
        <v>14503</v>
      </c>
      <c r="AO140" s="27">
        <v>12631</v>
      </c>
      <c r="AP140" s="27">
        <v>-327</v>
      </c>
      <c r="AQ140" s="27">
        <v>-4127</v>
      </c>
      <c r="AR14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4.2601614699331849</v>
      </c>
      <c r="AS140" s="27">
        <v>9799</v>
      </c>
      <c r="AT140" s="27">
        <v>5296</v>
      </c>
      <c r="AU140" s="27">
        <v>12231</v>
      </c>
      <c r="AV140" s="27">
        <v>4895</v>
      </c>
      <c r="AW140" s="27">
        <v>8686</v>
      </c>
      <c r="AX140" s="27">
        <v>0</v>
      </c>
      <c r="AY140" s="27">
        <v>14503</v>
      </c>
      <c r="AZ140" s="27">
        <v>3446</v>
      </c>
      <c r="BA140" s="27">
        <v>983</v>
      </c>
      <c r="BB140" s="27">
        <v>776</v>
      </c>
      <c r="BC140" s="27">
        <v>595</v>
      </c>
      <c r="BD140" s="27">
        <v>0</v>
      </c>
      <c r="BE140" s="27">
        <v>14368</v>
      </c>
      <c r="BF140" s="26">
        <f>IFERROR(SUM(Cons_Metrics[[#This Row],[Operating surplus/(deficit) (social housing lettings)]])/SUM(Cons_Metrics[[#This Row],[Turnover from social housing lettings]]),"")</f>
        <v>7.8112596450004762E-2</v>
      </c>
      <c r="BG140" s="27">
        <v>4920</v>
      </c>
      <c r="BH140" s="27">
        <v>62986</v>
      </c>
      <c r="BI140" s="26">
        <f>IFERROR(SUM(Cons_Metrics[[#This Row],[Operating surplus/(deficit) (overall)2]],-Cons_Metrics[[#This Row],[Gain/(loss) on disposal of fixed assets (housing properties)2]],-Cons_Metrics[[#This Row],[Gain/(loss) on disposal of fixed assets (other)2]])/SUM(Cons_Metrics[[#This Row],[Turnover (overall)]]),"")</f>
        <v>8.0650030847586665E-2</v>
      </c>
      <c r="BJ140" s="27">
        <v>6399</v>
      </c>
      <c r="BK140" s="27">
        <v>258</v>
      </c>
      <c r="BL140" s="27">
        <v>-3</v>
      </c>
      <c r="BM140" s="27">
        <v>76181</v>
      </c>
      <c r="BN140" s="26">
        <f>IFERROR(SUM(Cons_Metrics[[#This Row],[Operating surplus/(deficit) (overall)3]],Cons_Metrics[[#This Row],[Share of operating surplus/(deficit) in joint ventures or associates]])/SUM(Cons_Metrics[[#This Row],[Total assets less current liabilities]]),"")</f>
        <v>1.0966806515301086E-2</v>
      </c>
      <c r="BO140" s="27">
        <v>6399</v>
      </c>
      <c r="BP140" s="27">
        <v>0</v>
      </c>
      <c r="BQ140" s="27">
        <v>583488</v>
      </c>
      <c r="BR140" s="65">
        <f>Cons_Metrics[[#This Row],[Total social housing units owned (Period end)]]</f>
        <v>14368</v>
      </c>
      <c r="BS140" s="26">
        <v>9.6610287464327968E-2</v>
      </c>
      <c r="BT140" s="26">
        <v>0</v>
      </c>
      <c r="BU140" s="30" t="s">
        <v>850</v>
      </c>
      <c r="BV140" s="64">
        <v>2009</v>
      </c>
      <c r="BW140" s="31" t="s">
        <v>859</v>
      </c>
      <c r="BX140" s="30" t="s">
        <v>855</v>
      </c>
      <c r="BY140" s="29">
        <v>0.94425117472629427</v>
      </c>
    </row>
    <row r="141" spans="1:77" x14ac:dyDescent="0.25">
      <c r="A141" s="23" t="s">
        <v>486</v>
      </c>
      <c r="B141" s="24" t="s">
        <v>628</v>
      </c>
      <c r="C141" s="25" t="s">
        <v>686</v>
      </c>
      <c r="D14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6.6644100333626236E-2</v>
      </c>
      <c r="E141" s="27">
        <v>12505</v>
      </c>
      <c r="F141" s="27">
        <v>14982</v>
      </c>
      <c r="G141" s="27">
        <v>1258</v>
      </c>
      <c r="H141" s="27">
        <v>0</v>
      </c>
      <c r="I141" s="27">
        <v>0</v>
      </c>
      <c r="J141" s="27">
        <v>431321</v>
      </c>
      <c r="K141" s="27">
        <v>0</v>
      </c>
      <c r="L14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4.7141064706936728E-2</v>
      </c>
      <c r="M141" s="27">
        <v>263</v>
      </c>
      <c r="N141" s="27">
        <v>0</v>
      </c>
      <c r="O141" s="27">
        <v>5579</v>
      </c>
      <c r="P141" s="27">
        <v>0</v>
      </c>
      <c r="Q14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41" s="27">
        <v>0</v>
      </c>
      <c r="S141" s="27">
        <v>0</v>
      </c>
      <c r="T141" s="27">
        <v>0</v>
      </c>
      <c r="U141" s="27">
        <v>5579</v>
      </c>
      <c r="V141" s="27">
        <v>0</v>
      </c>
      <c r="W141" s="27">
        <v>532</v>
      </c>
      <c r="X141" s="27">
        <v>3601</v>
      </c>
      <c r="Y14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0.59833395545313117</v>
      </c>
      <c r="Z141" s="27">
        <v>0</v>
      </c>
      <c r="AA141" s="27">
        <v>216940</v>
      </c>
      <c r="AB141" s="27">
        <v>13541</v>
      </c>
      <c r="AC141" s="27">
        <v>0</v>
      </c>
      <c r="AD141" s="27">
        <v>54675</v>
      </c>
      <c r="AE141" s="27">
        <v>431321</v>
      </c>
      <c r="AF141" s="27">
        <v>0</v>
      </c>
      <c r="AG14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1.3589558174849954</v>
      </c>
      <c r="AH141" s="27">
        <v>26266</v>
      </c>
      <c r="AI141" s="27">
        <v>15245</v>
      </c>
      <c r="AJ141" s="27">
        <v>0</v>
      </c>
      <c r="AK141" s="27">
        <v>3031</v>
      </c>
      <c r="AL141" s="27">
        <v>0</v>
      </c>
      <c r="AM141" s="27">
        <v>971</v>
      </c>
      <c r="AN141" s="27">
        <v>1258</v>
      </c>
      <c r="AO141" s="27">
        <v>11090</v>
      </c>
      <c r="AP141" s="27">
        <v>-1257</v>
      </c>
      <c r="AQ141" s="27">
        <v>-12572</v>
      </c>
      <c r="AR14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6.0227639361892811</v>
      </c>
      <c r="AS141" s="27">
        <v>11153</v>
      </c>
      <c r="AT141" s="27">
        <v>8382</v>
      </c>
      <c r="AU141" s="27">
        <v>9138</v>
      </c>
      <c r="AV141" s="27">
        <v>794</v>
      </c>
      <c r="AW141" s="27">
        <v>2876</v>
      </c>
      <c r="AX141" s="27">
        <v>0</v>
      </c>
      <c r="AY141" s="27">
        <v>1258</v>
      </c>
      <c r="AZ141" s="27">
        <v>0</v>
      </c>
      <c r="BA141" s="27">
        <v>0</v>
      </c>
      <c r="BB141" s="27">
        <v>0</v>
      </c>
      <c r="BC141" s="27">
        <v>0</v>
      </c>
      <c r="BD141" s="27">
        <v>0</v>
      </c>
      <c r="BE141" s="27">
        <v>5579</v>
      </c>
      <c r="BF141" s="26">
        <f>IFERROR(SUM(Cons_Metrics[[#This Row],[Operating surplus/(deficit) (social housing lettings)]])/SUM(Cons_Metrics[[#This Row],[Turnover from social housing lettings]]),"")</f>
        <v>0.1241637905321914</v>
      </c>
      <c r="BG141" s="27">
        <v>5828</v>
      </c>
      <c r="BH141" s="27">
        <v>46938</v>
      </c>
      <c r="BI141" s="26">
        <f>IFERROR(SUM(Cons_Metrics[[#This Row],[Operating surplus/(deficit) (overall)2]],-Cons_Metrics[[#This Row],[Gain/(loss) on disposal of fixed assets (housing properties)2]],-Cons_Metrics[[#This Row],[Gain/(loss) on disposal of fixed assets (other)2]])/SUM(Cons_Metrics[[#This Row],[Turnover (overall)]]),"")</f>
        <v>0.16877488514548239</v>
      </c>
      <c r="BJ141" s="27">
        <v>26266</v>
      </c>
      <c r="BK141" s="27">
        <v>15245</v>
      </c>
      <c r="BL141" s="27">
        <v>0</v>
      </c>
      <c r="BM141" s="27">
        <v>65300</v>
      </c>
      <c r="BN141" s="26">
        <f>IFERROR(SUM(Cons_Metrics[[#This Row],[Operating surplus/(deficit) (overall)3]],Cons_Metrics[[#This Row],[Share of operating surplus/(deficit) in joint ventures or associates]])/SUM(Cons_Metrics[[#This Row],[Total assets less current liabilities]]),"")</f>
        <v>4.9417515882299687E-2</v>
      </c>
      <c r="BO141" s="27">
        <v>26266</v>
      </c>
      <c r="BP141" s="27">
        <v>1574</v>
      </c>
      <c r="BQ141" s="27">
        <v>563363</v>
      </c>
      <c r="BR141" s="65">
        <f>Cons_Metrics[[#This Row],[Total social housing units owned (Period end)]]</f>
        <v>5579</v>
      </c>
      <c r="BS141" s="26">
        <v>0</v>
      </c>
      <c r="BT141" s="26">
        <v>0</v>
      </c>
      <c r="BU141" s="30" t="s">
        <v>850</v>
      </c>
      <c r="BV141" s="64">
        <v>1998</v>
      </c>
      <c r="BW141" s="31" t="s">
        <v>851</v>
      </c>
      <c r="BX141" s="30" t="s">
        <v>846</v>
      </c>
      <c r="BY141" s="29">
        <v>1.2671743050743891</v>
      </c>
    </row>
    <row r="142" spans="1:77" x14ac:dyDescent="0.25">
      <c r="A142" s="23" t="s">
        <v>488</v>
      </c>
      <c r="B142" s="24" t="s">
        <v>487</v>
      </c>
      <c r="C142" s="25" t="s">
        <v>686</v>
      </c>
      <c r="D14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4.4274844389064837E-2</v>
      </c>
      <c r="E142" s="27">
        <v>6836</v>
      </c>
      <c r="F142" s="27">
        <v>9841</v>
      </c>
      <c r="G142" s="27">
        <v>6174</v>
      </c>
      <c r="H142" s="27">
        <v>174</v>
      </c>
      <c r="I142" s="27">
        <v>0</v>
      </c>
      <c r="J142" s="27">
        <v>520047</v>
      </c>
      <c r="K142" s="27">
        <v>0</v>
      </c>
      <c r="L14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1.3817281913796659E-2</v>
      </c>
      <c r="M142" s="27">
        <v>134</v>
      </c>
      <c r="N142" s="27">
        <v>0</v>
      </c>
      <c r="O142" s="27">
        <v>9502</v>
      </c>
      <c r="P142" s="27">
        <v>196</v>
      </c>
      <c r="Q14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42" s="27">
        <v>0</v>
      </c>
      <c r="S142" s="27">
        <v>0</v>
      </c>
      <c r="T142" s="27">
        <v>0</v>
      </c>
      <c r="U142" s="27">
        <v>9502</v>
      </c>
      <c r="V142" s="27">
        <v>196</v>
      </c>
      <c r="W142" s="27">
        <v>586</v>
      </c>
      <c r="X142" s="27">
        <v>0</v>
      </c>
      <c r="Y14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0.44205235296040551</v>
      </c>
      <c r="Z142" s="27">
        <v>6913</v>
      </c>
      <c r="AA142" s="27">
        <v>232367</v>
      </c>
      <c r="AB142" s="27">
        <v>9392</v>
      </c>
      <c r="AC142" s="27">
        <v>0</v>
      </c>
      <c r="AD142" s="27">
        <v>0</v>
      </c>
      <c r="AE142" s="27">
        <v>520047</v>
      </c>
      <c r="AF142" s="27">
        <v>0</v>
      </c>
      <c r="AG14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2.594236952757853</v>
      </c>
      <c r="AH142" s="27">
        <v>17087</v>
      </c>
      <c r="AI142" s="27">
        <v>184</v>
      </c>
      <c r="AJ142" s="27">
        <v>-17</v>
      </c>
      <c r="AK142" s="27">
        <v>161</v>
      </c>
      <c r="AL142" s="27">
        <v>0</v>
      </c>
      <c r="AM142" s="27">
        <v>243</v>
      </c>
      <c r="AN142" s="27">
        <v>6153</v>
      </c>
      <c r="AO142" s="27">
        <v>10128</v>
      </c>
      <c r="AP142" s="27">
        <v>-174</v>
      </c>
      <c r="AQ142" s="27">
        <v>-7912</v>
      </c>
      <c r="AR14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5.2419846525806788</v>
      </c>
      <c r="AS142" s="27">
        <v>9604</v>
      </c>
      <c r="AT142" s="27">
        <v>8971</v>
      </c>
      <c r="AU142" s="27">
        <v>11111</v>
      </c>
      <c r="AV142" s="27">
        <v>2631</v>
      </c>
      <c r="AW142" s="27">
        <v>4744</v>
      </c>
      <c r="AX142" s="27">
        <v>3362</v>
      </c>
      <c r="AY142" s="27">
        <v>6153</v>
      </c>
      <c r="AZ142" s="27">
        <v>2750</v>
      </c>
      <c r="BA142" s="27">
        <v>0</v>
      </c>
      <c r="BB142" s="27">
        <v>0</v>
      </c>
      <c r="BC142" s="27">
        <v>0</v>
      </c>
      <c r="BD142" s="27">
        <v>541</v>
      </c>
      <c r="BE142" s="27">
        <v>9513</v>
      </c>
      <c r="BF142" s="26">
        <f>IFERROR(SUM(Cons_Metrics[[#This Row],[Operating surplus/(deficit) (social housing lettings)]])/SUM(Cons_Metrics[[#This Row],[Turnover from social housing lettings]]),"")</f>
        <v>0.23329889298892989</v>
      </c>
      <c r="BG142" s="27">
        <v>15806</v>
      </c>
      <c r="BH142" s="27">
        <v>67750</v>
      </c>
      <c r="BI142" s="26">
        <f>IFERROR(SUM(Cons_Metrics[[#This Row],[Operating surplus/(deficit) (overall)2]],-Cons_Metrics[[#This Row],[Gain/(loss) on disposal of fixed assets (housing properties)2]],-Cons_Metrics[[#This Row],[Gain/(loss) on disposal of fixed assets (other)2]])/SUM(Cons_Metrics[[#This Row],[Turnover (overall)]]),"")</f>
        <v>0.21178591097982277</v>
      </c>
      <c r="BJ142" s="27">
        <v>17087</v>
      </c>
      <c r="BK142" s="27">
        <v>184</v>
      </c>
      <c r="BL142" s="27">
        <v>-17</v>
      </c>
      <c r="BM142" s="27">
        <v>79892</v>
      </c>
      <c r="BN142" s="26">
        <f>IFERROR(SUM(Cons_Metrics[[#This Row],[Operating surplus/(deficit) (overall)3]],Cons_Metrics[[#This Row],[Share of operating surplus/(deficit) in joint ventures or associates]])/SUM(Cons_Metrics[[#This Row],[Total assets less current liabilities]]),"")</f>
        <v>3.2380862774615424E-2</v>
      </c>
      <c r="BO142" s="27">
        <v>17087</v>
      </c>
      <c r="BP142" s="27">
        <v>121</v>
      </c>
      <c r="BQ142" s="27">
        <v>531425</v>
      </c>
      <c r="BR142" s="65">
        <f>Cons_Metrics[[#This Row],[Total social housing units owned (Period end)]]</f>
        <v>9502</v>
      </c>
      <c r="BS142" s="26">
        <v>0.33056198695011574</v>
      </c>
      <c r="BT142" s="26">
        <v>0.13176173437171121</v>
      </c>
      <c r="BU142" s="30" t="s">
        <v>850</v>
      </c>
      <c r="BV142" s="64">
        <v>1994</v>
      </c>
      <c r="BW142" s="31" t="s">
        <v>851</v>
      </c>
      <c r="BX142" s="30" t="s">
        <v>853</v>
      </c>
      <c r="BY142" s="29">
        <v>0.92551152239368628</v>
      </c>
    </row>
    <row r="143" spans="1:77" x14ac:dyDescent="0.25">
      <c r="A143" s="23" t="s">
        <v>140</v>
      </c>
      <c r="B143" s="24" t="s">
        <v>141</v>
      </c>
      <c r="C143" s="25" t="s">
        <v>686</v>
      </c>
      <c r="D14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4.2360698472331371E-2</v>
      </c>
      <c r="E143" s="27">
        <v>1126</v>
      </c>
      <c r="F143" s="27">
        <v>0</v>
      </c>
      <c r="G143" s="27">
        <v>1084</v>
      </c>
      <c r="H143" s="27">
        <v>0</v>
      </c>
      <c r="I143" s="27">
        <v>0</v>
      </c>
      <c r="J143" s="27">
        <v>52171</v>
      </c>
      <c r="K143" s="27">
        <v>0</v>
      </c>
      <c r="L14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43" s="27">
        <v>0</v>
      </c>
      <c r="N143" s="27">
        <v>0</v>
      </c>
      <c r="O143" s="27">
        <v>1504</v>
      </c>
      <c r="P143" s="27">
        <v>73</v>
      </c>
      <c r="Q14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43" s="27">
        <v>0</v>
      </c>
      <c r="S143" s="27">
        <v>0</v>
      </c>
      <c r="T143" s="27">
        <v>0</v>
      </c>
      <c r="U143" s="27">
        <v>1504</v>
      </c>
      <c r="V143" s="27">
        <v>73</v>
      </c>
      <c r="W143" s="27">
        <v>0</v>
      </c>
      <c r="X143" s="27">
        <v>0</v>
      </c>
      <c r="Y14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0.1337141323723908</v>
      </c>
      <c r="Z143" s="27">
        <v>290</v>
      </c>
      <c r="AA143" s="27">
        <v>10188</v>
      </c>
      <c r="AB143" s="27">
        <v>3502</v>
      </c>
      <c r="AC143" s="27">
        <v>0</v>
      </c>
      <c r="AD143" s="27">
        <v>0</v>
      </c>
      <c r="AE143" s="27">
        <v>52171</v>
      </c>
      <c r="AF143" s="27">
        <v>0</v>
      </c>
      <c r="AG14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2.5331664580725906</v>
      </c>
      <c r="AH143" s="27">
        <v>1309</v>
      </c>
      <c r="AI143" s="27">
        <v>0</v>
      </c>
      <c r="AJ143" s="27">
        <v>0</v>
      </c>
      <c r="AK143" s="27">
        <v>318</v>
      </c>
      <c r="AL143" s="27">
        <v>0</v>
      </c>
      <c r="AM143" s="27">
        <v>26</v>
      </c>
      <c r="AN143" s="27">
        <v>1071</v>
      </c>
      <c r="AO143" s="27">
        <v>2078</v>
      </c>
      <c r="AP143" s="27">
        <v>0</v>
      </c>
      <c r="AQ143" s="27">
        <v>-799</v>
      </c>
      <c r="AR14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3.3384308510638299</v>
      </c>
      <c r="AS143" s="27">
        <v>1077</v>
      </c>
      <c r="AT143" s="27">
        <v>957</v>
      </c>
      <c r="AU143" s="27">
        <v>1734</v>
      </c>
      <c r="AV143" s="27">
        <v>73</v>
      </c>
      <c r="AW143" s="27">
        <v>0</v>
      </c>
      <c r="AX143" s="27">
        <v>0</v>
      </c>
      <c r="AY143" s="27">
        <v>1071</v>
      </c>
      <c r="AZ143" s="27">
        <v>13</v>
      </c>
      <c r="BA143" s="27">
        <v>0</v>
      </c>
      <c r="BB143" s="27">
        <v>0</v>
      </c>
      <c r="BC143" s="27">
        <v>96</v>
      </c>
      <c r="BD143" s="27">
        <v>0</v>
      </c>
      <c r="BE143" s="27">
        <v>1504</v>
      </c>
      <c r="BF143" s="26">
        <f>IFERROR(SUM(Cons_Metrics[[#This Row],[Operating surplus/(deficit) (social housing lettings)]])/SUM(Cons_Metrics[[#This Row],[Turnover from social housing lettings]]),"")</f>
        <v>0.17559482398775567</v>
      </c>
      <c r="BG143" s="27">
        <v>1262</v>
      </c>
      <c r="BH143" s="27">
        <v>7187</v>
      </c>
      <c r="BI143" s="26">
        <f>IFERROR(SUM(Cons_Metrics[[#This Row],[Operating surplus/(deficit) (overall)2]],-Cons_Metrics[[#This Row],[Gain/(loss) on disposal of fixed assets (housing properties)2]],-Cons_Metrics[[#This Row],[Gain/(loss) on disposal of fixed assets (other)2]])/SUM(Cons_Metrics[[#This Row],[Turnover (overall)]]),"")</f>
        <v>0.17858117326057299</v>
      </c>
      <c r="BJ143" s="27">
        <v>1309</v>
      </c>
      <c r="BK143" s="27">
        <v>0</v>
      </c>
      <c r="BL143" s="27">
        <v>0</v>
      </c>
      <c r="BM143" s="27">
        <v>7330</v>
      </c>
      <c r="BN143" s="26">
        <f>IFERROR(SUM(Cons_Metrics[[#This Row],[Operating surplus/(deficit) (overall)3]],Cons_Metrics[[#This Row],[Share of operating surplus/(deficit) in joint ventures or associates]])/SUM(Cons_Metrics[[#This Row],[Total assets less current liabilities]]),"")</f>
        <v>2.4000733406674E-2</v>
      </c>
      <c r="BO143" s="27">
        <v>1309</v>
      </c>
      <c r="BP143" s="27">
        <v>0</v>
      </c>
      <c r="BQ143" s="27">
        <v>54540</v>
      </c>
      <c r="BR143" s="65">
        <f>Cons_Metrics[[#This Row],[Total social housing units owned (Period end)]]</f>
        <v>1504</v>
      </c>
      <c r="BS143" s="26">
        <v>0.31154822335025378</v>
      </c>
      <c r="BT143" s="26">
        <v>0.27220812182741116</v>
      </c>
      <c r="BU143" s="30" t="s">
        <v>845</v>
      </c>
      <c r="BV143" s="64" t="s">
        <v>118</v>
      </c>
      <c r="BW143" s="31" t="s">
        <v>118</v>
      </c>
      <c r="BX143" s="30" t="s">
        <v>858</v>
      </c>
      <c r="BY143" s="29">
        <v>0.8931888391583146</v>
      </c>
    </row>
    <row r="144" spans="1:77" x14ac:dyDescent="0.25">
      <c r="A144" s="23" t="s">
        <v>490</v>
      </c>
      <c r="B144" s="24" t="s">
        <v>183</v>
      </c>
      <c r="C144" s="25" t="s">
        <v>686</v>
      </c>
      <c r="D14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8.425430252621334E-2</v>
      </c>
      <c r="E144" s="27">
        <v>24554</v>
      </c>
      <c r="F144" s="27">
        <v>0</v>
      </c>
      <c r="G144" s="27">
        <v>2885</v>
      </c>
      <c r="H144" s="27">
        <v>1127</v>
      </c>
      <c r="I144" s="27">
        <v>0</v>
      </c>
      <c r="J144" s="27">
        <v>339045</v>
      </c>
      <c r="K144" s="27">
        <v>0</v>
      </c>
      <c r="L14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3.8874430709173714E-2</v>
      </c>
      <c r="M144" s="27">
        <v>235</v>
      </c>
      <c r="N144" s="27">
        <v>4</v>
      </c>
      <c r="O144" s="27">
        <v>6134</v>
      </c>
      <c r="P144" s="27">
        <v>14</v>
      </c>
      <c r="Q14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1.0025780578630766E-3</v>
      </c>
      <c r="R144" s="27">
        <v>0</v>
      </c>
      <c r="S144" s="27">
        <v>7</v>
      </c>
      <c r="T144" s="27">
        <v>0</v>
      </c>
      <c r="U144" s="27">
        <v>6134</v>
      </c>
      <c r="V144" s="27">
        <v>14</v>
      </c>
      <c r="W144" s="27">
        <v>0</v>
      </c>
      <c r="X144" s="27">
        <v>834</v>
      </c>
      <c r="Y14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0.6886313026294445</v>
      </c>
      <c r="Z144" s="27">
        <v>1317</v>
      </c>
      <c r="AA144" s="27">
        <v>243290</v>
      </c>
      <c r="AB144" s="27">
        <v>11130</v>
      </c>
      <c r="AC144" s="27">
        <v>0</v>
      </c>
      <c r="AD144" s="27">
        <v>0</v>
      </c>
      <c r="AE144" s="27">
        <v>339045</v>
      </c>
      <c r="AF144" s="27">
        <v>0</v>
      </c>
      <c r="AG14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1.6393673491496046</v>
      </c>
      <c r="AH144" s="27">
        <v>15912</v>
      </c>
      <c r="AI144" s="27">
        <v>2023</v>
      </c>
      <c r="AJ144" s="27">
        <v>-3</v>
      </c>
      <c r="AK144" s="27">
        <v>364</v>
      </c>
      <c r="AL144" s="27">
        <v>0</v>
      </c>
      <c r="AM144" s="27">
        <v>48</v>
      </c>
      <c r="AN144" s="27">
        <v>2885</v>
      </c>
      <c r="AO144" s="27">
        <v>4442</v>
      </c>
      <c r="AP144" s="27">
        <v>-1336</v>
      </c>
      <c r="AQ144" s="27">
        <v>-7895</v>
      </c>
      <c r="AR14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4.3503423540919464</v>
      </c>
      <c r="AS144" s="27">
        <v>4876</v>
      </c>
      <c r="AT144" s="27">
        <v>2741</v>
      </c>
      <c r="AU144" s="27">
        <v>5834</v>
      </c>
      <c r="AV144" s="27">
        <v>1744</v>
      </c>
      <c r="AW144" s="27">
        <v>4771</v>
      </c>
      <c r="AX144" s="27">
        <v>0</v>
      </c>
      <c r="AY144" s="27">
        <v>2885</v>
      </c>
      <c r="AZ144" s="27">
        <v>1184</v>
      </c>
      <c r="BA144" s="27">
        <v>889</v>
      </c>
      <c r="BB144" s="27">
        <v>1128</v>
      </c>
      <c r="BC144" s="27">
        <v>229</v>
      </c>
      <c r="BD144" s="27">
        <v>404</v>
      </c>
      <c r="BE144" s="27">
        <v>6134</v>
      </c>
      <c r="BF144" s="26">
        <f>IFERROR(SUM(Cons_Metrics[[#This Row],[Operating surplus/(deficit) (social housing lettings)]])/SUM(Cons_Metrics[[#This Row],[Turnover from social housing lettings]]),"")</f>
        <v>0.35651845320569342</v>
      </c>
      <c r="BG144" s="27">
        <v>14152</v>
      </c>
      <c r="BH144" s="27">
        <v>39695</v>
      </c>
      <c r="BI144" s="26">
        <f>IFERROR(SUM(Cons_Metrics[[#This Row],[Operating surplus/(deficit) (overall)2]],-Cons_Metrics[[#This Row],[Gain/(loss) on disposal of fixed assets (housing properties)2]],-Cons_Metrics[[#This Row],[Gain/(loss) on disposal of fixed assets (other)2]])/SUM(Cons_Metrics[[#This Row],[Turnover (overall)]]),"")</f>
        <v>0.28652751423149903</v>
      </c>
      <c r="BJ144" s="27">
        <v>15912</v>
      </c>
      <c r="BK144" s="27">
        <v>2023</v>
      </c>
      <c r="BL144" s="27">
        <v>-3</v>
      </c>
      <c r="BM144" s="27">
        <v>48484</v>
      </c>
      <c r="BN144" s="26">
        <f>IFERROR(SUM(Cons_Metrics[[#This Row],[Operating surplus/(deficit) (overall)3]],Cons_Metrics[[#This Row],[Share of operating surplus/(deficit) in joint ventures or associates]])/SUM(Cons_Metrics[[#This Row],[Total assets less current liabilities]]),"")</f>
        <v>4.2001346196993493E-2</v>
      </c>
      <c r="BO144" s="27">
        <v>15912</v>
      </c>
      <c r="BP144" s="27">
        <v>0</v>
      </c>
      <c r="BQ144" s="27">
        <v>378845</v>
      </c>
      <c r="BR144" s="65">
        <f>Cons_Metrics[[#This Row],[Total social housing units owned (Period end)]]</f>
        <v>6134</v>
      </c>
      <c r="BS144" s="26">
        <v>0</v>
      </c>
      <c r="BT144" s="26">
        <v>5.6398416886543533E-2</v>
      </c>
      <c r="BU144" s="30" t="s">
        <v>850</v>
      </c>
      <c r="BV144" s="64">
        <v>2002</v>
      </c>
      <c r="BW144" s="31" t="s">
        <v>851</v>
      </c>
      <c r="BX144" s="30" t="s">
        <v>847</v>
      </c>
      <c r="BY144" s="29">
        <v>1.0340911711627829</v>
      </c>
    </row>
    <row r="145" spans="1:77" x14ac:dyDescent="0.25">
      <c r="A145" s="23" t="s">
        <v>630</v>
      </c>
      <c r="B145" s="24" t="s">
        <v>341</v>
      </c>
      <c r="C145" s="25" t="s">
        <v>686</v>
      </c>
      <c r="D14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7.8620616870267279E-2</v>
      </c>
      <c r="E145" s="27">
        <v>1898</v>
      </c>
      <c r="F145" s="27">
        <v>0</v>
      </c>
      <c r="G145" s="27">
        <v>3878</v>
      </c>
      <c r="H145" s="27">
        <v>253</v>
      </c>
      <c r="I145" s="27">
        <v>8870</v>
      </c>
      <c r="J145" s="27">
        <v>189505</v>
      </c>
      <c r="K145" s="27">
        <v>0</v>
      </c>
      <c r="L14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8.3530338849487785E-3</v>
      </c>
      <c r="M145" s="27">
        <v>51</v>
      </c>
      <c r="N145" s="27">
        <v>2</v>
      </c>
      <c r="O145" s="27">
        <v>5685</v>
      </c>
      <c r="P145" s="27">
        <v>660</v>
      </c>
      <c r="Q14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45" s="27">
        <v>0</v>
      </c>
      <c r="S145" s="27">
        <v>0</v>
      </c>
      <c r="T145" s="27">
        <v>0</v>
      </c>
      <c r="U145" s="27">
        <v>5685</v>
      </c>
      <c r="V145" s="27">
        <v>660</v>
      </c>
      <c r="W145" s="27">
        <v>145</v>
      </c>
      <c r="X145" s="27">
        <v>0</v>
      </c>
      <c r="Y14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0.32818131447719057</v>
      </c>
      <c r="Z145" s="27">
        <v>0</v>
      </c>
      <c r="AA145" s="27">
        <v>79540</v>
      </c>
      <c r="AB145" s="27">
        <v>17348</v>
      </c>
      <c r="AC145" s="27">
        <v>0</v>
      </c>
      <c r="AD145" s="27">
        <v>0</v>
      </c>
      <c r="AE145" s="27">
        <v>189505</v>
      </c>
      <c r="AF145" s="27">
        <v>0</v>
      </c>
      <c r="AG14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3.0002967359050445</v>
      </c>
      <c r="AH145" s="27">
        <v>13225</v>
      </c>
      <c r="AI145" s="27">
        <v>2610</v>
      </c>
      <c r="AJ145" s="27">
        <v>0</v>
      </c>
      <c r="AK145" s="27">
        <v>0</v>
      </c>
      <c r="AL145" s="27">
        <v>0</v>
      </c>
      <c r="AM145" s="27">
        <v>234</v>
      </c>
      <c r="AN145" s="27">
        <v>3878</v>
      </c>
      <c r="AO145" s="27">
        <v>3140</v>
      </c>
      <c r="AP145" s="27">
        <v>-253</v>
      </c>
      <c r="AQ145" s="27">
        <v>-3117</v>
      </c>
      <c r="AR14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3.6678979771328057</v>
      </c>
      <c r="AS145" s="27">
        <v>6860</v>
      </c>
      <c r="AT145" s="27">
        <v>1942</v>
      </c>
      <c r="AU145" s="27">
        <v>3132</v>
      </c>
      <c r="AV145" s="27">
        <v>1769</v>
      </c>
      <c r="AW145" s="27">
        <v>5754</v>
      </c>
      <c r="AX145" s="27">
        <v>0</v>
      </c>
      <c r="AY145" s="27">
        <v>3878</v>
      </c>
      <c r="AZ145" s="27">
        <v>-2483</v>
      </c>
      <c r="BA145" s="27">
        <v>0</v>
      </c>
      <c r="BB145" s="27">
        <v>0</v>
      </c>
      <c r="BC145" s="27">
        <v>0</v>
      </c>
      <c r="BD145" s="27">
        <v>0</v>
      </c>
      <c r="BE145" s="27">
        <v>5685</v>
      </c>
      <c r="BF145" s="26">
        <f>IFERROR(SUM(Cons_Metrics[[#This Row],[Operating surplus/(deficit) (social housing lettings)]])/SUM(Cons_Metrics[[#This Row],[Turnover from social housing lettings]]),"")</f>
        <v>0.38824215990416805</v>
      </c>
      <c r="BG145" s="27">
        <v>12640</v>
      </c>
      <c r="BH145" s="27">
        <v>32557</v>
      </c>
      <c r="BI145" s="26">
        <f>IFERROR(SUM(Cons_Metrics[[#This Row],[Operating surplus/(deficit) (overall)2]],-Cons_Metrics[[#This Row],[Gain/(loss) on disposal of fixed assets (housing properties)2]],-Cons_Metrics[[#This Row],[Gain/(loss) on disposal of fixed assets (other)2]])/SUM(Cons_Metrics[[#This Row],[Turnover (overall)]]),"")</f>
        <v>0.29809042403819153</v>
      </c>
      <c r="BJ145" s="27">
        <v>13225</v>
      </c>
      <c r="BK145" s="27">
        <v>2610</v>
      </c>
      <c r="BL145" s="27">
        <v>0</v>
      </c>
      <c r="BM145" s="27">
        <v>35610</v>
      </c>
      <c r="BN145" s="26">
        <f>IFERROR(SUM(Cons_Metrics[[#This Row],[Operating surplus/(deficit) (overall)3]],Cons_Metrics[[#This Row],[Share of operating surplus/(deficit) in joint ventures or associates]])/SUM(Cons_Metrics[[#This Row],[Total assets less current liabilities]]),"")</f>
        <v>4.4013938024381562E-2</v>
      </c>
      <c r="BO145" s="27">
        <v>13225</v>
      </c>
      <c r="BP145" s="27">
        <v>0</v>
      </c>
      <c r="BQ145" s="27">
        <v>300473</v>
      </c>
      <c r="BR145" s="65">
        <f>Cons_Metrics[[#This Row],[Total social housing units owned (Period end)]]</f>
        <v>5685</v>
      </c>
      <c r="BS145" s="26">
        <v>0</v>
      </c>
      <c r="BT145" s="26">
        <v>0.31005979599015127</v>
      </c>
      <c r="BU145" s="30" t="s">
        <v>850</v>
      </c>
      <c r="BV145" s="64">
        <v>2011</v>
      </c>
      <c r="BW145" s="31" t="s">
        <v>859</v>
      </c>
      <c r="BX145" s="30" t="s">
        <v>847</v>
      </c>
      <c r="BY145" s="29">
        <v>1.0329711362193799</v>
      </c>
    </row>
    <row r="146" spans="1:77" x14ac:dyDescent="0.25">
      <c r="A146" s="23" t="s">
        <v>491</v>
      </c>
      <c r="B146" s="24" t="s">
        <v>343</v>
      </c>
      <c r="C146" s="25" t="s">
        <v>686</v>
      </c>
      <c r="D14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5.8898671164685071E-2</v>
      </c>
      <c r="E146" s="27">
        <v>17636</v>
      </c>
      <c r="F146" s="27">
        <v>1667</v>
      </c>
      <c r="G146" s="27">
        <v>8625</v>
      </c>
      <c r="H146" s="27">
        <v>705</v>
      </c>
      <c r="I146" s="27">
        <v>0</v>
      </c>
      <c r="J146" s="27">
        <v>486140</v>
      </c>
      <c r="K146" s="27">
        <v>0</v>
      </c>
      <c r="L14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3.6882994585262499E-3</v>
      </c>
      <c r="M146" s="27">
        <v>47</v>
      </c>
      <c r="N146" s="27">
        <v>0</v>
      </c>
      <c r="O146" s="27">
        <v>12177</v>
      </c>
      <c r="P146" s="27">
        <v>566</v>
      </c>
      <c r="Q14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1.044002784007424E-2</v>
      </c>
      <c r="R146" s="27">
        <v>105</v>
      </c>
      <c r="S146" s="27">
        <v>0</v>
      </c>
      <c r="T146" s="27">
        <v>30</v>
      </c>
      <c r="U146" s="27">
        <v>12177</v>
      </c>
      <c r="V146" s="27">
        <v>566</v>
      </c>
      <c r="W146" s="27">
        <v>172</v>
      </c>
      <c r="X146" s="27">
        <v>16</v>
      </c>
      <c r="Y14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0.40369646603858972</v>
      </c>
      <c r="Z146" s="27">
        <v>4244</v>
      </c>
      <c r="AA146" s="27">
        <v>205203</v>
      </c>
      <c r="AB146" s="27">
        <v>13194</v>
      </c>
      <c r="AC146" s="27">
        <v>0</v>
      </c>
      <c r="AD146" s="27">
        <v>0</v>
      </c>
      <c r="AE146" s="27">
        <v>486140</v>
      </c>
      <c r="AF146" s="27">
        <v>0</v>
      </c>
      <c r="AG14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0.98349870578084553</v>
      </c>
      <c r="AH146" s="27">
        <v>14441</v>
      </c>
      <c r="AI146" s="27">
        <v>4295</v>
      </c>
      <c r="AJ146" s="27">
        <v>0</v>
      </c>
      <c r="AK146" s="27">
        <v>2623</v>
      </c>
      <c r="AL146" s="27">
        <v>0</v>
      </c>
      <c r="AM146" s="27">
        <v>46</v>
      </c>
      <c r="AN146" s="27">
        <v>8625</v>
      </c>
      <c r="AO146" s="27">
        <v>10175</v>
      </c>
      <c r="AP146" s="27">
        <v>-705</v>
      </c>
      <c r="AQ146" s="27">
        <v>-8567</v>
      </c>
      <c r="AR14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3.7395910322739589</v>
      </c>
      <c r="AS146" s="27">
        <v>10054</v>
      </c>
      <c r="AT146" s="27">
        <v>5080</v>
      </c>
      <c r="AU146" s="27">
        <v>8932</v>
      </c>
      <c r="AV146" s="27">
        <v>6455</v>
      </c>
      <c r="AW146" s="27">
        <v>1396</v>
      </c>
      <c r="AX146" s="27">
        <v>0</v>
      </c>
      <c r="AY146" s="27">
        <v>8625</v>
      </c>
      <c r="AZ146" s="27">
        <v>756</v>
      </c>
      <c r="BA146" s="27">
        <v>69</v>
      </c>
      <c r="BB146" s="27">
        <v>229</v>
      </c>
      <c r="BC146" s="27">
        <v>3738</v>
      </c>
      <c r="BD146" s="27">
        <v>203</v>
      </c>
      <c r="BE146" s="27">
        <v>12177</v>
      </c>
      <c r="BF146" s="26">
        <f>IFERROR(SUM(Cons_Metrics[[#This Row],[Operating surplus/(deficit) (social housing lettings)]])/SUM(Cons_Metrics[[#This Row],[Turnover from social housing lettings]]),"")</f>
        <v>0.23368303454535932</v>
      </c>
      <c r="BG146" s="27">
        <v>13387</v>
      </c>
      <c r="BH146" s="27">
        <v>57287</v>
      </c>
      <c r="BI146" s="26">
        <f>IFERROR(SUM(Cons_Metrics[[#This Row],[Operating surplus/(deficit) (overall)2]],-Cons_Metrics[[#This Row],[Gain/(loss) on disposal of fixed assets (housing properties)2]],-Cons_Metrics[[#This Row],[Gain/(loss) on disposal of fixed assets (other)2]])/SUM(Cons_Metrics[[#This Row],[Turnover (overall)]]),"")</f>
        <v>0.14350169016873399</v>
      </c>
      <c r="BJ146" s="27">
        <v>14441</v>
      </c>
      <c r="BK146" s="27">
        <v>4295</v>
      </c>
      <c r="BL146" s="27">
        <v>0</v>
      </c>
      <c r="BM146" s="27">
        <v>70703</v>
      </c>
      <c r="BN146" s="26">
        <f>IFERROR(SUM(Cons_Metrics[[#This Row],[Operating surplus/(deficit) (overall)3]],Cons_Metrics[[#This Row],[Share of operating surplus/(deficit) in joint ventures or associates]])/SUM(Cons_Metrics[[#This Row],[Total assets less current liabilities]]),"")</f>
        <v>2.7529686728521564E-2</v>
      </c>
      <c r="BO146" s="27">
        <v>14441</v>
      </c>
      <c r="BP146" s="27">
        <v>0</v>
      </c>
      <c r="BQ146" s="27">
        <v>524561</v>
      </c>
      <c r="BR146" s="65">
        <f>Cons_Metrics[[#This Row],[Total social housing units owned (Period end)]]</f>
        <v>12177</v>
      </c>
      <c r="BS146" s="26">
        <v>6.7914921573458159E-2</v>
      </c>
      <c r="BT146" s="26">
        <v>7.7933809641126714E-2</v>
      </c>
      <c r="BU146" s="30" t="s">
        <v>845</v>
      </c>
      <c r="BV146" s="64" t="s">
        <v>118</v>
      </c>
      <c r="BW146" s="31" t="s">
        <v>118</v>
      </c>
      <c r="BX146" s="30" t="s">
        <v>853</v>
      </c>
      <c r="BY146" s="29">
        <v>0.92070169320167683</v>
      </c>
    </row>
    <row r="147" spans="1:77" x14ac:dyDescent="0.25">
      <c r="A147" s="23" t="s">
        <v>557</v>
      </c>
      <c r="B147" s="24" t="s">
        <v>556</v>
      </c>
      <c r="C147" s="25" t="s">
        <v>686</v>
      </c>
      <c r="D14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0.13002799972683193</v>
      </c>
      <c r="E147" s="27">
        <v>0</v>
      </c>
      <c r="F147" s="27">
        <v>0</v>
      </c>
      <c r="G147" s="27">
        <v>266</v>
      </c>
      <c r="H147" s="27">
        <v>0</v>
      </c>
      <c r="I147" s="27">
        <v>1638</v>
      </c>
      <c r="J147" s="27">
        <v>6443</v>
      </c>
      <c r="K147" s="27">
        <v>8200</v>
      </c>
      <c r="L14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47" s="27">
        <v>0</v>
      </c>
      <c r="N147" s="27">
        <v>0</v>
      </c>
      <c r="O147" s="27">
        <v>1450</v>
      </c>
      <c r="P147" s="27">
        <v>0</v>
      </c>
      <c r="Q14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47" s="27">
        <v>0</v>
      </c>
      <c r="S147" s="27">
        <v>0</v>
      </c>
      <c r="T147" s="27">
        <v>0</v>
      </c>
      <c r="U147" s="27">
        <v>1450</v>
      </c>
      <c r="V147" s="27">
        <v>0</v>
      </c>
      <c r="W147" s="27">
        <v>0</v>
      </c>
      <c r="X147" s="27">
        <v>0</v>
      </c>
      <c r="Y14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7.0545653213139381E-2</v>
      </c>
      <c r="Z147" s="27">
        <v>147</v>
      </c>
      <c r="AA147" s="27">
        <v>2760</v>
      </c>
      <c r="AB147" s="27">
        <v>1874</v>
      </c>
      <c r="AC147" s="27">
        <v>0</v>
      </c>
      <c r="AD147" s="27">
        <v>0</v>
      </c>
      <c r="AE147" s="27">
        <v>6443</v>
      </c>
      <c r="AF147" s="27">
        <v>8200</v>
      </c>
      <c r="AG14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5.7542372881355934</v>
      </c>
      <c r="AH147" s="27">
        <v>836</v>
      </c>
      <c r="AI147" s="27">
        <v>0</v>
      </c>
      <c r="AJ147" s="27">
        <v>-4</v>
      </c>
      <c r="AK147" s="27">
        <v>0</v>
      </c>
      <c r="AL147" s="27">
        <v>330</v>
      </c>
      <c r="AM147" s="27">
        <v>6</v>
      </c>
      <c r="AN147" s="27">
        <v>297</v>
      </c>
      <c r="AO147" s="27">
        <v>460</v>
      </c>
      <c r="AP147" s="27">
        <v>0</v>
      </c>
      <c r="AQ147" s="27">
        <v>-118</v>
      </c>
      <c r="AR14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10.410344827586206</v>
      </c>
      <c r="AS147" s="27">
        <v>2380</v>
      </c>
      <c r="AT147" s="27">
        <v>1244</v>
      </c>
      <c r="AU147" s="27">
        <v>1057</v>
      </c>
      <c r="AV147" s="27">
        <v>251</v>
      </c>
      <c r="AW147" s="27">
        <v>0</v>
      </c>
      <c r="AX147" s="27">
        <v>9580</v>
      </c>
      <c r="AY147" s="27">
        <v>297</v>
      </c>
      <c r="AZ147" s="27">
        <v>0</v>
      </c>
      <c r="BA147" s="27">
        <v>0</v>
      </c>
      <c r="BB147" s="27">
        <v>0</v>
      </c>
      <c r="BC147" s="27">
        <v>0</v>
      </c>
      <c r="BD147" s="27">
        <v>286</v>
      </c>
      <c r="BE147" s="27">
        <v>1450</v>
      </c>
      <c r="BF147" s="26">
        <f>IFERROR(SUM(Cons_Metrics[[#This Row],[Operating surplus/(deficit) (social housing lettings)]])/SUM(Cons_Metrics[[#This Row],[Turnover from social housing lettings]]),"")</f>
        <v>5.1115820969953873E-2</v>
      </c>
      <c r="BG147" s="27">
        <v>820</v>
      </c>
      <c r="BH147" s="27">
        <v>16042</v>
      </c>
      <c r="BI147" s="26">
        <f>IFERROR(SUM(Cons_Metrics[[#This Row],[Operating surplus/(deficit) (overall)2]],-Cons_Metrics[[#This Row],[Gain/(loss) on disposal of fixed assets (housing properties)2]],-Cons_Metrics[[#This Row],[Gain/(loss) on disposal of fixed assets (other)2]])/SUM(Cons_Metrics[[#This Row],[Turnover (overall)]]),"")</f>
        <v>5.1363580775345481E-2</v>
      </c>
      <c r="BJ147" s="27">
        <v>836</v>
      </c>
      <c r="BK147" s="27">
        <v>0</v>
      </c>
      <c r="BL147" s="27">
        <v>-4</v>
      </c>
      <c r="BM147" s="27">
        <v>16354</v>
      </c>
      <c r="BN147" s="26">
        <f>IFERROR(SUM(Cons_Metrics[[#This Row],[Operating surplus/(deficit) (overall)3]],Cons_Metrics[[#This Row],[Share of operating surplus/(deficit) in joint ventures or associates]])/SUM(Cons_Metrics[[#This Row],[Total assets less current liabilities]]),"")</f>
        <v>4.7521600727603454E-2</v>
      </c>
      <c r="BO147" s="27">
        <v>836</v>
      </c>
      <c r="BP147" s="27">
        <v>0</v>
      </c>
      <c r="BQ147" s="27">
        <v>17592</v>
      </c>
      <c r="BR147" s="65">
        <f>Cons_Metrics[[#This Row],[Total social housing units owned (Period end)]]</f>
        <v>1450</v>
      </c>
      <c r="BS147" s="26">
        <v>0.99586206896551721</v>
      </c>
      <c r="BT147" s="26">
        <v>0</v>
      </c>
      <c r="BU147" s="30" t="s">
        <v>845</v>
      </c>
      <c r="BV147" s="64" t="s">
        <v>118</v>
      </c>
      <c r="BW147" s="31" t="s">
        <v>118</v>
      </c>
      <c r="BX147" s="30" t="s">
        <v>848</v>
      </c>
      <c r="BY147" s="29">
        <v>1.0010393166683913</v>
      </c>
    </row>
    <row r="148" spans="1:77" x14ac:dyDescent="0.25">
      <c r="A148" s="23" t="s">
        <v>492</v>
      </c>
      <c r="B148" s="24" t="s">
        <v>261</v>
      </c>
      <c r="C148" s="25" t="s">
        <v>686</v>
      </c>
      <c r="D14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7.8990633654320158E-2</v>
      </c>
      <c r="E148" s="27">
        <v>24176</v>
      </c>
      <c r="F148" s="27">
        <v>0</v>
      </c>
      <c r="G148" s="27">
        <v>6429</v>
      </c>
      <c r="H148" s="27">
        <v>0</v>
      </c>
      <c r="I148" s="27">
        <v>0</v>
      </c>
      <c r="J148" s="27">
        <v>387451</v>
      </c>
      <c r="K148" s="27">
        <v>0</v>
      </c>
      <c r="L14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1.2963743676222597E-2</v>
      </c>
      <c r="M148" s="27">
        <v>116</v>
      </c>
      <c r="N148" s="27">
        <v>7</v>
      </c>
      <c r="O148" s="27">
        <v>7490</v>
      </c>
      <c r="P148" s="27">
        <v>1998</v>
      </c>
      <c r="Q14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48" s="27">
        <v>0</v>
      </c>
      <c r="S148" s="27">
        <v>0</v>
      </c>
      <c r="T148" s="27">
        <v>0</v>
      </c>
      <c r="U148" s="27">
        <v>7490</v>
      </c>
      <c r="V148" s="27">
        <v>1998</v>
      </c>
      <c r="W148" s="27">
        <v>0</v>
      </c>
      <c r="X148" s="27">
        <v>0</v>
      </c>
      <c r="Y14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0.59378605294604991</v>
      </c>
      <c r="Z148" s="27">
        <v>55</v>
      </c>
      <c r="AA148" s="27">
        <v>237098</v>
      </c>
      <c r="AB148" s="27">
        <v>7090</v>
      </c>
      <c r="AC148" s="27">
        <v>0</v>
      </c>
      <c r="AD148" s="27">
        <v>0</v>
      </c>
      <c r="AE148" s="27">
        <v>387451</v>
      </c>
      <c r="AF148" s="27">
        <v>0</v>
      </c>
      <c r="AG14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0.95754125253305022</v>
      </c>
      <c r="AH148" s="27">
        <v>22495</v>
      </c>
      <c r="AI148" s="27">
        <v>2905</v>
      </c>
      <c r="AJ148" s="27">
        <v>0</v>
      </c>
      <c r="AK148" s="27">
        <v>446</v>
      </c>
      <c r="AL148" s="27">
        <v>0</v>
      </c>
      <c r="AM148" s="27">
        <v>102</v>
      </c>
      <c r="AN148" s="27">
        <v>6429</v>
      </c>
      <c r="AO148" s="27">
        <v>7029</v>
      </c>
      <c r="AP148" s="27">
        <v>-2012</v>
      </c>
      <c r="AQ148" s="27">
        <v>-18714</v>
      </c>
      <c r="AR14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4.2319508448540706</v>
      </c>
      <c r="AS148" s="27">
        <v>7665</v>
      </c>
      <c r="AT148" s="27">
        <v>6181</v>
      </c>
      <c r="AU148" s="27">
        <v>4016</v>
      </c>
      <c r="AV148" s="27">
        <v>3984</v>
      </c>
      <c r="AW148" s="27">
        <v>3336</v>
      </c>
      <c r="AX148" s="27">
        <v>0</v>
      </c>
      <c r="AY148" s="27">
        <v>6429</v>
      </c>
      <c r="AZ148" s="27">
        <v>37</v>
      </c>
      <c r="BA148" s="27">
        <v>449</v>
      </c>
      <c r="BB148" s="27">
        <v>0</v>
      </c>
      <c r="BC148" s="27">
        <v>3718</v>
      </c>
      <c r="BD148" s="27">
        <v>0</v>
      </c>
      <c r="BE148" s="27">
        <v>8463</v>
      </c>
      <c r="BF148" s="26">
        <f>IFERROR(SUM(Cons_Metrics[[#This Row],[Operating surplus/(deficit) (social housing lettings)]])/SUM(Cons_Metrics[[#This Row],[Turnover from social housing lettings]]),"")</f>
        <v>0.3692891435651231</v>
      </c>
      <c r="BG148" s="27">
        <v>19076</v>
      </c>
      <c r="BH148" s="27">
        <v>51656</v>
      </c>
      <c r="BI148" s="26">
        <f>IFERROR(SUM(Cons_Metrics[[#This Row],[Operating surplus/(deficit) (overall)2]],-Cons_Metrics[[#This Row],[Gain/(loss) on disposal of fixed assets (housing properties)2]],-Cons_Metrics[[#This Row],[Gain/(loss) on disposal of fixed assets (other)2]])/SUM(Cons_Metrics[[#This Row],[Turnover (overall)]]),"")</f>
        <v>0.33729919592279484</v>
      </c>
      <c r="BJ148" s="27">
        <v>22495</v>
      </c>
      <c r="BK148" s="27">
        <v>2905</v>
      </c>
      <c r="BL148" s="27">
        <v>0</v>
      </c>
      <c r="BM148" s="27">
        <v>58079</v>
      </c>
      <c r="BN148" s="26">
        <f>IFERROR(SUM(Cons_Metrics[[#This Row],[Operating surplus/(deficit) (overall)3]],Cons_Metrics[[#This Row],[Share of operating surplus/(deficit) in joint ventures or associates]])/SUM(Cons_Metrics[[#This Row],[Total assets less current liabilities]]),"")</f>
        <v>5.5148455867751578E-2</v>
      </c>
      <c r="BO148" s="27">
        <v>22495</v>
      </c>
      <c r="BP148" s="27">
        <v>0</v>
      </c>
      <c r="BQ148" s="27">
        <v>407899</v>
      </c>
      <c r="BR148" s="65">
        <f>Cons_Metrics[[#This Row],[Total social housing units owned (Period end)]]</f>
        <v>7490</v>
      </c>
      <c r="BS148" s="26">
        <v>0</v>
      </c>
      <c r="BT148" s="26">
        <v>5.2490267149953015E-2</v>
      </c>
      <c r="BU148" s="30" t="s">
        <v>850</v>
      </c>
      <c r="BV148" s="64">
        <v>2000</v>
      </c>
      <c r="BW148" s="31" t="s">
        <v>851</v>
      </c>
      <c r="BX148" s="30" t="s">
        <v>846</v>
      </c>
      <c r="BY148" s="29">
        <v>1.2639437823847897</v>
      </c>
    </row>
    <row r="149" spans="1:77" x14ac:dyDescent="0.25">
      <c r="A149" s="23" t="s">
        <v>493</v>
      </c>
      <c r="B149" s="24" t="s">
        <v>369</v>
      </c>
      <c r="C149" s="25" t="s">
        <v>686</v>
      </c>
      <c r="D14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7.4207233287530511E-2</v>
      </c>
      <c r="E149" s="27">
        <v>5324</v>
      </c>
      <c r="F149" s="27">
        <v>0</v>
      </c>
      <c r="G149" s="27">
        <v>5801</v>
      </c>
      <c r="H149" s="27">
        <v>0</v>
      </c>
      <c r="I149" s="27">
        <v>0</v>
      </c>
      <c r="J149" s="27">
        <v>149918</v>
      </c>
      <c r="K149" s="27">
        <v>0</v>
      </c>
      <c r="L14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1.885369532428356E-3</v>
      </c>
      <c r="M149" s="27">
        <v>25</v>
      </c>
      <c r="N149" s="27">
        <v>0</v>
      </c>
      <c r="O149" s="27">
        <v>12656</v>
      </c>
      <c r="P149" s="27">
        <v>604</v>
      </c>
      <c r="Q14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49" s="27">
        <v>0</v>
      </c>
      <c r="S149" s="27">
        <v>0</v>
      </c>
      <c r="T149" s="27">
        <v>0</v>
      </c>
      <c r="U149" s="27">
        <v>12656</v>
      </c>
      <c r="V149" s="27">
        <v>604</v>
      </c>
      <c r="W149" s="27">
        <v>1</v>
      </c>
      <c r="X149" s="27">
        <v>0</v>
      </c>
      <c r="Y14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8.6747421923985116E-2</v>
      </c>
      <c r="Z149" s="27">
        <v>117</v>
      </c>
      <c r="AA149" s="27">
        <v>42210</v>
      </c>
      <c r="AB149" s="27">
        <v>29322</v>
      </c>
      <c r="AC149" s="27">
        <v>0</v>
      </c>
      <c r="AD149" s="27">
        <v>0</v>
      </c>
      <c r="AE149" s="27">
        <v>149918</v>
      </c>
      <c r="AF149" s="27">
        <v>0</v>
      </c>
      <c r="AG14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3.4375575329855783</v>
      </c>
      <c r="AH149" s="27">
        <v>16385</v>
      </c>
      <c r="AI149" s="27">
        <v>4111</v>
      </c>
      <c r="AJ149" s="27">
        <v>0</v>
      </c>
      <c r="AK149" s="27">
        <v>140</v>
      </c>
      <c r="AL149" s="27">
        <v>0</v>
      </c>
      <c r="AM149" s="27">
        <v>165</v>
      </c>
      <c r="AN149" s="27">
        <v>5801</v>
      </c>
      <c r="AO149" s="27">
        <v>4705</v>
      </c>
      <c r="AP149" s="27">
        <v>0</v>
      </c>
      <c r="AQ149" s="27">
        <v>-3259</v>
      </c>
      <c r="AR14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3.582445339016497</v>
      </c>
      <c r="AS149" s="27">
        <v>13831</v>
      </c>
      <c r="AT149" s="27">
        <v>4686</v>
      </c>
      <c r="AU149" s="27">
        <v>9734</v>
      </c>
      <c r="AV149" s="27">
        <v>1681</v>
      </c>
      <c r="AW149" s="27">
        <v>2366</v>
      </c>
      <c r="AX149" s="27">
        <v>0</v>
      </c>
      <c r="AY149" s="27">
        <v>5801</v>
      </c>
      <c r="AZ149" s="27">
        <v>0</v>
      </c>
      <c r="BA149" s="27">
        <v>0</v>
      </c>
      <c r="BB149" s="27">
        <v>0</v>
      </c>
      <c r="BC149" s="27">
        <v>6794</v>
      </c>
      <c r="BD149" s="27">
        <v>493</v>
      </c>
      <c r="BE149" s="27">
        <v>12669</v>
      </c>
      <c r="BF149" s="26">
        <f>IFERROR(SUM(Cons_Metrics[[#This Row],[Operating surplus/(deficit) (social housing lettings)]])/SUM(Cons_Metrics[[#This Row],[Turnover from social housing lettings]]),"")</f>
        <v>0.28191746399922685</v>
      </c>
      <c r="BG149" s="27">
        <v>14585</v>
      </c>
      <c r="BH149" s="27">
        <v>51735</v>
      </c>
      <c r="BI149" s="26">
        <f>IFERROR(SUM(Cons_Metrics[[#This Row],[Operating surplus/(deficit) (overall)2]],-Cons_Metrics[[#This Row],[Gain/(loss) on disposal of fixed assets (housing properties)2]],-Cons_Metrics[[#This Row],[Gain/(loss) on disposal of fixed assets (other)2]])/SUM(Cons_Metrics[[#This Row],[Turnover (overall)]]),"")</f>
        <v>0.21062927942614934</v>
      </c>
      <c r="BJ149" s="27">
        <v>16385</v>
      </c>
      <c r="BK149" s="27">
        <v>4111</v>
      </c>
      <c r="BL149" s="27">
        <v>0</v>
      </c>
      <c r="BM149" s="27">
        <v>58273</v>
      </c>
      <c r="BN149" s="26">
        <f>IFERROR(SUM(Cons_Metrics[[#This Row],[Operating surplus/(deficit) (overall)3]],Cons_Metrics[[#This Row],[Share of operating surplus/(deficit) in joint ventures or associates]])/SUM(Cons_Metrics[[#This Row],[Total assets less current liabilities]]),"")</f>
        <v>6.7574812761885913E-2</v>
      </c>
      <c r="BO149" s="27">
        <v>16385</v>
      </c>
      <c r="BP149" s="27">
        <v>0</v>
      </c>
      <c r="BQ149" s="27">
        <v>242472</v>
      </c>
      <c r="BR149" s="65">
        <f>Cons_Metrics[[#This Row],[Total social housing units owned (Period end)]]</f>
        <v>12656</v>
      </c>
      <c r="BS149" s="26">
        <v>0</v>
      </c>
      <c r="BT149" s="26">
        <v>7.6485461441213654E-2</v>
      </c>
      <c r="BU149" s="30" t="s">
        <v>850</v>
      </c>
      <c r="BV149" s="64">
        <v>2012</v>
      </c>
      <c r="BW149" s="31" t="s">
        <v>859</v>
      </c>
      <c r="BX149" s="30" t="s">
        <v>853</v>
      </c>
      <c r="BY149" s="29">
        <v>0.92070169320167683</v>
      </c>
    </row>
    <row r="150" spans="1:77" x14ac:dyDescent="0.25">
      <c r="A150" s="23" t="s">
        <v>494</v>
      </c>
      <c r="B150" s="24" t="s">
        <v>278</v>
      </c>
      <c r="C150" s="25" t="s">
        <v>686</v>
      </c>
      <c r="D15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4.8097010239842919E-2</v>
      </c>
      <c r="E150" s="27">
        <v>13931</v>
      </c>
      <c r="F150" s="27">
        <v>0</v>
      </c>
      <c r="G150" s="27">
        <v>2305</v>
      </c>
      <c r="H150" s="27">
        <v>617</v>
      </c>
      <c r="I150" s="27">
        <v>0</v>
      </c>
      <c r="J150" s="27">
        <v>350396</v>
      </c>
      <c r="K150" s="27">
        <v>0</v>
      </c>
      <c r="L15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2.7361261400525583E-2</v>
      </c>
      <c r="M150" s="27">
        <v>177</v>
      </c>
      <c r="N150" s="27">
        <v>0</v>
      </c>
      <c r="O150" s="27">
        <v>6346</v>
      </c>
      <c r="P150" s="27">
        <v>123</v>
      </c>
      <c r="Q15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50" s="27">
        <v>0</v>
      </c>
      <c r="S150" s="27">
        <v>0</v>
      </c>
      <c r="T150" s="27">
        <v>0</v>
      </c>
      <c r="U150" s="27">
        <v>6346</v>
      </c>
      <c r="V150" s="27">
        <v>123</v>
      </c>
      <c r="W150" s="27">
        <v>58</v>
      </c>
      <c r="X150" s="27">
        <v>0</v>
      </c>
      <c r="Y15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0.58504948686628844</v>
      </c>
      <c r="Z150" s="27">
        <v>4651</v>
      </c>
      <c r="AA150" s="27">
        <v>210282</v>
      </c>
      <c r="AB150" s="27">
        <v>9934</v>
      </c>
      <c r="AC150" s="27">
        <v>0</v>
      </c>
      <c r="AD150" s="27">
        <v>0</v>
      </c>
      <c r="AE150" s="27">
        <v>350396</v>
      </c>
      <c r="AF150" s="27">
        <v>0</v>
      </c>
      <c r="AG15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1.5249361869232279</v>
      </c>
      <c r="AH150" s="27">
        <v>15132</v>
      </c>
      <c r="AI150" s="27">
        <v>1363</v>
      </c>
      <c r="AJ150" s="27">
        <v>0</v>
      </c>
      <c r="AK150" s="27">
        <v>639</v>
      </c>
      <c r="AL150" s="27">
        <v>0</v>
      </c>
      <c r="AM150" s="27">
        <v>89</v>
      </c>
      <c r="AN150" s="27">
        <v>2305</v>
      </c>
      <c r="AO150" s="27">
        <v>4619</v>
      </c>
      <c r="AP150" s="27">
        <v>-617</v>
      </c>
      <c r="AQ150" s="27">
        <v>-9569</v>
      </c>
      <c r="AR15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3.3467691342534502</v>
      </c>
      <c r="AS150" s="27">
        <v>5625</v>
      </c>
      <c r="AT150" s="27">
        <v>4366</v>
      </c>
      <c r="AU150" s="27">
        <v>5278</v>
      </c>
      <c r="AV150" s="27">
        <v>1418</v>
      </c>
      <c r="AW150" s="27">
        <v>0</v>
      </c>
      <c r="AX150" s="27">
        <v>0</v>
      </c>
      <c r="AY150" s="27">
        <v>2305</v>
      </c>
      <c r="AZ150" s="27">
        <v>0</v>
      </c>
      <c r="BA150" s="27">
        <v>0</v>
      </c>
      <c r="BB150" s="27">
        <v>0</v>
      </c>
      <c r="BC150" s="27">
        <v>1132</v>
      </c>
      <c r="BD150" s="27">
        <v>1215</v>
      </c>
      <c r="BE150" s="27">
        <v>6376</v>
      </c>
      <c r="BF150" s="26">
        <f>IFERROR(SUM(Cons_Metrics[[#This Row],[Operating surplus/(deficit) (social housing lettings)]])/SUM(Cons_Metrics[[#This Row],[Turnover from social housing lettings]]),"")</f>
        <v>0.40071546351415555</v>
      </c>
      <c r="BG150" s="27">
        <v>14338</v>
      </c>
      <c r="BH150" s="27">
        <v>35781</v>
      </c>
      <c r="BI150" s="26">
        <f>IFERROR(SUM(Cons_Metrics[[#This Row],[Operating surplus/(deficit) (overall)2]],-Cons_Metrics[[#This Row],[Gain/(loss) on disposal of fixed assets (housing properties)2]],-Cons_Metrics[[#This Row],[Gain/(loss) on disposal of fixed assets (other)2]])/SUM(Cons_Metrics[[#This Row],[Turnover (overall)]]),"")</f>
        <v>0.31979282794500186</v>
      </c>
      <c r="BJ150" s="27">
        <v>15132</v>
      </c>
      <c r="BK150" s="27">
        <v>1363</v>
      </c>
      <c r="BL150" s="27">
        <v>0</v>
      </c>
      <c r="BM150" s="27">
        <v>43056</v>
      </c>
      <c r="BN150" s="26">
        <f>IFERROR(SUM(Cons_Metrics[[#This Row],[Operating surplus/(deficit) (overall)3]],Cons_Metrics[[#This Row],[Share of operating surplus/(deficit) in joint ventures or associates]])/SUM(Cons_Metrics[[#This Row],[Total assets less current liabilities]]),"")</f>
        <v>4.333345742685403E-2</v>
      </c>
      <c r="BO150" s="27">
        <v>15132</v>
      </c>
      <c r="BP150" s="27">
        <v>0</v>
      </c>
      <c r="BQ150" s="27">
        <v>349199</v>
      </c>
      <c r="BR150" s="65">
        <f>Cons_Metrics[[#This Row],[Total social housing units owned (Period end)]]</f>
        <v>6346</v>
      </c>
      <c r="BS150" s="26">
        <v>2.269145918688938E-2</v>
      </c>
      <c r="BT150" s="26">
        <v>6.6656161361487554E-2</v>
      </c>
      <c r="BU150" s="30" t="s">
        <v>850</v>
      </c>
      <c r="BV150" s="64">
        <v>1994</v>
      </c>
      <c r="BW150" s="31" t="s">
        <v>851</v>
      </c>
      <c r="BX150" s="30" t="s">
        <v>849</v>
      </c>
      <c r="BY150" s="29">
        <v>0.94571826227981126</v>
      </c>
    </row>
    <row r="151" spans="1:77" x14ac:dyDescent="0.25">
      <c r="A151" s="23" t="s">
        <v>26</v>
      </c>
      <c r="B151" s="24" t="s">
        <v>27</v>
      </c>
      <c r="C151" s="25" t="s">
        <v>686</v>
      </c>
      <c r="D15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1.9943488465966004E-2</v>
      </c>
      <c r="E151" s="27">
        <v>473</v>
      </c>
      <c r="F151" s="27">
        <v>0</v>
      </c>
      <c r="G151" s="27">
        <v>2193</v>
      </c>
      <c r="H151" s="27">
        <v>2</v>
      </c>
      <c r="I151" s="27">
        <v>0</v>
      </c>
      <c r="J151" s="27">
        <v>133778</v>
      </c>
      <c r="K151" s="27">
        <v>0</v>
      </c>
      <c r="L15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51" s="27">
        <v>0</v>
      </c>
      <c r="N151" s="27">
        <v>0</v>
      </c>
      <c r="O151" s="27">
        <v>2258</v>
      </c>
      <c r="P151" s="27">
        <v>437</v>
      </c>
      <c r="Q15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51" s="27">
        <v>0</v>
      </c>
      <c r="S151" s="27">
        <v>0</v>
      </c>
      <c r="T151" s="27">
        <v>0</v>
      </c>
      <c r="U151" s="27">
        <v>2258</v>
      </c>
      <c r="V151" s="27">
        <v>437</v>
      </c>
      <c r="W151" s="27">
        <v>16</v>
      </c>
      <c r="X151" s="27">
        <v>0</v>
      </c>
      <c r="Y15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0.50133803764445573</v>
      </c>
      <c r="Z151" s="27">
        <v>10000</v>
      </c>
      <c r="AA151" s="27">
        <v>66257</v>
      </c>
      <c r="AB151" s="27">
        <v>9189</v>
      </c>
      <c r="AC151" s="27">
        <v>0</v>
      </c>
      <c r="AD151" s="27">
        <v>0</v>
      </c>
      <c r="AE151" s="27">
        <v>133778</v>
      </c>
      <c r="AF151" s="27">
        <v>0</v>
      </c>
      <c r="AG15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1.3915187376725837</v>
      </c>
      <c r="AH151" s="27">
        <v>6275</v>
      </c>
      <c r="AI151" s="27">
        <v>448</v>
      </c>
      <c r="AJ151" s="27">
        <v>0</v>
      </c>
      <c r="AK151" s="27">
        <v>298</v>
      </c>
      <c r="AL151" s="27">
        <v>0</v>
      </c>
      <c r="AM151" s="27">
        <v>36</v>
      </c>
      <c r="AN151" s="27">
        <v>2193</v>
      </c>
      <c r="AO151" s="27">
        <v>2272</v>
      </c>
      <c r="AP151" s="27">
        <v>-2</v>
      </c>
      <c r="AQ151" s="27">
        <v>-4054</v>
      </c>
      <c r="AR15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4.5961123110151192</v>
      </c>
      <c r="AS151" s="27">
        <v>3937</v>
      </c>
      <c r="AT151" s="27">
        <v>1123</v>
      </c>
      <c r="AU151" s="27">
        <v>1521</v>
      </c>
      <c r="AV151" s="27">
        <v>1481</v>
      </c>
      <c r="AW151" s="27">
        <v>0</v>
      </c>
      <c r="AX151" s="27">
        <v>217</v>
      </c>
      <c r="AY151" s="27">
        <v>2193</v>
      </c>
      <c r="AZ151" s="27">
        <v>128</v>
      </c>
      <c r="BA151" s="27">
        <v>0</v>
      </c>
      <c r="BB151" s="27">
        <v>0</v>
      </c>
      <c r="BC151" s="27">
        <v>40</v>
      </c>
      <c r="BD151" s="27">
        <v>0</v>
      </c>
      <c r="BE151" s="27">
        <v>2315</v>
      </c>
      <c r="BF151" s="26">
        <f>IFERROR(SUM(Cons_Metrics[[#This Row],[Operating surplus/(deficit) (social housing lettings)]])/SUM(Cons_Metrics[[#This Row],[Turnover from social housing lettings]]),"")</f>
        <v>0.34956966446301607</v>
      </c>
      <c r="BG151" s="27">
        <v>5605</v>
      </c>
      <c r="BH151" s="27">
        <v>16034</v>
      </c>
      <c r="BI151" s="26">
        <f>IFERROR(SUM(Cons_Metrics[[#This Row],[Operating surplus/(deficit) (overall)2]],-Cons_Metrics[[#This Row],[Gain/(loss) on disposal of fixed assets (housing properties)2]],-Cons_Metrics[[#This Row],[Gain/(loss) on disposal of fixed assets (other)2]])/SUM(Cons_Metrics[[#This Row],[Turnover (overall)]]),"")</f>
        <v>0.35358009708737864</v>
      </c>
      <c r="BJ151" s="27">
        <v>6275</v>
      </c>
      <c r="BK151" s="27">
        <v>448</v>
      </c>
      <c r="BL151" s="27">
        <v>0</v>
      </c>
      <c r="BM151" s="27">
        <v>16480</v>
      </c>
      <c r="BN151" s="26">
        <f>IFERROR(SUM(Cons_Metrics[[#This Row],[Operating surplus/(deficit) (overall)3]],Cons_Metrics[[#This Row],[Share of operating surplus/(deficit) in joint ventures or associates]])/SUM(Cons_Metrics[[#This Row],[Total assets less current liabilities]]),"")</f>
        <v>4.859142932366925E-2</v>
      </c>
      <c r="BO151" s="27">
        <v>6275</v>
      </c>
      <c r="BP151" s="27">
        <v>0</v>
      </c>
      <c r="BQ151" s="27">
        <v>129138</v>
      </c>
      <c r="BR151" s="65">
        <f>Cons_Metrics[[#This Row],[Total social housing units owned (Period end)]]</f>
        <v>2258</v>
      </c>
      <c r="BS151" s="26">
        <v>2.6431718061674008E-3</v>
      </c>
      <c r="BT151" s="26">
        <v>8.1497797356828189E-2</v>
      </c>
      <c r="BU151" s="30" t="s">
        <v>850</v>
      </c>
      <c r="BV151" s="64">
        <v>1994</v>
      </c>
      <c r="BW151" s="31" t="s">
        <v>851</v>
      </c>
      <c r="BX151" s="30" t="s">
        <v>847</v>
      </c>
      <c r="BY151" s="29">
        <v>1.0329711362193799</v>
      </c>
    </row>
    <row r="152" spans="1:77" x14ac:dyDescent="0.25">
      <c r="A152" s="23" t="s">
        <v>496</v>
      </c>
      <c r="B152" s="24" t="s">
        <v>180</v>
      </c>
      <c r="C152" s="25" t="s">
        <v>686</v>
      </c>
      <c r="D15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4.0439465915977559E-2</v>
      </c>
      <c r="E152" s="27">
        <v>0</v>
      </c>
      <c r="F152" s="27">
        <v>7234</v>
      </c>
      <c r="G152" s="27">
        <v>3109</v>
      </c>
      <c r="H152" s="27">
        <v>0</v>
      </c>
      <c r="I152" s="27">
        <v>0</v>
      </c>
      <c r="J152" s="27">
        <v>255765</v>
      </c>
      <c r="K152" s="27">
        <v>0</v>
      </c>
      <c r="L15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1.3750954927425516E-2</v>
      </c>
      <c r="M152" s="27">
        <v>90</v>
      </c>
      <c r="N152" s="27">
        <v>0</v>
      </c>
      <c r="O152" s="27">
        <v>6448</v>
      </c>
      <c r="P152" s="27">
        <v>97</v>
      </c>
      <c r="Q15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6.1115355233002289E-4</v>
      </c>
      <c r="R152" s="27">
        <v>0</v>
      </c>
      <c r="S152" s="27">
        <v>0</v>
      </c>
      <c r="T152" s="27">
        <v>4</v>
      </c>
      <c r="U152" s="27">
        <v>6448</v>
      </c>
      <c r="V152" s="27">
        <v>97</v>
      </c>
      <c r="W152" s="27">
        <v>0</v>
      </c>
      <c r="X152" s="27">
        <v>0</v>
      </c>
      <c r="Y15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0.57507477567298104</v>
      </c>
      <c r="Z152" s="27">
        <v>0</v>
      </c>
      <c r="AA152" s="27">
        <v>165633</v>
      </c>
      <c r="AB152" s="27">
        <v>18549</v>
      </c>
      <c r="AC152" s="27">
        <v>0</v>
      </c>
      <c r="AD152" s="27">
        <v>0</v>
      </c>
      <c r="AE152" s="27">
        <v>255765</v>
      </c>
      <c r="AF152" s="27">
        <v>0</v>
      </c>
      <c r="AG15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1.2713411360463869</v>
      </c>
      <c r="AH152" s="27">
        <v>10759</v>
      </c>
      <c r="AI152" s="27">
        <v>995</v>
      </c>
      <c r="AJ152" s="27">
        <v>42</v>
      </c>
      <c r="AK152" s="27">
        <v>389</v>
      </c>
      <c r="AL152" s="27">
        <v>15</v>
      </c>
      <c r="AM152" s="27">
        <v>81</v>
      </c>
      <c r="AN152" s="27">
        <v>3109</v>
      </c>
      <c r="AO152" s="27">
        <v>5550</v>
      </c>
      <c r="AP152" s="27">
        <v>0</v>
      </c>
      <c r="AQ152" s="27">
        <v>-9313</v>
      </c>
      <c r="AR15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3.4942617866004961</v>
      </c>
      <c r="AS152" s="27">
        <v>5824</v>
      </c>
      <c r="AT152" s="27">
        <v>1522</v>
      </c>
      <c r="AU152" s="27">
        <v>6685</v>
      </c>
      <c r="AV152" s="27">
        <v>184</v>
      </c>
      <c r="AW152" s="27">
        <v>276</v>
      </c>
      <c r="AX152" s="27">
        <v>0</v>
      </c>
      <c r="AY152" s="27">
        <v>3109</v>
      </c>
      <c r="AZ152" s="27">
        <v>4124</v>
      </c>
      <c r="BA152" s="27">
        <v>0</v>
      </c>
      <c r="BB152" s="27">
        <v>0</v>
      </c>
      <c r="BC152" s="27">
        <v>767</v>
      </c>
      <c r="BD152" s="27">
        <v>40</v>
      </c>
      <c r="BE152" s="27">
        <v>6448</v>
      </c>
      <c r="BF152" s="26">
        <f>IFERROR(SUM(Cons_Metrics[[#This Row],[Operating surplus/(deficit) (social housing lettings)]])/SUM(Cons_Metrics[[#This Row],[Turnover from social housing lettings]]),"")</f>
        <v>0.26999070919789409</v>
      </c>
      <c r="BG152" s="27">
        <v>8718</v>
      </c>
      <c r="BH152" s="27">
        <v>32290</v>
      </c>
      <c r="BI152" s="26">
        <f>IFERROR(SUM(Cons_Metrics[[#This Row],[Operating surplus/(deficit) (overall)2]],-Cons_Metrics[[#This Row],[Gain/(loss) on disposal of fixed assets (housing properties)2]],-Cons_Metrics[[#This Row],[Gain/(loss) on disposal of fixed assets (other)2]])/SUM(Cons_Metrics[[#This Row],[Turnover (overall)]]),"")</f>
        <v>0.25660516799957767</v>
      </c>
      <c r="BJ152" s="27">
        <v>10759</v>
      </c>
      <c r="BK152" s="27">
        <v>995</v>
      </c>
      <c r="BL152" s="27">
        <v>42</v>
      </c>
      <c r="BM152" s="27">
        <v>37887</v>
      </c>
      <c r="BN152" s="26">
        <f>IFERROR(SUM(Cons_Metrics[[#This Row],[Operating surplus/(deficit) (overall)3]],Cons_Metrics[[#This Row],[Share of operating surplus/(deficit) in joint ventures or associates]])/SUM(Cons_Metrics[[#This Row],[Total assets less current liabilities]]),"")</f>
        <v>3.8568944811887225E-2</v>
      </c>
      <c r="BO152" s="27">
        <v>10759</v>
      </c>
      <c r="BP152" s="27">
        <v>0</v>
      </c>
      <c r="BQ152" s="27">
        <v>278955</v>
      </c>
      <c r="BR152" s="65">
        <f>Cons_Metrics[[#This Row],[Total social housing units owned (Period end)]]</f>
        <v>6448</v>
      </c>
      <c r="BS152" s="26">
        <v>2.1690590111642743E-2</v>
      </c>
      <c r="BT152" s="26">
        <v>0.10845295055821372</v>
      </c>
      <c r="BU152" s="30" t="s">
        <v>850</v>
      </c>
      <c r="BV152" s="64">
        <v>2004</v>
      </c>
      <c r="BW152" s="31" t="s">
        <v>851</v>
      </c>
      <c r="BX152" s="30" t="s">
        <v>856</v>
      </c>
      <c r="BY152" s="29">
        <v>0.99313612805293527</v>
      </c>
    </row>
    <row r="153" spans="1:77" x14ac:dyDescent="0.25">
      <c r="A153" s="23" t="s">
        <v>711</v>
      </c>
      <c r="B153" s="24" t="s">
        <v>710</v>
      </c>
      <c r="C153" s="25" t="s">
        <v>674</v>
      </c>
      <c r="D15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0.67061023556059973</v>
      </c>
      <c r="E153" s="27">
        <v>280075</v>
      </c>
      <c r="F153" s="27">
        <v>0</v>
      </c>
      <c r="G153" s="27">
        <v>0</v>
      </c>
      <c r="H153" s="27">
        <v>0</v>
      </c>
      <c r="I153" s="27">
        <v>0</v>
      </c>
      <c r="J153" s="27">
        <v>417642</v>
      </c>
      <c r="K153" s="27">
        <v>0</v>
      </c>
      <c r="L15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0.74688346883468837</v>
      </c>
      <c r="M153" s="27">
        <v>1378</v>
      </c>
      <c r="N153" s="27">
        <v>0</v>
      </c>
      <c r="O153" s="27">
        <v>1845</v>
      </c>
      <c r="P153" s="27">
        <v>0</v>
      </c>
      <c r="Q15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53" s="27">
        <v>0</v>
      </c>
      <c r="S153" s="27">
        <v>0</v>
      </c>
      <c r="T153" s="27">
        <v>0</v>
      </c>
      <c r="U153" s="27">
        <v>1845</v>
      </c>
      <c r="V153" s="27">
        <v>0</v>
      </c>
      <c r="W153" s="27">
        <v>0</v>
      </c>
      <c r="X153" s="27">
        <v>0</v>
      </c>
      <c r="Y15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1.1068043922785544</v>
      </c>
      <c r="Z153" s="27">
        <v>0</v>
      </c>
      <c r="AA153" s="27">
        <v>282974</v>
      </c>
      <c r="AB153" s="27">
        <v>34948</v>
      </c>
      <c r="AC153" s="27">
        <v>214222</v>
      </c>
      <c r="AD153" s="27">
        <v>0</v>
      </c>
      <c r="AE153" s="27">
        <v>417642</v>
      </c>
      <c r="AF153" s="27">
        <v>0</v>
      </c>
      <c r="AG15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-0.89234483738105386</v>
      </c>
      <c r="AH153" s="27">
        <v>-13683</v>
      </c>
      <c r="AI153" s="27">
        <v>0</v>
      </c>
      <c r="AJ153" s="27">
        <v>0</v>
      </c>
      <c r="AK153" s="27">
        <v>0</v>
      </c>
      <c r="AL153" s="27">
        <v>0</v>
      </c>
      <c r="AM153" s="27">
        <v>0</v>
      </c>
      <c r="AN153" s="27">
        <v>0</v>
      </c>
      <c r="AO153" s="27">
        <v>1117</v>
      </c>
      <c r="AP153" s="27">
        <v>0</v>
      </c>
      <c r="AQ153" s="27">
        <v>-14082</v>
      </c>
      <c r="AR15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13.237398373983741</v>
      </c>
      <c r="AS153" s="27">
        <v>24341</v>
      </c>
      <c r="AT153" s="27">
        <v>37</v>
      </c>
      <c r="AU153" s="27">
        <v>45</v>
      </c>
      <c r="AV153" s="27">
        <v>0</v>
      </c>
      <c r="AW153" s="27">
        <v>0</v>
      </c>
      <c r="AX153" s="27">
        <v>0</v>
      </c>
      <c r="AY153" s="27">
        <v>0</v>
      </c>
      <c r="AZ153" s="27">
        <v>0</v>
      </c>
      <c r="BA153" s="27">
        <v>0</v>
      </c>
      <c r="BB153" s="27">
        <v>0</v>
      </c>
      <c r="BC153" s="27">
        <v>0</v>
      </c>
      <c r="BD153" s="27">
        <v>0</v>
      </c>
      <c r="BE153" s="27">
        <v>1845</v>
      </c>
      <c r="BF153" s="26">
        <f>IFERROR(SUM(Cons_Metrics[[#This Row],[Operating surplus/(deficit) (social housing lettings)]])/SUM(Cons_Metrics[[#This Row],[Turnover from social housing lettings]]),"")</f>
        <v>-4.8662965533194544</v>
      </c>
      <c r="BG153" s="27">
        <v>-21037</v>
      </c>
      <c r="BH153" s="27">
        <v>4323</v>
      </c>
      <c r="BI153" s="26">
        <f>IFERROR(SUM(Cons_Metrics[[#This Row],[Operating surplus/(deficit) (overall)2]],-Cons_Metrics[[#This Row],[Gain/(loss) on disposal of fixed assets (housing properties)2]],-Cons_Metrics[[#This Row],[Gain/(loss) on disposal of fixed assets (other)2]])/SUM(Cons_Metrics[[#This Row],[Turnover (overall)]]),"")</f>
        <v>-0.39278332759214607</v>
      </c>
      <c r="BJ153" s="27">
        <v>-13683</v>
      </c>
      <c r="BK153" s="27">
        <v>0</v>
      </c>
      <c r="BL153" s="27">
        <v>0</v>
      </c>
      <c r="BM153" s="27">
        <v>34836</v>
      </c>
      <c r="BN153" s="26">
        <f>IFERROR(SUM(Cons_Metrics[[#This Row],[Operating surplus/(deficit) (overall)3]],Cons_Metrics[[#This Row],[Share of operating surplus/(deficit) in joint ventures or associates]])/SUM(Cons_Metrics[[#This Row],[Total assets less current liabilities]]),"")</f>
        <v>-2.7189701972410888E-2</v>
      </c>
      <c r="BO153" s="27">
        <v>-13683</v>
      </c>
      <c r="BP153" s="27">
        <v>0</v>
      </c>
      <c r="BQ153" s="27">
        <v>503242</v>
      </c>
      <c r="BR153" s="65">
        <f>Cons_Metrics[[#This Row],[Total social housing units owned (Period end)]]</f>
        <v>1845</v>
      </c>
      <c r="BS153" s="26">
        <v>0</v>
      </c>
      <c r="BT153" s="26">
        <v>0</v>
      </c>
      <c r="BU153" s="30" t="s">
        <v>845</v>
      </c>
      <c r="BV153" s="64" t="s">
        <v>118</v>
      </c>
      <c r="BW153" s="31" t="s">
        <v>118</v>
      </c>
      <c r="BX153" s="30" t="s">
        <v>848</v>
      </c>
      <c r="BY153" s="29">
        <v>0.98943360888450427</v>
      </c>
    </row>
    <row r="154" spans="1:77" x14ac:dyDescent="0.25">
      <c r="A154" s="23" t="s">
        <v>568</v>
      </c>
      <c r="B154" s="24" t="s">
        <v>497</v>
      </c>
      <c r="C154" s="25" t="s">
        <v>686</v>
      </c>
      <c r="D15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0.26716735396982827</v>
      </c>
      <c r="E154" s="27">
        <v>11321</v>
      </c>
      <c r="F154" s="27">
        <v>0</v>
      </c>
      <c r="G154" s="27">
        <v>29334</v>
      </c>
      <c r="H154" s="27">
        <v>290</v>
      </c>
      <c r="I154" s="27">
        <v>0</v>
      </c>
      <c r="J154" s="27">
        <v>153256</v>
      </c>
      <c r="K154" s="27">
        <v>0</v>
      </c>
      <c r="L15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3.1762164909160209E-3</v>
      </c>
      <c r="M154" s="27">
        <v>25</v>
      </c>
      <c r="N154" s="27">
        <v>0</v>
      </c>
      <c r="O154" s="27">
        <v>7871</v>
      </c>
      <c r="P154" s="27">
        <v>0</v>
      </c>
      <c r="Q15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1.1402508551881414E-3</v>
      </c>
      <c r="R154" s="27">
        <v>3</v>
      </c>
      <c r="S154" s="27">
        <v>0</v>
      </c>
      <c r="T154" s="27">
        <v>6</v>
      </c>
      <c r="U154" s="27">
        <v>7871</v>
      </c>
      <c r="V154" s="27">
        <v>0</v>
      </c>
      <c r="W154" s="27">
        <v>22</v>
      </c>
      <c r="X154" s="27">
        <v>0</v>
      </c>
      <c r="Y15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0.41056793861251761</v>
      </c>
      <c r="Z154" s="27">
        <v>0</v>
      </c>
      <c r="AA154" s="27">
        <v>63325</v>
      </c>
      <c r="AB154" s="27">
        <v>403</v>
      </c>
      <c r="AC154" s="27">
        <v>0</v>
      </c>
      <c r="AD154" s="27">
        <v>0</v>
      </c>
      <c r="AE154" s="27">
        <v>153256</v>
      </c>
      <c r="AF154" s="27">
        <v>0</v>
      </c>
      <c r="AG15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-8.8880565959217641</v>
      </c>
      <c r="AH154" s="27">
        <v>8803</v>
      </c>
      <c r="AI154" s="27">
        <v>3664</v>
      </c>
      <c r="AJ154" s="27">
        <v>0</v>
      </c>
      <c r="AK154" s="27">
        <v>182</v>
      </c>
      <c r="AL154" s="27">
        <v>782</v>
      </c>
      <c r="AM154" s="27">
        <v>4</v>
      </c>
      <c r="AN154" s="27">
        <v>29334</v>
      </c>
      <c r="AO154" s="27">
        <v>3797</v>
      </c>
      <c r="AP154" s="27">
        <v>-290</v>
      </c>
      <c r="AQ154" s="27">
        <v>-2113</v>
      </c>
      <c r="AR15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7.1552355690286724</v>
      </c>
      <c r="AS154" s="27">
        <v>11477</v>
      </c>
      <c r="AT154" s="27">
        <v>1835</v>
      </c>
      <c r="AU154" s="27">
        <v>6729</v>
      </c>
      <c r="AV154" s="27">
        <v>3973</v>
      </c>
      <c r="AW154" s="27">
        <v>1334</v>
      </c>
      <c r="AX154" s="27">
        <v>0</v>
      </c>
      <c r="AY154" s="27">
        <v>29334</v>
      </c>
      <c r="AZ154" s="27">
        <v>5</v>
      </c>
      <c r="BA154" s="27">
        <v>399</v>
      </c>
      <c r="BB154" s="27">
        <v>0</v>
      </c>
      <c r="BC154" s="27">
        <v>1562</v>
      </c>
      <c r="BD154" s="27">
        <v>0</v>
      </c>
      <c r="BE154" s="27">
        <v>7917</v>
      </c>
      <c r="BF154" s="26">
        <f>IFERROR(SUM(Cons_Metrics[[#This Row],[Operating surplus/(deficit) (social housing lettings)]])/SUM(Cons_Metrics[[#This Row],[Turnover from social housing lettings]]),"")</f>
        <v>0.16318236308879858</v>
      </c>
      <c r="BG154" s="27">
        <v>5581</v>
      </c>
      <c r="BH154" s="27">
        <v>34201</v>
      </c>
      <c r="BI154" s="26">
        <f>IFERROR(SUM(Cons_Metrics[[#This Row],[Operating surplus/(deficit) (overall)2]],-Cons_Metrics[[#This Row],[Gain/(loss) on disposal of fixed assets (housing properties)2]],-Cons_Metrics[[#This Row],[Gain/(loss) on disposal of fixed assets (other)2]])/SUM(Cons_Metrics[[#This Row],[Turnover (overall)]]),"")</f>
        <v>0.12787399223648852</v>
      </c>
      <c r="BJ154" s="27">
        <v>8803</v>
      </c>
      <c r="BK154" s="27">
        <v>3664</v>
      </c>
      <c r="BL154" s="27">
        <v>0</v>
      </c>
      <c r="BM154" s="27">
        <v>40188</v>
      </c>
      <c r="BN154" s="26">
        <f>IFERROR(SUM(Cons_Metrics[[#This Row],[Operating surplus/(deficit) (overall)3]],Cons_Metrics[[#This Row],[Share of operating surplus/(deficit) in joint ventures or associates]])/SUM(Cons_Metrics[[#This Row],[Total assets less current liabilities]]),"")</f>
        <v>3.8540344118033358E-2</v>
      </c>
      <c r="BO154" s="27">
        <v>8803</v>
      </c>
      <c r="BP154" s="27">
        <v>0</v>
      </c>
      <c r="BQ154" s="27">
        <v>228410</v>
      </c>
      <c r="BR154" s="65">
        <f>Cons_Metrics[[#This Row],[Total social housing units owned (Period end)]]</f>
        <v>7871</v>
      </c>
      <c r="BS154" s="26">
        <v>0</v>
      </c>
      <c r="BT154" s="26">
        <v>3.7733451912082328E-2</v>
      </c>
      <c r="BU154" s="30" t="s">
        <v>850</v>
      </c>
      <c r="BV154" s="64">
        <v>2015</v>
      </c>
      <c r="BW154" s="31" t="s">
        <v>857</v>
      </c>
      <c r="BX154" s="30" t="s">
        <v>853</v>
      </c>
      <c r="BY154" s="29">
        <v>0.92070169320167683</v>
      </c>
    </row>
    <row r="155" spans="1:77" x14ac:dyDescent="0.25">
      <c r="A155" s="23" t="s">
        <v>13</v>
      </c>
      <c r="B155" s="24" t="s">
        <v>14</v>
      </c>
      <c r="C155" s="25" t="s">
        <v>686</v>
      </c>
      <c r="D15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2.3265589473483086E-2</v>
      </c>
      <c r="E155" s="27">
        <v>65</v>
      </c>
      <c r="F155" s="27">
        <v>2060</v>
      </c>
      <c r="G155" s="27">
        <v>1528</v>
      </c>
      <c r="H155" s="27">
        <v>0</v>
      </c>
      <c r="I155" s="27">
        <v>0</v>
      </c>
      <c r="J155" s="27">
        <v>157013</v>
      </c>
      <c r="K155" s="27">
        <v>0</v>
      </c>
      <c r="L15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4.0910253132191259E-3</v>
      </c>
      <c r="M155" s="27">
        <v>16</v>
      </c>
      <c r="N155" s="27">
        <v>0</v>
      </c>
      <c r="O155" s="27">
        <v>3911</v>
      </c>
      <c r="P155" s="27">
        <v>0</v>
      </c>
      <c r="Q15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55" s="27">
        <v>0</v>
      </c>
      <c r="S155" s="27">
        <v>0</v>
      </c>
      <c r="T155" s="27">
        <v>0</v>
      </c>
      <c r="U155" s="27">
        <v>3911</v>
      </c>
      <c r="V155" s="27">
        <v>0</v>
      </c>
      <c r="W155" s="27">
        <v>159</v>
      </c>
      <c r="X155" s="27">
        <v>0</v>
      </c>
      <c r="Y15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0.14158700235012386</v>
      </c>
      <c r="Z155" s="27">
        <v>1552</v>
      </c>
      <c r="AA155" s="27">
        <v>28477</v>
      </c>
      <c r="AB155" s="27">
        <v>7798</v>
      </c>
      <c r="AC155" s="27">
        <v>0</v>
      </c>
      <c r="AD155" s="27">
        <v>0</v>
      </c>
      <c r="AE155" s="27">
        <v>157013</v>
      </c>
      <c r="AF155" s="27">
        <v>0</v>
      </c>
      <c r="AG15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2.3797297297297297</v>
      </c>
      <c r="AH155" s="27">
        <v>2867</v>
      </c>
      <c r="AI155" s="27">
        <v>0</v>
      </c>
      <c r="AJ155" s="27">
        <v>0</v>
      </c>
      <c r="AK155" s="27">
        <v>2752</v>
      </c>
      <c r="AL155" s="27">
        <v>0</v>
      </c>
      <c r="AM155" s="27">
        <v>29</v>
      </c>
      <c r="AN155" s="27">
        <v>1528</v>
      </c>
      <c r="AO155" s="27">
        <v>4906</v>
      </c>
      <c r="AP155" s="27">
        <v>0</v>
      </c>
      <c r="AQ155" s="27">
        <v>-1480</v>
      </c>
      <c r="AR15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6.6508543738842132</v>
      </c>
      <c r="AS155" s="27">
        <v>7207</v>
      </c>
      <c r="AT155" s="27">
        <v>8567</v>
      </c>
      <c r="AU155" s="27">
        <v>4067</v>
      </c>
      <c r="AV155" s="27">
        <v>176</v>
      </c>
      <c r="AW155" s="27">
        <v>964</v>
      </c>
      <c r="AX155" s="27">
        <v>0</v>
      </c>
      <c r="AY155" s="27">
        <v>1528</v>
      </c>
      <c r="AZ155" s="27">
        <v>186</v>
      </c>
      <c r="BA155" s="27">
        <v>0</v>
      </c>
      <c r="BB155" s="27">
        <v>0</v>
      </c>
      <c r="BC155" s="27">
        <v>517</v>
      </c>
      <c r="BD155" s="27">
        <v>2866</v>
      </c>
      <c r="BE155" s="27">
        <v>3921</v>
      </c>
      <c r="BF155" s="26">
        <f>IFERROR(SUM(Cons_Metrics[[#This Row],[Operating surplus/(deficit) (social housing lettings)]])/SUM(Cons_Metrics[[#This Row],[Turnover from social housing lettings]]),"")</f>
        <v>4.4024249422632791E-2</v>
      </c>
      <c r="BG155" s="27">
        <v>1220</v>
      </c>
      <c r="BH155" s="27">
        <v>27712</v>
      </c>
      <c r="BI155" s="26">
        <f>IFERROR(SUM(Cons_Metrics[[#This Row],[Operating surplus/(deficit) (overall)2]],-Cons_Metrics[[#This Row],[Gain/(loss) on disposal of fixed assets (housing properties)2]],-Cons_Metrics[[#This Row],[Gain/(loss) on disposal of fixed assets (other)2]])/SUM(Cons_Metrics[[#This Row],[Turnover (overall)]]),"")</f>
        <v>8.4318569495912002E-2</v>
      </c>
      <c r="BJ155" s="27">
        <v>2867</v>
      </c>
      <c r="BK155" s="27">
        <v>0</v>
      </c>
      <c r="BL155" s="27">
        <v>0</v>
      </c>
      <c r="BM155" s="27">
        <v>34002</v>
      </c>
      <c r="BN155" s="26">
        <f>IFERROR(SUM(Cons_Metrics[[#This Row],[Operating surplus/(deficit) (overall)3]],Cons_Metrics[[#This Row],[Share of operating surplus/(deficit) in joint ventures or associates]])/SUM(Cons_Metrics[[#This Row],[Total assets less current liabilities]]),"")</f>
        <v>1.5187070595776014E-2</v>
      </c>
      <c r="BO155" s="27">
        <v>2867</v>
      </c>
      <c r="BP155" s="27">
        <v>0</v>
      </c>
      <c r="BQ155" s="27">
        <v>188779</v>
      </c>
      <c r="BR155" s="65">
        <f>Cons_Metrics[[#This Row],[Total social housing units owned (Period end)]]</f>
        <v>3911</v>
      </c>
      <c r="BS155" s="26">
        <v>0.54961411245865488</v>
      </c>
      <c r="BT155" s="26">
        <v>7.965821389195149E-2</v>
      </c>
      <c r="BU155" s="30" t="s">
        <v>845</v>
      </c>
      <c r="BV155" s="64" t="s">
        <v>118</v>
      </c>
      <c r="BW155" s="31" t="s">
        <v>118</v>
      </c>
      <c r="BX155" s="30" t="s">
        <v>848</v>
      </c>
      <c r="BY155" s="29">
        <v>1.0103548000816445</v>
      </c>
    </row>
    <row r="156" spans="1:77" x14ac:dyDescent="0.25">
      <c r="A156" s="23" t="s">
        <v>501</v>
      </c>
      <c r="B156" s="24" t="s">
        <v>46</v>
      </c>
      <c r="C156" s="25" t="s">
        <v>686</v>
      </c>
      <c r="D15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3.9973102211595939E-2</v>
      </c>
      <c r="E156" s="27">
        <v>135900</v>
      </c>
      <c r="F156" s="27">
        <v>0</v>
      </c>
      <c r="G156" s="27">
        <v>72100</v>
      </c>
      <c r="H156" s="27">
        <v>6000</v>
      </c>
      <c r="I156" s="27">
        <v>0</v>
      </c>
      <c r="J156" s="27">
        <v>5353600</v>
      </c>
      <c r="K156" s="27">
        <v>0</v>
      </c>
      <c r="L15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6.1054102762146453E-3</v>
      </c>
      <c r="M156" s="27">
        <v>498</v>
      </c>
      <c r="N156" s="27">
        <v>0</v>
      </c>
      <c r="O156" s="27">
        <v>77955</v>
      </c>
      <c r="P156" s="27">
        <v>3612</v>
      </c>
      <c r="Q15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1.5485369551892119E-3</v>
      </c>
      <c r="R156" s="27">
        <v>10</v>
      </c>
      <c r="S156" s="27">
        <v>67</v>
      </c>
      <c r="T156" s="27">
        <v>67</v>
      </c>
      <c r="U156" s="27">
        <v>77955</v>
      </c>
      <c r="V156" s="27">
        <v>3612</v>
      </c>
      <c r="W156" s="27">
        <v>11263</v>
      </c>
      <c r="X156" s="27">
        <v>161</v>
      </c>
      <c r="Y15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0.53057755528989836</v>
      </c>
      <c r="Z156" s="27">
        <v>44200</v>
      </c>
      <c r="AA156" s="27">
        <v>2885000</v>
      </c>
      <c r="AB156" s="27">
        <v>261500</v>
      </c>
      <c r="AC156" s="27">
        <v>0</v>
      </c>
      <c r="AD156" s="27">
        <v>172800</v>
      </c>
      <c r="AE156" s="27">
        <v>5353600</v>
      </c>
      <c r="AF156" s="27">
        <v>0</v>
      </c>
      <c r="AG15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1.1946964410327983</v>
      </c>
      <c r="AH156" s="27">
        <v>181800</v>
      </c>
      <c r="AI156" s="27">
        <v>6400</v>
      </c>
      <c r="AJ156" s="27">
        <v>-200</v>
      </c>
      <c r="AK156" s="27">
        <v>0</v>
      </c>
      <c r="AL156" s="27">
        <v>0</v>
      </c>
      <c r="AM156" s="27">
        <v>3600</v>
      </c>
      <c r="AN156" s="27">
        <v>80300</v>
      </c>
      <c r="AO156" s="27">
        <v>72300</v>
      </c>
      <c r="AP156" s="27">
        <v>-6000</v>
      </c>
      <c r="AQ156" s="27">
        <v>-137300</v>
      </c>
      <c r="AR15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4.4991727122311316</v>
      </c>
      <c r="AS156" s="27">
        <v>57900</v>
      </c>
      <c r="AT156" s="27">
        <v>54400</v>
      </c>
      <c r="AU156" s="27">
        <v>86300</v>
      </c>
      <c r="AV156" s="27">
        <v>20700</v>
      </c>
      <c r="AW156" s="27">
        <v>0</v>
      </c>
      <c r="AX156" s="27">
        <v>0</v>
      </c>
      <c r="AY156" s="27">
        <v>80300</v>
      </c>
      <c r="AZ156" s="27">
        <v>0</v>
      </c>
      <c r="BA156" s="27">
        <v>6700</v>
      </c>
      <c r="BB156" s="27">
        <v>800</v>
      </c>
      <c r="BC156" s="27">
        <v>9900</v>
      </c>
      <c r="BD156" s="27">
        <v>36500</v>
      </c>
      <c r="BE156" s="27">
        <v>78570</v>
      </c>
      <c r="BF156" s="26">
        <f>IFERROR(SUM(Cons_Metrics[[#This Row],[Operating surplus/(deficit) (social housing lettings)]])/SUM(Cons_Metrics[[#This Row],[Turnover from social housing lettings]]),"")</f>
        <v>0.37372262773722625</v>
      </c>
      <c r="BG156" s="27">
        <v>153600</v>
      </c>
      <c r="BH156" s="27">
        <v>411000</v>
      </c>
      <c r="BI156" s="26">
        <f>IFERROR(SUM(Cons_Metrics[[#This Row],[Operating surplus/(deficit) (overall)2]],-Cons_Metrics[[#This Row],[Gain/(loss) on disposal of fixed assets (housing properties)2]],-Cons_Metrics[[#This Row],[Gain/(loss) on disposal of fixed assets (other)2]])/SUM(Cons_Metrics[[#This Row],[Turnover (overall)]]),"")</f>
        <v>0.23014416775884666</v>
      </c>
      <c r="BJ156" s="27">
        <v>181800</v>
      </c>
      <c r="BK156" s="27">
        <v>6400</v>
      </c>
      <c r="BL156" s="27">
        <v>-200</v>
      </c>
      <c r="BM156" s="27">
        <v>763000</v>
      </c>
      <c r="BN156" s="26">
        <f>IFERROR(SUM(Cons_Metrics[[#This Row],[Operating surplus/(deficit) (overall)3]],Cons_Metrics[[#This Row],[Share of operating surplus/(deficit) in joint ventures or associates]])/SUM(Cons_Metrics[[#This Row],[Total assets less current liabilities]]),"")</f>
        <v>3.0336108440997735E-2</v>
      </c>
      <c r="BO156" s="27">
        <v>181800</v>
      </c>
      <c r="BP156" s="27">
        <v>4400</v>
      </c>
      <c r="BQ156" s="27">
        <v>6137900</v>
      </c>
      <c r="BR156" s="65">
        <f>Cons_Metrics[[#This Row],[Total social housing units owned (Period end)]]</f>
        <v>77955</v>
      </c>
      <c r="BS156" s="26">
        <v>5.6430261378999549E-2</v>
      </c>
      <c r="BT156" s="26">
        <v>0.1463074583145561</v>
      </c>
      <c r="BU156" s="30" t="s">
        <v>845</v>
      </c>
      <c r="BV156" s="64" t="s">
        <v>118</v>
      </c>
      <c r="BW156" s="31" t="s">
        <v>118</v>
      </c>
      <c r="BX156" s="30" t="s">
        <v>848</v>
      </c>
      <c r="BY156" s="29">
        <v>0.99317799180862809</v>
      </c>
    </row>
    <row r="157" spans="1:77" x14ac:dyDescent="0.25">
      <c r="A157" s="23" t="s">
        <v>502</v>
      </c>
      <c r="B157" s="24" t="s">
        <v>675</v>
      </c>
      <c r="C157" s="25" t="s">
        <v>686</v>
      </c>
      <c r="D15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3.9891675646296337E-2</v>
      </c>
      <c r="E157" s="27">
        <v>6539</v>
      </c>
      <c r="F157" s="27">
        <v>0</v>
      </c>
      <c r="G157" s="27">
        <v>5848</v>
      </c>
      <c r="H157" s="27">
        <v>237</v>
      </c>
      <c r="I157" s="27">
        <v>0</v>
      </c>
      <c r="J157" s="27">
        <v>316457</v>
      </c>
      <c r="K157" s="27">
        <v>0</v>
      </c>
      <c r="L15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1.623327822035172E-2</v>
      </c>
      <c r="M157" s="27">
        <v>108</v>
      </c>
      <c r="N157" s="27">
        <v>0</v>
      </c>
      <c r="O157" s="27">
        <v>6132</v>
      </c>
      <c r="P157" s="27">
        <v>521</v>
      </c>
      <c r="Q15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3.9934920869693835E-3</v>
      </c>
      <c r="R157" s="27">
        <v>27</v>
      </c>
      <c r="S157" s="27">
        <v>0</v>
      </c>
      <c r="T157" s="27">
        <v>0</v>
      </c>
      <c r="U157" s="27">
        <v>6132</v>
      </c>
      <c r="V157" s="27">
        <v>521</v>
      </c>
      <c r="W157" s="27">
        <v>108</v>
      </c>
      <c r="X157" s="27">
        <v>0</v>
      </c>
      <c r="Y15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0.66908300337802606</v>
      </c>
      <c r="Z157" s="27">
        <v>0</v>
      </c>
      <c r="AA157" s="27">
        <v>224717</v>
      </c>
      <c r="AB157" s="27">
        <v>12981</v>
      </c>
      <c r="AC157" s="27">
        <v>0</v>
      </c>
      <c r="AD157" s="27">
        <v>0</v>
      </c>
      <c r="AE157" s="27">
        <v>316457</v>
      </c>
      <c r="AF157" s="27">
        <v>0</v>
      </c>
      <c r="AG15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1.3209160065877186</v>
      </c>
      <c r="AH157" s="27">
        <v>18401</v>
      </c>
      <c r="AI157" s="27">
        <v>1980</v>
      </c>
      <c r="AJ157" s="27">
        <v>0</v>
      </c>
      <c r="AK157" s="27">
        <v>639</v>
      </c>
      <c r="AL157" s="27">
        <v>0</v>
      </c>
      <c r="AM157" s="27">
        <v>49</v>
      </c>
      <c r="AN157" s="27">
        <v>5848</v>
      </c>
      <c r="AO157" s="27">
        <v>6860</v>
      </c>
      <c r="AP157" s="27">
        <v>-237</v>
      </c>
      <c r="AQ157" s="27">
        <v>-12514</v>
      </c>
      <c r="AR15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4.2146118721461185</v>
      </c>
      <c r="AS157" s="27">
        <v>3626</v>
      </c>
      <c r="AT157" s="27">
        <v>6653</v>
      </c>
      <c r="AU157" s="27">
        <v>3515</v>
      </c>
      <c r="AV157" s="27">
        <v>3148</v>
      </c>
      <c r="AW157" s="27">
        <v>946</v>
      </c>
      <c r="AX157" s="27">
        <v>0</v>
      </c>
      <c r="AY157" s="27">
        <v>5848</v>
      </c>
      <c r="AZ157" s="27">
        <v>2108</v>
      </c>
      <c r="BA157" s="27">
        <v>0</v>
      </c>
      <c r="BB157" s="27">
        <v>0</v>
      </c>
      <c r="BC157" s="27">
        <v>0</v>
      </c>
      <c r="BD157" s="27">
        <v>0</v>
      </c>
      <c r="BE157" s="27">
        <v>6132</v>
      </c>
      <c r="BF157" s="26">
        <f>IFERROR(SUM(Cons_Metrics[[#This Row],[Operating surplus/(deficit) (social housing lettings)]])/SUM(Cons_Metrics[[#This Row],[Turnover from social housing lettings]]),"")</f>
        <v>0.33348962317696124</v>
      </c>
      <c r="BG157" s="27">
        <v>13514</v>
      </c>
      <c r="BH157" s="27">
        <v>40523</v>
      </c>
      <c r="BI157" s="26">
        <f>IFERROR(SUM(Cons_Metrics[[#This Row],[Operating surplus/(deficit) (overall)2]],-Cons_Metrics[[#This Row],[Gain/(loss) on disposal of fixed assets (housing properties)2]],-Cons_Metrics[[#This Row],[Gain/(loss) on disposal of fixed assets (other)2]])/SUM(Cons_Metrics[[#This Row],[Turnover (overall)]]),"")</f>
        <v>0.34437127757738445</v>
      </c>
      <c r="BJ157" s="27">
        <v>18401</v>
      </c>
      <c r="BK157" s="27">
        <v>1980</v>
      </c>
      <c r="BL157" s="27">
        <v>0</v>
      </c>
      <c r="BM157" s="27">
        <v>47684</v>
      </c>
      <c r="BN157" s="26">
        <f>IFERROR(SUM(Cons_Metrics[[#This Row],[Operating surplus/(deficit) (overall)3]],Cons_Metrics[[#This Row],[Share of operating surplus/(deficit) in joint ventures or associates]])/SUM(Cons_Metrics[[#This Row],[Total assets less current liabilities]]),"")</f>
        <v>5.1883640341849495E-2</v>
      </c>
      <c r="BO157" s="27">
        <v>18401</v>
      </c>
      <c r="BP157" s="27">
        <v>0</v>
      </c>
      <c r="BQ157" s="27">
        <v>354659</v>
      </c>
      <c r="BR157" s="65">
        <f>Cons_Metrics[[#This Row],[Total social housing units owned (Period end)]]</f>
        <v>6132</v>
      </c>
      <c r="BS157" s="26">
        <v>3.1986531986531986E-3</v>
      </c>
      <c r="BT157" s="26">
        <v>0.22558922558922559</v>
      </c>
      <c r="BU157" s="30" t="s">
        <v>850</v>
      </c>
      <c r="BV157" s="64">
        <v>2000</v>
      </c>
      <c r="BW157" s="31" t="s">
        <v>851</v>
      </c>
      <c r="BX157" s="30" t="s">
        <v>847</v>
      </c>
      <c r="BY157" s="29">
        <v>1.0329711362193799</v>
      </c>
    </row>
    <row r="158" spans="1:77" x14ac:dyDescent="0.25">
      <c r="A158" s="23" t="s">
        <v>503</v>
      </c>
      <c r="B158" s="24" t="s">
        <v>65</v>
      </c>
      <c r="C158" s="25" t="s">
        <v>686</v>
      </c>
      <c r="D15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5.5332424872695976E-2</v>
      </c>
      <c r="E158" s="27">
        <v>2137</v>
      </c>
      <c r="F158" s="27">
        <v>14234</v>
      </c>
      <c r="G158" s="27">
        <v>6470</v>
      </c>
      <c r="H158" s="27">
        <v>304</v>
      </c>
      <c r="I158" s="27">
        <v>0</v>
      </c>
      <c r="J158" s="27">
        <v>418290</v>
      </c>
      <c r="K158" s="27">
        <v>0</v>
      </c>
      <c r="L15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2.0826999087868652E-2</v>
      </c>
      <c r="M158" s="27">
        <v>137</v>
      </c>
      <c r="N158" s="27">
        <v>0</v>
      </c>
      <c r="O158" s="27">
        <v>6578</v>
      </c>
      <c r="P158" s="27">
        <v>0</v>
      </c>
      <c r="Q15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58" s="27">
        <v>0</v>
      </c>
      <c r="S158" s="27">
        <v>0</v>
      </c>
      <c r="T158" s="27">
        <v>0</v>
      </c>
      <c r="U158" s="27">
        <v>6578</v>
      </c>
      <c r="V158" s="27">
        <v>0</v>
      </c>
      <c r="W158" s="27">
        <v>2</v>
      </c>
      <c r="X158" s="27">
        <v>89</v>
      </c>
      <c r="Y15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0.30755934877716418</v>
      </c>
      <c r="Z158" s="27">
        <v>5303</v>
      </c>
      <c r="AA158" s="27">
        <v>147418</v>
      </c>
      <c r="AB158" s="27">
        <v>24072</v>
      </c>
      <c r="AC158" s="27">
        <v>0</v>
      </c>
      <c r="AD158" s="27">
        <v>0</v>
      </c>
      <c r="AE158" s="27">
        <v>418290</v>
      </c>
      <c r="AF158" s="27">
        <v>0</v>
      </c>
      <c r="AG15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3.2406789936344347</v>
      </c>
      <c r="AH158" s="27">
        <v>11225</v>
      </c>
      <c r="AI158" s="27">
        <v>1114</v>
      </c>
      <c r="AJ158" s="27">
        <v>0</v>
      </c>
      <c r="AK158" s="27">
        <v>355</v>
      </c>
      <c r="AL158" s="27">
        <v>0</v>
      </c>
      <c r="AM158" s="27">
        <v>264</v>
      </c>
      <c r="AN158" s="27">
        <v>6470</v>
      </c>
      <c r="AO158" s="27">
        <v>7141</v>
      </c>
      <c r="AP158" s="27">
        <v>-304</v>
      </c>
      <c r="AQ158" s="27">
        <v>-2995</v>
      </c>
      <c r="AR15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4.1365156582547886</v>
      </c>
      <c r="AS158" s="27">
        <v>4960</v>
      </c>
      <c r="AT158" s="27">
        <v>2078</v>
      </c>
      <c r="AU158" s="27">
        <v>4802</v>
      </c>
      <c r="AV158" s="27">
        <v>3708</v>
      </c>
      <c r="AW158" s="27">
        <v>4482</v>
      </c>
      <c r="AX158" s="27">
        <v>0</v>
      </c>
      <c r="AY158" s="27">
        <v>6470</v>
      </c>
      <c r="AZ158" s="27">
        <v>0</v>
      </c>
      <c r="BA158" s="27">
        <v>708</v>
      </c>
      <c r="BB158" s="27">
        <v>0</v>
      </c>
      <c r="BC158" s="27">
        <v>0</v>
      </c>
      <c r="BD158" s="27">
        <v>2</v>
      </c>
      <c r="BE158" s="27">
        <v>6578</v>
      </c>
      <c r="BF158" s="26">
        <f>IFERROR(SUM(Cons_Metrics[[#This Row],[Operating surplus/(deficit) (social housing lettings)]])/SUM(Cons_Metrics[[#This Row],[Turnover from social housing lettings]]),"")</f>
        <v>0.23123981590006004</v>
      </c>
      <c r="BG158" s="27">
        <v>8089</v>
      </c>
      <c r="BH158" s="27">
        <v>34981</v>
      </c>
      <c r="BI158" s="26">
        <f>IFERROR(SUM(Cons_Metrics[[#This Row],[Operating surplus/(deficit) (overall)2]],-Cons_Metrics[[#This Row],[Gain/(loss) on disposal of fixed assets (housing properties)2]],-Cons_Metrics[[#This Row],[Gain/(loss) on disposal of fixed assets (other)2]])/SUM(Cons_Metrics[[#This Row],[Turnover (overall)]]),"")</f>
        <v>0.2411112435912722</v>
      </c>
      <c r="BJ158" s="27">
        <v>11225</v>
      </c>
      <c r="BK158" s="27">
        <v>1114</v>
      </c>
      <c r="BL158" s="27">
        <v>0</v>
      </c>
      <c r="BM158" s="27">
        <v>41935</v>
      </c>
      <c r="BN158" s="26">
        <f>IFERROR(SUM(Cons_Metrics[[#This Row],[Operating surplus/(deficit) (overall)3]],Cons_Metrics[[#This Row],[Share of operating surplus/(deficit) in joint ventures or associates]])/SUM(Cons_Metrics[[#This Row],[Total assets less current liabilities]]),"")</f>
        <v>2.5494792021549629E-2</v>
      </c>
      <c r="BO158" s="27">
        <v>11225</v>
      </c>
      <c r="BP158" s="27">
        <v>0</v>
      </c>
      <c r="BQ158" s="27">
        <v>440286</v>
      </c>
      <c r="BR158" s="65">
        <f>Cons_Metrics[[#This Row],[Total social housing units owned (Period end)]]</f>
        <v>6578</v>
      </c>
      <c r="BS158" s="26">
        <v>1.1553663727576772E-2</v>
      </c>
      <c r="BT158" s="26">
        <v>0.21511097598054119</v>
      </c>
      <c r="BU158" s="30" t="s">
        <v>850</v>
      </c>
      <c r="BV158" s="64">
        <v>2001</v>
      </c>
      <c r="BW158" s="31" t="s">
        <v>851</v>
      </c>
      <c r="BX158" s="30" t="s">
        <v>855</v>
      </c>
      <c r="BY158" s="29">
        <v>0.94425117472629427</v>
      </c>
    </row>
    <row r="159" spans="1:77" x14ac:dyDescent="0.25">
      <c r="A159" s="23" t="s">
        <v>462</v>
      </c>
      <c r="B159" s="24" t="s">
        <v>652</v>
      </c>
      <c r="C159" s="25" t="s">
        <v>686</v>
      </c>
      <c r="D15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0.10013308396892691</v>
      </c>
      <c r="E159" s="27">
        <v>45492</v>
      </c>
      <c r="F159" s="27">
        <v>0</v>
      </c>
      <c r="G159" s="27">
        <v>7545</v>
      </c>
      <c r="H159" s="27">
        <v>656</v>
      </c>
      <c r="I159" s="27">
        <v>-13966</v>
      </c>
      <c r="J159" s="27">
        <v>396742</v>
      </c>
      <c r="K159" s="27">
        <v>0</v>
      </c>
      <c r="L15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1.0757663389242337E-2</v>
      </c>
      <c r="M159" s="27">
        <v>93</v>
      </c>
      <c r="N159" s="27">
        <v>0</v>
      </c>
      <c r="O159" s="27">
        <v>8645</v>
      </c>
      <c r="P159" s="27">
        <v>0</v>
      </c>
      <c r="Q15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4.2265426880811494E-4</v>
      </c>
      <c r="R159" s="27">
        <v>0</v>
      </c>
      <c r="S159" s="27">
        <v>0</v>
      </c>
      <c r="T159" s="27">
        <v>4</v>
      </c>
      <c r="U159" s="27">
        <v>8645</v>
      </c>
      <c r="V159" s="27">
        <v>0</v>
      </c>
      <c r="W159" s="27">
        <v>2</v>
      </c>
      <c r="X159" s="27">
        <v>817</v>
      </c>
      <c r="Y15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0.57758442514278796</v>
      </c>
      <c r="Z159" s="27">
        <v>4500</v>
      </c>
      <c r="AA159" s="27">
        <v>259480</v>
      </c>
      <c r="AB159" s="27">
        <v>34828</v>
      </c>
      <c r="AC159" s="27">
        <v>0</v>
      </c>
      <c r="AD159" s="27">
        <v>0</v>
      </c>
      <c r="AE159" s="27">
        <v>396742</v>
      </c>
      <c r="AF159" s="27">
        <v>0</v>
      </c>
      <c r="AG15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1.8230572160546541</v>
      </c>
      <c r="AH159" s="27">
        <v>19945</v>
      </c>
      <c r="AI159" s="27">
        <v>439</v>
      </c>
      <c r="AJ159" s="27">
        <v>-126</v>
      </c>
      <c r="AK159" s="27">
        <v>718</v>
      </c>
      <c r="AL159" s="27">
        <v>10</v>
      </c>
      <c r="AM159" s="27">
        <v>758</v>
      </c>
      <c r="AN159" s="27">
        <v>7545</v>
      </c>
      <c r="AO159" s="27">
        <v>9231</v>
      </c>
      <c r="AP159" s="27">
        <v>-965</v>
      </c>
      <c r="AQ159" s="27">
        <v>-10745</v>
      </c>
      <c r="AR15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4.0065934065934066</v>
      </c>
      <c r="AS159" s="27">
        <v>10499</v>
      </c>
      <c r="AT159" s="27">
        <v>1758</v>
      </c>
      <c r="AU159" s="27">
        <v>6141</v>
      </c>
      <c r="AV159" s="27">
        <v>2913</v>
      </c>
      <c r="AW159" s="27">
        <v>0</v>
      </c>
      <c r="AX159" s="27">
        <v>0</v>
      </c>
      <c r="AY159" s="27">
        <v>7545</v>
      </c>
      <c r="AZ159" s="27">
        <v>5261</v>
      </c>
      <c r="BA159" s="27">
        <v>0</v>
      </c>
      <c r="BB159" s="27">
        <v>203</v>
      </c>
      <c r="BC159" s="27">
        <v>0</v>
      </c>
      <c r="BD159" s="27">
        <v>317</v>
      </c>
      <c r="BE159" s="27">
        <v>8645</v>
      </c>
      <c r="BF159" s="26">
        <f>IFERROR(SUM(Cons_Metrics[[#This Row],[Operating surplus/(deficit) (social housing lettings)]])/SUM(Cons_Metrics[[#This Row],[Turnover from social housing lettings]]),"")</f>
        <v>0.31860071826248881</v>
      </c>
      <c r="BG159" s="27">
        <v>16767</v>
      </c>
      <c r="BH159" s="27">
        <v>52627</v>
      </c>
      <c r="BI159" s="26">
        <f>IFERROR(SUM(Cons_Metrics[[#This Row],[Operating surplus/(deficit) (overall)2]],-Cons_Metrics[[#This Row],[Gain/(loss) on disposal of fixed assets (housing properties)2]],-Cons_Metrics[[#This Row],[Gain/(loss) on disposal of fixed assets (other)2]])/SUM(Cons_Metrics[[#This Row],[Turnover (overall)]]),"")</f>
        <v>0.3061663703565079</v>
      </c>
      <c r="BJ159" s="27">
        <v>19945</v>
      </c>
      <c r="BK159" s="27">
        <v>439</v>
      </c>
      <c r="BL159" s="27">
        <v>-126</v>
      </c>
      <c r="BM159" s="27">
        <v>64122</v>
      </c>
      <c r="BN159" s="26">
        <f>IFERROR(SUM(Cons_Metrics[[#This Row],[Operating surplus/(deficit) (overall)3]],Cons_Metrics[[#This Row],[Share of operating surplus/(deficit) in joint ventures or associates]])/SUM(Cons_Metrics[[#This Row],[Total assets less current liabilities]]),"")</f>
        <v>4.5918132424716825E-2</v>
      </c>
      <c r="BO159" s="27">
        <v>19945</v>
      </c>
      <c r="BP159" s="27">
        <v>0</v>
      </c>
      <c r="BQ159" s="27">
        <v>434360</v>
      </c>
      <c r="BR159" s="65">
        <f>Cons_Metrics[[#This Row],[Total social housing units owned (Period end)]]</f>
        <v>8645</v>
      </c>
      <c r="BS159" s="26">
        <v>1.2798138452588714E-2</v>
      </c>
      <c r="BT159" s="26">
        <v>8.772542175683537E-2</v>
      </c>
      <c r="BU159" s="30" t="s">
        <v>850</v>
      </c>
      <c r="BV159" s="64">
        <v>2003</v>
      </c>
      <c r="BW159" s="31" t="s">
        <v>851</v>
      </c>
      <c r="BX159" s="30" t="s">
        <v>856</v>
      </c>
      <c r="BY159" s="29">
        <v>0.99317701557422078</v>
      </c>
    </row>
    <row r="160" spans="1:77" x14ac:dyDescent="0.25">
      <c r="A160" s="23" t="s">
        <v>310</v>
      </c>
      <c r="B160" s="24" t="s">
        <v>311</v>
      </c>
      <c r="C160" s="25" t="s">
        <v>686</v>
      </c>
      <c r="D16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6.6528721676286512E-2</v>
      </c>
      <c r="E160" s="27">
        <v>22865</v>
      </c>
      <c r="F160" s="27">
        <v>0</v>
      </c>
      <c r="G160" s="27">
        <v>4430</v>
      </c>
      <c r="H160" s="27">
        <v>1417</v>
      </c>
      <c r="I160" s="27">
        <v>0</v>
      </c>
      <c r="J160" s="27">
        <v>431573</v>
      </c>
      <c r="K160" s="27">
        <v>0</v>
      </c>
      <c r="L16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1.0550749103186326E-3</v>
      </c>
      <c r="M160" s="27">
        <v>5</v>
      </c>
      <c r="N160" s="27">
        <v>0</v>
      </c>
      <c r="O160" s="27">
        <v>4597</v>
      </c>
      <c r="P160" s="27">
        <v>142</v>
      </c>
      <c r="Q16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0" s="27">
        <v>0</v>
      </c>
      <c r="S160" s="27">
        <v>0</v>
      </c>
      <c r="T160" s="27">
        <v>0</v>
      </c>
      <c r="U160" s="27">
        <v>4597</v>
      </c>
      <c r="V160" s="27">
        <v>142</v>
      </c>
      <c r="W160" s="27">
        <v>13</v>
      </c>
      <c r="X160" s="27">
        <v>0</v>
      </c>
      <c r="Y16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0.40510875332794222</v>
      </c>
      <c r="Z160" s="27">
        <v>18645</v>
      </c>
      <c r="AA160" s="27">
        <v>172062</v>
      </c>
      <c r="AB160" s="27">
        <v>15873</v>
      </c>
      <c r="AC160" s="27">
        <v>0</v>
      </c>
      <c r="AD160" s="27">
        <v>0</v>
      </c>
      <c r="AE160" s="27">
        <v>431573</v>
      </c>
      <c r="AF160" s="27">
        <v>0</v>
      </c>
      <c r="AG16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0.89664948453608251</v>
      </c>
      <c r="AH160" s="27">
        <v>9256</v>
      </c>
      <c r="AI160" s="27">
        <v>1002</v>
      </c>
      <c r="AJ160" s="27">
        <v>0</v>
      </c>
      <c r="AK160" s="27">
        <v>1695</v>
      </c>
      <c r="AL160" s="27">
        <v>0</v>
      </c>
      <c r="AM160" s="27">
        <v>55</v>
      </c>
      <c r="AN160" s="27">
        <v>4430</v>
      </c>
      <c r="AO160" s="27">
        <v>4774</v>
      </c>
      <c r="AP160" s="27">
        <v>-1417</v>
      </c>
      <c r="AQ160" s="27">
        <v>-6343</v>
      </c>
      <c r="AR16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7.5579725908200999</v>
      </c>
      <c r="AS160" s="27">
        <v>4254</v>
      </c>
      <c r="AT160" s="27">
        <v>3805</v>
      </c>
      <c r="AU160" s="27">
        <v>7444</v>
      </c>
      <c r="AV160" s="27">
        <v>5636</v>
      </c>
      <c r="AW160" s="27">
        <v>0</v>
      </c>
      <c r="AX160" s="27">
        <v>5621</v>
      </c>
      <c r="AY160" s="27">
        <v>4430</v>
      </c>
      <c r="AZ160" s="27">
        <v>300</v>
      </c>
      <c r="BA160" s="27">
        <v>796</v>
      </c>
      <c r="BB160" s="27">
        <v>2328</v>
      </c>
      <c r="BC160" s="27">
        <v>130</v>
      </c>
      <c r="BD160" s="27">
        <v>0</v>
      </c>
      <c r="BE160" s="27">
        <v>4597</v>
      </c>
      <c r="BF160" s="26">
        <f>IFERROR(SUM(Cons_Metrics[[#This Row],[Operating surplus/(deficit) (social housing lettings)]])/SUM(Cons_Metrics[[#This Row],[Turnover from social housing lettings]]),"")</f>
        <v>0.21032638576498225</v>
      </c>
      <c r="BG160" s="27">
        <v>8416</v>
      </c>
      <c r="BH160" s="27">
        <v>40014</v>
      </c>
      <c r="BI160" s="26">
        <f>IFERROR(SUM(Cons_Metrics[[#This Row],[Operating surplus/(deficit) (overall)2]],-Cons_Metrics[[#This Row],[Gain/(loss) on disposal of fixed assets (housing properties)2]],-Cons_Metrics[[#This Row],[Gain/(loss) on disposal of fixed assets (other)2]])/SUM(Cons_Metrics[[#This Row],[Turnover (overall)]]),"")</f>
        <v>0.180965118063625</v>
      </c>
      <c r="BJ160" s="27">
        <v>9256</v>
      </c>
      <c r="BK160" s="27">
        <v>1002</v>
      </c>
      <c r="BL160" s="27">
        <v>0</v>
      </c>
      <c r="BM160" s="27">
        <v>45611</v>
      </c>
      <c r="BN160" s="26">
        <f>IFERROR(SUM(Cons_Metrics[[#This Row],[Operating surplus/(deficit) (overall)3]],Cons_Metrics[[#This Row],[Share of operating surplus/(deficit) in joint ventures or associates]])/SUM(Cons_Metrics[[#This Row],[Total assets less current liabilities]]),"")</f>
        <v>1.9677038070051615E-2</v>
      </c>
      <c r="BO160" s="27">
        <v>9256</v>
      </c>
      <c r="BP160" s="27">
        <v>0</v>
      </c>
      <c r="BQ160" s="27">
        <v>470396</v>
      </c>
      <c r="BR160" s="65">
        <f>Cons_Metrics[[#This Row],[Total social housing units owned (Period end)]]</f>
        <v>4597</v>
      </c>
      <c r="BS160" s="26">
        <v>5.3724604966139955E-2</v>
      </c>
      <c r="BT160" s="26">
        <v>1.6478555304740405E-2</v>
      </c>
      <c r="BU160" s="30" t="s">
        <v>845</v>
      </c>
      <c r="BV160" s="64" t="s">
        <v>118</v>
      </c>
      <c r="BW160" s="31" t="s">
        <v>118</v>
      </c>
      <c r="BX160" s="30" t="s">
        <v>846</v>
      </c>
      <c r="BY160" s="29">
        <v>1.2658569283833785</v>
      </c>
    </row>
    <row r="161" spans="1:77" x14ac:dyDescent="0.25">
      <c r="A161" s="23" t="s">
        <v>400</v>
      </c>
      <c r="B161" s="24" t="s">
        <v>631</v>
      </c>
      <c r="C161" s="25" t="s">
        <v>686</v>
      </c>
      <c r="D16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9.5944727124210816E-2</v>
      </c>
      <c r="E161" s="27">
        <v>28807</v>
      </c>
      <c r="F161" s="27">
        <v>0</v>
      </c>
      <c r="G161" s="27">
        <v>9668</v>
      </c>
      <c r="H161" s="27">
        <v>991</v>
      </c>
      <c r="I161" s="27">
        <v>0</v>
      </c>
      <c r="J161" s="27">
        <v>411341</v>
      </c>
      <c r="K161" s="27">
        <v>0</v>
      </c>
      <c r="L16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2.8549848942598186E-2</v>
      </c>
      <c r="M161" s="27">
        <v>189</v>
      </c>
      <c r="N161" s="27">
        <v>0</v>
      </c>
      <c r="O161" s="27">
        <v>6620</v>
      </c>
      <c r="P161" s="27">
        <v>0</v>
      </c>
      <c r="Q16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5.1921079958463135E-4</v>
      </c>
      <c r="R161" s="27">
        <v>0</v>
      </c>
      <c r="S161" s="27">
        <v>4</v>
      </c>
      <c r="T161" s="27">
        <v>0</v>
      </c>
      <c r="U161" s="27">
        <v>6620</v>
      </c>
      <c r="V161" s="27">
        <v>0</v>
      </c>
      <c r="W161" s="27">
        <v>0</v>
      </c>
      <c r="X161" s="27">
        <v>1084</v>
      </c>
      <c r="Y16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0.4042558363985112</v>
      </c>
      <c r="Z161" s="27">
        <v>0</v>
      </c>
      <c r="AA161" s="27">
        <v>192624</v>
      </c>
      <c r="AB161" s="27">
        <v>26337</v>
      </c>
      <c r="AC161" s="27">
        <v>0</v>
      </c>
      <c r="AD161" s="27">
        <v>0</v>
      </c>
      <c r="AE161" s="27">
        <v>411341</v>
      </c>
      <c r="AF161" s="27">
        <v>0</v>
      </c>
      <c r="AG16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1.3279432624113474</v>
      </c>
      <c r="AH161" s="27">
        <v>12155</v>
      </c>
      <c r="AI161" s="27">
        <v>478</v>
      </c>
      <c r="AJ161" s="27">
        <v>0</v>
      </c>
      <c r="AK161" s="27">
        <v>75</v>
      </c>
      <c r="AL161" s="27">
        <v>0</v>
      </c>
      <c r="AM161" s="27">
        <v>134</v>
      </c>
      <c r="AN161" s="27">
        <v>9668</v>
      </c>
      <c r="AO161" s="27">
        <v>7294</v>
      </c>
      <c r="AP161" s="27">
        <v>-991</v>
      </c>
      <c r="AQ161" s="27">
        <v>-6059</v>
      </c>
      <c r="AR16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5.2060422960725079</v>
      </c>
      <c r="AS161" s="27">
        <v>9899</v>
      </c>
      <c r="AT161" s="27">
        <v>3173</v>
      </c>
      <c r="AU161" s="27">
        <v>4286</v>
      </c>
      <c r="AV161" s="27">
        <v>613</v>
      </c>
      <c r="AW161" s="27">
        <v>5920</v>
      </c>
      <c r="AX161" s="27">
        <v>0</v>
      </c>
      <c r="AY161" s="27">
        <v>9668</v>
      </c>
      <c r="AZ161" s="27">
        <v>0</v>
      </c>
      <c r="BA161" s="27">
        <v>0</v>
      </c>
      <c r="BB161" s="27">
        <v>96</v>
      </c>
      <c r="BC161" s="27">
        <v>787</v>
      </c>
      <c r="BD161" s="27">
        <v>22</v>
      </c>
      <c r="BE161" s="27">
        <v>6620</v>
      </c>
      <c r="BF161" s="26">
        <f>IFERROR(SUM(Cons_Metrics[[#This Row],[Operating surplus/(deficit) (social housing lettings)]])/SUM(Cons_Metrics[[#This Row],[Turnover from social housing lettings]]),"")</f>
        <v>0.214015538744633</v>
      </c>
      <c r="BG161" s="27">
        <v>8374</v>
      </c>
      <c r="BH161" s="27">
        <v>39128</v>
      </c>
      <c r="BI161" s="26">
        <f>IFERROR(SUM(Cons_Metrics[[#This Row],[Operating surplus/(deficit) (overall)2]],-Cons_Metrics[[#This Row],[Gain/(loss) on disposal of fixed assets (housing properties)2]],-Cons_Metrics[[#This Row],[Gain/(loss) on disposal of fixed assets (other)2]])/SUM(Cons_Metrics[[#This Row],[Turnover (overall)]]),"")</f>
        <v>0.23334399104752007</v>
      </c>
      <c r="BJ161" s="27">
        <v>12155</v>
      </c>
      <c r="BK161" s="27">
        <v>478</v>
      </c>
      <c r="BL161" s="27">
        <v>0</v>
      </c>
      <c r="BM161" s="27">
        <v>50042</v>
      </c>
      <c r="BN161" s="26">
        <f>IFERROR(SUM(Cons_Metrics[[#This Row],[Operating surplus/(deficit) (overall)3]],Cons_Metrics[[#This Row],[Share of operating surplus/(deficit) in joint ventures or associates]])/SUM(Cons_Metrics[[#This Row],[Total assets less current liabilities]]),"")</f>
        <v>2.4772502623989893E-2</v>
      </c>
      <c r="BO161" s="27">
        <v>12155</v>
      </c>
      <c r="BP161" s="27">
        <v>0</v>
      </c>
      <c r="BQ161" s="27">
        <v>490665</v>
      </c>
      <c r="BR161" s="65">
        <f>Cons_Metrics[[#This Row],[Total social housing units owned (Period end)]]</f>
        <v>6620</v>
      </c>
      <c r="BS161" s="26">
        <v>7.0443645083932849E-3</v>
      </c>
      <c r="BT161" s="26">
        <v>5.935251798561151E-2</v>
      </c>
      <c r="BU161" s="30" t="s">
        <v>850</v>
      </c>
      <c r="BV161" s="64">
        <v>2008</v>
      </c>
      <c r="BW161" s="31" t="s">
        <v>851</v>
      </c>
      <c r="BX161" s="30" t="s">
        <v>847</v>
      </c>
      <c r="BY161" s="29">
        <v>1.0329711362193799</v>
      </c>
    </row>
    <row r="162" spans="1:77" x14ac:dyDescent="0.25">
      <c r="A162" s="23" t="s">
        <v>505</v>
      </c>
      <c r="B162" s="24" t="s">
        <v>242</v>
      </c>
      <c r="C162" s="25" t="s">
        <v>686</v>
      </c>
      <c r="D16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5.7818478131622941E-2</v>
      </c>
      <c r="E162" s="27">
        <v>29565</v>
      </c>
      <c r="F162" s="27">
        <v>0</v>
      </c>
      <c r="G162" s="27">
        <v>3500</v>
      </c>
      <c r="H162" s="27">
        <v>0</v>
      </c>
      <c r="I162" s="27">
        <v>0</v>
      </c>
      <c r="J162" s="27">
        <v>571876</v>
      </c>
      <c r="K162" s="27">
        <v>0</v>
      </c>
      <c r="L16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2.4244238252020354E-2</v>
      </c>
      <c r="M162" s="27">
        <v>162</v>
      </c>
      <c r="N162" s="27">
        <v>0</v>
      </c>
      <c r="O162" s="27">
        <v>6682</v>
      </c>
      <c r="P162" s="27">
        <v>0</v>
      </c>
      <c r="Q16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2" s="27">
        <v>0</v>
      </c>
      <c r="S162" s="27">
        <v>0</v>
      </c>
      <c r="T162" s="27">
        <v>0</v>
      </c>
      <c r="U162" s="27">
        <v>6682</v>
      </c>
      <c r="V162" s="27">
        <v>0</v>
      </c>
      <c r="W162" s="27">
        <v>2</v>
      </c>
      <c r="X162" s="27">
        <v>0</v>
      </c>
      <c r="Y16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0.39457155047597731</v>
      </c>
      <c r="Z162" s="27">
        <v>2919</v>
      </c>
      <c r="AA162" s="27">
        <v>237067</v>
      </c>
      <c r="AB162" s="27">
        <v>14340</v>
      </c>
      <c r="AC162" s="27">
        <v>0</v>
      </c>
      <c r="AD162" s="27">
        <v>0</v>
      </c>
      <c r="AE162" s="27">
        <v>571876</v>
      </c>
      <c r="AF162" s="27">
        <v>0</v>
      </c>
      <c r="AG16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2.0812212545258832</v>
      </c>
      <c r="AH162" s="27">
        <v>20970</v>
      </c>
      <c r="AI162" s="27">
        <v>1616</v>
      </c>
      <c r="AJ162" s="27">
        <v>0</v>
      </c>
      <c r="AK162" s="27">
        <v>626</v>
      </c>
      <c r="AL162" s="27">
        <v>0</v>
      </c>
      <c r="AM162" s="27">
        <v>19</v>
      </c>
      <c r="AN162" s="27">
        <v>3500</v>
      </c>
      <c r="AO162" s="27">
        <v>6021</v>
      </c>
      <c r="AP162" s="27">
        <v>0</v>
      </c>
      <c r="AQ162" s="27">
        <v>-10219</v>
      </c>
      <c r="AR16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3.2397485782699791</v>
      </c>
      <c r="AS162" s="27">
        <v>3575</v>
      </c>
      <c r="AT162" s="27">
        <v>1281</v>
      </c>
      <c r="AU162" s="27">
        <v>7623</v>
      </c>
      <c r="AV162" s="27">
        <v>5140</v>
      </c>
      <c r="AW162" s="27">
        <v>0</v>
      </c>
      <c r="AX162" s="27">
        <v>0</v>
      </c>
      <c r="AY162" s="27">
        <v>3500</v>
      </c>
      <c r="AZ162" s="27">
        <v>0</v>
      </c>
      <c r="BA162" s="27">
        <v>476</v>
      </c>
      <c r="BB162" s="27">
        <v>0</v>
      </c>
      <c r="BC162" s="27">
        <v>53</v>
      </c>
      <c r="BD162" s="27">
        <v>0</v>
      </c>
      <c r="BE162" s="27">
        <v>6682</v>
      </c>
      <c r="BF162" s="26">
        <f>IFERROR(SUM(Cons_Metrics[[#This Row],[Operating surplus/(deficit) (social housing lettings)]])/SUM(Cons_Metrics[[#This Row],[Turnover from social housing lettings]]),"")</f>
        <v>0.40395415618408681</v>
      </c>
      <c r="BG162" s="27">
        <v>15896</v>
      </c>
      <c r="BH162" s="27">
        <v>39351</v>
      </c>
      <c r="BI162" s="26">
        <f>IFERROR(SUM(Cons_Metrics[[#This Row],[Operating surplus/(deficit) (overall)2]],-Cons_Metrics[[#This Row],[Gain/(loss) on disposal of fixed assets (housing properties)2]],-Cons_Metrics[[#This Row],[Gain/(loss) on disposal of fixed assets (other)2]])/SUM(Cons_Metrics[[#This Row],[Turnover (overall)]]),"")</f>
        <v>0.3528210737398596</v>
      </c>
      <c r="BJ162" s="27">
        <v>20970</v>
      </c>
      <c r="BK162" s="27">
        <v>1616</v>
      </c>
      <c r="BL162" s="27">
        <v>0</v>
      </c>
      <c r="BM162" s="27">
        <v>54855</v>
      </c>
      <c r="BN162" s="26">
        <f>IFERROR(SUM(Cons_Metrics[[#This Row],[Operating surplus/(deficit) (overall)3]],Cons_Metrics[[#This Row],[Share of operating surplus/(deficit) in joint ventures or associates]])/SUM(Cons_Metrics[[#This Row],[Total assets less current liabilities]]),"")</f>
        <v>3.5733090682302661E-2</v>
      </c>
      <c r="BO162" s="27">
        <v>20970</v>
      </c>
      <c r="BP162" s="27">
        <v>0</v>
      </c>
      <c r="BQ162" s="27">
        <v>586851</v>
      </c>
      <c r="BR162" s="65">
        <f>Cons_Metrics[[#This Row],[Total social housing units owned (Period end)]]</f>
        <v>6682</v>
      </c>
      <c r="BS162" s="26">
        <v>7.4827895839568994E-3</v>
      </c>
      <c r="BT162" s="26">
        <v>7.797066746483089E-2</v>
      </c>
      <c r="BU162" s="30" t="s">
        <v>850</v>
      </c>
      <c r="BV162" s="64">
        <v>1997</v>
      </c>
      <c r="BW162" s="31" t="s">
        <v>851</v>
      </c>
      <c r="BX162" s="30" t="s">
        <v>847</v>
      </c>
      <c r="BY162" s="29">
        <v>1.0298111016735321</v>
      </c>
    </row>
    <row r="163" spans="1:77" x14ac:dyDescent="0.25">
      <c r="A163" s="23" t="s">
        <v>193</v>
      </c>
      <c r="B163" s="24" t="s">
        <v>194</v>
      </c>
      <c r="C163" s="25" t="s">
        <v>686</v>
      </c>
      <c r="D16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7.1602808919551564E-2</v>
      </c>
      <c r="E163" s="27">
        <v>1375</v>
      </c>
      <c r="F163" s="27">
        <v>0</v>
      </c>
      <c r="G163" s="27">
        <v>267</v>
      </c>
      <c r="H163" s="27">
        <v>0</v>
      </c>
      <c r="I163" s="27">
        <v>4170</v>
      </c>
      <c r="J163" s="27">
        <v>81170</v>
      </c>
      <c r="K163" s="27">
        <v>0</v>
      </c>
      <c r="L16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4.7021943573667714E-3</v>
      </c>
      <c r="M163" s="27">
        <v>6</v>
      </c>
      <c r="N163" s="27">
        <v>0</v>
      </c>
      <c r="O163" s="27">
        <v>1276</v>
      </c>
      <c r="P163" s="27">
        <v>0</v>
      </c>
      <c r="Q16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3" s="27">
        <v>0</v>
      </c>
      <c r="S163" s="27">
        <v>0</v>
      </c>
      <c r="T163" s="27">
        <v>0</v>
      </c>
      <c r="U163" s="27">
        <v>1276</v>
      </c>
      <c r="V163" s="27">
        <v>0</v>
      </c>
      <c r="W163" s="27">
        <v>0</v>
      </c>
      <c r="X163" s="27">
        <v>0</v>
      </c>
      <c r="Y16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0.27455956634224465</v>
      </c>
      <c r="Z163" s="27">
        <v>904</v>
      </c>
      <c r="AA163" s="27">
        <v>24694</v>
      </c>
      <c r="AB163" s="27">
        <v>3312</v>
      </c>
      <c r="AC163" s="27">
        <v>0</v>
      </c>
      <c r="AD163" s="27">
        <v>0</v>
      </c>
      <c r="AE163" s="27">
        <v>81170</v>
      </c>
      <c r="AF163" s="27">
        <v>0</v>
      </c>
      <c r="AG16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1.8070866141732282</v>
      </c>
      <c r="AH163" s="27">
        <v>2200</v>
      </c>
      <c r="AI163" s="27">
        <v>458</v>
      </c>
      <c r="AJ163" s="27">
        <v>0</v>
      </c>
      <c r="AK163" s="27">
        <v>371</v>
      </c>
      <c r="AL163" s="27">
        <v>123</v>
      </c>
      <c r="AM163" s="27">
        <v>26</v>
      </c>
      <c r="AN163" s="27">
        <v>291</v>
      </c>
      <c r="AO163" s="27">
        <v>1312</v>
      </c>
      <c r="AP163" s="27">
        <v>0</v>
      </c>
      <c r="AQ163" s="27">
        <v>-1270</v>
      </c>
      <c r="AR16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3.7304147465437789</v>
      </c>
      <c r="AS163" s="27">
        <v>1755</v>
      </c>
      <c r="AT163" s="27">
        <v>277</v>
      </c>
      <c r="AU163" s="27">
        <v>877</v>
      </c>
      <c r="AV163" s="27">
        <v>1080</v>
      </c>
      <c r="AW163" s="27">
        <v>291</v>
      </c>
      <c r="AX163" s="27">
        <v>24</v>
      </c>
      <c r="AY163" s="27">
        <v>291</v>
      </c>
      <c r="AZ163" s="27">
        <v>69</v>
      </c>
      <c r="BA163" s="27">
        <v>0</v>
      </c>
      <c r="BB163" s="27">
        <v>0</v>
      </c>
      <c r="BC163" s="27">
        <v>111</v>
      </c>
      <c r="BD163" s="27">
        <v>82</v>
      </c>
      <c r="BE163" s="27">
        <v>1302</v>
      </c>
      <c r="BF163" s="26">
        <f>IFERROR(SUM(Cons_Metrics[[#This Row],[Operating surplus/(deficit) (social housing lettings)]])/SUM(Cons_Metrics[[#This Row],[Turnover from social housing lettings]]),"")</f>
        <v>0.24514140195684225</v>
      </c>
      <c r="BG163" s="27">
        <v>1829</v>
      </c>
      <c r="BH163" s="27">
        <v>7461</v>
      </c>
      <c r="BI163" s="26">
        <f>IFERROR(SUM(Cons_Metrics[[#This Row],[Operating surplus/(deficit) (overall)2]],-Cons_Metrics[[#This Row],[Gain/(loss) on disposal of fixed assets (housing properties)2]],-Cons_Metrics[[#This Row],[Gain/(loss) on disposal of fixed assets (other)2]])/SUM(Cons_Metrics[[#This Row],[Turnover (overall)]]),"")</f>
        <v>0.23021012290207479</v>
      </c>
      <c r="BJ163" s="27">
        <v>2200</v>
      </c>
      <c r="BK163" s="27">
        <v>458</v>
      </c>
      <c r="BL163" s="27">
        <v>0</v>
      </c>
      <c r="BM163" s="27">
        <v>7567</v>
      </c>
      <c r="BN163" s="26">
        <f>IFERROR(SUM(Cons_Metrics[[#This Row],[Operating surplus/(deficit) (overall)3]],Cons_Metrics[[#This Row],[Share of operating surplus/(deficit) in joint ventures or associates]])/SUM(Cons_Metrics[[#This Row],[Total assets less current liabilities]]),"")</f>
        <v>2.6675720244446598E-2</v>
      </c>
      <c r="BO163" s="27">
        <v>2200</v>
      </c>
      <c r="BP163" s="27">
        <v>0</v>
      </c>
      <c r="BQ163" s="27">
        <v>82472</v>
      </c>
      <c r="BR163" s="65">
        <f>Cons_Metrics[[#This Row],[Total social housing units owned (Period end)]]</f>
        <v>1276</v>
      </c>
      <c r="BS163" s="26">
        <v>9.8514464425332293E-2</v>
      </c>
      <c r="BT163" s="26">
        <v>0</v>
      </c>
      <c r="BU163" s="30" t="s">
        <v>845</v>
      </c>
      <c r="BV163" s="64" t="s">
        <v>118</v>
      </c>
      <c r="BW163" s="31" t="s">
        <v>118</v>
      </c>
      <c r="BX163" s="30" t="s">
        <v>855</v>
      </c>
      <c r="BY163" s="29">
        <v>0.94425117472629427</v>
      </c>
    </row>
    <row r="164" spans="1:77" x14ac:dyDescent="0.25">
      <c r="A164" s="23" t="s">
        <v>632</v>
      </c>
      <c r="B164" s="24" t="s">
        <v>361</v>
      </c>
      <c r="C164" s="25" t="s">
        <v>686</v>
      </c>
      <c r="D16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8.1578651627997267E-2</v>
      </c>
      <c r="E164" s="27">
        <v>3086</v>
      </c>
      <c r="F164" s="27">
        <v>1966</v>
      </c>
      <c r="G164" s="27">
        <v>2628</v>
      </c>
      <c r="H164" s="27">
        <v>0</v>
      </c>
      <c r="I164" s="27">
        <v>305</v>
      </c>
      <c r="J164" s="27">
        <v>97881</v>
      </c>
      <c r="K164" s="27">
        <v>0</v>
      </c>
      <c r="L16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5.0745321915635902E-3</v>
      </c>
      <c r="M164" s="27">
        <v>16</v>
      </c>
      <c r="N164" s="27">
        <v>0</v>
      </c>
      <c r="O164" s="27">
        <v>3153</v>
      </c>
      <c r="P164" s="27">
        <v>0</v>
      </c>
      <c r="Q16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1.1702750146284377E-3</v>
      </c>
      <c r="R164" s="27">
        <v>0</v>
      </c>
      <c r="S164" s="27">
        <v>4</v>
      </c>
      <c r="T164" s="27">
        <v>0</v>
      </c>
      <c r="U164" s="27">
        <v>3153</v>
      </c>
      <c r="V164" s="27">
        <v>0</v>
      </c>
      <c r="W164" s="27">
        <v>0</v>
      </c>
      <c r="X164" s="27">
        <v>265</v>
      </c>
      <c r="Y16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0.28095340260111767</v>
      </c>
      <c r="Z164" s="27">
        <v>0</v>
      </c>
      <c r="AA164" s="27">
        <v>29576</v>
      </c>
      <c r="AB164" s="27">
        <v>2076</v>
      </c>
      <c r="AC164" s="27">
        <v>0</v>
      </c>
      <c r="AD164" s="27">
        <v>0</v>
      </c>
      <c r="AE164" s="27">
        <v>97881</v>
      </c>
      <c r="AF164" s="27">
        <v>0</v>
      </c>
      <c r="AG16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1.3762798634812288</v>
      </c>
      <c r="AH164" s="27">
        <v>3096</v>
      </c>
      <c r="AI164" s="27">
        <v>209</v>
      </c>
      <c r="AJ164" s="27">
        <v>0</v>
      </c>
      <c r="AK164" s="27">
        <v>313</v>
      </c>
      <c r="AL164" s="27">
        <v>0</v>
      </c>
      <c r="AM164" s="27">
        <v>10</v>
      </c>
      <c r="AN164" s="27">
        <v>2628</v>
      </c>
      <c r="AO164" s="27">
        <v>1657</v>
      </c>
      <c r="AP164" s="27">
        <v>0</v>
      </c>
      <c r="AQ164" s="27">
        <v>-1172</v>
      </c>
      <c r="AR16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4.4057649667405769</v>
      </c>
      <c r="AS164" s="27">
        <v>4561</v>
      </c>
      <c r="AT164" s="27">
        <v>473</v>
      </c>
      <c r="AU164" s="27">
        <v>2222</v>
      </c>
      <c r="AV164" s="27">
        <v>1465</v>
      </c>
      <c r="AW164" s="27">
        <v>1660</v>
      </c>
      <c r="AX164" s="27">
        <v>0</v>
      </c>
      <c r="AY164" s="27">
        <v>2628</v>
      </c>
      <c r="AZ164" s="27">
        <v>0</v>
      </c>
      <c r="BA164" s="27">
        <v>237</v>
      </c>
      <c r="BB164" s="27">
        <v>0</v>
      </c>
      <c r="BC164" s="27">
        <v>663</v>
      </c>
      <c r="BD164" s="27">
        <v>0</v>
      </c>
      <c r="BE164" s="27">
        <v>3157</v>
      </c>
      <c r="BF164" s="26">
        <f>IFERROR(SUM(Cons_Metrics[[#This Row],[Operating surplus/(deficit) (social housing lettings)]])/SUM(Cons_Metrics[[#This Row],[Turnover from social housing lettings]]),"")</f>
        <v>0.15832725826761218</v>
      </c>
      <c r="BG164" s="27">
        <v>2389</v>
      </c>
      <c r="BH164" s="27">
        <v>15089</v>
      </c>
      <c r="BI164" s="26">
        <f>IFERROR(SUM(Cons_Metrics[[#This Row],[Operating surplus/(deficit) (overall)2]],-Cons_Metrics[[#This Row],[Gain/(loss) on disposal of fixed assets (housing properties)2]],-Cons_Metrics[[#This Row],[Gain/(loss) on disposal of fixed assets (other)2]])/SUM(Cons_Metrics[[#This Row],[Turnover (overall)]]),"")</f>
        <v>0.17250239005736137</v>
      </c>
      <c r="BJ164" s="27">
        <v>3096</v>
      </c>
      <c r="BK164" s="27">
        <v>209</v>
      </c>
      <c r="BL164" s="27">
        <v>0</v>
      </c>
      <c r="BM164" s="27">
        <v>16736</v>
      </c>
      <c r="BN164" s="26">
        <f>IFERROR(SUM(Cons_Metrics[[#This Row],[Operating surplus/(deficit) (overall)3]],Cons_Metrics[[#This Row],[Share of operating surplus/(deficit) in joint ventures or associates]])/SUM(Cons_Metrics[[#This Row],[Total assets less current liabilities]]),"")</f>
        <v>2.1100554775568065E-2</v>
      </c>
      <c r="BO164" s="27">
        <v>3096</v>
      </c>
      <c r="BP164" s="27">
        <v>0</v>
      </c>
      <c r="BQ164" s="27">
        <v>146726</v>
      </c>
      <c r="BR164" s="65">
        <f>Cons_Metrics[[#This Row],[Total social housing units owned (Period end)]]</f>
        <v>3153</v>
      </c>
      <c r="BS164" s="26">
        <v>0</v>
      </c>
      <c r="BT164" s="26">
        <v>0.13534072900158478</v>
      </c>
      <c r="BU164" s="30" t="s">
        <v>850</v>
      </c>
      <c r="BV164" s="64">
        <v>2012</v>
      </c>
      <c r="BW164" s="31" t="s">
        <v>859</v>
      </c>
      <c r="BX164" s="30" t="s">
        <v>853</v>
      </c>
      <c r="BY164" s="29">
        <v>0.92070169320167683</v>
      </c>
    </row>
    <row r="165" spans="1:77" x14ac:dyDescent="0.25">
      <c r="A165" s="23" t="s">
        <v>506</v>
      </c>
      <c r="B165" s="24" t="s">
        <v>350</v>
      </c>
      <c r="C165" s="25" t="s">
        <v>686</v>
      </c>
      <c r="D16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0.14155963953735898</v>
      </c>
      <c r="E165" s="27">
        <v>9947</v>
      </c>
      <c r="F165" s="27">
        <v>0</v>
      </c>
      <c r="G165" s="27">
        <v>3811</v>
      </c>
      <c r="H165" s="27">
        <v>207</v>
      </c>
      <c r="I165" s="27">
        <v>0</v>
      </c>
      <c r="J165" s="27">
        <v>98651</v>
      </c>
      <c r="K165" s="27">
        <v>0</v>
      </c>
      <c r="L16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2.3677979479084451E-2</v>
      </c>
      <c r="M165" s="27">
        <v>90</v>
      </c>
      <c r="N165" s="27">
        <v>0</v>
      </c>
      <c r="O165" s="27">
        <v>3801</v>
      </c>
      <c r="P165" s="27">
        <v>0</v>
      </c>
      <c r="Q16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5" s="27">
        <v>0</v>
      </c>
      <c r="S165" s="27">
        <v>0</v>
      </c>
      <c r="T165" s="27">
        <v>0</v>
      </c>
      <c r="U165" s="27">
        <v>3801</v>
      </c>
      <c r="V165" s="27">
        <v>0</v>
      </c>
      <c r="W165" s="27">
        <v>7</v>
      </c>
      <c r="X165" s="27">
        <v>0</v>
      </c>
      <c r="Y16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0.30263251259490526</v>
      </c>
      <c r="Z165" s="27">
        <v>0</v>
      </c>
      <c r="AA165" s="27">
        <v>32505</v>
      </c>
      <c r="AB165" s="27">
        <v>2650</v>
      </c>
      <c r="AC165" s="27">
        <v>0</v>
      </c>
      <c r="AD165" s="27">
        <v>0</v>
      </c>
      <c r="AE165" s="27">
        <v>98651</v>
      </c>
      <c r="AF165" s="27">
        <v>0</v>
      </c>
      <c r="AG16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2.6172638436482085</v>
      </c>
      <c r="AH165" s="27">
        <v>4028</v>
      </c>
      <c r="AI165" s="27">
        <v>818</v>
      </c>
      <c r="AJ165" s="27">
        <v>0</v>
      </c>
      <c r="AK165" s="27">
        <v>691</v>
      </c>
      <c r="AL165" s="27">
        <v>0</v>
      </c>
      <c r="AM165" s="27">
        <v>14</v>
      </c>
      <c r="AN165" s="27">
        <v>3811</v>
      </c>
      <c r="AO165" s="27">
        <v>4492</v>
      </c>
      <c r="AP165" s="27">
        <v>-207</v>
      </c>
      <c r="AQ165" s="27">
        <v>-1021</v>
      </c>
      <c r="AR16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3.874769797421731</v>
      </c>
      <c r="AS165" s="27">
        <v>4786</v>
      </c>
      <c r="AT165" s="27">
        <v>661</v>
      </c>
      <c r="AU165" s="27">
        <v>2601</v>
      </c>
      <c r="AV165" s="27">
        <v>2016</v>
      </c>
      <c r="AW165" s="27">
        <v>400</v>
      </c>
      <c r="AX165" s="27">
        <v>0</v>
      </c>
      <c r="AY165" s="27">
        <v>3811</v>
      </c>
      <c r="AZ165" s="27">
        <v>0</v>
      </c>
      <c r="BA165" s="27">
        <v>66</v>
      </c>
      <c r="BB165" s="27">
        <v>387</v>
      </c>
      <c r="BC165" s="27">
        <v>0</v>
      </c>
      <c r="BD165" s="27">
        <v>0</v>
      </c>
      <c r="BE165" s="27">
        <v>3801</v>
      </c>
      <c r="BF165" s="26">
        <f>IFERROR(SUM(Cons_Metrics[[#This Row],[Operating surplus/(deficit) (social housing lettings)]])/SUM(Cons_Metrics[[#This Row],[Turnover from social housing lettings]]),"")</f>
        <v>0.20046810363596779</v>
      </c>
      <c r="BG165" s="27">
        <v>3683</v>
      </c>
      <c r="BH165" s="27">
        <v>18372</v>
      </c>
      <c r="BI165" s="26">
        <f>IFERROR(SUM(Cons_Metrics[[#This Row],[Operating surplus/(deficit) (overall)2]],-Cons_Metrics[[#This Row],[Gain/(loss) on disposal of fixed assets (housing properties)2]],-Cons_Metrics[[#This Row],[Gain/(loss) on disposal of fixed assets (other)2]])/SUM(Cons_Metrics[[#This Row],[Turnover (overall)]]),"")</f>
        <v>0.16270464798013076</v>
      </c>
      <c r="BJ165" s="27">
        <v>4028</v>
      </c>
      <c r="BK165" s="27">
        <v>818</v>
      </c>
      <c r="BL165" s="27">
        <v>0</v>
      </c>
      <c r="BM165" s="27">
        <v>19729</v>
      </c>
      <c r="BN165" s="26">
        <f>IFERROR(SUM(Cons_Metrics[[#This Row],[Operating surplus/(deficit) (overall)3]],Cons_Metrics[[#This Row],[Share of operating surplus/(deficit) in joint ventures or associates]])/SUM(Cons_Metrics[[#This Row],[Total assets less current liabilities]]),"")</f>
        <v>3.7749995314052223E-2</v>
      </c>
      <c r="BO165" s="27">
        <v>4028</v>
      </c>
      <c r="BP165" s="27">
        <v>0</v>
      </c>
      <c r="BQ165" s="27">
        <v>106702</v>
      </c>
      <c r="BR165" s="65">
        <f>Cons_Metrics[[#This Row],[Total social housing units owned (Period end)]]</f>
        <v>3801</v>
      </c>
      <c r="BS165" s="26">
        <v>7.8926598263614838E-4</v>
      </c>
      <c r="BT165" s="26">
        <v>3.1044461983688505E-2</v>
      </c>
      <c r="BU165" s="30" t="s">
        <v>850</v>
      </c>
      <c r="BV165" s="64">
        <v>1999</v>
      </c>
      <c r="BW165" s="31" t="s">
        <v>851</v>
      </c>
      <c r="BX165" s="30" t="s">
        <v>853</v>
      </c>
      <c r="BY165" s="29">
        <v>0.92070169320167683</v>
      </c>
    </row>
    <row r="166" spans="1:77" x14ac:dyDescent="0.25">
      <c r="A166" s="23" t="s">
        <v>507</v>
      </c>
      <c r="B166" s="24" t="s">
        <v>192</v>
      </c>
      <c r="C166" s="25" t="s">
        <v>686</v>
      </c>
      <c r="D16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2.7233465510703797E-2</v>
      </c>
      <c r="E166" s="27">
        <v>4124</v>
      </c>
      <c r="F166" s="27">
        <v>0</v>
      </c>
      <c r="G166" s="27">
        <v>4128</v>
      </c>
      <c r="H166" s="27">
        <v>223</v>
      </c>
      <c r="I166" s="27">
        <v>0</v>
      </c>
      <c r="J166" s="27">
        <v>311198</v>
      </c>
      <c r="K166" s="27">
        <v>0</v>
      </c>
      <c r="L16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9.9385616190820376E-3</v>
      </c>
      <c r="M166" s="27">
        <v>55</v>
      </c>
      <c r="N166" s="27">
        <v>0</v>
      </c>
      <c r="O166" s="27">
        <v>5534</v>
      </c>
      <c r="P166" s="27">
        <v>0</v>
      </c>
      <c r="Q16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6" s="27">
        <v>0</v>
      </c>
      <c r="S166" s="27">
        <v>0</v>
      </c>
      <c r="T166" s="27">
        <v>0</v>
      </c>
      <c r="U166" s="27">
        <v>5534</v>
      </c>
      <c r="V166" s="27">
        <v>0</v>
      </c>
      <c r="W166" s="27">
        <v>40</v>
      </c>
      <c r="X166" s="27">
        <v>0</v>
      </c>
      <c r="Y16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0.42729066382174691</v>
      </c>
      <c r="Z166" s="27">
        <v>5215</v>
      </c>
      <c r="AA166" s="27">
        <v>125614</v>
      </c>
      <c r="AB166" s="27">
        <v>9017</v>
      </c>
      <c r="AC166" s="27">
        <v>0</v>
      </c>
      <c r="AD166" s="27">
        <v>11160</v>
      </c>
      <c r="AE166" s="27">
        <v>311198</v>
      </c>
      <c r="AF166" s="27">
        <v>0</v>
      </c>
      <c r="AG16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1.1895319757056091</v>
      </c>
      <c r="AH166" s="27">
        <v>6662</v>
      </c>
      <c r="AI166" s="27">
        <v>767</v>
      </c>
      <c r="AJ166" s="27">
        <v>0</v>
      </c>
      <c r="AK166" s="27">
        <v>1549</v>
      </c>
      <c r="AL166" s="27">
        <v>0</v>
      </c>
      <c r="AM166" s="27">
        <v>57</v>
      </c>
      <c r="AN166" s="27">
        <v>4128</v>
      </c>
      <c r="AO166" s="27">
        <v>6384</v>
      </c>
      <c r="AP166" s="27">
        <v>-259</v>
      </c>
      <c r="AQ166" s="27">
        <v>-5339</v>
      </c>
      <c r="AR16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5.2553306830502349</v>
      </c>
      <c r="AS166" s="27">
        <v>7456</v>
      </c>
      <c r="AT166" s="27">
        <v>2055</v>
      </c>
      <c r="AU166" s="27">
        <v>5620</v>
      </c>
      <c r="AV166" s="27">
        <v>1018</v>
      </c>
      <c r="AW166" s="27">
        <v>0</v>
      </c>
      <c r="AX166" s="27">
        <v>242</v>
      </c>
      <c r="AY166" s="27">
        <v>4128</v>
      </c>
      <c r="AZ166" s="27">
        <v>2367</v>
      </c>
      <c r="BA166" s="27">
        <v>0</v>
      </c>
      <c r="BB166" s="27">
        <v>0</v>
      </c>
      <c r="BC166" s="27">
        <v>3777</v>
      </c>
      <c r="BD166" s="27">
        <v>2420</v>
      </c>
      <c r="BE166" s="27">
        <v>5534</v>
      </c>
      <c r="BF166" s="26">
        <f>IFERROR(SUM(Cons_Metrics[[#This Row],[Operating surplus/(deficit) (social housing lettings)]])/SUM(Cons_Metrics[[#This Row],[Turnover from social housing lettings]]),"")</f>
        <v>0.20372499425155208</v>
      </c>
      <c r="BG166" s="27">
        <v>6202</v>
      </c>
      <c r="BH166" s="27">
        <v>30443</v>
      </c>
      <c r="BI166" s="26">
        <f>IFERROR(SUM(Cons_Metrics[[#This Row],[Operating surplus/(deficit) (overall)2]],-Cons_Metrics[[#This Row],[Gain/(loss) on disposal of fixed assets (housing properties)2]],-Cons_Metrics[[#This Row],[Gain/(loss) on disposal of fixed assets (other)2]])/SUM(Cons_Metrics[[#This Row],[Turnover (overall)]]),"")</f>
        <v>0.1222775357809583</v>
      </c>
      <c r="BJ166" s="27">
        <v>6662</v>
      </c>
      <c r="BK166" s="27">
        <v>767</v>
      </c>
      <c r="BL166" s="27">
        <v>0</v>
      </c>
      <c r="BM166" s="27">
        <v>48210</v>
      </c>
      <c r="BN166" s="26">
        <f>IFERROR(SUM(Cons_Metrics[[#This Row],[Operating surplus/(deficit) (overall)3]],Cons_Metrics[[#This Row],[Share of operating surplus/(deficit) in joint ventures or associates]])/SUM(Cons_Metrics[[#This Row],[Total assets less current liabilities]]),"")</f>
        <v>2.0613644239813853E-2</v>
      </c>
      <c r="BO166" s="27">
        <v>6662</v>
      </c>
      <c r="BP166" s="27">
        <v>0</v>
      </c>
      <c r="BQ166" s="27">
        <v>323184</v>
      </c>
      <c r="BR166" s="65">
        <f>Cons_Metrics[[#This Row],[Total social housing units owned (Period end)]]</f>
        <v>5534</v>
      </c>
      <c r="BS166" s="26">
        <v>0.19525547445255476</v>
      </c>
      <c r="BT166" s="26">
        <v>5.7299270072992702E-2</v>
      </c>
      <c r="BU166" s="30" t="s">
        <v>845</v>
      </c>
      <c r="BV166" s="64" t="s">
        <v>118</v>
      </c>
      <c r="BW166" s="31" t="s">
        <v>118</v>
      </c>
      <c r="BX166" s="30" t="s">
        <v>854</v>
      </c>
      <c r="BY166" s="29">
        <v>0.91565801446332118</v>
      </c>
    </row>
    <row r="167" spans="1:77" x14ac:dyDescent="0.25">
      <c r="A167" s="23" t="s">
        <v>508</v>
      </c>
      <c r="B167" s="24" t="s">
        <v>23</v>
      </c>
      <c r="C167" s="25" t="s">
        <v>686</v>
      </c>
      <c r="D16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9.2763954799679513E-2</v>
      </c>
      <c r="E167" s="27">
        <v>0</v>
      </c>
      <c r="F167" s="27">
        <v>160894</v>
      </c>
      <c r="G167" s="27">
        <v>30026</v>
      </c>
      <c r="H167" s="27">
        <v>0</v>
      </c>
      <c r="I167" s="27">
        <v>0</v>
      </c>
      <c r="J167" s="27">
        <v>2058127</v>
      </c>
      <c r="K167" s="27">
        <v>0</v>
      </c>
      <c r="L16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2.9928087986463622E-2</v>
      </c>
      <c r="M167" s="27">
        <v>762</v>
      </c>
      <c r="N167" s="27">
        <v>87</v>
      </c>
      <c r="O167" s="27">
        <v>25427</v>
      </c>
      <c r="P167" s="27">
        <v>2941</v>
      </c>
      <c r="Q16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4.7853575046281739E-3</v>
      </c>
      <c r="R167" s="27">
        <v>64</v>
      </c>
      <c r="S167" s="27">
        <v>0</v>
      </c>
      <c r="T167" s="27">
        <v>73</v>
      </c>
      <c r="U167" s="27">
        <v>25427</v>
      </c>
      <c r="V167" s="27">
        <v>2941</v>
      </c>
      <c r="W167" s="27">
        <v>261</v>
      </c>
      <c r="X167" s="27">
        <v>0</v>
      </c>
      <c r="Y16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0.44676446108524887</v>
      </c>
      <c r="Z167" s="27">
        <v>47494</v>
      </c>
      <c r="AA167" s="27">
        <v>930938</v>
      </c>
      <c r="AB167" s="27">
        <v>58934</v>
      </c>
      <c r="AC167" s="27">
        <v>0</v>
      </c>
      <c r="AD167" s="27">
        <v>0</v>
      </c>
      <c r="AE167" s="27">
        <v>2058127</v>
      </c>
      <c r="AF167" s="27">
        <v>0</v>
      </c>
      <c r="AG16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0.7359149412423055</v>
      </c>
      <c r="AH167" s="27">
        <v>67864</v>
      </c>
      <c r="AI167" s="27">
        <v>24049</v>
      </c>
      <c r="AJ167" s="27">
        <v>0</v>
      </c>
      <c r="AK167" s="27">
        <v>9845</v>
      </c>
      <c r="AL167" s="27">
        <v>0</v>
      </c>
      <c r="AM167" s="27">
        <v>1190</v>
      </c>
      <c r="AN167" s="27">
        <v>30026</v>
      </c>
      <c r="AO167" s="27">
        <v>27743</v>
      </c>
      <c r="AP167" s="27">
        <v>-5080</v>
      </c>
      <c r="AQ167" s="27">
        <v>-39595</v>
      </c>
      <c r="AR16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5.4197328158817824</v>
      </c>
      <c r="AS167" s="27">
        <v>45020</v>
      </c>
      <c r="AT167" s="27">
        <v>28634</v>
      </c>
      <c r="AU167" s="27">
        <v>28387</v>
      </c>
      <c r="AV167" s="27">
        <v>5075</v>
      </c>
      <c r="AW167" s="27">
        <v>0</v>
      </c>
      <c r="AX167" s="27">
        <v>0</v>
      </c>
      <c r="AY167" s="27">
        <v>30026</v>
      </c>
      <c r="AZ167" s="27">
        <v>0</v>
      </c>
      <c r="BA167" s="27">
        <v>0</v>
      </c>
      <c r="BB167" s="27">
        <v>0</v>
      </c>
      <c r="BC167" s="27">
        <v>2800</v>
      </c>
      <c r="BD167" s="27">
        <v>5296</v>
      </c>
      <c r="BE167" s="27">
        <v>26798</v>
      </c>
      <c r="BF167" s="26">
        <f>IFERROR(SUM(Cons_Metrics[[#This Row],[Operating surplus/(deficit) (social housing lettings)]])/SUM(Cons_Metrics[[#This Row],[Turnover from social housing lettings]]),"")</f>
        <v>0.16090401861070361</v>
      </c>
      <c r="BG167" s="27">
        <v>26214</v>
      </c>
      <c r="BH167" s="27">
        <v>162917</v>
      </c>
      <c r="BI167" s="26">
        <f>IFERROR(SUM(Cons_Metrics[[#This Row],[Operating surplus/(deficit) (overall)2]],-Cons_Metrics[[#This Row],[Gain/(loss) on disposal of fixed assets (housing properties)2]],-Cons_Metrics[[#This Row],[Gain/(loss) on disposal of fixed assets (other)2]])/SUM(Cons_Metrics[[#This Row],[Turnover (overall)]]),"")</f>
        <v>0.1849936245492852</v>
      </c>
      <c r="BJ167" s="27">
        <v>67864</v>
      </c>
      <c r="BK167" s="27">
        <v>24049</v>
      </c>
      <c r="BL167" s="27">
        <v>0</v>
      </c>
      <c r="BM167" s="27">
        <v>236846</v>
      </c>
      <c r="BN167" s="26">
        <f>IFERROR(SUM(Cons_Metrics[[#This Row],[Operating surplus/(deficit) (overall)3]],Cons_Metrics[[#This Row],[Share of operating surplus/(deficit) in joint ventures or associates]])/SUM(Cons_Metrics[[#This Row],[Total assets less current liabilities]]),"")</f>
        <v>2.8803130804602187E-2</v>
      </c>
      <c r="BO167" s="27">
        <v>67864</v>
      </c>
      <c r="BP167" s="27">
        <v>24</v>
      </c>
      <c r="BQ167" s="27">
        <v>2356966</v>
      </c>
      <c r="BR167" s="65">
        <f>Cons_Metrics[[#This Row],[Total social housing units owned (Period end)]]</f>
        <v>25427</v>
      </c>
      <c r="BS167" s="26">
        <v>1.3388423185411783E-2</v>
      </c>
      <c r="BT167" s="26">
        <v>8.5614397520956662E-2</v>
      </c>
      <c r="BU167" s="30" t="s">
        <v>845</v>
      </c>
      <c r="BV167" s="64" t="s">
        <v>118</v>
      </c>
      <c r="BW167" s="31" t="s">
        <v>118</v>
      </c>
      <c r="BX167" s="30" t="s">
        <v>847</v>
      </c>
      <c r="BY167" s="29">
        <v>1.1212595776560781</v>
      </c>
    </row>
    <row r="168" spans="1:77" x14ac:dyDescent="0.25">
      <c r="A168" s="23" t="s">
        <v>633</v>
      </c>
      <c r="B168" s="24" t="s">
        <v>509</v>
      </c>
      <c r="C168" s="25" t="s">
        <v>686</v>
      </c>
      <c r="D16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0.12747949262962424</v>
      </c>
      <c r="E168" s="27">
        <v>15718</v>
      </c>
      <c r="F168" s="27">
        <v>0</v>
      </c>
      <c r="G168" s="27">
        <v>559</v>
      </c>
      <c r="H168" s="27">
        <v>336</v>
      </c>
      <c r="I168" s="27">
        <v>0</v>
      </c>
      <c r="J168" s="27">
        <v>130319</v>
      </c>
      <c r="K168" s="27">
        <v>0</v>
      </c>
      <c r="L16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7.9300857743971522E-3</v>
      </c>
      <c r="M168" s="27">
        <v>49</v>
      </c>
      <c r="N168" s="27">
        <v>0</v>
      </c>
      <c r="O168" s="27">
        <v>5889</v>
      </c>
      <c r="P168" s="27">
        <v>290</v>
      </c>
      <c r="Q16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68" s="27">
        <v>0</v>
      </c>
      <c r="S168" s="27">
        <v>0</v>
      </c>
      <c r="T168" s="27">
        <v>0</v>
      </c>
      <c r="U168" s="27">
        <v>5889</v>
      </c>
      <c r="V168" s="27">
        <v>290</v>
      </c>
      <c r="W168" s="27">
        <v>26</v>
      </c>
      <c r="X168" s="27">
        <v>0</v>
      </c>
      <c r="Y16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0.2880623700304637</v>
      </c>
      <c r="Z168" s="27">
        <v>5549</v>
      </c>
      <c r="AA168" s="27">
        <v>43948</v>
      </c>
      <c r="AB168" s="27">
        <v>11957</v>
      </c>
      <c r="AC168" s="27">
        <v>0</v>
      </c>
      <c r="AD168" s="27">
        <v>0</v>
      </c>
      <c r="AE168" s="27">
        <v>130319</v>
      </c>
      <c r="AF168" s="27">
        <v>0</v>
      </c>
      <c r="AG16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3.4540569586243954</v>
      </c>
      <c r="AH168" s="27">
        <v>12153</v>
      </c>
      <c r="AI168" s="27">
        <v>3580</v>
      </c>
      <c r="AJ168" s="27">
        <v>0</v>
      </c>
      <c r="AK168" s="27">
        <v>1290</v>
      </c>
      <c r="AL168" s="27">
        <v>274</v>
      </c>
      <c r="AM168" s="27">
        <v>99</v>
      </c>
      <c r="AN168" s="27">
        <v>559</v>
      </c>
      <c r="AO168" s="27">
        <v>6307</v>
      </c>
      <c r="AP168" s="27">
        <v>-576</v>
      </c>
      <c r="AQ168" s="27">
        <v>-3146</v>
      </c>
      <c r="AR16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2.6644591611479029</v>
      </c>
      <c r="AS168" s="27">
        <v>6340</v>
      </c>
      <c r="AT168" s="27">
        <v>453</v>
      </c>
      <c r="AU168" s="27">
        <v>3527</v>
      </c>
      <c r="AV168" s="27">
        <v>1360</v>
      </c>
      <c r="AW168" s="27">
        <v>1283</v>
      </c>
      <c r="AX168" s="27">
        <v>0</v>
      </c>
      <c r="AY168" s="27">
        <v>559</v>
      </c>
      <c r="AZ168" s="27">
        <v>967</v>
      </c>
      <c r="BA168" s="27">
        <v>25</v>
      </c>
      <c r="BB168" s="27">
        <v>1177</v>
      </c>
      <c r="BC168" s="27">
        <v>0</v>
      </c>
      <c r="BD168" s="27">
        <v>0</v>
      </c>
      <c r="BE168" s="27">
        <v>5889</v>
      </c>
      <c r="BF168" s="26">
        <f>IFERROR(SUM(Cons_Metrics[[#This Row],[Operating surplus/(deficit) (social housing lettings)]])/SUM(Cons_Metrics[[#This Row],[Turnover from social housing lettings]]),"")</f>
        <v>0.29146257392692571</v>
      </c>
      <c r="BG168" s="27">
        <v>8033</v>
      </c>
      <c r="BH168" s="27">
        <v>27561</v>
      </c>
      <c r="BI168" s="26">
        <f>IFERROR(SUM(Cons_Metrics[[#This Row],[Operating surplus/(deficit) (overall)2]],-Cons_Metrics[[#This Row],[Gain/(loss) on disposal of fixed assets (housing properties)2]],-Cons_Metrics[[#This Row],[Gain/(loss) on disposal of fixed assets (other)2]])/SUM(Cons_Metrics[[#This Row],[Turnover (overall)]]),"")</f>
        <v>0.25450497253970611</v>
      </c>
      <c r="BJ168" s="27">
        <v>12153</v>
      </c>
      <c r="BK168" s="27">
        <v>3580</v>
      </c>
      <c r="BL168" s="27">
        <v>0</v>
      </c>
      <c r="BM168" s="27">
        <v>33685</v>
      </c>
      <c r="BN168" s="26">
        <f>IFERROR(SUM(Cons_Metrics[[#This Row],[Operating surplus/(deficit) (overall)3]],Cons_Metrics[[#This Row],[Share of operating surplus/(deficit) in joint ventures or associates]])/SUM(Cons_Metrics[[#This Row],[Total assets less current liabilities]]),"")</f>
        <v>7.54371481244685E-2</v>
      </c>
      <c r="BO168" s="27">
        <v>12153</v>
      </c>
      <c r="BP168" s="27">
        <v>0</v>
      </c>
      <c r="BQ168" s="27">
        <v>161101</v>
      </c>
      <c r="BR168" s="65">
        <f>Cons_Metrics[[#This Row],[Total social housing units owned (Period end)]]</f>
        <v>5889</v>
      </c>
      <c r="BS168" s="26">
        <v>1.0699728260869566E-2</v>
      </c>
      <c r="BT168" s="26">
        <v>0</v>
      </c>
      <c r="BU168" s="30" t="s">
        <v>850</v>
      </c>
      <c r="BV168" s="64">
        <v>2007</v>
      </c>
      <c r="BW168" s="31" t="s">
        <v>851</v>
      </c>
      <c r="BX168" s="30" t="s">
        <v>853</v>
      </c>
      <c r="BY168" s="29">
        <v>0.92070169320167683</v>
      </c>
    </row>
    <row r="169" spans="1:77" x14ac:dyDescent="0.25">
      <c r="A169" s="23" t="s">
        <v>551</v>
      </c>
      <c r="B169" s="24" t="s">
        <v>237</v>
      </c>
      <c r="C169" s="25" t="s">
        <v>686</v>
      </c>
      <c r="D16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7.3974148769378301E-2</v>
      </c>
      <c r="E169" s="27">
        <v>261910</v>
      </c>
      <c r="F169" s="27">
        <v>0</v>
      </c>
      <c r="G169" s="27">
        <v>26750</v>
      </c>
      <c r="H169" s="27">
        <v>0</v>
      </c>
      <c r="I169" s="27">
        <v>0</v>
      </c>
      <c r="J169" s="27">
        <v>3902174</v>
      </c>
      <c r="K169" s="27">
        <v>0</v>
      </c>
      <c r="L16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3.0243261012491782E-2</v>
      </c>
      <c r="M169" s="27">
        <v>1702</v>
      </c>
      <c r="N169" s="27">
        <v>0</v>
      </c>
      <c r="O169" s="27">
        <v>54668</v>
      </c>
      <c r="P169" s="27">
        <v>1609</v>
      </c>
      <c r="Q16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5.0963204566303129E-4</v>
      </c>
      <c r="R169" s="27">
        <v>0</v>
      </c>
      <c r="S169" s="27">
        <v>0</v>
      </c>
      <c r="T169" s="27">
        <v>30</v>
      </c>
      <c r="U169" s="27">
        <v>54668</v>
      </c>
      <c r="V169" s="27">
        <v>1609</v>
      </c>
      <c r="W169" s="27">
        <v>843</v>
      </c>
      <c r="X169" s="27">
        <v>1746</v>
      </c>
      <c r="Y16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0.46765546590182805</v>
      </c>
      <c r="Z169" s="27">
        <v>27816</v>
      </c>
      <c r="AA169" s="27">
        <v>1866552</v>
      </c>
      <c r="AB169" s="27">
        <v>72217</v>
      </c>
      <c r="AC169" s="27">
        <v>0</v>
      </c>
      <c r="AD169" s="27">
        <v>2722</v>
      </c>
      <c r="AE169" s="27">
        <v>3902174</v>
      </c>
      <c r="AF169" s="27">
        <v>0</v>
      </c>
      <c r="AG16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2.111513428592803</v>
      </c>
      <c r="AH169" s="27">
        <v>136189</v>
      </c>
      <c r="AI169" s="27">
        <v>10748</v>
      </c>
      <c r="AJ169" s="27">
        <v>-1032</v>
      </c>
      <c r="AK169" s="27">
        <v>2613</v>
      </c>
      <c r="AL169" s="27">
        <v>483</v>
      </c>
      <c r="AM169" s="27">
        <v>2377</v>
      </c>
      <c r="AN169" s="27">
        <v>26750</v>
      </c>
      <c r="AO169" s="27">
        <v>42119</v>
      </c>
      <c r="AP169" s="27">
        <v>-9435</v>
      </c>
      <c r="AQ169" s="27">
        <v>-57400</v>
      </c>
      <c r="AR16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3.4983003143504643</v>
      </c>
      <c r="AS169" s="27">
        <v>73650</v>
      </c>
      <c r="AT169" s="27">
        <v>15084</v>
      </c>
      <c r="AU169" s="27">
        <v>30622</v>
      </c>
      <c r="AV169" s="27">
        <v>30047</v>
      </c>
      <c r="AW169" s="27">
        <v>9551</v>
      </c>
      <c r="AX169" s="27">
        <v>0</v>
      </c>
      <c r="AY169" s="27">
        <v>26750</v>
      </c>
      <c r="AZ169" s="27">
        <v>2872</v>
      </c>
      <c r="BA169" s="27">
        <v>109</v>
      </c>
      <c r="BB169" s="27">
        <v>2117</v>
      </c>
      <c r="BC169" s="27">
        <v>611</v>
      </c>
      <c r="BD169" s="27">
        <v>0</v>
      </c>
      <c r="BE169" s="27">
        <v>54716</v>
      </c>
      <c r="BF169" s="26">
        <f>IFERROR(SUM(Cons_Metrics[[#This Row],[Operating surplus/(deficit) (social housing lettings)]])/SUM(Cons_Metrics[[#This Row],[Turnover from social housing lettings]]),"")</f>
        <v>0.34773492353563529</v>
      </c>
      <c r="BG169" s="27">
        <v>108462</v>
      </c>
      <c r="BH169" s="27">
        <v>311910</v>
      </c>
      <c r="BI169" s="26">
        <f>IFERROR(SUM(Cons_Metrics[[#This Row],[Operating surplus/(deficit) (overall)2]],-Cons_Metrics[[#This Row],[Gain/(loss) on disposal of fixed assets (housing properties)2]],-Cons_Metrics[[#This Row],[Gain/(loss) on disposal of fixed assets (other)2]])/SUM(Cons_Metrics[[#This Row],[Turnover (overall)]]),"")</f>
        <v>0.30756753338975301</v>
      </c>
      <c r="BJ169" s="27">
        <v>136189</v>
      </c>
      <c r="BK169" s="27">
        <v>10748</v>
      </c>
      <c r="BL169" s="27">
        <v>-1032</v>
      </c>
      <c r="BM169" s="27">
        <v>411204</v>
      </c>
      <c r="BN169" s="26">
        <f>IFERROR(SUM(Cons_Metrics[[#This Row],[Operating surplus/(deficit) (overall)3]],Cons_Metrics[[#This Row],[Share of operating surplus/(deficit) in joint ventures or associates]])/SUM(Cons_Metrics[[#This Row],[Total assets less current liabilities]]),"")</f>
        <v>3.3027121819972617E-2</v>
      </c>
      <c r="BO169" s="27">
        <v>136189</v>
      </c>
      <c r="BP169" s="27">
        <v>1293</v>
      </c>
      <c r="BQ169" s="27">
        <v>4162700</v>
      </c>
      <c r="BR169" s="65">
        <f>Cons_Metrics[[#This Row],[Total social housing units owned (Period end)]]</f>
        <v>54668</v>
      </c>
      <c r="BS169" s="26">
        <v>1.923887351814867E-2</v>
      </c>
      <c r="BT169" s="26">
        <v>4.4487604668633308E-2</v>
      </c>
      <c r="BU169" s="30" t="s">
        <v>845</v>
      </c>
      <c r="BV169" s="64" t="s">
        <v>118</v>
      </c>
      <c r="BW169" s="31" t="s">
        <v>118</v>
      </c>
      <c r="BX169" s="30" t="s">
        <v>847</v>
      </c>
      <c r="BY169" s="29">
        <v>0.9953624210252332</v>
      </c>
    </row>
    <row r="170" spans="1:77" x14ac:dyDescent="0.25">
      <c r="A170" s="23" t="s">
        <v>510</v>
      </c>
      <c r="B170" s="24" t="s">
        <v>370</v>
      </c>
      <c r="C170" s="25" t="s">
        <v>686</v>
      </c>
      <c r="D17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5.7250757109590857E-2</v>
      </c>
      <c r="E170" s="27">
        <v>0</v>
      </c>
      <c r="F170" s="27">
        <v>313</v>
      </c>
      <c r="G170" s="27">
        <v>4432</v>
      </c>
      <c r="H170" s="27">
        <v>0</v>
      </c>
      <c r="I170" s="27">
        <v>0</v>
      </c>
      <c r="J170" s="27">
        <v>82881</v>
      </c>
      <c r="K170" s="27">
        <v>0</v>
      </c>
      <c r="L17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9.3383742911153117E-2</v>
      </c>
      <c r="M170" s="27">
        <v>247</v>
      </c>
      <c r="N170" s="27">
        <v>0</v>
      </c>
      <c r="O170" s="27">
        <v>2645</v>
      </c>
      <c r="P170" s="27">
        <v>0</v>
      </c>
      <c r="Q17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70" s="27">
        <v>0</v>
      </c>
      <c r="S170" s="27">
        <v>0</v>
      </c>
      <c r="T170" s="27">
        <v>0</v>
      </c>
      <c r="U170" s="27">
        <v>2645</v>
      </c>
      <c r="V170" s="27">
        <v>0</v>
      </c>
      <c r="W170" s="27">
        <v>0</v>
      </c>
      <c r="X170" s="27">
        <v>0</v>
      </c>
      <c r="Y17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-0.24886282742727525</v>
      </c>
      <c r="Z170" s="27">
        <v>230</v>
      </c>
      <c r="AA170" s="27">
        <v>40</v>
      </c>
      <c r="AB170" s="27">
        <v>20896</v>
      </c>
      <c r="AC170" s="27">
        <v>0</v>
      </c>
      <c r="AD170" s="27">
        <v>0</v>
      </c>
      <c r="AE170" s="27">
        <v>82881</v>
      </c>
      <c r="AF170" s="27">
        <v>0</v>
      </c>
      <c r="AG17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-2.0701754385964914</v>
      </c>
      <c r="AH170" s="27">
        <v>66</v>
      </c>
      <c r="AI170" s="27">
        <v>1707</v>
      </c>
      <c r="AJ170" s="27">
        <v>0</v>
      </c>
      <c r="AK170" s="27">
        <v>1602</v>
      </c>
      <c r="AL170" s="27">
        <v>0</v>
      </c>
      <c r="AM170" s="27">
        <v>118</v>
      </c>
      <c r="AN170" s="27">
        <v>889</v>
      </c>
      <c r="AO170" s="27">
        <v>3424</v>
      </c>
      <c r="AP170" s="27">
        <v>0</v>
      </c>
      <c r="AQ170" s="27">
        <v>-285</v>
      </c>
      <c r="AR17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22.242344045368618</v>
      </c>
      <c r="AS170" s="27">
        <v>16474</v>
      </c>
      <c r="AT170" s="27">
        <v>11032</v>
      </c>
      <c r="AU170" s="27">
        <v>2264</v>
      </c>
      <c r="AV170" s="27">
        <v>716</v>
      </c>
      <c r="AW170" s="27">
        <v>0</v>
      </c>
      <c r="AX170" s="27">
        <v>4986</v>
      </c>
      <c r="AY170" s="27">
        <v>889</v>
      </c>
      <c r="AZ170" s="27">
        <v>484</v>
      </c>
      <c r="BA170" s="27">
        <v>0</v>
      </c>
      <c r="BB170" s="27">
        <v>0</v>
      </c>
      <c r="BC170" s="27">
        <v>0</v>
      </c>
      <c r="BD170" s="27">
        <v>21986</v>
      </c>
      <c r="BE170" s="27">
        <v>2645</v>
      </c>
      <c r="BF170" s="26">
        <f>IFERROR(SUM(Cons_Metrics[[#This Row],[Operating surplus/(deficit) (social housing lettings)]])/SUM(Cons_Metrics[[#This Row],[Turnover from social housing lettings]]),"")</f>
        <v>-6.7357512953367879E-3</v>
      </c>
      <c r="BG170" s="27">
        <v>-273</v>
      </c>
      <c r="BH170" s="27">
        <v>40530</v>
      </c>
      <c r="BI170" s="26">
        <f>IFERROR(SUM(Cons_Metrics[[#This Row],[Operating surplus/(deficit) (overall)2]],-Cons_Metrics[[#This Row],[Gain/(loss) on disposal of fixed assets (housing properties)2]],-Cons_Metrics[[#This Row],[Gain/(loss) on disposal of fixed assets (other)2]])/SUM(Cons_Metrics[[#This Row],[Turnover (overall)]]),"")</f>
        <v>-1.5355535385104851E-2</v>
      </c>
      <c r="BJ170" s="27">
        <v>66</v>
      </c>
      <c r="BK170" s="27">
        <v>1707</v>
      </c>
      <c r="BL170" s="27">
        <v>0</v>
      </c>
      <c r="BM170" s="27">
        <v>106867</v>
      </c>
      <c r="BN170" s="26">
        <f>IFERROR(SUM(Cons_Metrics[[#This Row],[Operating surplus/(deficit) (overall)3]],Cons_Metrics[[#This Row],[Share of operating surplus/(deficit) in joint ventures or associates]])/SUM(Cons_Metrics[[#This Row],[Total assets less current liabilities]]),"")</f>
        <v>1.1578957697553701E-3</v>
      </c>
      <c r="BO170" s="27">
        <v>66</v>
      </c>
      <c r="BP170" s="27">
        <v>52</v>
      </c>
      <c r="BQ170" s="27">
        <v>101909</v>
      </c>
      <c r="BR170" s="65">
        <f>Cons_Metrics[[#This Row],[Total social housing units owned (Period end)]]</f>
        <v>2645</v>
      </c>
      <c r="BS170" s="26">
        <v>0.96915311273135163</v>
      </c>
      <c r="BT170" s="26">
        <v>0</v>
      </c>
      <c r="BU170" s="30" t="s">
        <v>845</v>
      </c>
      <c r="BV170" s="64" t="s">
        <v>118</v>
      </c>
      <c r="BW170" s="31" t="s">
        <v>118</v>
      </c>
      <c r="BX170" s="30" t="s">
        <v>846</v>
      </c>
      <c r="BY170" s="29">
        <v>1.2381972671640087</v>
      </c>
    </row>
    <row r="171" spans="1:77" x14ac:dyDescent="0.25">
      <c r="A171" s="23" t="s">
        <v>512</v>
      </c>
      <c r="B171" s="24" t="s">
        <v>381</v>
      </c>
      <c r="C171" s="25" t="s">
        <v>686</v>
      </c>
      <c r="D17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7.0360526324152711E-2</v>
      </c>
      <c r="E171" s="27">
        <v>111442</v>
      </c>
      <c r="F171" s="27">
        <v>1835</v>
      </c>
      <c r="G171" s="27">
        <v>15699</v>
      </c>
      <c r="H171" s="27">
        <v>3862</v>
      </c>
      <c r="I171" s="27">
        <v>0</v>
      </c>
      <c r="J171" s="27">
        <v>1887962</v>
      </c>
      <c r="K171" s="27">
        <v>0</v>
      </c>
      <c r="L17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2.262503748625504E-2</v>
      </c>
      <c r="M171" s="27">
        <v>679</v>
      </c>
      <c r="N171" s="27">
        <v>0</v>
      </c>
      <c r="O171" s="27">
        <v>30011</v>
      </c>
      <c r="P171" s="27">
        <v>0</v>
      </c>
      <c r="Q17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71" s="27">
        <v>0</v>
      </c>
      <c r="S171" s="27">
        <v>0</v>
      </c>
      <c r="T171" s="27">
        <v>0</v>
      </c>
      <c r="U171" s="27">
        <v>30011</v>
      </c>
      <c r="V171" s="27">
        <v>0</v>
      </c>
      <c r="W171" s="27">
        <v>0</v>
      </c>
      <c r="X171" s="27">
        <v>0</v>
      </c>
      <c r="Y17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0.45775391665722087</v>
      </c>
      <c r="Z171" s="27">
        <v>19523</v>
      </c>
      <c r="AA171" s="27">
        <v>939280</v>
      </c>
      <c r="AB171" s="27">
        <v>94581</v>
      </c>
      <c r="AC171" s="27">
        <v>0</v>
      </c>
      <c r="AD171" s="27">
        <v>0</v>
      </c>
      <c r="AE171" s="27">
        <v>1887962</v>
      </c>
      <c r="AF171" s="27">
        <v>0</v>
      </c>
      <c r="AG17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1.5976675610339239</v>
      </c>
      <c r="AH171" s="27">
        <v>80830</v>
      </c>
      <c r="AI171" s="27">
        <v>28280</v>
      </c>
      <c r="AJ171" s="27">
        <v>-82</v>
      </c>
      <c r="AK171" s="27">
        <v>7021</v>
      </c>
      <c r="AL171" s="27">
        <v>0</v>
      </c>
      <c r="AM171" s="27">
        <v>572</v>
      </c>
      <c r="AN171" s="27">
        <v>15699</v>
      </c>
      <c r="AO171" s="27">
        <v>29657</v>
      </c>
      <c r="AP171" s="27">
        <v>-3862</v>
      </c>
      <c r="AQ171" s="27">
        <v>-33781</v>
      </c>
      <c r="AR17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3.2158336088485466</v>
      </c>
      <c r="AS171" s="27">
        <v>31627</v>
      </c>
      <c r="AT171" s="27">
        <v>18639</v>
      </c>
      <c r="AU171" s="27">
        <v>24539</v>
      </c>
      <c r="AV171" s="27">
        <v>6875</v>
      </c>
      <c r="AW171" s="27">
        <v>6229</v>
      </c>
      <c r="AX171" s="27">
        <v>0</v>
      </c>
      <c r="AY171" s="27">
        <v>15699</v>
      </c>
      <c r="AZ171" s="27">
        <v>0</v>
      </c>
      <c r="BA171" s="27">
        <v>885</v>
      </c>
      <c r="BB171" s="27">
        <v>0</v>
      </c>
      <c r="BC171" s="27">
        <v>2501</v>
      </c>
      <c r="BD171" s="27">
        <v>0</v>
      </c>
      <c r="BE171" s="27">
        <v>33271</v>
      </c>
      <c r="BF171" s="26">
        <f>IFERROR(SUM(Cons_Metrics[[#This Row],[Operating surplus/(deficit) (social housing lettings)]])/SUM(Cons_Metrics[[#This Row],[Turnover from social housing lettings]]),"")</f>
        <v>0.30790607521922397</v>
      </c>
      <c r="BG171" s="27">
        <v>52740</v>
      </c>
      <c r="BH171" s="27">
        <v>171286</v>
      </c>
      <c r="BI171" s="26">
        <f>IFERROR(SUM(Cons_Metrics[[#This Row],[Operating surplus/(deficit) (overall)2]],-Cons_Metrics[[#This Row],[Gain/(loss) on disposal of fixed assets (housing properties)2]],-Cons_Metrics[[#This Row],[Gain/(loss) on disposal of fixed assets (other)2]])/SUM(Cons_Metrics[[#This Row],[Turnover (overall)]]),"")</f>
        <v>0.27847471706498905</v>
      </c>
      <c r="BJ171" s="27">
        <v>80830</v>
      </c>
      <c r="BK171" s="27">
        <v>28280</v>
      </c>
      <c r="BL171" s="27">
        <v>-82</v>
      </c>
      <c r="BM171" s="27">
        <v>189001</v>
      </c>
      <c r="BN171" s="26">
        <f>IFERROR(SUM(Cons_Metrics[[#This Row],[Operating surplus/(deficit) (overall)3]],Cons_Metrics[[#This Row],[Share of operating surplus/(deficit) in joint ventures or associates]])/SUM(Cons_Metrics[[#This Row],[Total assets less current liabilities]]),"")</f>
        <v>4.0584093626093116E-2</v>
      </c>
      <c r="BO171" s="27">
        <v>80830</v>
      </c>
      <c r="BP171" s="27">
        <v>0</v>
      </c>
      <c r="BQ171" s="27">
        <v>1991667</v>
      </c>
      <c r="BR171" s="65">
        <f>Cons_Metrics[[#This Row],[Total social housing units owned (Period end)]]</f>
        <v>30011</v>
      </c>
      <c r="BS171" s="26">
        <v>1.8731260317353369E-2</v>
      </c>
      <c r="BT171" s="26">
        <v>7.6676885759525651E-2</v>
      </c>
      <c r="BU171" s="30" t="s">
        <v>845</v>
      </c>
      <c r="BV171" s="64" t="s">
        <v>118</v>
      </c>
      <c r="BW171" s="31" t="s">
        <v>118</v>
      </c>
      <c r="BX171" s="30" t="s">
        <v>848</v>
      </c>
      <c r="BY171" s="29">
        <v>0.96891005837767852</v>
      </c>
    </row>
    <row r="172" spans="1:77" x14ac:dyDescent="0.25">
      <c r="A172" s="23" t="s">
        <v>553</v>
      </c>
      <c r="B172" s="24" t="s">
        <v>552</v>
      </c>
      <c r="C172" s="25" t="s">
        <v>686</v>
      </c>
      <c r="D172" s="26" t="str">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
      </c>
      <c r="E172" s="27">
        <v>0</v>
      </c>
      <c r="F172" s="27">
        <v>0</v>
      </c>
      <c r="G172" s="27">
        <v>0</v>
      </c>
      <c r="H172" s="27">
        <v>0</v>
      </c>
      <c r="I172" s="27">
        <v>0</v>
      </c>
      <c r="J172" s="27">
        <v>0</v>
      </c>
      <c r="K172" s="27">
        <v>0</v>
      </c>
      <c r="L172" s="26" t="str">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
      </c>
      <c r="M172" s="27">
        <v>0</v>
      </c>
      <c r="N172" s="27">
        <v>0</v>
      </c>
      <c r="O172" s="27">
        <v>0</v>
      </c>
      <c r="P172" s="27">
        <v>0</v>
      </c>
      <c r="Q172" s="28" t="str">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
      </c>
      <c r="R172" s="27">
        <v>0</v>
      </c>
      <c r="S172" s="27">
        <v>0</v>
      </c>
      <c r="T172" s="27">
        <v>0</v>
      </c>
      <c r="U172" s="27">
        <v>0</v>
      </c>
      <c r="V172" s="27">
        <v>0</v>
      </c>
      <c r="W172" s="27">
        <v>0</v>
      </c>
      <c r="X172" s="27">
        <v>0</v>
      </c>
      <c r="Y172" s="26" t="str">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
      </c>
      <c r="Z172" s="27">
        <v>0</v>
      </c>
      <c r="AA172" s="27">
        <v>0</v>
      </c>
      <c r="AB172" s="27">
        <v>3414</v>
      </c>
      <c r="AC172" s="27">
        <v>0</v>
      </c>
      <c r="AD172" s="27">
        <v>0</v>
      </c>
      <c r="AE172" s="27">
        <v>0</v>
      </c>
      <c r="AF172" s="27">
        <v>0</v>
      </c>
      <c r="AG172" s="26" t="str">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
      </c>
      <c r="AH172" s="27">
        <v>563</v>
      </c>
      <c r="AI172" s="27">
        <v>0</v>
      </c>
      <c r="AJ172" s="27">
        <v>0</v>
      </c>
      <c r="AK172" s="27">
        <v>0</v>
      </c>
      <c r="AL172" s="27">
        <v>0</v>
      </c>
      <c r="AM172" s="27">
        <v>10</v>
      </c>
      <c r="AN172" s="27">
        <v>0</v>
      </c>
      <c r="AO172" s="27">
        <v>12</v>
      </c>
      <c r="AP172" s="27">
        <v>0</v>
      </c>
      <c r="AQ172" s="27">
        <v>0</v>
      </c>
      <c r="AR17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9.4491763760546412</v>
      </c>
      <c r="AS172" s="27">
        <v>1983</v>
      </c>
      <c r="AT172" s="27">
        <v>21536</v>
      </c>
      <c r="AU172" s="27">
        <v>0</v>
      </c>
      <c r="AV172" s="27">
        <v>0</v>
      </c>
      <c r="AW172" s="27">
        <v>0</v>
      </c>
      <c r="AX172" s="27">
        <v>0</v>
      </c>
      <c r="AY172" s="27">
        <v>0</v>
      </c>
      <c r="AZ172" s="27">
        <v>0</v>
      </c>
      <c r="BA172" s="27">
        <v>0</v>
      </c>
      <c r="BB172" s="27">
        <v>0</v>
      </c>
      <c r="BC172" s="27">
        <v>0</v>
      </c>
      <c r="BD172" s="27">
        <v>0</v>
      </c>
      <c r="BE172" s="27">
        <v>2489</v>
      </c>
      <c r="BF172" s="26">
        <f>IFERROR(SUM(Cons_Metrics[[#This Row],[Operating surplus/(deficit) (social housing lettings)]])/SUM(Cons_Metrics[[#This Row],[Turnover from social housing lettings]]),"")</f>
        <v>2.3378456938792459E-2</v>
      </c>
      <c r="BG172" s="27">
        <v>563</v>
      </c>
      <c r="BH172" s="27">
        <v>24082</v>
      </c>
      <c r="BI172" s="26">
        <f>IFERROR(SUM(Cons_Metrics[[#This Row],[Operating surplus/(deficit) (overall)2]],-Cons_Metrics[[#This Row],[Gain/(loss) on disposal of fixed assets (housing properties)2]],-Cons_Metrics[[#This Row],[Gain/(loss) on disposal of fixed assets (other)2]])/SUM(Cons_Metrics[[#This Row],[Turnover (overall)]]),"")</f>
        <v>2.3378456938792459E-2</v>
      </c>
      <c r="BJ172" s="27">
        <v>563</v>
      </c>
      <c r="BK172" s="27">
        <v>0</v>
      </c>
      <c r="BL172" s="27">
        <v>0</v>
      </c>
      <c r="BM172" s="27">
        <v>24082</v>
      </c>
      <c r="BN172" s="26">
        <f>IFERROR(SUM(Cons_Metrics[[#This Row],[Operating surplus/(deficit) (overall)3]],Cons_Metrics[[#This Row],[Share of operating surplus/(deficit) in joint ventures or associates]])/SUM(Cons_Metrics[[#This Row],[Total assets less current liabilities]]),"")</f>
        <v>0.33215339233038349</v>
      </c>
      <c r="BO172" s="27">
        <v>563</v>
      </c>
      <c r="BP172" s="27">
        <v>0</v>
      </c>
      <c r="BQ172" s="27">
        <v>1695</v>
      </c>
      <c r="BR172" s="65">
        <f>Cons_Metrics[[#This Row],[Total social housing units owned (Period end)]]</f>
        <v>0</v>
      </c>
      <c r="BS172" s="26">
        <v>1</v>
      </c>
      <c r="BT172" s="26">
        <v>0</v>
      </c>
      <c r="BU172" s="30" t="s">
        <v>845</v>
      </c>
      <c r="BV172" s="64" t="s">
        <v>118</v>
      </c>
      <c r="BW172" s="31" t="s">
        <v>118</v>
      </c>
      <c r="BX172" s="30" t="s">
        <v>849</v>
      </c>
      <c r="BY172" s="29">
        <v>0.94608026885714391</v>
      </c>
    </row>
    <row r="173" spans="1:77" x14ac:dyDescent="0.25">
      <c r="A173" s="23" t="s">
        <v>513</v>
      </c>
      <c r="B173" s="24" t="s">
        <v>48</v>
      </c>
      <c r="C173" s="25" t="s">
        <v>686</v>
      </c>
      <c r="D17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7.7763486987393451E-2</v>
      </c>
      <c r="E173" s="27">
        <v>52016</v>
      </c>
      <c r="F173" s="27">
        <v>0</v>
      </c>
      <c r="G173" s="27">
        <v>5782</v>
      </c>
      <c r="H173" s="27">
        <v>2240</v>
      </c>
      <c r="I173" s="27">
        <v>0</v>
      </c>
      <c r="J173" s="27">
        <v>772059</v>
      </c>
      <c r="K173" s="27">
        <v>0</v>
      </c>
      <c r="L17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3.3097165991902835E-2</v>
      </c>
      <c r="M173" s="27">
        <v>327</v>
      </c>
      <c r="N173" s="27">
        <v>0</v>
      </c>
      <c r="O173" s="27">
        <v>9089</v>
      </c>
      <c r="P173" s="27">
        <v>791</v>
      </c>
      <c r="Q17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3.3984552476147206E-2</v>
      </c>
      <c r="R173" s="27">
        <v>0</v>
      </c>
      <c r="S173" s="27">
        <v>0</v>
      </c>
      <c r="T173" s="27">
        <v>374</v>
      </c>
      <c r="U173" s="27">
        <v>9089</v>
      </c>
      <c r="V173" s="27">
        <v>791</v>
      </c>
      <c r="W173" s="27">
        <v>0</v>
      </c>
      <c r="X173" s="27">
        <v>1125</v>
      </c>
      <c r="Y17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0.66938537080715332</v>
      </c>
      <c r="Z173" s="27">
        <v>32148</v>
      </c>
      <c r="AA173" s="27">
        <v>577384</v>
      </c>
      <c r="AB173" s="27">
        <v>95750</v>
      </c>
      <c r="AC173" s="27">
        <v>0</v>
      </c>
      <c r="AD173" s="27">
        <v>3023</v>
      </c>
      <c r="AE173" s="27">
        <v>772059</v>
      </c>
      <c r="AF173" s="27">
        <v>0</v>
      </c>
      <c r="AG17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1.4670993637644647</v>
      </c>
      <c r="AH173" s="27">
        <v>32624</v>
      </c>
      <c r="AI173" s="27">
        <v>1091</v>
      </c>
      <c r="AJ173" s="27">
        <v>2115</v>
      </c>
      <c r="AK173" s="27">
        <v>535</v>
      </c>
      <c r="AL173" s="27">
        <v>0</v>
      </c>
      <c r="AM173" s="27">
        <v>2670</v>
      </c>
      <c r="AN173" s="27">
        <v>5782</v>
      </c>
      <c r="AO173" s="27">
        <v>8587</v>
      </c>
      <c r="AP173" s="27">
        <v>-9950</v>
      </c>
      <c r="AQ173" s="27">
        <v>-13469</v>
      </c>
      <c r="AR17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4.9671750328249669</v>
      </c>
      <c r="AS173" s="27">
        <v>9428</v>
      </c>
      <c r="AT173" s="27">
        <v>7054</v>
      </c>
      <c r="AU173" s="27">
        <v>5552</v>
      </c>
      <c r="AV173" s="27">
        <v>5037</v>
      </c>
      <c r="AW173" s="27">
        <v>0</v>
      </c>
      <c r="AX173" s="27">
        <v>0</v>
      </c>
      <c r="AY173" s="27">
        <v>5782</v>
      </c>
      <c r="AZ173" s="27">
        <v>0</v>
      </c>
      <c r="BA173" s="27">
        <v>0</v>
      </c>
      <c r="BB173" s="27">
        <v>0</v>
      </c>
      <c r="BC173" s="27">
        <v>13406</v>
      </c>
      <c r="BD173" s="27">
        <v>2921</v>
      </c>
      <c r="BE173" s="27">
        <v>9901</v>
      </c>
      <c r="BF173" s="26">
        <f>IFERROR(SUM(Cons_Metrics[[#This Row],[Operating surplus/(deficit) (social housing lettings)]])/SUM(Cons_Metrics[[#This Row],[Turnover from social housing lettings]]),"")</f>
        <v>0.4458354090668038</v>
      </c>
      <c r="BG173" s="27">
        <v>27743</v>
      </c>
      <c r="BH173" s="27">
        <v>62227</v>
      </c>
      <c r="BI173" s="26">
        <f>IFERROR(SUM(Cons_Metrics[[#This Row],[Operating surplus/(deficit) (overall)2]],-Cons_Metrics[[#This Row],[Gain/(loss) on disposal of fixed assets (housing properties)2]],-Cons_Metrics[[#This Row],[Gain/(loss) on disposal of fixed assets (other)2]])/SUM(Cons_Metrics[[#This Row],[Turnover (overall)]]),"")</f>
        <v>0.17258311480314684</v>
      </c>
      <c r="BJ173" s="27">
        <v>32624</v>
      </c>
      <c r="BK173" s="27">
        <v>1091</v>
      </c>
      <c r="BL173" s="27">
        <v>2115</v>
      </c>
      <c r="BM173" s="27">
        <v>170457</v>
      </c>
      <c r="BN173" s="26">
        <f>IFERROR(SUM(Cons_Metrics[[#This Row],[Operating surplus/(deficit) (overall)3]],Cons_Metrics[[#This Row],[Share of operating surplus/(deficit) in joint ventures or associates]])/SUM(Cons_Metrics[[#This Row],[Total assets less current liabilities]]),"")</f>
        <v>3.1220713230655537E-2</v>
      </c>
      <c r="BO173" s="27">
        <v>32624</v>
      </c>
      <c r="BP173" s="27">
        <v>-10</v>
      </c>
      <c r="BQ173" s="27">
        <v>1044627</v>
      </c>
      <c r="BR173" s="65">
        <f>Cons_Metrics[[#This Row],[Total social housing units owned (Period end)]]</f>
        <v>9089</v>
      </c>
      <c r="BS173" s="26">
        <v>4.5079714128642111E-2</v>
      </c>
      <c r="BT173" s="26">
        <v>8.6860912589334805E-3</v>
      </c>
      <c r="BU173" s="30" t="s">
        <v>845</v>
      </c>
      <c r="BV173" s="64" t="s">
        <v>118</v>
      </c>
      <c r="BW173" s="31" t="s">
        <v>118</v>
      </c>
      <c r="BX173" s="30" t="s">
        <v>856</v>
      </c>
      <c r="BY173" s="29">
        <v>1.0998668486842975</v>
      </c>
    </row>
    <row r="174" spans="1:77" x14ac:dyDescent="0.25">
      <c r="A174" s="23" t="s">
        <v>634</v>
      </c>
      <c r="B174" s="24" t="s">
        <v>635</v>
      </c>
      <c r="C174" s="25" t="s">
        <v>686</v>
      </c>
      <c r="D17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9.0527982175837712E-2</v>
      </c>
      <c r="E174" s="27">
        <v>9707</v>
      </c>
      <c r="F174" s="27">
        <v>0</v>
      </c>
      <c r="G174" s="27">
        <v>2645</v>
      </c>
      <c r="H174" s="27">
        <v>179</v>
      </c>
      <c r="I174" s="27">
        <v>-179</v>
      </c>
      <c r="J174" s="27">
        <v>136444</v>
      </c>
      <c r="K174" s="27">
        <v>0</v>
      </c>
      <c r="L17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1.6410523573847355E-2</v>
      </c>
      <c r="M174" s="27">
        <v>63</v>
      </c>
      <c r="N174" s="27">
        <v>0</v>
      </c>
      <c r="O174" s="27">
        <v>3691</v>
      </c>
      <c r="P174" s="27">
        <v>148</v>
      </c>
      <c r="Q17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74" s="27">
        <v>0</v>
      </c>
      <c r="S174" s="27">
        <v>0</v>
      </c>
      <c r="T174" s="27">
        <v>0</v>
      </c>
      <c r="U174" s="27">
        <v>3691</v>
      </c>
      <c r="V174" s="27">
        <v>148</v>
      </c>
      <c r="W174" s="27">
        <v>0</v>
      </c>
      <c r="X174" s="27">
        <v>0</v>
      </c>
      <c r="Y17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0.26410102313036848</v>
      </c>
      <c r="Z174" s="27">
        <v>0</v>
      </c>
      <c r="AA174" s="27">
        <v>47358</v>
      </c>
      <c r="AB174" s="27">
        <v>11357</v>
      </c>
      <c r="AC174" s="27">
        <v>0</v>
      </c>
      <c r="AD174" s="27">
        <v>34</v>
      </c>
      <c r="AE174" s="27">
        <v>136444</v>
      </c>
      <c r="AF174" s="27">
        <v>0</v>
      </c>
      <c r="AG17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2.026086956521739</v>
      </c>
      <c r="AH174" s="27">
        <v>6834</v>
      </c>
      <c r="AI174" s="27">
        <v>577</v>
      </c>
      <c r="AJ174" s="27">
        <v>0</v>
      </c>
      <c r="AK174" s="27">
        <v>70</v>
      </c>
      <c r="AL174" s="27">
        <v>0</v>
      </c>
      <c r="AM174" s="27">
        <v>63</v>
      </c>
      <c r="AN174" s="27">
        <v>2645</v>
      </c>
      <c r="AO174" s="27">
        <v>1754</v>
      </c>
      <c r="AP174" s="27">
        <v>-179</v>
      </c>
      <c r="AQ174" s="27">
        <v>-2466</v>
      </c>
      <c r="AR17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3.5688960515713135</v>
      </c>
      <c r="AS174" s="27">
        <v>4512</v>
      </c>
      <c r="AT174" s="27">
        <v>614</v>
      </c>
      <c r="AU174" s="27">
        <v>2730</v>
      </c>
      <c r="AV174" s="27">
        <v>814</v>
      </c>
      <c r="AW174" s="27">
        <v>1550</v>
      </c>
      <c r="AX174" s="27">
        <v>0</v>
      </c>
      <c r="AY174" s="27">
        <v>2645</v>
      </c>
      <c r="AZ174" s="27">
        <v>131</v>
      </c>
      <c r="BA174" s="27">
        <v>0</v>
      </c>
      <c r="BB174" s="27">
        <v>0</v>
      </c>
      <c r="BC174" s="27">
        <v>111</v>
      </c>
      <c r="BD174" s="27">
        <v>180</v>
      </c>
      <c r="BE174" s="27">
        <v>3723</v>
      </c>
      <c r="BF174" s="26">
        <f>IFERROR(SUM(Cons_Metrics[[#This Row],[Operating surplus/(deficit) (social housing lettings)]])/SUM(Cons_Metrics[[#This Row],[Turnover from social housing lettings]]),"")</f>
        <v>0.30030201151062741</v>
      </c>
      <c r="BG174" s="27">
        <v>5270</v>
      </c>
      <c r="BH174" s="27">
        <v>17549</v>
      </c>
      <c r="BI174" s="26">
        <f>IFERROR(SUM(Cons_Metrics[[#This Row],[Operating surplus/(deficit) (overall)2]],-Cons_Metrics[[#This Row],[Gain/(loss) on disposal of fixed assets (housing properties)2]],-Cons_Metrics[[#This Row],[Gain/(loss) on disposal of fixed assets (other)2]])/SUM(Cons_Metrics[[#This Row],[Turnover (overall)]]),"")</f>
        <v>0.31434312986686763</v>
      </c>
      <c r="BJ174" s="27">
        <v>6834</v>
      </c>
      <c r="BK174" s="27">
        <v>577</v>
      </c>
      <c r="BL174" s="27">
        <v>0</v>
      </c>
      <c r="BM174" s="27">
        <v>19905</v>
      </c>
      <c r="BN174" s="26">
        <f>IFERROR(SUM(Cons_Metrics[[#This Row],[Operating surplus/(deficit) (overall)3]],Cons_Metrics[[#This Row],[Share of operating surplus/(deficit) in joint ventures or associates]])/SUM(Cons_Metrics[[#This Row],[Total assets less current liabilities]]),"")</f>
        <v>4.5874084565659549E-2</v>
      </c>
      <c r="BO174" s="27">
        <v>6834</v>
      </c>
      <c r="BP174" s="27">
        <v>0</v>
      </c>
      <c r="BQ174" s="27">
        <v>148973</v>
      </c>
      <c r="BR174" s="65">
        <f>Cons_Metrics[[#This Row],[Total social housing units owned (Period end)]]</f>
        <v>3691</v>
      </c>
      <c r="BS174" s="26">
        <v>0</v>
      </c>
      <c r="BT174" s="26">
        <v>0.26984557030615008</v>
      </c>
      <c r="BU174" s="30" t="s">
        <v>850</v>
      </c>
      <c r="BV174" s="64">
        <v>2004</v>
      </c>
      <c r="BW174" s="31" t="s">
        <v>851</v>
      </c>
      <c r="BX174" s="30" t="s">
        <v>855</v>
      </c>
      <c r="BY174" s="29">
        <v>0.94425117472629427</v>
      </c>
    </row>
    <row r="175" spans="1:77" x14ac:dyDescent="0.25">
      <c r="A175" s="23" t="s">
        <v>515</v>
      </c>
      <c r="B175" s="24" t="s">
        <v>205</v>
      </c>
      <c r="C175" s="25" t="s">
        <v>686</v>
      </c>
      <c r="D17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4.4283605413240529E-2</v>
      </c>
      <c r="E175" s="27">
        <v>150753</v>
      </c>
      <c r="F175" s="27">
        <v>0</v>
      </c>
      <c r="G175" s="27">
        <v>37107</v>
      </c>
      <c r="H175" s="27">
        <v>7758</v>
      </c>
      <c r="I175" s="27">
        <v>0</v>
      </c>
      <c r="J175" s="27">
        <v>4417391</v>
      </c>
      <c r="K175" s="27">
        <v>0</v>
      </c>
      <c r="L17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1.7427513880320791E-2</v>
      </c>
      <c r="M175" s="27">
        <v>791</v>
      </c>
      <c r="N175" s="27">
        <v>0</v>
      </c>
      <c r="O175" s="27">
        <v>45388</v>
      </c>
      <c r="P175" s="27">
        <v>0</v>
      </c>
      <c r="Q17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3.534236737162405E-3</v>
      </c>
      <c r="R175" s="27">
        <v>0</v>
      </c>
      <c r="S175" s="27">
        <v>0</v>
      </c>
      <c r="T175" s="27">
        <v>187</v>
      </c>
      <c r="U175" s="27">
        <v>45388</v>
      </c>
      <c r="V175" s="27">
        <v>0</v>
      </c>
      <c r="W175" s="27">
        <v>1012</v>
      </c>
      <c r="X175" s="27">
        <v>6511</v>
      </c>
      <c r="Y17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0.41433506791678615</v>
      </c>
      <c r="Z175" s="27">
        <v>112833</v>
      </c>
      <c r="AA175" s="27">
        <v>1822371</v>
      </c>
      <c r="AB175" s="27">
        <v>105452</v>
      </c>
      <c r="AC175" s="27">
        <v>0</v>
      </c>
      <c r="AD175" s="27">
        <v>528</v>
      </c>
      <c r="AE175" s="27">
        <v>4417391</v>
      </c>
      <c r="AF175" s="27">
        <v>0</v>
      </c>
      <c r="AG17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0.98808470728665976</v>
      </c>
      <c r="AH175" s="27">
        <v>120918</v>
      </c>
      <c r="AI175" s="27">
        <v>28775</v>
      </c>
      <c r="AJ175" s="27">
        <v>0</v>
      </c>
      <c r="AK175" s="27">
        <v>10483</v>
      </c>
      <c r="AL175" s="27">
        <v>0</v>
      </c>
      <c r="AM175" s="27">
        <v>6014</v>
      </c>
      <c r="AN175" s="27">
        <v>37107</v>
      </c>
      <c r="AO175" s="27">
        <v>42144</v>
      </c>
      <c r="AP175" s="27">
        <v>-10555</v>
      </c>
      <c r="AQ175" s="27">
        <v>-83274</v>
      </c>
      <c r="AR17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4.8582079847414281</v>
      </c>
      <c r="AS175" s="27">
        <v>54849</v>
      </c>
      <c r="AT175" s="27">
        <v>50195</v>
      </c>
      <c r="AU175" s="27">
        <v>35150</v>
      </c>
      <c r="AV175" s="27">
        <v>13954</v>
      </c>
      <c r="AW175" s="27">
        <v>6794</v>
      </c>
      <c r="AX175" s="27">
        <v>3618</v>
      </c>
      <c r="AY175" s="27">
        <v>37107</v>
      </c>
      <c r="AZ175" s="27">
        <v>0</v>
      </c>
      <c r="BA175" s="27">
        <v>0</v>
      </c>
      <c r="BB175" s="27">
        <v>3743</v>
      </c>
      <c r="BC175" s="27">
        <v>6154</v>
      </c>
      <c r="BD175" s="27">
        <v>12584</v>
      </c>
      <c r="BE175" s="27">
        <v>46138</v>
      </c>
      <c r="BF175" s="26">
        <f>IFERROR(SUM(Cons_Metrics[[#This Row],[Operating surplus/(deficit) (social housing lettings)]])/SUM(Cons_Metrics[[#This Row],[Turnover from social housing lettings]]),"")</f>
        <v>0.28029571831577377</v>
      </c>
      <c r="BG175" s="27">
        <v>82766</v>
      </c>
      <c r="BH175" s="27">
        <v>295281</v>
      </c>
      <c r="BI175" s="26">
        <f>IFERROR(SUM(Cons_Metrics[[#This Row],[Operating surplus/(deficit) (overall)2]],-Cons_Metrics[[#This Row],[Gain/(loss) on disposal of fixed assets (housing properties)2]],-Cons_Metrics[[#This Row],[Gain/(loss) on disposal of fixed assets (other)2]])/SUM(Cons_Metrics[[#This Row],[Turnover (overall)]]),"")</f>
        <v>0.19817062679582251</v>
      </c>
      <c r="BJ175" s="27">
        <v>120918</v>
      </c>
      <c r="BK175" s="27">
        <v>28775</v>
      </c>
      <c r="BL175" s="27">
        <v>0</v>
      </c>
      <c r="BM175" s="27">
        <v>464968</v>
      </c>
      <c r="BN175" s="26">
        <f>IFERROR(SUM(Cons_Metrics[[#This Row],[Operating surplus/(deficit) (overall)3]],Cons_Metrics[[#This Row],[Share of operating surplus/(deficit) in joint ventures or associates]])/SUM(Cons_Metrics[[#This Row],[Total assets less current liabilities]]),"")</f>
        <v>2.6459832270898511E-2</v>
      </c>
      <c r="BO175" s="27">
        <v>120918</v>
      </c>
      <c r="BP175" s="27">
        <v>5657</v>
      </c>
      <c r="BQ175" s="27">
        <v>4783666</v>
      </c>
      <c r="BR175" s="65">
        <f>Cons_Metrics[[#This Row],[Total social housing units owned (Period end)]]</f>
        <v>45388</v>
      </c>
      <c r="BS175" s="26">
        <v>4.6136865342163352E-2</v>
      </c>
      <c r="BT175" s="26">
        <v>7.1434878587196465E-2</v>
      </c>
      <c r="BU175" s="30" t="s">
        <v>845</v>
      </c>
      <c r="BV175" s="64" t="s">
        <v>118</v>
      </c>
      <c r="BW175" s="31" t="s">
        <v>118</v>
      </c>
      <c r="BX175" s="30" t="s">
        <v>848</v>
      </c>
      <c r="BY175" s="29">
        <v>1.1218766490696017</v>
      </c>
    </row>
    <row r="176" spans="1:77" x14ac:dyDescent="0.25">
      <c r="A176" s="23" t="s">
        <v>516</v>
      </c>
      <c r="B176" s="24" t="s">
        <v>351</v>
      </c>
      <c r="C176" s="25" t="s">
        <v>686</v>
      </c>
      <c r="D17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6.5356657535428492E-2</v>
      </c>
      <c r="E176" s="27">
        <v>6692</v>
      </c>
      <c r="F176" s="27">
        <v>0</v>
      </c>
      <c r="G176" s="27">
        <v>2398</v>
      </c>
      <c r="H176" s="27">
        <v>0</v>
      </c>
      <c r="I176" s="27">
        <v>0</v>
      </c>
      <c r="J176" s="27">
        <v>139083</v>
      </c>
      <c r="K176" s="27">
        <v>0</v>
      </c>
      <c r="L17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4.4274809160305344E-2</v>
      </c>
      <c r="M176" s="27">
        <v>87</v>
      </c>
      <c r="N176" s="27">
        <v>0</v>
      </c>
      <c r="O176" s="27">
        <v>1965</v>
      </c>
      <c r="P176" s="27">
        <v>0</v>
      </c>
      <c r="Q17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76" s="27">
        <v>0</v>
      </c>
      <c r="S176" s="27">
        <v>0</v>
      </c>
      <c r="T176" s="27">
        <v>0</v>
      </c>
      <c r="U176" s="27">
        <v>1965</v>
      </c>
      <c r="V176" s="27">
        <v>0</v>
      </c>
      <c r="W176" s="27">
        <v>0</v>
      </c>
      <c r="X176" s="27">
        <v>0</v>
      </c>
      <c r="Y17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-7.9377062617286082E-2</v>
      </c>
      <c r="Z176" s="27">
        <v>0</v>
      </c>
      <c r="AA176" s="27">
        <v>0</v>
      </c>
      <c r="AB176" s="27">
        <v>11040</v>
      </c>
      <c r="AC176" s="27">
        <v>0</v>
      </c>
      <c r="AD176" s="27">
        <v>0</v>
      </c>
      <c r="AE176" s="27">
        <v>139083</v>
      </c>
      <c r="AF176" s="27">
        <v>0</v>
      </c>
      <c r="AG17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-57.156398104265406</v>
      </c>
      <c r="AH176" s="27">
        <v>-10564</v>
      </c>
      <c r="AI176" s="27">
        <v>2761</v>
      </c>
      <c r="AJ176" s="27">
        <v>0</v>
      </c>
      <c r="AK176" s="27">
        <v>167</v>
      </c>
      <c r="AL176" s="27">
        <v>0</v>
      </c>
      <c r="AM176" s="27">
        <v>184</v>
      </c>
      <c r="AN176" s="27">
        <v>1932</v>
      </c>
      <c r="AO176" s="27">
        <v>3180</v>
      </c>
      <c r="AP176" s="27">
        <v>0</v>
      </c>
      <c r="AQ176" s="27">
        <v>-211</v>
      </c>
      <c r="AR17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26.676335877862595</v>
      </c>
      <c r="AS176" s="27">
        <v>8535</v>
      </c>
      <c r="AT176" s="27">
        <v>38546</v>
      </c>
      <c r="AU176" s="27">
        <v>2563</v>
      </c>
      <c r="AV176" s="27">
        <v>0</v>
      </c>
      <c r="AW176" s="27">
        <v>250</v>
      </c>
      <c r="AX176" s="27">
        <v>0</v>
      </c>
      <c r="AY176" s="27">
        <v>1932</v>
      </c>
      <c r="AZ176" s="27">
        <v>593</v>
      </c>
      <c r="BA176" s="27">
        <v>0</v>
      </c>
      <c r="BB176" s="27">
        <v>0</v>
      </c>
      <c r="BC176" s="27">
        <v>0</v>
      </c>
      <c r="BD176" s="27">
        <v>0</v>
      </c>
      <c r="BE176" s="27">
        <v>1965</v>
      </c>
      <c r="BF176" s="26">
        <f>IFERROR(SUM(Cons_Metrics[[#This Row],[Operating surplus/(deficit) (social housing lettings)]])/SUM(Cons_Metrics[[#This Row],[Turnover from social housing lettings]]),"")</f>
        <v>-0.33078008466035075</v>
      </c>
      <c r="BG176" s="27">
        <v>-14769</v>
      </c>
      <c r="BH176" s="27">
        <v>44649</v>
      </c>
      <c r="BI176" s="26">
        <f>IFERROR(SUM(Cons_Metrics[[#This Row],[Operating surplus/(deficit) (overall)2]],-Cons_Metrics[[#This Row],[Gain/(loss) on disposal of fixed assets (housing properties)2]],-Cons_Metrics[[#This Row],[Gain/(loss) on disposal of fixed assets (other)2]])/SUM(Cons_Metrics[[#This Row],[Turnover (overall)]]),"")</f>
        <v>-0.26153604584977136</v>
      </c>
      <c r="BJ176" s="27">
        <v>-10564</v>
      </c>
      <c r="BK176" s="27">
        <v>2761</v>
      </c>
      <c r="BL176" s="27">
        <v>0</v>
      </c>
      <c r="BM176" s="27">
        <v>50949</v>
      </c>
      <c r="BN176" s="26">
        <f>IFERROR(SUM(Cons_Metrics[[#This Row],[Operating surplus/(deficit) (overall)3]],Cons_Metrics[[#This Row],[Share of operating surplus/(deficit) in joint ventures or associates]])/SUM(Cons_Metrics[[#This Row],[Total assets less current liabilities]]),"")</f>
        <v>-6.9457046300314282E-2</v>
      </c>
      <c r="BO176" s="27">
        <v>-10564</v>
      </c>
      <c r="BP176" s="27">
        <v>0</v>
      </c>
      <c r="BQ176" s="27">
        <v>152094</v>
      </c>
      <c r="BR176" s="65">
        <f>Cons_Metrics[[#This Row],[Total social housing units owned (Period end)]]</f>
        <v>1965</v>
      </c>
      <c r="BS176" s="26">
        <v>0</v>
      </c>
      <c r="BT176" s="26">
        <v>0.57529351710056154</v>
      </c>
      <c r="BU176" s="30" t="s">
        <v>845</v>
      </c>
      <c r="BV176" s="64" t="s">
        <v>118</v>
      </c>
      <c r="BW176" s="31" t="s">
        <v>118</v>
      </c>
      <c r="BX176" s="30" t="s">
        <v>848</v>
      </c>
      <c r="BY176" s="29">
        <v>0.97602023771170854</v>
      </c>
    </row>
    <row r="177" spans="1:77" x14ac:dyDescent="0.25">
      <c r="A177" s="23" t="s">
        <v>517</v>
      </c>
      <c r="B177" s="24" t="s">
        <v>217</v>
      </c>
      <c r="C177" s="25" t="s">
        <v>686</v>
      </c>
      <c r="D17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8.3320729931423088E-2</v>
      </c>
      <c r="E177" s="27">
        <v>18209</v>
      </c>
      <c r="F177" s="27">
        <v>0</v>
      </c>
      <c r="G177" s="27">
        <v>1073</v>
      </c>
      <c r="H177" s="27">
        <v>0</v>
      </c>
      <c r="I177" s="27">
        <v>0</v>
      </c>
      <c r="J177" s="27">
        <v>231419</v>
      </c>
      <c r="K177" s="27">
        <v>0</v>
      </c>
      <c r="L17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5.4569362261669953E-2</v>
      </c>
      <c r="M177" s="27">
        <v>166</v>
      </c>
      <c r="N177" s="27">
        <v>0</v>
      </c>
      <c r="O177" s="27">
        <v>2998</v>
      </c>
      <c r="P177" s="27">
        <v>44</v>
      </c>
      <c r="Q17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3.6053752867912158E-3</v>
      </c>
      <c r="R177" s="27">
        <v>0</v>
      </c>
      <c r="S177" s="27">
        <v>0</v>
      </c>
      <c r="T177" s="27">
        <v>11</v>
      </c>
      <c r="U177" s="27">
        <v>2998</v>
      </c>
      <c r="V177" s="27">
        <v>44</v>
      </c>
      <c r="W177" s="27">
        <v>9</v>
      </c>
      <c r="X177" s="27">
        <v>0</v>
      </c>
      <c r="Y17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0.54703805651221382</v>
      </c>
      <c r="Z177" s="27">
        <v>14287</v>
      </c>
      <c r="AA177" s="27">
        <v>114757</v>
      </c>
      <c r="AB177" s="27">
        <v>2449</v>
      </c>
      <c r="AC177" s="27">
        <v>0</v>
      </c>
      <c r="AD177" s="27">
        <v>0</v>
      </c>
      <c r="AE177" s="27">
        <v>231419</v>
      </c>
      <c r="AF177" s="27">
        <v>0</v>
      </c>
      <c r="AG17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1.5987194758784991</v>
      </c>
      <c r="AH177" s="27">
        <v>10743</v>
      </c>
      <c r="AI177" s="27">
        <v>533</v>
      </c>
      <c r="AJ177" s="27">
        <v>0</v>
      </c>
      <c r="AK177" s="27">
        <v>875</v>
      </c>
      <c r="AL177" s="27">
        <v>0</v>
      </c>
      <c r="AM177" s="27">
        <v>5</v>
      </c>
      <c r="AN177" s="27">
        <v>1073</v>
      </c>
      <c r="AO177" s="27">
        <v>2470</v>
      </c>
      <c r="AP177" s="27">
        <v>-567</v>
      </c>
      <c r="AQ177" s="27">
        <v>-6149</v>
      </c>
      <c r="AR17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5.7658438959306206</v>
      </c>
      <c r="AS177" s="27">
        <v>3324</v>
      </c>
      <c r="AT177" s="27">
        <v>1176</v>
      </c>
      <c r="AU177" s="27">
        <v>1491</v>
      </c>
      <c r="AV177" s="27">
        <v>896</v>
      </c>
      <c r="AW177" s="27">
        <v>0</v>
      </c>
      <c r="AX177" s="27">
        <v>0</v>
      </c>
      <c r="AY177" s="27">
        <v>1073</v>
      </c>
      <c r="AZ177" s="27">
        <v>1386</v>
      </c>
      <c r="BA177" s="27">
        <v>0</v>
      </c>
      <c r="BB177" s="27">
        <v>805</v>
      </c>
      <c r="BC177" s="27">
        <v>7135</v>
      </c>
      <c r="BD177" s="27">
        <v>0</v>
      </c>
      <c r="BE177" s="27">
        <v>2998</v>
      </c>
      <c r="BF177" s="26">
        <f>IFERROR(SUM(Cons_Metrics[[#This Row],[Operating surplus/(deficit) (social housing lettings)]])/SUM(Cons_Metrics[[#This Row],[Turnover from social housing lettings]]),"")</f>
        <v>0.41513568177987525</v>
      </c>
      <c r="BG177" s="27">
        <v>7389</v>
      </c>
      <c r="BH177" s="27">
        <v>17799</v>
      </c>
      <c r="BI177" s="26">
        <f>IFERROR(SUM(Cons_Metrics[[#This Row],[Operating surplus/(deficit) (overall)2]],-Cons_Metrics[[#This Row],[Gain/(loss) on disposal of fixed assets (housing properties)2]],-Cons_Metrics[[#This Row],[Gain/(loss) on disposal of fixed assets (other)2]])/SUM(Cons_Metrics[[#This Row],[Turnover (overall)]]),"")</f>
        <v>0.26648222581823877</v>
      </c>
      <c r="BJ177" s="27">
        <v>10743</v>
      </c>
      <c r="BK177" s="27">
        <v>533</v>
      </c>
      <c r="BL177" s="27">
        <v>0</v>
      </c>
      <c r="BM177" s="27">
        <v>38314</v>
      </c>
      <c r="BN177" s="26">
        <f>IFERROR(SUM(Cons_Metrics[[#This Row],[Operating surplus/(deficit) (overall)3]],Cons_Metrics[[#This Row],[Share of operating surplus/(deficit) in joint ventures or associates]])/SUM(Cons_Metrics[[#This Row],[Total assets less current liabilities]]),"")</f>
        <v>4.6122142320489425E-2</v>
      </c>
      <c r="BO177" s="27">
        <v>10743</v>
      </c>
      <c r="BP177" s="27">
        <v>0</v>
      </c>
      <c r="BQ177" s="27">
        <v>232925</v>
      </c>
      <c r="BR177" s="65">
        <f>Cons_Metrics[[#This Row],[Total social housing units owned (Period end)]]</f>
        <v>2998</v>
      </c>
      <c r="BS177" s="26">
        <v>6.106612685560054E-2</v>
      </c>
      <c r="BT177" s="26">
        <v>7.2537112010796226E-2</v>
      </c>
      <c r="BU177" s="30" t="s">
        <v>845</v>
      </c>
      <c r="BV177" s="64" t="s">
        <v>118</v>
      </c>
      <c r="BW177" s="31" t="s">
        <v>118</v>
      </c>
      <c r="BX177" s="30" t="s">
        <v>856</v>
      </c>
      <c r="BY177" s="29">
        <v>0.99314921667750744</v>
      </c>
    </row>
    <row r="178" spans="1:77" x14ac:dyDescent="0.25">
      <c r="A178" s="23" t="s">
        <v>636</v>
      </c>
      <c r="B178" s="24" t="s">
        <v>518</v>
      </c>
      <c r="C178" s="25" t="s">
        <v>686</v>
      </c>
      <c r="D17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8.0572387982024624E-2</v>
      </c>
      <c r="E178" s="27">
        <v>12295</v>
      </c>
      <c r="F178" s="27">
        <v>0</v>
      </c>
      <c r="G178" s="27">
        <v>5388</v>
      </c>
      <c r="H178" s="27">
        <v>121</v>
      </c>
      <c r="I178" s="27">
        <v>0</v>
      </c>
      <c r="J178" s="27">
        <v>220969</v>
      </c>
      <c r="K178" s="27">
        <v>0</v>
      </c>
      <c r="L17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8.4521047398077552E-3</v>
      </c>
      <c r="M178" s="27">
        <v>51</v>
      </c>
      <c r="N178" s="27">
        <v>0</v>
      </c>
      <c r="O178" s="27">
        <v>5952</v>
      </c>
      <c r="P178" s="27">
        <v>82</v>
      </c>
      <c r="Q17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78" s="27">
        <v>0</v>
      </c>
      <c r="S178" s="27">
        <v>0</v>
      </c>
      <c r="T178" s="27">
        <v>0</v>
      </c>
      <c r="U178" s="27">
        <v>5952</v>
      </c>
      <c r="V178" s="27">
        <v>82</v>
      </c>
      <c r="W178" s="27">
        <v>23</v>
      </c>
      <c r="X178" s="27">
        <v>0</v>
      </c>
      <c r="Y17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0.6693427584864845</v>
      </c>
      <c r="Z178" s="27">
        <v>0</v>
      </c>
      <c r="AA178" s="27">
        <v>153181</v>
      </c>
      <c r="AB178" s="27">
        <v>5277</v>
      </c>
      <c r="AC178" s="27">
        <v>0</v>
      </c>
      <c r="AD178" s="27">
        <v>0</v>
      </c>
      <c r="AE178" s="27">
        <v>220969</v>
      </c>
      <c r="AF178" s="27">
        <v>0</v>
      </c>
      <c r="AG17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1.1219160104986876</v>
      </c>
      <c r="AH178" s="27">
        <v>12425</v>
      </c>
      <c r="AI178" s="27">
        <v>2899</v>
      </c>
      <c r="AJ178" s="27">
        <v>23</v>
      </c>
      <c r="AK178" s="27">
        <v>323</v>
      </c>
      <c r="AL178" s="27">
        <v>0</v>
      </c>
      <c r="AM178" s="27">
        <v>14</v>
      </c>
      <c r="AN178" s="27">
        <v>5388</v>
      </c>
      <c r="AO178" s="27">
        <v>4743</v>
      </c>
      <c r="AP178" s="27">
        <v>-121</v>
      </c>
      <c r="AQ178" s="27">
        <v>-7499</v>
      </c>
      <c r="AR17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3.4885752688172045</v>
      </c>
      <c r="AS178" s="27">
        <v>6886</v>
      </c>
      <c r="AT178" s="27">
        <v>3251</v>
      </c>
      <c r="AU178" s="27">
        <v>2757</v>
      </c>
      <c r="AV178" s="27">
        <v>1910</v>
      </c>
      <c r="AW178" s="27">
        <v>336</v>
      </c>
      <c r="AX178" s="27">
        <v>0</v>
      </c>
      <c r="AY178" s="27">
        <v>5388</v>
      </c>
      <c r="AZ178" s="27">
        <v>0</v>
      </c>
      <c r="BA178" s="27">
        <v>0</v>
      </c>
      <c r="BB178" s="27">
        <v>0</v>
      </c>
      <c r="BC178" s="27">
        <v>31</v>
      </c>
      <c r="BD178" s="27">
        <v>205</v>
      </c>
      <c r="BE178" s="27">
        <v>5952</v>
      </c>
      <c r="BF178" s="26">
        <f>IFERROR(SUM(Cons_Metrics[[#This Row],[Operating surplus/(deficit) (social housing lettings)]])/SUM(Cons_Metrics[[#This Row],[Turnover from social housing lettings]]),"")</f>
        <v>0.34020228429888538</v>
      </c>
      <c r="BG178" s="27">
        <v>9889</v>
      </c>
      <c r="BH178" s="27">
        <v>29068</v>
      </c>
      <c r="BI178" s="26">
        <f>IFERROR(SUM(Cons_Metrics[[#This Row],[Operating surplus/(deficit) (overall)2]],-Cons_Metrics[[#This Row],[Gain/(loss) on disposal of fixed assets (housing properties)2]],-Cons_Metrics[[#This Row],[Gain/(loss) on disposal of fixed assets (other)2]])/SUM(Cons_Metrics[[#This Row],[Turnover (overall)]]),"")</f>
        <v>0.24376042067461845</v>
      </c>
      <c r="BJ178" s="27">
        <v>12425</v>
      </c>
      <c r="BK178" s="27">
        <v>2899</v>
      </c>
      <c r="BL178" s="27">
        <v>23</v>
      </c>
      <c r="BM178" s="27">
        <v>38985</v>
      </c>
      <c r="BN178" s="26">
        <f>IFERROR(SUM(Cons_Metrics[[#This Row],[Operating surplus/(deficit) (overall)3]],Cons_Metrics[[#This Row],[Share of operating surplus/(deficit) in joint ventures or associates]])/SUM(Cons_Metrics[[#This Row],[Total assets less current liabilities]]),"")</f>
        <v>5.2949624345321043E-2</v>
      </c>
      <c r="BO178" s="27">
        <v>12425</v>
      </c>
      <c r="BP178" s="27">
        <v>0</v>
      </c>
      <c r="BQ178" s="27">
        <v>234657</v>
      </c>
      <c r="BR178" s="65">
        <f>Cons_Metrics[[#This Row],[Total social housing units owned (Period end)]]</f>
        <v>5952</v>
      </c>
      <c r="BS178" s="26">
        <v>0.33518145161290325</v>
      </c>
      <c r="BT178" s="26">
        <v>0</v>
      </c>
      <c r="BU178" s="30" t="s">
        <v>850</v>
      </c>
      <c r="BV178" s="64">
        <v>2000</v>
      </c>
      <c r="BW178" s="31" t="s">
        <v>851</v>
      </c>
      <c r="BX178" s="30" t="s">
        <v>849</v>
      </c>
      <c r="BY178" s="29">
        <v>0.94607331874240064</v>
      </c>
    </row>
    <row r="179" spans="1:77" x14ac:dyDescent="0.25">
      <c r="A179" s="23" t="s">
        <v>519</v>
      </c>
      <c r="B179" s="24" t="s">
        <v>363</v>
      </c>
      <c r="C179" s="25" t="s">
        <v>686</v>
      </c>
      <c r="D17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5.7957244655581948E-2</v>
      </c>
      <c r="E179" s="27">
        <v>132100</v>
      </c>
      <c r="F179" s="27">
        <v>0</v>
      </c>
      <c r="G179" s="27">
        <v>47900</v>
      </c>
      <c r="H179" s="27">
        <v>3300</v>
      </c>
      <c r="I179" s="27">
        <v>-300</v>
      </c>
      <c r="J179" s="27">
        <v>3157500</v>
      </c>
      <c r="K179" s="27">
        <v>0</v>
      </c>
      <c r="L17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4.1217651223157395E-3</v>
      </c>
      <c r="M179" s="27">
        <v>262</v>
      </c>
      <c r="N179" s="27">
        <v>0</v>
      </c>
      <c r="O179" s="27">
        <v>60138</v>
      </c>
      <c r="P179" s="27">
        <v>3427</v>
      </c>
      <c r="Q17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79" s="27">
        <v>0</v>
      </c>
      <c r="S179" s="27">
        <v>0</v>
      </c>
      <c r="T179" s="27">
        <v>0</v>
      </c>
      <c r="U179" s="27">
        <v>60138</v>
      </c>
      <c r="V179" s="27">
        <v>3427</v>
      </c>
      <c r="W179" s="27">
        <v>64</v>
      </c>
      <c r="X179" s="27">
        <v>121</v>
      </c>
      <c r="Y17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0.39898653998416467</v>
      </c>
      <c r="Z179" s="27">
        <v>17900</v>
      </c>
      <c r="AA179" s="27">
        <v>1356900</v>
      </c>
      <c r="AB179" s="27">
        <v>115000</v>
      </c>
      <c r="AC179" s="27">
        <v>0</v>
      </c>
      <c r="AD179" s="27">
        <v>0</v>
      </c>
      <c r="AE179" s="27">
        <v>3157500</v>
      </c>
      <c r="AF179" s="27">
        <v>0</v>
      </c>
      <c r="AG17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1.3038167938931298</v>
      </c>
      <c r="AH179" s="27">
        <v>98200</v>
      </c>
      <c r="AI179" s="27">
        <v>11000</v>
      </c>
      <c r="AJ179" s="27">
        <v>0</v>
      </c>
      <c r="AK179" s="27">
        <v>15000</v>
      </c>
      <c r="AL179" s="27">
        <v>0</v>
      </c>
      <c r="AM179" s="27">
        <v>3500</v>
      </c>
      <c r="AN179" s="27">
        <v>47900</v>
      </c>
      <c r="AO179" s="27">
        <v>57600</v>
      </c>
      <c r="AP179" s="27">
        <v>-3300</v>
      </c>
      <c r="AQ179" s="27">
        <v>-62200</v>
      </c>
      <c r="AR17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4.2492870880031832</v>
      </c>
      <c r="AS179" s="27">
        <v>93700</v>
      </c>
      <c r="AT179" s="27">
        <v>21400</v>
      </c>
      <c r="AU179" s="27">
        <v>40800</v>
      </c>
      <c r="AV179" s="27">
        <v>17900</v>
      </c>
      <c r="AW179" s="27">
        <v>12300</v>
      </c>
      <c r="AX179" s="27">
        <v>0</v>
      </c>
      <c r="AY179" s="27">
        <v>47900</v>
      </c>
      <c r="AZ179" s="27">
        <v>0</v>
      </c>
      <c r="BA179" s="27">
        <v>3300</v>
      </c>
      <c r="BB179" s="27">
        <v>0</v>
      </c>
      <c r="BC179" s="27">
        <v>18800</v>
      </c>
      <c r="BD179" s="27">
        <v>200</v>
      </c>
      <c r="BE179" s="27">
        <v>60316</v>
      </c>
      <c r="BF179" s="26">
        <f>IFERROR(SUM(Cons_Metrics[[#This Row],[Operating surplus/(deficit) (social housing lettings)]])/SUM(Cons_Metrics[[#This Row],[Turnover from social housing lettings]]),"")</f>
        <v>0.29794415464866525</v>
      </c>
      <c r="BG179" s="27">
        <v>97100</v>
      </c>
      <c r="BH179" s="27">
        <v>325900</v>
      </c>
      <c r="BI179" s="26">
        <f>IFERROR(SUM(Cons_Metrics[[#This Row],[Operating surplus/(deficit) (overall)2]],-Cons_Metrics[[#This Row],[Gain/(loss) on disposal of fixed assets (housing properties)2]],-Cons_Metrics[[#This Row],[Gain/(loss) on disposal of fixed assets (other)2]])/SUM(Cons_Metrics[[#This Row],[Turnover (overall)]]),"")</f>
        <v>0.24262659988870339</v>
      </c>
      <c r="BJ179" s="27">
        <v>98200</v>
      </c>
      <c r="BK179" s="27">
        <v>11000</v>
      </c>
      <c r="BL179" s="27">
        <v>0</v>
      </c>
      <c r="BM179" s="27">
        <v>359400</v>
      </c>
      <c r="BN179" s="26">
        <f>IFERROR(SUM(Cons_Metrics[[#This Row],[Operating surplus/(deficit) (overall)3]],Cons_Metrics[[#This Row],[Share of operating surplus/(deficit) in joint ventures or associates]])/SUM(Cons_Metrics[[#This Row],[Total assets less current liabilities]]),"")</f>
        <v>2.8002737538496636E-2</v>
      </c>
      <c r="BO179" s="27">
        <v>98200</v>
      </c>
      <c r="BP179" s="27">
        <v>0</v>
      </c>
      <c r="BQ179" s="27">
        <v>3506800</v>
      </c>
      <c r="BR179" s="65">
        <f>Cons_Metrics[[#This Row],[Total social housing units owned (Period end)]]</f>
        <v>60138</v>
      </c>
      <c r="BS179" s="26">
        <v>1.3621794871794872E-2</v>
      </c>
      <c r="BT179" s="26">
        <v>0.12396501068376069</v>
      </c>
      <c r="BU179" s="30" t="s">
        <v>845</v>
      </c>
      <c r="BV179" s="64" t="s">
        <v>118</v>
      </c>
      <c r="BW179" s="31" t="s">
        <v>118</v>
      </c>
      <c r="BX179" s="30" t="s">
        <v>848</v>
      </c>
      <c r="BY179" s="29">
        <v>0.98640686581910453</v>
      </c>
    </row>
    <row r="180" spans="1:77" x14ac:dyDescent="0.25">
      <c r="A180" s="23" t="s">
        <v>677</v>
      </c>
      <c r="B180" s="24" t="s">
        <v>75</v>
      </c>
      <c r="C180" s="25" t="s">
        <v>686</v>
      </c>
      <c r="D18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8.5518604295607564E-2</v>
      </c>
      <c r="E180" s="27">
        <v>26019</v>
      </c>
      <c r="F180" s="27">
        <v>0</v>
      </c>
      <c r="G180" s="27">
        <v>3422</v>
      </c>
      <c r="H180" s="27">
        <v>764</v>
      </c>
      <c r="I180" s="27">
        <v>0</v>
      </c>
      <c r="J180" s="27">
        <v>353198</v>
      </c>
      <c r="K180" s="27">
        <v>0</v>
      </c>
      <c r="L18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3.4952012605643894E-2</v>
      </c>
      <c r="M180" s="27">
        <v>244</v>
      </c>
      <c r="N180" s="27">
        <v>0</v>
      </c>
      <c r="O180" s="27">
        <v>6790</v>
      </c>
      <c r="P180" s="27">
        <v>191</v>
      </c>
      <c r="Q18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5.7298381320727691E-4</v>
      </c>
      <c r="R180" s="27">
        <v>0</v>
      </c>
      <c r="S180" s="27">
        <v>0</v>
      </c>
      <c r="T180" s="27">
        <v>4</v>
      </c>
      <c r="U180" s="27">
        <v>6790</v>
      </c>
      <c r="V180" s="27">
        <v>191</v>
      </c>
      <c r="W180" s="27">
        <v>0</v>
      </c>
      <c r="X180" s="27">
        <v>0</v>
      </c>
      <c r="Y18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0.53991245703543056</v>
      </c>
      <c r="Z180" s="27">
        <v>0</v>
      </c>
      <c r="AA180" s="27">
        <v>202963</v>
      </c>
      <c r="AB180" s="27">
        <v>12267</v>
      </c>
      <c r="AC180" s="27">
        <v>0</v>
      </c>
      <c r="AD180" s="27">
        <v>0</v>
      </c>
      <c r="AE180" s="27">
        <v>353198</v>
      </c>
      <c r="AF180" s="27">
        <v>0</v>
      </c>
      <c r="AG18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1.5494884109417415</v>
      </c>
      <c r="AH180" s="27">
        <v>12506</v>
      </c>
      <c r="AI180" s="27">
        <v>279</v>
      </c>
      <c r="AJ180" s="27">
        <v>0</v>
      </c>
      <c r="AK180" s="27">
        <v>173</v>
      </c>
      <c r="AL180" s="27">
        <v>0</v>
      </c>
      <c r="AM180" s="27">
        <v>29</v>
      </c>
      <c r="AN180" s="27">
        <v>3422</v>
      </c>
      <c r="AO180" s="27">
        <v>6180</v>
      </c>
      <c r="AP180" s="27">
        <v>-982</v>
      </c>
      <c r="AQ180" s="27">
        <v>-8596</v>
      </c>
      <c r="AR18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3.462297496318115</v>
      </c>
      <c r="AS180" s="27">
        <v>4769</v>
      </c>
      <c r="AT180" s="27">
        <v>2692</v>
      </c>
      <c r="AU180" s="27">
        <v>5652</v>
      </c>
      <c r="AV180" s="27">
        <v>1979</v>
      </c>
      <c r="AW180" s="27">
        <v>3826</v>
      </c>
      <c r="AX180" s="27">
        <v>11</v>
      </c>
      <c r="AY180" s="27">
        <v>3422</v>
      </c>
      <c r="AZ180" s="27">
        <v>0</v>
      </c>
      <c r="BA180" s="27">
        <v>0</v>
      </c>
      <c r="BB180" s="27">
        <v>0</v>
      </c>
      <c r="BC180" s="27">
        <v>988</v>
      </c>
      <c r="BD180" s="27">
        <v>170</v>
      </c>
      <c r="BE180" s="27">
        <v>6790</v>
      </c>
      <c r="BF180" s="26">
        <f>IFERROR(SUM(Cons_Metrics[[#This Row],[Operating surplus/(deficit) (social housing lettings)]])/SUM(Cons_Metrics[[#This Row],[Turnover from social housing lettings]]),"")</f>
        <v>0.30294077417589932</v>
      </c>
      <c r="BG180" s="27">
        <v>11074</v>
      </c>
      <c r="BH180" s="27">
        <v>36555</v>
      </c>
      <c r="BI180" s="26">
        <f>IFERROR(SUM(Cons_Metrics[[#This Row],[Operating surplus/(deficit) (overall)2]],-Cons_Metrics[[#This Row],[Gain/(loss) on disposal of fixed assets (housing properties)2]],-Cons_Metrics[[#This Row],[Gain/(loss) on disposal of fixed assets (other)2]])/SUM(Cons_Metrics[[#This Row],[Turnover (overall)]]),"")</f>
        <v>0.290158760293315</v>
      </c>
      <c r="BJ180" s="27">
        <v>12506</v>
      </c>
      <c r="BK180" s="27">
        <v>279</v>
      </c>
      <c r="BL180" s="27">
        <v>0</v>
      </c>
      <c r="BM180" s="27">
        <v>42139</v>
      </c>
      <c r="BN180" s="26">
        <f>IFERROR(SUM(Cons_Metrics[[#This Row],[Operating surplus/(deficit) (overall)3]],Cons_Metrics[[#This Row],[Share of operating surplus/(deficit) in joint ventures or associates]])/SUM(Cons_Metrics[[#This Row],[Total assets less current liabilities]]),"")</f>
        <v>3.398637392620614E-2</v>
      </c>
      <c r="BO180" s="27">
        <v>12506</v>
      </c>
      <c r="BP180" s="27">
        <v>0</v>
      </c>
      <c r="BQ180" s="27">
        <v>367971</v>
      </c>
      <c r="BR180" s="65">
        <f>Cons_Metrics[[#This Row],[Total social housing units owned (Period end)]]</f>
        <v>6790</v>
      </c>
      <c r="BS180" s="26">
        <v>1.4390602055800294E-2</v>
      </c>
      <c r="BT180" s="26">
        <v>4.0675477239353892E-2</v>
      </c>
      <c r="BU180" s="30" t="s">
        <v>850</v>
      </c>
      <c r="BV180" s="64">
        <v>2002</v>
      </c>
      <c r="BW180" s="31" t="s">
        <v>851</v>
      </c>
      <c r="BX180" s="30" t="s">
        <v>856</v>
      </c>
      <c r="BY180" s="29">
        <v>0.99314921667750744</v>
      </c>
    </row>
    <row r="181" spans="1:77" x14ac:dyDescent="0.25">
      <c r="A181" s="23" t="s">
        <v>521</v>
      </c>
      <c r="B181" s="24" t="s">
        <v>520</v>
      </c>
      <c r="C181" s="25" t="s">
        <v>686</v>
      </c>
      <c r="D18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6.3198129906808787E-2</v>
      </c>
      <c r="E181" s="27">
        <v>9216</v>
      </c>
      <c r="F181" s="27">
        <v>19854</v>
      </c>
      <c r="G181" s="27">
        <v>9239</v>
      </c>
      <c r="H181" s="27">
        <v>0</v>
      </c>
      <c r="I181" s="27">
        <v>0</v>
      </c>
      <c r="J181" s="27">
        <v>606173</v>
      </c>
      <c r="K181" s="27">
        <v>0</v>
      </c>
      <c r="L18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1.3173333333333334E-2</v>
      </c>
      <c r="M181" s="27">
        <v>239</v>
      </c>
      <c r="N181" s="27">
        <v>8</v>
      </c>
      <c r="O181" s="27">
        <v>18297</v>
      </c>
      <c r="P181" s="27">
        <v>453</v>
      </c>
      <c r="Q18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2.1150592216582064E-4</v>
      </c>
      <c r="R181" s="27">
        <v>0</v>
      </c>
      <c r="S181" s="27">
        <v>4</v>
      </c>
      <c r="T181" s="27">
        <v>0</v>
      </c>
      <c r="U181" s="27">
        <v>18297</v>
      </c>
      <c r="V181" s="27">
        <v>453</v>
      </c>
      <c r="W181" s="27">
        <v>122</v>
      </c>
      <c r="X181" s="27">
        <v>40</v>
      </c>
      <c r="Y18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0.61363505137972163</v>
      </c>
      <c r="Z181" s="27">
        <v>3617</v>
      </c>
      <c r="AA181" s="27">
        <v>378302</v>
      </c>
      <c r="AB181" s="27">
        <v>9950</v>
      </c>
      <c r="AC181" s="27">
        <v>0</v>
      </c>
      <c r="AD181" s="27">
        <v>0</v>
      </c>
      <c r="AE181" s="27">
        <v>606173</v>
      </c>
      <c r="AF181" s="27">
        <v>0</v>
      </c>
      <c r="AG18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1.2952738515901061</v>
      </c>
      <c r="AH181" s="27">
        <v>26574</v>
      </c>
      <c r="AI181" s="27">
        <v>6880</v>
      </c>
      <c r="AJ181" s="27">
        <v>0</v>
      </c>
      <c r="AK181" s="27">
        <v>796</v>
      </c>
      <c r="AL181" s="27">
        <v>0</v>
      </c>
      <c r="AM181" s="27">
        <v>32</v>
      </c>
      <c r="AN181" s="27">
        <v>9239</v>
      </c>
      <c r="AO181" s="27">
        <v>13769</v>
      </c>
      <c r="AP181" s="27">
        <v>-196</v>
      </c>
      <c r="AQ181" s="27">
        <v>-17916</v>
      </c>
      <c r="AR18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2.8745149478056513</v>
      </c>
      <c r="AS181" s="27">
        <v>19302</v>
      </c>
      <c r="AT181" s="27">
        <v>3593</v>
      </c>
      <c r="AU181" s="27">
        <v>6314</v>
      </c>
      <c r="AV181" s="27">
        <v>11283</v>
      </c>
      <c r="AW181" s="27">
        <v>0</v>
      </c>
      <c r="AX181" s="27">
        <v>0</v>
      </c>
      <c r="AY181" s="27">
        <v>9239</v>
      </c>
      <c r="AZ181" s="27">
        <v>0</v>
      </c>
      <c r="BA181" s="27">
        <v>0</v>
      </c>
      <c r="BB181" s="27">
        <v>0</v>
      </c>
      <c r="BC181" s="27">
        <v>2864</v>
      </c>
      <c r="BD181" s="27">
        <v>0</v>
      </c>
      <c r="BE181" s="27">
        <v>18297</v>
      </c>
      <c r="BF181" s="26">
        <f>IFERROR(SUM(Cons_Metrics[[#This Row],[Operating surplus/(deficit) (social housing lettings)]])/SUM(Cons_Metrics[[#This Row],[Turnover from social housing lettings]]),"")</f>
        <v>0.2381203050307307</v>
      </c>
      <c r="BG181" s="27">
        <v>16737</v>
      </c>
      <c r="BH181" s="27">
        <v>70288</v>
      </c>
      <c r="BI181" s="26">
        <f>IFERROR(SUM(Cons_Metrics[[#This Row],[Operating surplus/(deficit) (overall)2]],-Cons_Metrics[[#This Row],[Gain/(loss) on disposal of fixed assets (housing properties)2]],-Cons_Metrics[[#This Row],[Gain/(loss) on disposal of fixed assets (other)2]])/SUM(Cons_Metrics[[#This Row],[Turnover (overall)]]),"")</f>
        <v>0.24661273760925642</v>
      </c>
      <c r="BJ181" s="27">
        <v>26574</v>
      </c>
      <c r="BK181" s="27">
        <v>6880</v>
      </c>
      <c r="BL181" s="27">
        <v>0</v>
      </c>
      <c r="BM181" s="27">
        <v>79858</v>
      </c>
      <c r="BN181" s="26">
        <f>IFERROR(SUM(Cons_Metrics[[#This Row],[Operating surplus/(deficit) (overall)3]],Cons_Metrics[[#This Row],[Share of operating surplus/(deficit) in joint ventures or associates]])/SUM(Cons_Metrics[[#This Row],[Total assets less current liabilities]]),"")</f>
        <v>4.1297641711022182E-2</v>
      </c>
      <c r="BO181" s="27">
        <v>26574</v>
      </c>
      <c r="BP181" s="27">
        <v>0</v>
      </c>
      <c r="BQ181" s="27">
        <v>643475</v>
      </c>
      <c r="BR181" s="65">
        <f>Cons_Metrics[[#This Row],[Total social housing units owned (Period end)]]</f>
        <v>18297</v>
      </c>
      <c r="BS181" s="26">
        <v>1.3534162846540057E-2</v>
      </c>
      <c r="BT181" s="26">
        <v>0.13435931019428071</v>
      </c>
      <c r="BU181" s="30" t="s">
        <v>850</v>
      </c>
      <c r="BV181" s="64">
        <v>2001</v>
      </c>
      <c r="BW181" s="31" t="s">
        <v>851</v>
      </c>
      <c r="BX181" s="30" t="s">
        <v>849</v>
      </c>
      <c r="BY181" s="29">
        <v>0.94607331874240064</v>
      </c>
    </row>
    <row r="182" spans="1:77" x14ac:dyDescent="0.25">
      <c r="A182" s="23" t="s">
        <v>199</v>
      </c>
      <c r="B182" s="24" t="s">
        <v>637</v>
      </c>
      <c r="C182" s="25" t="s">
        <v>686</v>
      </c>
      <c r="D18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3.8812716588820254E-2</v>
      </c>
      <c r="E182" s="27">
        <v>43</v>
      </c>
      <c r="F182" s="27">
        <v>0</v>
      </c>
      <c r="G182" s="27">
        <v>2152</v>
      </c>
      <c r="H182" s="27">
        <v>0</v>
      </c>
      <c r="I182" s="27">
        <v>381</v>
      </c>
      <c r="J182" s="27">
        <v>66370</v>
      </c>
      <c r="K182" s="27">
        <v>0</v>
      </c>
      <c r="L18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7.0621468926553672E-4</v>
      </c>
      <c r="M182" s="27">
        <v>1</v>
      </c>
      <c r="N182" s="27">
        <v>0</v>
      </c>
      <c r="O182" s="27">
        <v>1416</v>
      </c>
      <c r="P182" s="27">
        <v>0</v>
      </c>
      <c r="Q18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82" s="27">
        <v>0</v>
      </c>
      <c r="S182" s="27">
        <v>0</v>
      </c>
      <c r="T182" s="27">
        <v>0</v>
      </c>
      <c r="U182" s="27">
        <v>1416</v>
      </c>
      <c r="V182" s="27">
        <v>0</v>
      </c>
      <c r="W182" s="27">
        <v>0</v>
      </c>
      <c r="X182" s="27">
        <v>0</v>
      </c>
      <c r="Y18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0.1070363115865602</v>
      </c>
      <c r="Z182" s="27">
        <v>436</v>
      </c>
      <c r="AA182" s="27">
        <v>8525</v>
      </c>
      <c r="AB182" s="27">
        <v>1857</v>
      </c>
      <c r="AC182" s="27">
        <v>0</v>
      </c>
      <c r="AD182" s="27">
        <v>0</v>
      </c>
      <c r="AE182" s="27">
        <v>66370</v>
      </c>
      <c r="AF182" s="27">
        <v>0</v>
      </c>
      <c r="AG18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1.2100694444444444</v>
      </c>
      <c r="AH182" s="27">
        <v>2285</v>
      </c>
      <c r="AI182" s="27">
        <v>63</v>
      </c>
      <c r="AJ182" s="27">
        <v>0</v>
      </c>
      <c r="AK182" s="27">
        <v>599</v>
      </c>
      <c r="AL182" s="27">
        <v>0</v>
      </c>
      <c r="AM182" s="27">
        <v>74</v>
      </c>
      <c r="AN182" s="27">
        <v>2533</v>
      </c>
      <c r="AO182" s="27">
        <v>1533</v>
      </c>
      <c r="AP182" s="27">
        <v>0</v>
      </c>
      <c r="AQ182" s="27">
        <v>-576</v>
      </c>
      <c r="AR18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5.9455872594558725</v>
      </c>
      <c r="AS182" s="27">
        <v>1726</v>
      </c>
      <c r="AT182" s="27">
        <v>1902</v>
      </c>
      <c r="AU182" s="27">
        <v>1812</v>
      </c>
      <c r="AV182" s="27">
        <v>194</v>
      </c>
      <c r="AW182" s="27">
        <v>406</v>
      </c>
      <c r="AX182" s="27">
        <v>0</v>
      </c>
      <c r="AY182" s="27">
        <v>2533</v>
      </c>
      <c r="AZ182" s="27">
        <v>0</v>
      </c>
      <c r="BA182" s="27">
        <v>229</v>
      </c>
      <c r="BB182" s="27">
        <v>158</v>
      </c>
      <c r="BC182" s="27">
        <v>0</v>
      </c>
      <c r="BD182" s="27">
        <v>0</v>
      </c>
      <c r="BE182" s="27">
        <v>1507</v>
      </c>
      <c r="BF182" s="26">
        <f>IFERROR(SUM(Cons_Metrics[[#This Row],[Operating surplus/(deficit) (social housing lettings)]])/SUM(Cons_Metrics[[#This Row],[Turnover from social housing lettings]]),"")</f>
        <v>0.2505340250228868</v>
      </c>
      <c r="BG182" s="27">
        <v>2463</v>
      </c>
      <c r="BH182" s="27">
        <v>9831</v>
      </c>
      <c r="BI182" s="26">
        <f>IFERROR(SUM(Cons_Metrics[[#This Row],[Operating surplus/(deficit) (overall)2]],-Cons_Metrics[[#This Row],[Gain/(loss) on disposal of fixed assets (housing properties)2]],-Cons_Metrics[[#This Row],[Gain/(loss) on disposal of fixed assets (other)2]])/SUM(Cons_Metrics[[#This Row],[Turnover (overall)]]),"")</f>
        <v>0.21809972516686296</v>
      </c>
      <c r="BJ182" s="27">
        <v>2285</v>
      </c>
      <c r="BK182" s="27">
        <v>63</v>
      </c>
      <c r="BL182" s="27">
        <v>0</v>
      </c>
      <c r="BM182" s="27">
        <v>10188</v>
      </c>
      <c r="BN182" s="26">
        <f>IFERROR(SUM(Cons_Metrics[[#This Row],[Operating surplus/(deficit) (overall)3]],Cons_Metrics[[#This Row],[Share of operating surplus/(deficit) in joint ventures or associates]])/SUM(Cons_Metrics[[#This Row],[Total assets less current liabilities]]),"")</f>
        <v>3.1612733636778682E-2</v>
      </c>
      <c r="BO182" s="27">
        <v>2285</v>
      </c>
      <c r="BP182" s="27">
        <v>0</v>
      </c>
      <c r="BQ182" s="27">
        <v>72281</v>
      </c>
      <c r="BR182" s="65">
        <f>Cons_Metrics[[#This Row],[Total social housing units owned (Period end)]]</f>
        <v>1416</v>
      </c>
      <c r="BS182" s="26">
        <v>4.2402826855123671E-3</v>
      </c>
      <c r="BT182" s="26">
        <v>0.14416961130742048</v>
      </c>
      <c r="BU182" s="30" t="s">
        <v>845</v>
      </c>
      <c r="BV182" s="64" t="s">
        <v>118</v>
      </c>
      <c r="BW182" s="31" t="s">
        <v>118</v>
      </c>
      <c r="BX182" s="30" t="s">
        <v>846</v>
      </c>
      <c r="BY182" s="29">
        <v>1.2648504173989386</v>
      </c>
    </row>
    <row r="183" spans="1:77" x14ac:dyDescent="0.25">
      <c r="A183" s="23" t="s">
        <v>91</v>
      </c>
      <c r="B183" s="24" t="s">
        <v>92</v>
      </c>
      <c r="C183" s="25" t="s">
        <v>674</v>
      </c>
      <c r="D18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9.8294027993550151E-2</v>
      </c>
      <c r="E183" s="27">
        <v>11449</v>
      </c>
      <c r="F183" s="27">
        <v>0</v>
      </c>
      <c r="G183" s="27">
        <v>1400</v>
      </c>
      <c r="H183" s="27">
        <v>501</v>
      </c>
      <c r="I183" s="27">
        <v>0</v>
      </c>
      <c r="J183" s="27">
        <v>135817</v>
      </c>
      <c r="K183" s="27">
        <v>0</v>
      </c>
      <c r="L18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5.614754098360656E-2</v>
      </c>
      <c r="M183" s="27">
        <v>137</v>
      </c>
      <c r="N183" s="27">
        <v>0</v>
      </c>
      <c r="O183" s="27">
        <v>2177</v>
      </c>
      <c r="P183" s="27">
        <v>263</v>
      </c>
      <c r="Q18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1.1380880121396055E-3</v>
      </c>
      <c r="R183" s="27">
        <v>0</v>
      </c>
      <c r="S183" s="27">
        <v>1</v>
      </c>
      <c r="T183" s="27">
        <v>2</v>
      </c>
      <c r="U183" s="27">
        <v>2177</v>
      </c>
      <c r="V183" s="27">
        <v>263</v>
      </c>
      <c r="W183" s="27">
        <v>0</v>
      </c>
      <c r="X183" s="27">
        <v>196</v>
      </c>
      <c r="Y18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0.38194040510392663</v>
      </c>
      <c r="Z183" s="27">
        <v>1076</v>
      </c>
      <c r="AA183" s="27">
        <v>54895</v>
      </c>
      <c r="AB183" s="27">
        <v>4097</v>
      </c>
      <c r="AC183" s="27">
        <v>0</v>
      </c>
      <c r="AD183" s="27">
        <v>0</v>
      </c>
      <c r="AE183" s="27">
        <v>135817</v>
      </c>
      <c r="AF183" s="27">
        <v>0</v>
      </c>
      <c r="AG18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1.3263749498193496</v>
      </c>
      <c r="AH183" s="27">
        <v>3119</v>
      </c>
      <c r="AI183" s="27">
        <v>1160</v>
      </c>
      <c r="AJ183" s="27">
        <v>0</v>
      </c>
      <c r="AK183" s="27">
        <v>485</v>
      </c>
      <c r="AL183" s="27">
        <v>0</v>
      </c>
      <c r="AM183" s="27">
        <v>169</v>
      </c>
      <c r="AN183" s="27">
        <v>1425</v>
      </c>
      <c r="AO183" s="27">
        <v>3086</v>
      </c>
      <c r="AP183" s="27">
        <v>-501</v>
      </c>
      <c r="AQ183" s="27">
        <v>-1990</v>
      </c>
      <c r="AR18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8.3454294901240242</v>
      </c>
      <c r="AS183" s="27">
        <v>3224</v>
      </c>
      <c r="AT183" s="27">
        <v>8702</v>
      </c>
      <c r="AU183" s="27">
        <v>1001</v>
      </c>
      <c r="AV183" s="27">
        <v>1062</v>
      </c>
      <c r="AW183" s="27">
        <v>501</v>
      </c>
      <c r="AX183" s="27">
        <v>0</v>
      </c>
      <c r="AY183" s="27">
        <v>1425</v>
      </c>
      <c r="AZ183" s="27">
        <v>249</v>
      </c>
      <c r="BA183" s="27">
        <v>0</v>
      </c>
      <c r="BB183" s="27">
        <v>1401</v>
      </c>
      <c r="BC183" s="27">
        <v>603</v>
      </c>
      <c r="BD183" s="27">
        <v>0</v>
      </c>
      <c r="BE183" s="27">
        <v>2177</v>
      </c>
      <c r="BF183" s="26">
        <f>IFERROR(SUM(Cons_Metrics[[#This Row],[Operating surplus/(deficit) (social housing lettings)]])/SUM(Cons_Metrics[[#This Row],[Turnover from social housing lettings]]),"")</f>
        <v>-6.322872556412785E-3</v>
      </c>
      <c r="BG183" s="27">
        <v>-109</v>
      </c>
      <c r="BH183" s="27">
        <v>17239</v>
      </c>
      <c r="BI183" s="26">
        <f>IFERROR(SUM(Cons_Metrics[[#This Row],[Operating surplus/(deficit) (overall)2]],-Cons_Metrics[[#This Row],[Gain/(loss) on disposal of fixed assets (housing properties)2]],-Cons_Metrics[[#This Row],[Gain/(loss) on disposal of fixed assets (other)2]])/SUM(Cons_Metrics[[#This Row],[Turnover (overall)]]),"")</f>
        <v>7.8747437391968489E-2</v>
      </c>
      <c r="BJ183" s="27">
        <v>3119</v>
      </c>
      <c r="BK183" s="27">
        <v>1160</v>
      </c>
      <c r="BL183" s="27">
        <v>0</v>
      </c>
      <c r="BM183" s="27">
        <v>24877</v>
      </c>
      <c r="BN183" s="26">
        <f>IFERROR(SUM(Cons_Metrics[[#This Row],[Operating surplus/(deficit) (overall)3]],Cons_Metrics[[#This Row],[Share of operating surplus/(deficit) in joint ventures or associates]])/SUM(Cons_Metrics[[#This Row],[Total assets less current liabilities]]),"")</f>
        <v>1.6219701815420939E-2</v>
      </c>
      <c r="BO183" s="27">
        <v>3119</v>
      </c>
      <c r="BP183" s="27">
        <v>0</v>
      </c>
      <c r="BQ183" s="27">
        <v>192297</v>
      </c>
      <c r="BR183" s="65">
        <f>Cons_Metrics[[#This Row],[Total social housing units owned (Period end)]]</f>
        <v>2177</v>
      </c>
      <c r="BS183" s="26">
        <v>2.9398254478640331E-2</v>
      </c>
      <c r="BT183" s="26">
        <v>0.133210840606339</v>
      </c>
      <c r="BU183" s="30" t="s">
        <v>845</v>
      </c>
      <c r="BV183" s="64" t="s">
        <v>118</v>
      </c>
      <c r="BW183" s="31" t="s">
        <v>118</v>
      </c>
      <c r="BX183" s="30" t="s">
        <v>854</v>
      </c>
      <c r="BY183" s="29">
        <v>0.90774581322171422</v>
      </c>
    </row>
    <row r="184" spans="1:77" x14ac:dyDescent="0.25">
      <c r="A184" s="23" t="s">
        <v>522</v>
      </c>
      <c r="B184" s="24" t="s">
        <v>382</v>
      </c>
      <c r="C184" s="25" t="s">
        <v>686</v>
      </c>
      <c r="D18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4.6499286084330502E-2</v>
      </c>
      <c r="E184" s="27">
        <v>2398</v>
      </c>
      <c r="F184" s="27">
        <v>0</v>
      </c>
      <c r="G184" s="27">
        <v>1282</v>
      </c>
      <c r="H184" s="27">
        <v>0</v>
      </c>
      <c r="I184" s="27">
        <v>0</v>
      </c>
      <c r="J184" s="27">
        <v>79141</v>
      </c>
      <c r="K184" s="27">
        <v>0</v>
      </c>
      <c r="L18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1.7321504013519222E-2</v>
      </c>
      <c r="M184" s="27">
        <v>41</v>
      </c>
      <c r="N184" s="27">
        <v>0</v>
      </c>
      <c r="O184" s="27">
        <v>2367</v>
      </c>
      <c r="P184" s="27">
        <v>0</v>
      </c>
      <c r="Q18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4.4559970293353134E-3</v>
      </c>
      <c r="R184" s="27">
        <v>0</v>
      </c>
      <c r="S184" s="27">
        <v>0</v>
      </c>
      <c r="T184" s="27">
        <v>12</v>
      </c>
      <c r="U184" s="27">
        <v>2367</v>
      </c>
      <c r="V184" s="27">
        <v>0</v>
      </c>
      <c r="W184" s="27">
        <v>100</v>
      </c>
      <c r="X184" s="27">
        <v>226</v>
      </c>
      <c r="Y18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0.3619741979504934</v>
      </c>
      <c r="Z184" s="27">
        <v>1352</v>
      </c>
      <c r="AA184" s="27">
        <v>38478</v>
      </c>
      <c r="AB184" s="27">
        <v>11202</v>
      </c>
      <c r="AC184" s="27">
        <v>0</v>
      </c>
      <c r="AD184" s="27">
        <v>19</v>
      </c>
      <c r="AE184" s="27">
        <v>79141</v>
      </c>
      <c r="AF184" s="27">
        <v>0</v>
      </c>
      <c r="AG18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2.6766226306720275</v>
      </c>
      <c r="AH184" s="27">
        <v>8031</v>
      </c>
      <c r="AI184" s="27">
        <v>3612</v>
      </c>
      <c r="AJ184" s="27">
        <v>0</v>
      </c>
      <c r="AK184" s="27">
        <v>233</v>
      </c>
      <c r="AL184" s="27">
        <v>0</v>
      </c>
      <c r="AM184" s="27">
        <v>30</v>
      </c>
      <c r="AN184" s="27">
        <v>1282</v>
      </c>
      <c r="AO184" s="27">
        <v>1726</v>
      </c>
      <c r="AP184" s="27">
        <v>0</v>
      </c>
      <c r="AQ184" s="27">
        <v>-1741</v>
      </c>
      <c r="AR18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2.8550908322771442</v>
      </c>
      <c r="AS184" s="27">
        <v>1599</v>
      </c>
      <c r="AT184" s="27">
        <v>868</v>
      </c>
      <c r="AU184" s="27">
        <v>1726</v>
      </c>
      <c r="AV184" s="27">
        <v>921</v>
      </c>
      <c r="AW184" s="27">
        <v>362</v>
      </c>
      <c r="AX184" s="27">
        <v>0</v>
      </c>
      <c r="AY184" s="27">
        <v>1282</v>
      </c>
      <c r="AZ184" s="27">
        <v>0</v>
      </c>
      <c r="BA184" s="27">
        <v>0</v>
      </c>
      <c r="BB184" s="27">
        <v>0</v>
      </c>
      <c r="BC184" s="27">
        <v>0</v>
      </c>
      <c r="BD184" s="27">
        <v>0</v>
      </c>
      <c r="BE184" s="27">
        <v>2367</v>
      </c>
      <c r="BF184" s="26">
        <f>IFERROR(SUM(Cons_Metrics[[#This Row],[Operating surplus/(deficit) (social housing lettings)]])/SUM(Cons_Metrics[[#This Row],[Turnover from social housing lettings]]),"")</f>
        <v>0.40677246881099888</v>
      </c>
      <c r="BG184" s="27">
        <v>4793</v>
      </c>
      <c r="BH184" s="27">
        <v>11783</v>
      </c>
      <c r="BI184" s="26">
        <f>IFERROR(SUM(Cons_Metrics[[#This Row],[Operating surplus/(deficit) (overall)2]],-Cons_Metrics[[#This Row],[Gain/(loss) on disposal of fixed assets (housing properties)2]],-Cons_Metrics[[#This Row],[Gain/(loss) on disposal of fixed assets (other)2]])/SUM(Cons_Metrics[[#This Row],[Turnover (overall)]]),"")</f>
        <v>0.25329588444342543</v>
      </c>
      <c r="BJ184" s="27">
        <v>8031</v>
      </c>
      <c r="BK184" s="27">
        <v>3612</v>
      </c>
      <c r="BL184" s="27">
        <v>0</v>
      </c>
      <c r="BM184" s="27">
        <v>17446</v>
      </c>
      <c r="BN184" s="26">
        <f>IFERROR(SUM(Cons_Metrics[[#This Row],[Operating surplus/(deficit) (overall)3]],Cons_Metrics[[#This Row],[Share of operating surplus/(deficit) in joint ventures or associates]])/SUM(Cons_Metrics[[#This Row],[Total assets less current liabilities]]),"")</f>
        <v>7.765422548830013E-2</v>
      </c>
      <c r="BO184" s="27">
        <v>8031</v>
      </c>
      <c r="BP184" s="27">
        <v>0</v>
      </c>
      <c r="BQ184" s="27">
        <v>103420</v>
      </c>
      <c r="BR184" s="65">
        <f>Cons_Metrics[[#This Row],[Total social housing units owned (Period end)]]</f>
        <v>2367</v>
      </c>
      <c r="BS184" s="26">
        <v>0</v>
      </c>
      <c r="BT184" s="26">
        <v>5.4076890578791718E-2</v>
      </c>
      <c r="BU184" s="30" t="s">
        <v>845</v>
      </c>
      <c r="BV184" s="64" t="s">
        <v>118</v>
      </c>
      <c r="BW184" s="31" t="s">
        <v>118</v>
      </c>
      <c r="BX184" s="30" t="s">
        <v>849</v>
      </c>
      <c r="BY184" s="29">
        <v>0.94607331874240064</v>
      </c>
    </row>
    <row r="185" spans="1:77" x14ac:dyDescent="0.25">
      <c r="A185" s="23" t="s">
        <v>523</v>
      </c>
      <c r="B185" s="24" t="s">
        <v>176</v>
      </c>
      <c r="C185" s="25" t="s">
        <v>686</v>
      </c>
      <c r="D18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0.10155446113008336</v>
      </c>
      <c r="E185" s="27">
        <v>182142</v>
      </c>
      <c r="F185" s="27">
        <v>0</v>
      </c>
      <c r="G185" s="27">
        <v>35776</v>
      </c>
      <c r="H185" s="27">
        <v>0</v>
      </c>
      <c r="I185" s="27">
        <v>0</v>
      </c>
      <c r="J185" s="27">
        <v>2145824</v>
      </c>
      <c r="K185" s="27">
        <v>0</v>
      </c>
      <c r="L18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1.0720482147749065E-2</v>
      </c>
      <c r="M185" s="27">
        <v>587</v>
      </c>
      <c r="N185" s="27">
        <v>0</v>
      </c>
      <c r="O185" s="27">
        <v>53078</v>
      </c>
      <c r="P185" s="27">
        <v>1677</v>
      </c>
      <c r="Q18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1.6225749559082893E-3</v>
      </c>
      <c r="R185" s="27">
        <v>0</v>
      </c>
      <c r="S185" s="27">
        <v>0</v>
      </c>
      <c r="T185" s="27">
        <v>92</v>
      </c>
      <c r="U185" s="27">
        <v>53078</v>
      </c>
      <c r="V185" s="27">
        <v>1677</v>
      </c>
      <c r="W185" s="27">
        <v>353</v>
      </c>
      <c r="X185" s="27">
        <v>1592</v>
      </c>
      <c r="Y18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0.43559676842089567</v>
      </c>
      <c r="Z185" s="27">
        <v>19850</v>
      </c>
      <c r="AA185" s="27">
        <v>976960</v>
      </c>
      <c r="AB185" s="27">
        <v>62096</v>
      </c>
      <c r="AC185" s="27">
        <v>0</v>
      </c>
      <c r="AD185" s="27">
        <v>0</v>
      </c>
      <c r="AE185" s="27">
        <v>2145824</v>
      </c>
      <c r="AF185" s="27">
        <v>0</v>
      </c>
      <c r="AG18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1.446997363774881</v>
      </c>
      <c r="AH185" s="27">
        <v>59593</v>
      </c>
      <c r="AI185" s="27">
        <v>4817</v>
      </c>
      <c r="AJ185" s="27">
        <v>0</v>
      </c>
      <c r="AK185" s="27">
        <v>12081</v>
      </c>
      <c r="AL185" s="27">
        <v>0</v>
      </c>
      <c r="AM185" s="27">
        <v>7768</v>
      </c>
      <c r="AN185" s="27">
        <v>35776</v>
      </c>
      <c r="AO185" s="27">
        <v>45142</v>
      </c>
      <c r="AP185" s="27">
        <v>0</v>
      </c>
      <c r="AQ185" s="27">
        <v>-41347</v>
      </c>
      <c r="AR18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4.7656675749318804</v>
      </c>
      <c r="AS185" s="27">
        <v>32369</v>
      </c>
      <c r="AT185" s="27">
        <v>111660</v>
      </c>
      <c r="AU185" s="27">
        <v>28612</v>
      </c>
      <c r="AV185" s="27">
        <v>33055</v>
      </c>
      <c r="AW185" s="27">
        <v>16327</v>
      </c>
      <c r="AX185" s="27">
        <v>0</v>
      </c>
      <c r="AY185" s="27">
        <v>35776</v>
      </c>
      <c r="AZ185" s="27">
        <v>0</v>
      </c>
      <c r="BA185" s="27">
        <v>0</v>
      </c>
      <c r="BB185" s="27">
        <v>296</v>
      </c>
      <c r="BC185" s="27">
        <v>2506</v>
      </c>
      <c r="BD185" s="27">
        <v>0</v>
      </c>
      <c r="BE185" s="27">
        <v>54683</v>
      </c>
      <c r="BF185" s="26">
        <f>IFERROR(SUM(Cons_Metrics[[#This Row],[Operating surplus/(deficit) (social housing lettings)]])/SUM(Cons_Metrics[[#This Row],[Turnover from social housing lettings]]),"")</f>
        <v>0.12630340887751168</v>
      </c>
      <c r="BG185" s="27">
        <v>38337</v>
      </c>
      <c r="BH185" s="27">
        <v>303531</v>
      </c>
      <c r="BI185" s="26">
        <f>IFERROR(SUM(Cons_Metrics[[#This Row],[Operating surplus/(deficit) (overall)2]],-Cons_Metrics[[#This Row],[Gain/(loss) on disposal of fixed assets (housing properties)2]],-Cons_Metrics[[#This Row],[Gain/(loss) on disposal of fixed assets (other)2]])/SUM(Cons_Metrics[[#This Row],[Turnover (overall)]]),"")</f>
        <v>0.15401485713643034</v>
      </c>
      <c r="BJ185" s="27">
        <v>59593</v>
      </c>
      <c r="BK185" s="27">
        <v>4817</v>
      </c>
      <c r="BL185" s="27">
        <v>0</v>
      </c>
      <c r="BM185" s="27">
        <v>355654</v>
      </c>
      <c r="BN185" s="26">
        <f>IFERROR(SUM(Cons_Metrics[[#This Row],[Operating surplus/(deficit) (overall)3]],Cons_Metrics[[#This Row],[Share of operating surplus/(deficit) in joint ventures or associates]])/SUM(Cons_Metrics[[#This Row],[Total assets less current liabilities]]),"")</f>
        <v>2.6448621107691785E-2</v>
      </c>
      <c r="BO185" s="27">
        <v>59593</v>
      </c>
      <c r="BP185" s="27">
        <v>2803</v>
      </c>
      <c r="BQ185" s="27">
        <v>2359140</v>
      </c>
      <c r="BR185" s="65">
        <f>Cons_Metrics[[#This Row],[Total social housing units owned (Period end)]]</f>
        <v>53078</v>
      </c>
      <c r="BS185" s="26">
        <v>8.6857097798016841E-2</v>
      </c>
      <c r="BT185" s="26">
        <v>9.6654641512409559E-2</v>
      </c>
      <c r="BU185" s="30" t="s">
        <v>845</v>
      </c>
      <c r="BV185" s="64" t="s">
        <v>118</v>
      </c>
      <c r="BW185" s="31" t="s">
        <v>118</v>
      </c>
      <c r="BX185" s="30" t="s">
        <v>853</v>
      </c>
      <c r="BY185" s="29">
        <v>0.94377532394680841</v>
      </c>
    </row>
    <row r="186" spans="1:77" x14ac:dyDescent="0.25">
      <c r="A186" s="23" t="s">
        <v>678</v>
      </c>
      <c r="B186" s="24" t="s">
        <v>524</v>
      </c>
      <c r="C186" s="25" t="s">
        <v>686</v>
      </c>
      <c r="D18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8.8281213344917356E-2</v>
      </c>
      <c r="E186" s="27">
        <v>30243</v>
      </c>
      <c r="F186" s="27">
        <v>16646</v>
      </c>
      <c r="G186" s="27">
        <v>7677</v>
      </c>
      <c r="H186" s="27">
        <v>0</v>
      </c>
      <c r="I186" s="27">
        <v>0</v>
      </c>
      <c r="J186" s="27">
        <v>618093</v>
      </c>
      <c r="K186" s="27">
        <v>0</v>
      </c>
      <c r="L18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1.969399764613574E-2</v>
      </c>
      <c r="M186" s="27">
        <v>251</v>
      </c>
      <c r="N186" s="27">
        <v>0</v>
      </c>
      <c r="O186" s="27">
        <v>12745</v>
      </c>
      <c r="P186" s="27">
        <v>0</v>
      </c>
      <c r="Q18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86" s="27">
        <v>0</v>
      </c>
      <c r="S186" s="27">
        <v>0</v>
      </c>
      <c r="T186" s="27">
        <v>0</v>
      </c>
      <c r="U186" s="27">
        <v>12745</v>
      </c>
      <c r="V186" s="27">
        <v>0</v>
      </c>
      <c r="W186" s="27">
        <v>127</v>
      </c>
      <c r="X186" s="27">
        <v>643</v>
      </c>
      <c r="Y18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0.71876238688999872</v>
      </c>
      <c r="Z186" s="27">
        <v>0</v>
      </c>
      <c r="AA186" s="27">
        <v>523228</v>
      </c>
      <c r="AB186" s="27">
        <v>78966</v>
      </c>
      <c r="AC186" s="27">
        <v>0</v>
      </c>
      <c r="AD186" s="27">
        <v>0</v>
      </c>
      <c r="AE186" s="27">
        <v>618093</v>
      </c>
      <c r="AF186" s="27">
        <v>0</v>
      </c>
      <c r="AG18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0.41053383834774532</v>
      </c>
      <c r="AH186" s="27">
        <v>27805</v>
      </c>
      <c r="AI186" s="27">
        <v>3674</v>
      </c>
      <c r="AJ186" s="27">
        <v>0</v>
      </c>
      <c r="AK186" s="27">
        <v>894</v>
      </c>
      <c r="AL186" s="27">
        <v>0</v>
      </c>
      <c r="AM186" s="27">
        <v>270</v>
      </c>
      <c r="AN186" s="27">
        <v>7677</v>
      </c>
      <c r="AO186" s="27">
        <v>12893</v>
      </c>
      <c r="AP186" s="27">
        <v>0</v>
      </c>
      <c r="AQ186" s="27">
        <v>-69965</v>
      </c>
      <c r="AR18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3.6201121670042062</v>
      </c>
      <c r="AS186" s="27">
        <v>8959</v>
      </c>
      <c r="AT186" s="27">
        <v>8801</v>
      </c>
      <c r="AU186" s="27">
        <v>13406</v>
      </c>
      <c r="AV186" s="27">
        <v>0</v>
      </c>
      <c r="AW186" s="27">
        <v>5454</v>
      </c>
      <c r="AX186" s="27">
        <v>0</v>
      </c>
      <c r="AY186" s="27">
        <v>7677</v>
      </c>
      <c r="AZ186" s="27">
        <v>0</v>
      </c>
      <c r="BA186" s="27">
        <v>0</v>
      </c>
      <c r="BB186" s="27">
        <v>0</v>
      </c>
      <c r="BC186" s="27">
        <v>2178</v>
      </c>
      <c r="BD186" s="27">
        <v>0</v>
      </c>
      <c r="BE186" s="27">
        <v>12838</v>
      </c>
      <c r="BF186" s="26">
        <f>IFERROR(SUM(Cons_Metrics[[#This Row],[Operating surplus/(deficit) (social housing lettings)]])/SUM(Cons_Metrics[[#This Row],[Turnover from social housing lettings]]),"")</f>
        <v>0.3353188364407817</v>
      </c>
      <c r="BG186" s="27">
        <v>24657</v>
      </c>
      <c r="BH186" s="27">
        <v>73533</v>
      </c>
      <c r="BI186" s="26">
        <f>IFERROR(SUM(Cons_Metrics[[#This Row],[Operating surplus/(deficit) (overall)2]],-Cons_Metrics[[#This Row],[Gain/(loss) on disposal of fixed assets (housing properties)2]],-Cons_Metrics[[#This Row],[Gain/(loss) on disposal of fixed assets (other)2]])/SUM(Cons_Metrics[[#This Row],[Turnover (overall)]]),"")</f>
        <v>0.26202860152237412</v>
      </c>
      <c r="BJ186" s="27">
        <v>27805</v>
      </c>
      <c r="BK186" s="27">
        <v>3674</v>
      </c>
      <c r="BL186" s="27">
        <v>0</v>
      </c>
      <c r="BM186" s="27">
        <v>92093</v>
      </c>
      <c r="BN186" s="26">
        <f>IFERROR(SUM(Cons_Metrics[[#This Row],[Operating surplus/(deficit) (overall)3]],Cons_Metrics[[#This Row],[Share of operating surplus/(deficit) in joint ventures or associates]])/SUM(Cons_Metrics[[#This Row],[Total assets less current liabilities]]),"")</f>
        <v>3.9466026996721221E-2</v>
      </c>
      <c r="BO186" s="27">
        <v>27805</v>
      </c>
      <c r="BP186" s="27">
        <v>0</v>
      </c>
      <c r="BQ186" s="27">
        <v>704530</v>
      </c>
      <c r="BR186" s="65">
        <f>Cons_Metrics[[#This Row],[Total social housing units owned (Period end)]]</f>
        <v>12745</v>
      </c>
      <c r="BS186" s="26">
        <v>7.0156077565820592E-3</v>
      </c>
      <c r="BT186" s="26">
        <v>0.10476115402806244</v>
      </c>
      <c r="BU186" s="30" t="s">
        <v>850</v>
      </c>
      <c r="BV186" s="64">
        <v>1999</v>
      </c>
      <c r="BW186" s="31" t="s">
        <v>851</v>
      </c>
      <c r="BX186" s="30" t="s">
        <v>849</v>
      </c>
      <c r="BY186" s="29">
        <v>0.94607331874240064</v>
      </c>
    </row>
    <row r="187" spans="1:77" x14ac:dyDescent="0.25">
      <c r="A187" s="23" t="s">
        <v>525</v>
      </c>
      <c r="B187" s="24" t="s">
        <v>576</v>
      </c>
      <c r="C187" s="25" t="s">
        <v>686</v>
      </c>
      <c r="D18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7.9062462361188066E-2</v>
      </c>
      <c r="E187" s="27">
        <v>22863</v>
      </c>
      <c r="F187" s="27">
        <v>26346</v>
      </c>
      <c r="G187" s="27">
        <v>30335</v>
      </c>
      <c r="H187" s="27">
        <v>2509</v>
      </c>
      <c r="I187" s="27">
        <v>0</v>
      </c>
      <c r="J187" s="27">
        <v>1037825</v>
      </c>
      <c r="K187" s="27">
        <v>0</v>
      </c>
      <c r="L18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1.234531175630652E-2</v>
      </c>
      <c r="M187" s="27">
        <v>415</v>
      </c>
      <c r="N187" s="27">
        <v>0</v>
      </c>
      <c r="O187" s="27">
        <v>32907</v>
      </c>
      <c r="P187" s="27">
        <v>709</v>
      </c>
      <c r="Q18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1.7692330374782531E-4</v>
      </c>
      <c r="R187" s="27">
        <v>0</v>
      </c>
      <c r="S187" s="27">
        <v>0</v>
      </c>
      <c r="T187" s="27">
        <v>6</v>
      </c>
      <c r="U187" s="27">
        <v>32907</v>
      </c>
      <c r="V187" s="27">
        <v>709</v>
      </c>
      <c r="W187" s="27">
        <v>212</v>
      </c>
      <c r="X187" s="27">
        <v>85</v>
      </c>
      <c r="Y18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0.24045865150675691</v>
      </c>
      <c r="Z187" s="27">
        <v>4113</v>
      </c>
      <c r="AA187" s="27">
        <v>335186</v>
      </c>
      <c r="AB187" s="27">
        <v>89745</v>
      </c>
      <c r="AC187" s="27">
        <v>0</v>
      </c>
      <c r="AD187" s="27">
        <v>0</v>
      </c>
      <c r="AE187" s="27">
        <v>1037825</v>
      </c>
      <c r="AF187" s="27">
        <v>0</v>
      </c>
      <c r="AG18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2.0060273549184759</v>
      </c>
      <c r="AH187" s="27">
        <v>37640</v>
      </c>
      <c r="AI187" s="27">
        <v>3083</v>
      </c>
      <c r="AJ187" s="27">
        <v>-210</v>
      </c>
      <c r="AK187" s="27">
        <v>1138</v>
      </c>
      <c r="AL187" s="27">
        <v>0</v>
      </c>
      <c r="AM187" s="27">
        <v>29</v>
      </c>
      <c r="AN187" s="27">
        <v>32240</v>
      </c>
      <c r="AO187" s="27">
        <v>24542</v>
      </c>
      <c r="AP187" s="27">
        <v>-2509</v>
      </c>
      <c r="AQ187" s="27">
        <v>-10432</v>
      </c>
      <c r="AR18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3.6496745875586498</v>
      </c>
      <c r="AS187" s="27">
        <v>19522</v>
      </c>
      <c r="AT187" s="27">
        <v>11130</v>
      </c>
      <c r="AU187" s="27">
        <v>31866</v>
      </c>
      <c r="AV187" s="27">
        <v>4045</v>
      </c>
      <c r="AW187" s="27">
        <v>10455</v>
      </c>
      <c r="AX187" s="27">
        <v>603</v>
      </c>
      <c r="AY187" s="27">
        <v>32240</v>
      </c>
      <c r="AZ187" s="27">
        <v>0</v>
      </c>
      <c r="BA187" s="27">
        <v>458</v>
      </c>
      <c r="BB187" s="27">
        <v>4801</v>
      </c>
      <c r="BC187" s="27">
        <v>3727</v>
      </c>
      <c r="BD187" s="27">
        <v>1720</v>
      </c>
      <c r="BE187" s="27">
        <v>33035</v>
      </c>
      <c r="BF187" s="26">
        <f>IFERROR(SUM(Cons_Metrics[[#This Row],[Operating surplus/(deficit) (social housing lettings)]])/SUM(Cons_Metrics[[#This Row],[Turnover from social housing lettings]]),"")</f>
        <v>0.28879587463166356</v>
      </c>
      <c r="BG187" s="27">
        <v>43123</v>
      </c>
      <c r="BH187" s="27">
        <v>149320</v>
      </c>
      <c r="BI187" s="26">
        <f>IFERROR(SUM(Cons_Metrics[[#This Row],[Operating surplus/(deficit) (overall)2]],-Cons_Metrics[[#This Row],[Gain/(loss) on disposal of fixed assets (housing properties)2]],-Cons_Metrics[[#This Row],[Gain/(loss) on disposal of fixed assets (other)2]])/SUM(Cons_Metrics[[#This Row],[Turnover (overall)]]),"")</f>
        <v>0.18726468703038399</v>
      </c>
      <c r="BJ187" s="27">
        <v>37640</v>
      </c>
      <c r="BK187" s="27">
        <v>3083</v>
      </c>
      <c r="BL187" s="27">
        <v>-210</v>
      </c>
      <c r="BM187" s="27">
        <v>185657</v>
      </c>
      <c r="BN187" s="26">
        <f>IFERROR(SUM(Cons_Metrics[[#This Row],[Operating surplus/(deficit) (overall)3]],Cons_Metrics[[#This Row],[Share of operating surplus/(deficit) in joint ventures or associates]])/SUM(Cons_Metrics[[#This Row],[Total assets less current liabilities]]),"")</f>
        <v>3.2043696569008878E-2</v>
      </c>
      <c r="BO187" s="27">
        <v>37640</v>
      </c>
      <c r="BP187" s="27">
        <v>0</v>
      </c>
      <c r="BQ187" s="27">
        <v>1174646</v>
      </c>
      <c r="BR187" s="65">
        <f>Cons_Metrics[[#This Row],[Total social housing units owned (Period end)]]</f>
        <v>32907</v>
      </c>
      <c r="BS187" s="26">
        <v>7.3236697359224485E-3</v>
      </c>
      <c r="BT187" s="26">
        <v>7.1565320448536779E-2</v>
      </c>
      <c r="BU187" s="30" t="s">
        <v>850</v>
      </c>
      <c r="BV187" s="64">
        <v>2004</v>
      </c>
      <c r="BW187" s="31" t="s">
        <v>851</v>
      </c>
      <c r="BX187" s="30" t="s">
        <v>858</v>
      </c>
      <c r="BY187" s="29">
        <v>0.87924447830595454</v>
      </c>
    </row>
    <row r="188" spans="1:77" x14ac:dyDescent="0.25">
      <c r="A188" s="23" t="s">
        <v>526</v>
      </c>
      <c r="B188" s="24" t="s">
        <v>172</v>
      </c>
      <c r="C188" s="25" t="s">
        <v>686</v>
      </c>
      <c r="D18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0.16951579439525438</v>
      </c>
      <c r="E188" s="27">
        <v>30135</v>
      </c>
      <c r="F188" s="27">
        <v>0</v>
      </c>
      <c r="G188" s="27">
        <v>3672</v>
      </c>
      <c r="H188" s="27">
        <v>999</v>
      </c>
      <c r="I188" s="27">
        <v>0</v>
      </c>
      <c r="J188" s="27">
        <v>205326</v>
      </c>
      <c r="K188" s="27">
        <v>0</v>
      </c>
      <c r="L18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2.2291666666666668E-2</v>
      </c>
      <c r="M188" s="27">
        <v>107</v>
      </c>
      <c r="N188" s="27">
        <v>0</v>
      </c>
      <c r="O188" s="27">
        <v>4304</v>
      </c>
      <c r="P188" s="27">
        <v>496</v>
      </c>
      <c r="Q18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5.5704559521353413E-3</v>
      </c>
      <c r="R188" s="27">
        <v>27</v>
      </c>
      <c r="S188" s="27">
        <v>0</v>
      </c>
      <c r="T188" s="27">
        <v>0</v>
      </c>
      <c r="U188" s="27">
        <v>4304</v>
      </c>
      <c r="V188" s="27">
        <v>496</v>
      </c>
      <c r="W188" s="27">
        <v>47</v>
      </c>
      <c r="X188" s="27">
        <v>0</v>
      </c>
      <c r="Y18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0.75821376737480883</v>
      </c>
      <c r="Z188" s="27">
        <v>0</v>
      </c>
      <c r="AA188" s="27">
        <v>173730</v>
      </c>
      <c r="AB188" s="27">
        <v>18049</v>
      </c>
      <c r="AC188" s="27">
        <v>0</v>
      </c>
      <c r="AD188" s="27">
        <v>0</v>
      </c>
      <c r="AE188" s="27">
        <v>205326</v>
      </c>
      <c r="AF188" s="27">
        <v>0</v>
      </c>
      <c r="AG18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1.8652857352725136</v>
      </c>
      <c r="AH188" s="27">
        <v>11971</v>
      </c>
      <c r="AI188" s="27">
        <v>504</v>
      </c>
      <c r="AJ188" s="27">
        <v>0</v>
      </c>
      <c r="AK188" s="27">
        <v>167</v>
      </c>
      <c r="AL188" s="27">
        <v>0</v>
      </c>
      <c r="AM188" s="27">
        <v>161</v>
      </c>
      <c r="AN188" s="27">
        <v>3672</v>
      </c>
      <c r="AO188" s="27">
        <v>4908</v>
      </c>
      <c r="AP188" s="27">
        <v>-999</v>
      </c>
      <c r="AQ188" s="27">
        <v>-5808</v>
      </c>
      <c r="AR18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3.6603159851301115</v>
      </c>
      <c r="AS188" s="27">
        <v>6206</v>
      </c>
      <c r="AT188" s="27">
        <v>956</v>
      </c>
      <c r="AU188" s="27">
        <v>3218</v>
      </c>
      <c r="AV188" s="27">
        <v>1135</v>
      </c>
      <c r="AW188" s="27">
        <v>0</v>
      </c>
      <c r="AX188" s="27">
        <v>0</v>
      </c>
      <c r="AY188" s="27">
        <v>3672</v>
      </c>
      <c r="AZ188" s="27">
        <v>0</v>
      </c>
      <c r="BA188" s="27">
        <v>430</v>
      </c>
      <c r="BB188" s="27">
        <v>0</v>
      </c>
      <c r="BC188" s="27">
        <v>137</v>
      </c>
      <c r="BD188" s="27">
        <v>0</v>
      </c>
      <c r="BE188" s="27">
        <v>4304</v>
      </c>
      <c r="BF188" s="26">
        <f>IFERROR(SUM(Cons_Metrics[[#This Row],[Operating surplus/(deficit) (social housing lettings)]])/SUM(Cons_Metrics[[#This Row],[Turnover from social housing lettings]]),"")</f>
        <v>0.37096648175638725</v>
      </c>
      <c r="BG188" s="27">
        <v>9496</v>
      </c>
      <c r="BH188" s="27">
        <v>25598</v>
      </c>
      <c r="BI188" s="26">
        <f>IFERROR(SUM(Cons_Metrics[[#This Row],[Operating surplus/(deficit) (overall)2]],-Cons_Metrics[[#This Row],[Gain/(loss) on disposal of fixed assets (housing properties)2]],-Cons_Metrics[[#This Row],[Gain/(loss) on disposal of fixed assets (other)2]])/SUM(Cons_Metrics[[#This Row],[Turnover (overall)]]),"")</f>
        <v>0.35625077668696409</v>
      </c>
      <c r="BJ188" s="27">
        <v>11971</v>
      </c>
      <c r="BK188" s="27">
        <v>504</v>
      </c>
      <c r="BL188" s="27">
        <v>0</v>
      </c>
      <c r="BM188" s="27">
        <v>32188</v>
      </c>
      <c r="BN188" s="26">
        <f>IFERROR(SUM(Cons_Metrics[[#This Row],[Operating surplus/(deficit) (overall)3]],Cons_Metrics[[#This Row],[Share of operating surplus/(deficit) in joint ventures or associates]])/SUM(Cons_Metrics[[#This Row],[Total assets less current liabilities]]),"")</f>
        <v>4.48024850764423E-2</v>
      </c>
      <c r="BO188" s="27">
        <v>11971</v>
      </c>
      <c r="BP188" s="27">
        <v>0</v>
      </c>
      <c r="BQ188" s="27">
        <v>267195</v>
      </c>
      <c r="BR188" s="65">
        <f>Cons_Metrics[[#This Row],[Total social housing units owned (Period end)]]</f>
        <v>4304</v>
      </c>
      <c r="BS188" s="26">
        <v>0</v>
      </c>
      <c r="BT188" s="26">
        <v>0.1326981175923774</v>
      </c>
      <c r="BU188" s="30" t="s">
        <v>850</v>
      </c>
      <c r="BV188" s="64">
        <v>2008</v>
      </c>
      <c r="BW188" s="31" t="s">
        <v>851</v>
      </c>
      <c r="BX188" s="30" t="s">
        <v>856</v>
      </c>
      <c r="BY188" s="29">
        <v>0.99547208486365901</v>
      </c>
    </row>
    <row r="189" spans="1:77" x14ac:dyDescent="0.25">
      <c r="A189" s="23" t="s">
        <v>529</v>
      </c>
      <c r="B189" s="24" t="s">
        <v>528</v>
      </c>
      <c r="C189" s="25" t="s">
        <v>686</v>
      </c>
      <c r="D18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6.4917282514911662E-2</v>
      </c>
      <c r="E189" s="27">
        <v>34421</v>
      </c>
      <c r="F189" s="27">
        <v>0</v>
      </c>
      <c r="G189" s="27">
        <v>30270</v>
      </c>
      <c r="H189" s="27">
        <v>1068</v>
      </c>
      <c r="I189" s="27">
        <v>0</v>
      </c>
      <c r="J189" s="27">
        <v>1012966</v>
      </c>
      <c r="K189" s="27">
        <v>0</v>
      </c>
      <c r="L18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1.0575444465427469E-2</v>
      </c>
      <c r="M189" s="27">
        <v>392</v>
      </c>
      <c r="N189" s="27">
        <v>0</v>
      </c>
      <c r="O189" s="27">
        <v>35326</v>
      </c>
      <c r="P189" s="27">
        <v>1741</v>
      </c>
      <c r="Q18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5.4482153772556939E-3</v>
      </c>
      <c r="R189" s="27">
        <v>0</v>
      </c>
      <c r="S189" s="27">
        <v>0</v>
      </c>
      <c r="T189" s="27">
        <v>205</v>
      </c>
      <c r="U189" s="27">
        <v>35326</v>
      </c>
      <c r="V189" s="27">
        <v>1741</v>
      </c>
      <c r="W189" s="27">
        <v>298</v>
      </c>
      <c r="X189" s="27">
        <v>262</v>
      </c>
      <c r="Y18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0.54611803357664523</v>
      </c>
      <c r="Z189" s="27">
        <v>17135</v>
      </c>
      <c r="AA189" s="27">
        <v>582473</v>
      </c>
      <c r="AB189" s="27">
        <v>46517</v>
      </c>
      <c r="AC189" s="27">
        <v>0</v>
      </c>
      <c r="AD189" s="27">
        <v>108</v>
      </c>
      <c r="AE189" s="27">
        <v>1012966</v>
      </c>
      <c r="AF189" s="27">
        <v>0</v>
      </c>
      <c r="AG18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1.2939640879105372</v>
      </c>
      <c r="AH189" s="27">
        <v>35493</v>
      </c>
      <c r="AI189" s="27">
        <v>6303</v>
      </c>
      <c r="AJ189" s="27">
        <v>0</v>
      </c>
      <c r="AK189" s="27">
        <v>6301</v>
      </c>
      <c r="AL189" s="27">
        <v>0</v>
      </c>
      <c r="AM189" s="27">
        <v>7029</v>
      </c>
      <c r="AN189" s="27">
        <v>30270</v>
      </c>
      <c r="AO189" s="27">
        <v>37032</v>
      </c>
      <c r="AP189" s="27">
        <v>-1068</v>
      </c>
      <c r="AQ189" s="27">
        <v>-27279</v>
      </c>
      <c r="AR18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3.819015047879617</v>
      </c>
      <c r="AS189" s="27">
        <v>34137</v>
      </c>
      <c r="AT189" s="27">
        <v>11738</v>
      </c>
      <c r="AU189" s="27">
        <v>29978</v>
      </c>
      <c r="AV189" s="27">
        <v>0</v>
      </c>
      <c r="AW189" s="27">
        <v>7412</v>
      </c>
      <c r="AX189" s="27">
        <v>689</v>
      </c>
      <c r="AY189" s="27">
        <v>30270</v>
      </c>
      <c r="AZ189" s="27">
        <v>10664</v>
      </c>
      <c r="BA189" s="27">
        <v>-381</v>
      </c>
      <c r="BB189" s="27">
        <v>5137</v>
      </c>
      <c r="BC189" s="27">
        <v>8992</v>
      </c>
      <c r="BD189" s="27">
        <v>949</v>
      </c>
      <c r="BE189" s="27">
        <v>36550</v>
      </c>
      <c r="BF189" s="26">
        <f>IFERROR(SUM(Cons_Metrics[[#This Row],[Operating surplus/(deficit) (social housing lettings)]])/SUM(Cons_Metrics[[#This Row],[Turnover from social housing lettings]]),"")</f>
        <v>0.18672168549483123</v>
      </c>
      <c r="BG189" s="27">
        <v>30363</v>
      </c>
      <c r="BH189" s="27">
        <v>162611</v>
      </c>
      <c r="BI189" s="26">
        <f>IFERROR(SUM(Cons_Metrics[[#This Row],[Operating surplus/(deficit) (overall)2]],-Cons_Metrics[[#This Row],[Gain/(loss) on disposal of fixed assets (housing properties)2]],-Cons_Metrics[[#This Row],[Gain/(loss) on disposal of fixed assets (other)2]])/SUM(Cons_Metrics[[#This Row],[Turnover (overall)]]),"")</f>
        <v>0.15979460453709382</v>
      </c>
      <c r="BJ189" s="27">
        <v>35493</v>
      </c>
      <c r="BK189" s="27">
        <v>6303</v>
      </c>
      <c r="BL189" s="27">
        <v>0</v>
      </c>
      <c r="BM189" s="27">
        <v>182672</v>
      </c>
      <c r="BN189" s="26">
        <f>IFERROR(SUM(Cons_Metrics[[#This Row],[Operating surplus/(deficit) (overall)3]],Cons_Metrics[[#This Row],[Share of operating surplus/(deficit) in joint ventures or associates]])/SUM(Cons_Metrics[[#This Row],[Total assets less current liabilities]]),"")</f>
        <v>3.2892233350872942E-2</v>
      </c>
      <c r="BO189" s="27">
        <v>35493</v>
      </c>
      <c r="BP189" s="27">
        <v>638</v>
      </c>
      <c r="BQ189" s="27">
        <v>1098466</v>
      </c>
      <c r="BR189" s="65">
        <f>Cons_Metrics[[#This Row],[Total social housing units owned (Period end)]]</f>
        <v>35326</v>
      </c>
      <c r="BS189" s="26">
        <v>1.2540338560833381E-2</v>
      </c>
      <c r="BT189" s="26">
        <v>2.3920058880144937E-2</v>
      </c>
      <c r="BU189" s="30" t="s">
        <v>850</v>
      </c>
      <c r="BV189" s="64">
        <v>2001</v>
      </c>
      <c r="BW189" s="31" t="s">
        <v>851</v>
      </c>
      <c r="BX189" s="30" t="s">
        <v>854</v>
      </c>
      <c r="BY189" s="29">
        <v>0.91538826253095895</v>
      </c>
    </row>
    <row r="190" spans="1:77" x14ac:dyDescent="0.25">
      <c r="A190" s="23" t="s">
        <v>680</v>
      </c>
      <c r="B190" s="24" t="s">
        <v>530</v>
      </c>
      <c r="C190" s="25" t="s">
        <v>686</v>
      </c>
      <c r="D19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0.13525534267892347</v>
      </c>
      <c r="E190" s="27">
        <v>77402</v>
      </c>
      <c r="F190" s="27">
        <v>23626</v>
      </c>
      <c r="G190" s="27">
        <v>17128</v>
      </c>
      <c r="H190" s="27">
        <v>5614</v>
      </c>
      <c r="I190" s="27">
        <v>0</v>
      </c>
      <c r="J190" s="27">
        <v>915084</v>
      </c>
      <c r="K190" s="27">
        <v>0</v>
      </c>
      <c r="L19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1.676829268292683E-2</v>
      </c>
      <c r="M190" s="27">
        <v>649</v>
      </c>
      <c r="N190" s="27">
        <v>0</v>
      </c>
      <c r="O190" s="27">
        <v>37751</v>
      </c>
      <c r="P190" s="27">
        <v>953</v>
      </c>
      <c r="Q19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0" s="27">
        <v>0</v>
      </c>
      <c r="S190" s="27">
        <v>0</v>
      </c>
      <c r="T190" s="27">
        <v>0</v>
      </c>
      <c r="U190" s="27">
        <v>37751</v>
      </c>
      <c r="V190" s="27">
        <v>953</v>
      </c>
      <c r="W190" s="27">
        <v>28</v>
      </c>
      <c r="X190" s="27">
        <v>205</v>
      </c>
      <c r="Y19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0.23893653478806318</v>
      </c>
      <c r="Z190" s="27">
        <v>417</v>
      </c>
      <c r="AA190" s="27">
        <v>294454</v>
      </c>
      <c r="AB190" s="27">
        <v>76224</v>
      </c>
      <c r="AC190" s="27">
        <v>0</v>
      </c>
      <c r="AD190" s="27">
        <v>0</v>
      </c>
      <c r="AE190" s="27">
        <v>915084</v>
      </c>
      <c r="AF190" s="27">
        <v>0</v>
      </c>
      <c r="AG19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3.449794740929768</v>
      </c>
      <c r="AH190" s="27">
        <v>57895</v>
      </c>
      <c r="AI190" s="27">
        <v>5820</v>
      </c>
      <c r="AJ190" s="27">
        <v>-7</v>
      </c>
      <c r="AK190" s="27">
        <v>654</v>
      </c>
      <c r="AL190" s="27">
        <v>0</v>
      </c>
      <c r="AM190" s="27">
        <v>525</v>
      </c>
      <c r="AN190" s="27">
        <v>17128</v>
      </c>
      <c r="AO190" s="27">
        <v>27361</v>
      </c>
      <c r="AP190" s="27">
        <v>-5614</v>
      </c>
      <c r="AQ190" s="27">
        <v>-12412</v>
      </c>
      <c r="AR19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2.9084931072730154</v>
      </c>
      <c r="AS190" s="27">
        <v>36021</v>
      </c>
      <c r="AT190" s="27">
        <v>10447</v>
      </c>
      <c r="AU190" s="27">
        <v>20886</v>
      </c>
      <c r="AV190" s="27">
        <v>10048</v>
      </c>
      <c r="AW190" s="27">
        <v>8714</v>
      </c>
      <c r="AX190" s="27">
        <v>0</v>
      </c>
      <c r="AY190" s="27">
        <v>17128</v>
      </c>
      <c r="AZ190" s="27">
        <v>1056</v>
      </c>
      <c r="BA190" s="27">
        <v>0</v>
      </c>
      <c r="BB190" s="27">
        <v>4326</v>
      </c>
      <c r="BC190" s="27">
        <v>1507</v>
      </c>
      <c r="BD190" s="27">
        <v>0</v>
      </c>
      <c r="BE190" s="27">
        <v>37866</v>
      </c>
      <c r="BF190" s="26">
        <f>IFERROR(SUM(Cons_Metrics[[#This Row],[Operating surplus/(deficit) (social housing lettings)]])/SUM(Cons_Metrics[[#This Row],[Turnover from social housing lettings]]),"")</f>
        <v>0.3050370598040027</v>
      </c>
      <c r="BG190" s="27">
        <v>51608</v>
      </c>
      <c r="BH190" s="27">
        <v>169186</v>
      </c>
      <c r="BI190" s="26">
        <f>IFERROR(SUM(Cons_Metrics[[#This Row],[Operating surplus/(deficit) (overall)2]],-Cons_Metrics[[#This Row],[Gain/(loss) on disposal of fixed assets (housing properties)2]],-Cons_Metrics[[#This Row],[Gain/(loss) on disposal of fixed assets (other)2]])/SUM(Cons_Metrics[[#This Row],[Turnover (overall)]]),"")</f>
        <v>0.26641226840721455</v>
      </c>
      <c r="BJ190" s="27">
        <v>57895</v>
      </c>
      <c r="BK190" s="27">
        <v>5820</v>
      </c>
      <c r="BL190" s="27">
        <v>-7</v>
      </c>
      <c r="BM190" s="27">
        <v>195494</v>
      </c>
      <c r="BN190" s="26">
        <f>IFERROR(SUM(Cons_Metrics[[#This Row],[Operating surplus/(deficit) (overall)3]],Cons_Metrics[[#This Row],[Share of operating surplus/(deficit) in joint ventures or associates]])/SUM(Cons_Metrics[[#This Row],[Total assets less current liabilities]]),"")</f>
        <v>5.6471019930320082E-2</v>
      </c>
      <c r="BO190" s="27">
        <v>57895</v>
      </c>
      <c r="BP190" s="27">
        <v>278</v>
      </c>
      <c r="BQ190" s="27">
        <v>1030139</v>
      </c>
      <c r="BR190" s="65">
        <f>Cons_Metrics[[#This Row],[Total social housing units owned (Period end)]]</f>
        <v>37751</v>
      </c>
      <c r="BS190" s="26">
        <v>4.132340865142645E-3</v>
      </c>
      <c r="BT190" s="26">
        <v>9.2500860904346907E-2</v>
      </c>
      <c r="BU190" s="30" t="s">
        <v>850</v>
      </c>
      <c r="BV190" s="64">
        <v>2008</v>
      </c>
      <c r="BW190" s="31" t="s">
        <v>851</v>
      </c>
      <c r="BX190" s="30" t="s">
        <v>853</v>
      </c>
      <c r="BY190" s="29">
        <v>0.92070169320167683</v>
      </c>
    </row>
    <row r="191" spans="1:77" x14ac:dyDescent="0.25">
      <c r="A191" s="23" t="s">
        <v>531</v>
      </c>
      <c r="B191" s="24" t="s">
        <v>639</v>
      </c>
      <c r="C191" s="25" t="s">
        <v>686</v>
      </c>
      <c r="D19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3.5422379071933671E-2</v>
      </c>
      <c r="E191" s="27">
        <v>1265</v>
      </c>
      <c r="F191" s="27">
        <v>0</v>
      </c>
      <c r="G191" s="27">
        <v>4135</v>
      </c>
      <c r="H191" s="27">
        <v>0</v>
      </c>
      <c r="I191" s="27">
        <v>0</v>
      </c>
      <c r="J191" s="27">
        <v>152446</v>
      </c>
      <c r="K191" s="27">
        <v>0</v>
      </c>
      <c r="L19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91" s="27">
        <v>0</v>
      </c>
      <c r="N191" s="27">
        <v>0</v>
      </c>
      <c r="O191" s="27">
        <v>2066</v>
      </c>
      <c r="P191" s="27">
        <v>1126</v>
      </c>
      <c r="Q19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1" s="27">
        <v>0</v>
      </c>
      <c r="S191" s="27">
        <v>0</v>
      </c>
      <c r="T191" s="27">
        <v>0</v>
      </c>
      <c r="U191" s="27">
        <v>2066</v>
      </c>
      <c r="V191" s="27">
        <v>1126</v>
      </c>
      <c r="W191" s="27">
        <v>0</v>
      </c>
      <c r="X191" s="27">
        <v>0</v>
      </c>
      <c r="Y19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0.28900069532818179</v>
      </c>
      <c r="Z191" s="27">
        <v>0</v>
      </c>
      <c r="AA191" s="27">
        <v>49732</v>
      </c>
      <c r="AB191" s="27">
        <v>5675</v>
      </c>
      <c r="AC191" s="27">
        <v>0</v>
      </c>
      <c r="AD191" s="27">
        <v>0</v>
      </c>
      <c r="AE191" s="27">
        <v>152446</v>
      </c>
      <c r="AF191" s="27">
        <v>0</v>
      </c>
      <c r="AG19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0.17666446934739619</v>
      </c>
      <c r="AH191" s="27">
        <v>2691</v>
      </c>
      <c r="AI191" s="27">
        <v>629</v>
      </c>
      <c r="AJ191" s="27">
        <v>0</v>
      </c>
      <c r="AK191" s="27">
        <v>60</v>
      </c>
      <c r="AL191" s="27">
        <v>0</v>
      </c>
      <c r="AM191" s="27">
        <v>27</v>
      </c>
      <c r="AN191" s="27">
        <v>4135</v>
      </c>
      <c r="AO191" s="27">
        <v>2642</v>
      </c>
      <c r="AP191" s="27">
        <v>0</v>
      </c>
      <c r="AQ191" s="27">
        <v>-3034</v>
      </c>
      <c r="AR19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8.1781219748305904</v>
      </c>
      <c r="AS191" s="27">
        <v>2574</v>
      </c>
      <c r="AT191" s="27">
        <v>2437</v>
      </c>
      <c r="AU191" s="27">
        <v>3660</v>
      </c>
      <c r="AV191" s="27">
        <v>2314</v>
      </c>
      <c r="AW191" s="27">
        <v>1248</v>
      </c>
      <c r="AX191" s="27">
        <v>0</v>
      </c>
      <c r="AY191" s="27">
        <v>4135</v>
      </c>
      <c r="AZ191" s="27">
        <v>0</v>
      </c>
      <c r="BA191" s="27">
        <v>157</v>
      </c>
      <c r="BB191" s="27">
        <v>371</v>
      </c>
      <c r="BC191" s="27">
        <v>0</v>
      </c>
      <c r="BD191" s="27">
        <v>0</v>
      </c>
      <c r="BE191" s="27">
        <v>2066</v>
      </c>
      <c r="BF191" s="26">
        <f>IFERROR(SUM(Cons_Metrics[[#This Row],[Operating surplus/(deficit) (social housing lettings)]])/SUM(Cons_Metrics[[#This Row],[Turnover from social housing lettings]]),"")</f>
        <v>0.12278236430704374</v>
      </c>
      <c r="BG191" s="27">
        <v>2097</v>
      </c>
      <c r="BH191" s="27">
        <v>17079</v>
      </c>
      <c r="BI191" s="26">
        <f>IFERROR(SUM(Cons_Metrics[[#This Row],[Operating surplus/(deficit) (overall)2]],-Cons_Metrics[[#This Row],[Gain/(loss) on disposal of fixed assets (housing properties)2]],-Cons_Metrics[[#This Row],[Gain/(loss) on disposal of fixed assets (other)2]])/SUM(Cons_Metrics[[#This Row],[Turnover (overall)]]),"")</f>
        <v>0.11606439266013734</v>
      </c>
      <c r="BJ191" s="27">
        <v>2691</v>
      </c>
      <c r="BK191" s="27">
        <v>629</v>
      </c>
      <c r="BL191" s="27">
        <v>0</v>
      </c>
      <c r="BM191" s="27">
        <v>17766</v>
      </c>
      <c r="BN191" s="26">
        <f>IFERROR(SUM(Cons_Metrics[[#This Row],[Operating surplus/(deficit) (overall)3]],Cons_Metrics[[#This Row],[Share of operating surplus/(deficit) in joint ventures or associates]])/SUM(Cons_Metrics[[#This Row],[Total assets less current liabilities]]),"")</f>
        <v>1.6284811735231108E-2</v>
      </c>
      <c r="BO191" s="27">
        <v>2691</v>
      </c>
      <c r="BP191" s="27">
        <v>0</v>
      </c>
      <c r="BQ191" s="27">
        <v>165246</v>
      </c>
      <c r="BR191" s="65">
        <f>Cons_Metrics[[#This Row],[Total social housing units owned (Period end)]]</f>
        <v>2066</v>
      </c>
      <c r="BS191" s="26">
        <v>0</v>
      </c>
      <c r="BT191" s="26">
        <v>0</v>
      </c>
      <c r="BU191" s="30" t="s">
        <v>850</v>
      </c>
      <c r="BV191" s="64">
        <v>2000</v>
      </c>
      <c r="BW191" s="31" t="s">
        <v>851</v>
      </c>
      <c r="BX191" s="30" t="s">
        <v>846</v>
      </c>
      <c r="BY191" s="29">
        <v>1.2671743050743891</v>
      </c>
    </row>
    <row r="192" spans="1:77" x14ac:dyDescent="0.25">
      <c r="A192" s="23" t="s">
        <v>532</v>
      </c>
      <c r="B192" s="24" t="s">
        <v>266</v>
      </c>
      <c r="C192" s="25" t="s">
        <v>686</v>
      </c>
      <c r="D19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0.12585422955403933</v>
      </c>
      <c r="E192" s="27">
        <v>14112</v>
      </c>
      <c r="F192" s="27">
        <v>5098</v>
      </c>
      <c r="G192" s="27">
        <v>3688</v>
      </c>
      <c r="H192" s="27">
        <v>325</v>
      </c>
      <c r="I192" s="27">
        <v>0</v>
      </c>
      <c r="J192" s="27">
        <v>184523</v>
      </c>
      <c r="K192" s="27">
        <v>0</v>
      </c>
      <c r="L19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2.127008416220352E-2</v>
      </c>
      <c r="M192" s="27">
        <v>139</v>
      </c>
      <c r="N192" s="27">
        <v>0</v>
      </c>
      <c r="O192" s="27">
        <v>6236</v>
      </c>
      <c r="P192" s="27">
        <v>299</v>
      </c>
      <c r="Q19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2" s="27">
        <v>0</v>
      </c>
      <c r="S192" s="27">
        <v>0</v>
      </c>
      <c r="T192" s="27">
        <v>0</v>
      </c>
      <c r="U192" s="27">
        <v>6236</v>
      </c>
      <c r="V192" s="27">
        <v>299</v>
      </c>
      <c r="W192" s="27">
        <v>0</v>
      </c>
      <c r="X192" s="27">
        <v>0</v>
      </c>
      <c r="Y19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0.58635508852554963</v>
      </c>
      <c r="Z192" s="27">
        <v>2368</v>
      </c>
      <c r="AA192" s="27">
        <v>109956</v>
      </c>
      <c r="AB192" s="27">
        <v>4128</v>
      </c>
      <c r="AC192" s="27">
        <v>0</v>
      </c>
      <c r="AD192" s="27">
        <v>0</v>
      </c>
      <c r="AE192" s="27">
        <v>184523</v>
      </c>
      <c r="AF192" s="27">
        <v>0</v>
      </c>
      <c r="AG19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2.0881020996294772</v>
      </c>
      <c r="AH192" s="27">
        <v>10855</v>
      </c>
      <c r="AI192" s="27">
        <v>2016</v>
      </c>
      <c r="AJ192" s="27">
        <v>-2</v>
      </c>
      <c r="AK192" s="27">
        <v>338</v>
      </c>
      <c r="AL192" s="27">
        <v>0</v>
      </c>
      <c r="AM192" s="27">
        <v>20</v>
      </c>
      <c r="AN192" s="27">
        <v>3688</v>
      </c>
      <c r="AO192" s="27">
        <v>5309</v>
      </c>
      <c r="AP192" s="27">
        <v>-350</v>
      </c>
      <c r="AQ192" s="27">
        <v>-4508</v>
      </c>
      <c r="AR19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2.9441949967928158</v>
      </c>
      <c r="AS192" s="27">
        <v>5352</v>
      </c>
      <c r="AT192" s="27">
        <v>1469</v>
      </c>
      <c r="AU192" s="27">
        <v>2584</v>
      </c>
      <c r="AV192" s="27">
        <v>3070</v>
      </c>
      <c r="AW192" s="27">
        <v>1010</v>
      </c>
      <c r="AX192" s="27">
        <v>0</v>
      </c>
      <c r="AY192" s="27">
        <v>3688</v>
      </c>
      <c r="AZ192" s="27">
        <v>203</v>
      </c>
      <c r="BA192" s="27">
        <v>376</v>
      </c>
      <c r="BB192" s="27">
        <v>0</v>
      </c>
      <c r="BC192" s="27">
        <v>112</v>
      </c>
      <c r="BD192" s="27">
        <v>496</v>
      </c>
      <c r="BE192" s="27">
        <v>6236</v>
      </c>
      <c r="BF192" s="26">
        <f>IFERROR(SUM(Cons_Metrics[[#This Row],[Operating surplus/(deficit) (social housing lettings)]])/SUM(Cons_Metrics[[#This Row],[Turnover from social housing lettings]]),"")</f>
        <v>0.31813616471769857</v>
      </c>
      <c r="BG192" s="27">
        <v>8869</v>
      </c>
      <c r="BH192" s="27">
        <v>27878</v>
      </c>
      <c r="BI192" s="26">
        <f>IFERROR(SUM(Cons_Metrics[[#This Row],[Operating surplus/(deficit) (overall)2]],-Cons_Metrics[[#This Row],[Gain/(loss) on disposal of fixed assets (housing properties)2]],-Cons_Metrics[[#This Row],[Gain/(loss) on disposal of fixed assets (other)2]])/SUM(Cons_Metrics[[#This Row],[Turnover (overall)]]),"")</f>
        <v>0.29018282075688451</v>
      </c>
      <c r="BJ192" s="27">
        <v>10855</v>
      </c>
      <c r="BK192" s="27">
        <v>2016</v>
      </c>
      <c r="BL192" s="27">
        <v>-2</v>
      </c>
      <c r="BM192" s="27">
        <v>30467</v>
      </c>
      <c r="BN192" s="26">
        <f>IFERROR(SUM(Cons_Metrics[[#This Row],[Operating surplus/(deficit) (overall)3]],Cons_Metrics[[#This Row],[Share of operating surplus/(deficit) in joint ventures or associates]])/SUM(Cons_Metrics[[#This Row],[Total assets less current liabilities]]),"")</f>
        <v>5.8545293724246543E-2</v>
      </c>
      <c r="BO192" s="27">
        <v>10855</v>
      </c>
      <c r="BP192" s="27">
        <v>0</v>
      </c>
      <c r="BQ192" s="27">
        <v>185412</v>
      </c>
      <c r="BR192" s="65">
        <f>Cons_Metrics[[#This Row],[Total social housing units owned (Period end)]]</f>
        <v>6236</v>
      </c>
      <c r="BS192" s="26">
        <v>3.2107882485150104E-4</v>
      </c>
      <c r="BT192" s="26">
        <v>2.6489003050248837E-2</v>
      </c>
      <c r="BU192" s="30" t="s">
        <v>850</v>
      </c>
      <c r="BV192" s="64">
        <v>2001</v>
      </c>
      <c r="BW192" s="31" t="s">
        <v>851</v>
      </c>
      <c r="BX192" s="30" t="s">
        <v>849</v>
      </c>
      <c r="BY192" s="29">
        <v>0.94635269951956436</v>
      </c>
    </row>
    <row r="193" spans="1:77" x14ac:dyDescent="0.25">
      <c r="A193" s="23" t="s">
        <v>533</v>
      </c>
      <c r="B193" s="24" t="s">
        <v>273</v>
      </c>
      <c r="C193" s="25" t="s">
        <v>686</v>
      </c>
      <c r="D19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9.8222821745223097E-3</v>
      </c>
      <c r="E193" s="27">
        <v>17</v>
      </c>
      <c r="F193" s="27">
        <v>0</v>
      </c>
      <c r="G193" s="27">
        <v>1483</v>
      </c>
      <c r="H193" s="27">
        <v>0</v>
      </c>
      <c r="I193" s="27">
        <v>0</v>
      </c>
      <c r="J193" s="27">
        <v>152714</v>
      </c>
      <c r="K193" s="27">
        <v>0</v>
      </c>
      <c r="L19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193" s="27">
        <v>0</v>
      </c>
      <c r="N193" s="27">
        <v>0</v>
      </c>
      <c r="O193" s="27">
        <v>3211</v>
      </c>
      <c r="P193" s="27">
        <v>0</v>
      </c>
      <c r="Q19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3" s="27">
        <v>0</v>
      </c>
      <c r="S193" s="27">
        <v>0</v>
      </c>
      <c r="T193" s="27">
        <v>0</v>
      </c>
      <c r="U193" s="27">
        <v>3211</v>
      </c>
      <c r="V193" s="27">
        <v>0</v>
      </c>
      <c r="W193" s="27">
        <v>19</v>
      </c>
      <c r="X193" s="27">
        <v>0</v>
      </c>
      <c r="Y19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0.47443587359377659</v>
      </c>
      <c r="Z193" s="27">
        <v>3389</v>
      </c>
      <c r="AA193" s="27">
        <v>77510</v>
      </c>
      <c r="AB193" s="27">
        <v>8446</v>
      </c>
      <c r="AC193" s="27">
        <v>0</v>
      </c>
      <c r="AD193" s="27">
        <v>0</v>
      </c>
      <c r="AE193" s="27">
        <v>152714</v>
      </c>
      <c r="AF193" s="27">
        <v>0</v>
      </c>
      <c r="AG19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2.0231175693527081</v>
      </c>
      <c r="AH193" s="27">
        <v>5105</v>
      </c>
      <c r="AI193" s="27">
        <v>105</v>
      </c>
      <c r="AJ193" s="27">
        <v>0</v>
      </c>
      <c r="AK193" s="27">
        <v>922</v>
      </c>
      <c r="AL193" s="27">
        <v>0</v>
      </c>
      <c r="AM193" s="27">
        <v>27</v>
      </c>
      <c r="AN193" s="27">
        <v>1483</v>
      </c>
      <c r="AO193" s="27">
        <v>3504</v>
      </c>
      <c r="AP193" s="27">
        <v>0</v>
      </c>
      <c r="AQ193" s="27">
        <v>-3028</v>
      </c>
      <c r="AR19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8.063843039551541</v>
      </c>
      <c r="AS193" s="27">
        <v>2220</v>
      </c>
      <c r="AT193" s="27">
        <v>4677</v>
      </c>
      <c r="AU193" s="27">
        <v>2397</v>
      </c>
      <c r="AV193" s="27">
        <v>1197</v>
      </c>
      <c r="AW193" s="27">
        <v>0</v>
      </c>
      <c r="AX193" s="27">
        <v>399</v>
      </c>
      <c r="AY193" s="27">
        <v>1483</v>
      </c>
      <c r="AZ193" s="27">
        <v>0</v>
      </c>
      <c r="BA193" s="27">
        <v>0</v>
      </c>
      <c r="BB193" s="27">
        <v>0</v>
      </c>
      <c r="BC193" s="27">
        <v>0</v>
      </c>
      <c r="BD193" s="27">
        <v>13520</v>
      </c>
      <c r="BE193" s="27">
        <v>3211</v>
      </c>
      <c r="BF193" s="26">
        <f>IFERROR(SUM(Cons_Metrics[[#This Row],[Operating surplus/(deficit) (social housing lettings)]])/SUM(Cons_Metrics[[#This Row],[Turnover from social housing lettings]]),"")</f>
        <v>0.27538611524449691</v>
      </c>
      <c r="BG193" s="27">
        <v>5367</v>
      </c>
      <c r="BH193" s="27">
        <v>19489</v>
      </c>
      <c r="BI193" s="26">
        <f>IFERROR(SUM(Cons_Metrics[[#This Row],[Operating surplus/(deficit) (overall)2]],-Cons_Metrics[[#This Row],[Gain/(loss) on disposal of fixed assets (housing properties)2]],-Cons_Metrics[[#This Row],[Gain/(loss) on disposal of fixed assets (other)2]])/SUM(Cons_Metrics[[#This Row],[Turnover (overall)]]),"")</f>
        <v>0.14618600707540275</v>
      </c>
      <c r="BJ193" s="27">
        <v>5105</v>
      </c>
      <c r="BK193" s="27">
        <v>105</v>
      </c>
      <c r="BL193" s="27">
        <v>0</v>
      </c>
      <c r="BM193" s="27">
        <v>34203</v>
      </c>
      <c r="BN193" s="26">
        <f>IFERROR(SUM(Cons_Metrics[[#This Row],[Operating surplus/(deficit) (overall)3]],Cons_Metrics[[#This Row],[Share of operating surplus/(deficit) in joint ventures or associates]])/SUM(Cons_Metrics[[#This Row],[Total assets less current liabilities]]),"")</f>
        <v>3.1671878102044866E-2</v>
      </c>
      <c r="BO193" s="27">
        <v>5105</v>
      </c>
      <c r="BP193" s="27">
        <v>0</v>
      </c>
      <c r="BQ193" s="27">
        <v>161184</v>
      </c>
      <c r="BR193" s="65">
        <f>Cons_Metrics[[#This Row],[Total social housing units owned (Period end)]]</f>
        <v>3211</v>
      </c>
      <c r="BS193" s="26">
        <v>0.1764522173641474</v>
      </c>
      <c r="BT193" s="26">
        <v>0</v>
      </c>
      <c r="BU193" s="30" t="s">
        <v>845</v>
      </c>
      <c r="BV193" s="64" t="s">
        <v>118</v>
      </c>
      <c r="BW193" s="31" t="s">
        <v>118</v>
      </c>
      <c r="BX193" s="30" t="s">
        <v>849</v>
      </c>
      <c r="BY193" s="29">
        <v>0.94645614829962743</v>
      </c>
    </row>
    <row r="194" spans="1:77" x14ac:dyDescent="0.25">
      <c r="A194" s="23" t="s">
        <v>534</v>
      </c>
      <c r="B194" s="24" t="s">
        <v>347</v>
      </c>
      <c r="C194" s="25" t="s">
        <v>686</v>
      </c>
      <c r="D19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5.1574951666902437E-2</v>
      </c>
      <c r="E194" s="27">
        <v>3579</v>
      </c>
      <c r="F194" s="27">
        <v>0</v>
      </c>
      <c r="G194" s="27">
        <v>712</v>
      </c>
      <c r="H194" s="27">
        <v>84</v>
      </c>
      <c r="I194" s="27">
        <v>0</v>
      </c>
      <c r="J194" s="27">
        <v>84828</v>
      </c>
      <c r="K194" s="27">
        <v>0</v>
      </c>
      <c r="L19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7.1123755334281651E-3</v>
      </c>
      <c r="M194" s="27">
        <v>10</v>
      </c>
      <c r="N194" s="27">
        <v>0</v>
      </c>
      <c r="O194" s="27">
        <v>1406</v>
      </c>
      <c r="P194" s="27">
        <v>0</v>
      </c>
      <c r="Q19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4" s="27">
        <v>0</v>
      </c>
      <c r="S194" s="27">
        <v>0</v>
      </c>
      <c r="T194" s="27">
        <v>0</v>
      </c>
      <c r="U194" s="27">
        <v>1406</v>
      </c>
      <c r="V194" s="27">
        <v>0</v>
      </c>
      <c r="W194" s="27">
        <v>0</v>
      </c>
      <c r="X194" s="27">
        <v>1</v>
      </c>
      <c r="Y19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0.55913141887112749</v>
      </c>
      <c r="Z194" s="27">
        <v>43</v>
      </c>
      <c r="AA194" s="27">
        <v>52414</v>
      </c>
      <c r="AB194" s="27">
        <v>5027</v>
      </c>
      <c r="AC194" s="27">
        <v>0</v>
      </c>
      <c r="AD194" s="27">
        <v>0</v>
      </c>
      <c r="AE194" s="27">
        <v>84828</v>
      </c>
      <c r="AF194" s="27">
        <v>0</v>
      </c>
      <c r="AG19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0.54121660034110286</v>
      </c>
      <c r="AH194" s="27">
        <v>3001</v>
      </c>
      <c r="AI194" s="27">
        <v>583</v>
      </c>
      <c r="AJ194" s="27">
        <v>0</v>
      </c>
      <c r="AK194" s="27">
        <v>339</v>
      </c>
      <c r="AL194" s="27">
        <v>0</v>
      </c>
      <c r="AM194" s="27">
        <v>2</v>
      </c>
      <c r="AN194" s="27">
        <v>712</v>
      </c>
      <c r="AO194" s="27">
        <v>1487</v>
      </c>
      <c r="AP194" s="27">
        <v>-84</v>
      </c>
      <c r="AQ194" s="27">
        <v>-5193</v>
      </c>
      <c r="AR19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3.4585942936673626</v>
      </c>
      <c r="AS194" s="27">
        <v>1671</v>
      </c>
      <c r="AT194" s="27">
        <v>1048</v>
      </c>
      <c r="AU194" s="27">
        <v>1000</v>
      </c>
      <c r="AV194" s="27">
        <v>450</v>
      </c>
      <c r="AW194" s="27">
        <v>0</v>
      </c>
      <c r="AX194" s="27">
        <v>0</v>
      </c>
      <c r="AY194" s="27">
        <v>712</v>
      </c>
      <c r="AZ194" s="27">
        <v>89</v>
      </c>
      <c r="BA194" s="27">
        <v>0</v>
      </c>
      <c r="BB194" s="27">
        <v>0</v>
      </c>
      <c r="BC194" s="27">
        <v>0</v>
      </c>
      <c r="BD194" s="27">
        <v>0</v>
      </c>
      <c r="BE194" s="27">
        <v>1437</v>
      </c>
      <c r="BF194" s="26">
        <f>IFERROR(SUM(Cons_Metrics[[#This Row],[Operating surplus/(deficit) (social housing lettings)]])/SUM(Cons_Metrics[[#This Row],[Turnover from social housing lettings]]),"")</f>
        <v>0.29517923362175524</v>
      </c>
      <c r="BG194" s="27">
        <v>2388</v>
      </c>
      <c r="BH194" s="27">
        <v>8090</v>
      </c>
      <c r="BI194" s="26">
        <f>IFERROR(SUM(Cons_Metrics[[#This Row],[Operating surplus/(deficit) (overall)2]],-Cons_Metrics[[#This Row],[Gain/(loss) on disposal of fixed assets (housing properties)2]],-Cons_Metrics[[#This Row],[Gain/(loss) on disposal of fixed assets (other)2]])/SUM(Cons_Metrics[[#This Row],[Turnover (overall)]]),"")</f>
        <v>0.29079975947083586</v>
      </c>
      <c r="BJ194" s="27">
        <v>3001</v>
      </c>
      <c r="BK194" s="27">
        <v>583</v>
      </c>
      <c r="BL194" s="27">
        <v>0</v>
      </c>
      <c r="BM194" s="27">
        <v>8315</v>
      </c>
      <c r="BN194" s="26">
        <f>IFERROR(SUM(Cons_Metrics[[#This Row],[Operating surplus/(deficit) (overall)3]],Cons_Metrics[[#This Row],[Share of operating surplus/(deficit) in joint ventures or associates]])/SUM(Cons_Metrics[[#This Row],[Total assets less current liabilities]]),"")</f>
        <v>3.4078263041947721E-2</v>
      </c>
      <c r="BO194" s="27">
        <v>3001</v>
      </c>
      <c r="BP194" s="27">
        <v>0</v>
      </c>
      <c r="BQ194" s="27">
        <v>88062</v>
      </c>
      <c r="BR194" s="65">
        <f>Cons_Metrics[[#This Row],[Total social housing units owned (Period end)]]</f>
        <v>1406</v>
      </c>
      <c r="BS194" s="26">
        <v>7.254623044096728E-2</v>
      </c>
      <c r="BT194" s="26">
        <v>6.5433854907539113E-2</v>
      </c>
      <c r="BU194" s="30" t="s">
        <v>845</v>
      </c>
      <c r="BV194" s="64" t="s">
        <v>118</v>
      </c>
      <c r="BW194" s="31" t="s">
        <v>118</v>
      </c>
      <c r="BX194" s="30" t="s">
        <v>852</v>
      </c>
      <c r="BY194" s="29">
        <v>0.94953308586159046</v>
      </c>
    </row>
    <row r="195" spans="1:77" x14ac:dyDescent="0.25">
      <c r="A195" s="23" t="s">
        <v>535</v>
      </c>
      <c r="B195" s="24" t="s">
        <v>45</v>
      </c>
      <c r="C195" s="25" t="s">
        <v>686</v>
      </c>
      <c r="D19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0.15756614618918971</v>
      </c>
      <c r="E195" s="27">
        <v>22249</v>
      </c>
      <c r="F195" s="27">
        <v>0</v>
      </c>
      <c r="G195" s="27">
        <v>2888</v>
      </c>
      <c r="H195" s="27">
        <v>0</v>
      </c>
      <c r="I195" s="27">
        <v>0</v>
      </c>
      <c r="J195" s="27">
        <v>159533</v>
      </c>
      <c r="K195" s="27">
        <v>0</v>
      </c>
      <c r="L19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4.4854881266490766E-2</v>
      </c>
      <c r="M195" s="27">
        <v>187</v>
      </c>
      <c r="N195" s="27">
        <v>0</v>
      </c>
      <c r="O195" s="27">
        <v>4169</v>
      </c>
      <c r="P195" s="27">
        <v>0</v>
      </c>
      <c r="Q19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5" s="27">
        <v>0</v>
      </c>
      <c r="S195" s="27">
        <v>0</v>
      </c>
      <c r="T195" s="27">
        <v>0</v>
      </c>
      <c r="U195" s="27">
        <v>4169</v>
      </c>
      <c r="V195" s="27">
        <v>0</v>
      </c>
      <c r="W195" s="27">
        <v>2</v>
      </c>
      <c r="X195" s="27">
        <v>44</v>
      </c>
      <c r="Y19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0.58685036951602487</v>
      </c>
      <c r="Z195" s="27">
        <v>3900</v>
      </c>
      <c r="AA195" s="27">
        <v>106397</v>
      </c>
      <c r="AB195" s="27">
        <v>16675</v>
      </c>
      <c r="AC195" s="27">
        <v>0</v>
      </c>
      <c r="AD195" s="27">
        <v>0</v>
      </c>
      <c r="AE195" s="27">
        <v>159533</v>
      </c>
      <c r="AF195" s="27">
        <v>0</v>
      </c>
      <c r="AG19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1.9268065268065269</v>
      </c>
      <c r="AH195" s="27">
        <v>6676</v>
      </c>
      <c r="AI195" s="27">
        <v>310</v>
      </c>
      <c r="AJ195" s="27">
        <v>-297</v>
      </c>
      <c r="AK195" s="27">
        <v>208</v>
      </c>
      <c r="AL195" s="27">
        <v>0</v>
      </c>
      <c r="AM195" s="27">
        <v>181</v>
      </c>
      <c r="AN195" s="27">
        <v>2888</v>
      </c>
      <c r="AO195" s="27">
        <v>4518</v>
      </c>
      <c r="AP195" s="27">
        <v>-773</v>
      </c>
      <c r="AQ195" s="27">
        <v>-3517</v>
      </c>
      <c r="AR19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3.4859678579995204</v>
      </c>
      <c r="AS195" s="27">
        <v>4817</v>
      </c>
      <c r="AT195" s="27">
        <v>881</v>
      </c>
      <c r="AU195" s="27">
        <v>2670</v>
      </c>
      <c r="AV195" s="27">
        <v>1438</v>
      </c>
      <c r="AW195" s="27">
        <v>1778</v>
      </c>
      <c r="AX195" s="27">
        <v>0</v>
      </c>
      <c r="AY195" s="27">
        <v>2888</v>
      </c>
      <c r="AZ195" s="27">
        <v>44</v>
      </c>
      <c r="BA195" s="27">
        <v>0</v>
      </c>
      <c r="BB195" s="27">
        <v>0</v>
      </c>
      <c r="BC195" s="27">
        <v>17</v>
      </c>
      <c r="BD195" s="27">
        <v>0</v>
      </c>
      <c r="BE195" s="27">
        <v>4169</v>
      </c>
      <c r="BF195" s="26">
        <f>IFERROR(SUM(Cons_Metrics[[#This Row],[Operating surplus/(deficit) (social housing lettings)]])/SUM(Cons_Metrics[[#This Row],[Turnover from social housing lettings]]),"")</f>
        <v>0.23055223523786755</v>
      </c>
      <c r="BG195" s="27">
        <v>4822</v>
      </c>
      <c r="BH195" s="27">
        <v>20915</v>
      </c>
      <c r="BI195" s="26">
        <f>IFERROR(SUM(Cons_Metrics[[#This Row],[Operating surplus/(deficit) (overall)2]],-Cons_Metrics[[#This Row],[Gain/(loss) on disposal of fixed assets (housing properties)2]],-Cons_Metrics[[#This Row],[Gain/(loss) on disposal of fixed assets (other)2]])/SUM(Cons_Metrics[[#This Row],[Turnover (overall)]]),"")</f>
        <v>0.24739167563955</v>
      </c>
      <c r="BJ195" s="27">
        <v>6676</v>
      </c>
      <c r="BK195" s="27">
        <v>310</v>
      </c>
      <c r="BL195" s="27">
        <v>-297</v>
      </c>
      <c r="BM195" s="27">
        <v>26933</v>
      </c>
      <c r="BN195" s="26">
        <f>IFERROR(SUM(Cons_Metrics[[#This Row],[Operating surplus/(deficit) (overall)3]],Cons_Metrics[[#This Row],[Share of operating surplus/(deficit) in joint ventures or associates]])/SUM(Cons_Metrics[[#This Row],[Total assets less current liabilities]]),"")</f>
        <v>3.7721776471917733E-2</v>
      </c>
      <c r="BO195" s="27">
        <v>6676</v>
      </c>
      <c r="BP195" s="27">
        <v>0</v>
      </c>
      <c r="BQ195" s="27">
        <v>176980</v>
      </c>
      <c r="BR195" s="65">
        <f>Cons_Metrics[[#This Row],[Total social housing units owned (Period end)]]</f>
        <v>4169</v>
      </c>
      <c r="BS195" s="26">
        <v>0</v>
      </c>
      <c r="BT195" s="26">
        <v>0.14244604316546763</v>
      </c>
      <c r="BU195" s="30" t="s">
        <v>850</v>
      </c>
      <c r="BV195" s="64">
        <v>2003</v>
      </c>
      <c r="BW195" s="31" t="s">
        <v>851</v>
      </c>
      <c r="BX195" s="30" t="s">
        <v>855</v>
      </c>
      <c r="BY195" s="29">
        <v>0.94426559457102599</v>
      </c>
    </row>
    <row r="196" spans="1:77" x14ac:dyDescent="0.25">
      <c r="A196" s="23" t="s">
        <v>641</v>
      </c>
      <c r="B196" s="24" t="s">
        <v>640</v>
      </c>
      <c r="C196" s="25" t="s">
        <v>686</v>
      </c>
      <c r="D19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0.14249189994318442</v>
      </c>
      <c r="E196" s="27">
        <v>17697</v>
      </c>
      <c r="F196" s="27">
        <v>0</v>
      </c>
      <c r="G196" s="27">
        <v>812</v>
      </c>
      <c r="H196" s="27">
        <v>50</v>
      </c>
      <c r="I196" s="27">
        <v>0</v>
      </c>
      <c r="J196" s="27">
        <v>130246</v>
      </c>
      <c r="K196" s="27">
        <v>0</v>
      </c>
      <c r="L19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1.7042330951072018E-2</v>
      </c>
      <c r="M196" s="27">
        <v>31</v>
      </c>
      <c r="N196" s="27">
        <v>0</v>
      </c>
      <c r="O196" s="27">
        <v>1735</v>
      </c>
      <c r="P196" s="27">
        <v>84</v>
      </c>
      <c r="Q19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6" s="27">
        <v>0</v>
      </c>
      <c r="S196" s="27">
        <v>0</v>
      </c>
      <c r="T196" s="27">
        <v>0</v>
      </c>
      <c r="U196" s="27">
        <v>1735</v>
      </c>
      <c r="V196" s="27">
        <v>84</v>
      </c>
      <c r="W196" s="27">
        <v>0</v>
      </c>
      <c r="X196" s="27">
        <v>0</v>
      </c>
      <c r="Y19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0.35661747769605207</v>
      </c>
      <c r="Z196" s="27">
        <v>3000</v>
      </c>
      <c r="AA196" s="27">
        <v>53916</v>
      </c>
      <c r="AB196" s="27">
        <v>10468</v>
      </c>
      <c r="AC196" s="27">
        <v>0</v>
      </c>
      <c r="AD196" s="27">
        <v>0</v>
      </c>
      <c r="AE196" s="27">
        <v>130246</v>
      </c>
      <c r="AF196" s="27">
        <v>0</v>
      </c>
      <c r="AG19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1.8075079872204474</v>
      </c>
      <c r="AH196" s="27">
        <v>3453</v>
      </c>
      <c r="AI196" s="27">
        <v>265</v>
      </c>
      <c r="AJ196" s="27">
        <v>0</v>
      </c>
      <c r="AK196" s="27">
        <v>104</v>
      </c>
      <c r="AL196" s="27">
        <v>0</v>
      </c>
      <c r="AM196" s="27">
        <v>101</v>
      </c>
      <c r="AN196" s="27">
        <v>812</v>
      </c>
      <c r="AO196" s="27">
        <v>2153</v>
      </c>
      <c r="AP196" s="27">
        <v>-50</v>
      </c>
      <c r="AQ196" s="27">
        <v>-2454</v>
      </c>
      <c r="AR19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3.522610188895249</v>
      </c>
      <c r="AS196" s="27">
        <v>1508</v>
      </c>
      <c r="AT196" s="27">
        <v>407</v>
      </c>
      <c r="AU196" s="27">
        <v>2328</v>
      </c>
      <c r="AV196" s="27">
        <v>493</v>
      </c>
      <c r="AW196" s="27">
        <v>0</v>
      </c>
      <c r="AX196" s="27">
        <v>263</v>
      </c>
      <c r="AY196" s="27">
        <v>812</v>
      </c>
      <c r="AZ196" s="27">
        <v>207</v>
      </c>
      <c r="BA196" s="27">
        <v>0</v>
      </c>
      <c r="BB196" s="27">
        <v>54</v>
      </c>
      <c r="BC196" s="27">
        <v>58</v>
      </c>
      <c r="BD196" s="27">
        <v>24</v>
      </c>
      <c r="BE196" s="27">
        <v>1747</v>
      </c>
      <c r="BF196" s="26">
        <f>IFERROR(SUM(Cons_Metrics[[#This Row],[Operating surplus/(deficit) (social housing lettings)]])/SUM(Cons_Metrics[[#This Row],[Turnover from social housing lettings]]),"")</f>
        <v>0.28078431372549018</v>
      </c>
      <c r="BG196" s="27">
        <v>2864</v>
      </c>
      <c r="BH196" s="27">
        <v>10200</v>
      </c>
      <c r="BI196" s="26">
        <f>IFERROR(SUM(Cons_Metrics[[#This Row],[Operating surplus/(deficit) (overall)2]],-Cons_Metrics[[#This Row],[Gain/(loss) on disposal of fixed assets (housing properties)2]],-Cons_Metrics[[#This Row],[Gain/(loss) on disposal of fixed assets (other)2]])/SUM(Cons_Metrics[[#This Row],[Turnover (overall)]]),"")</f>
        <v>0.29906191369606006</v>
      </c>
      <c r="BJ196" s="27">
        <v>3453</v>
      </c>
      <c r="BK196" s="27">
        <v>265</v>
      </c>
      <c r="BL196" s="27">
        <v>0</v>
      </c>
      <c r="BM196" s="27">
        <v>10660</v>
      </c>
      <c r="BN196" s="26">
        <f>IFERROR(SUM(Cons_Metrics[[#This Row],[Operating surplus/(deficit) (overall)3]],Cons_Metrics[[#This Row],[Share of operating surplus/(deficit) in joint ventures or associates]])/SUM(Cons_Metrics[[#This Row],[Total assets less current liabilities]]),"")</f>
        <v>2.5231083994008256E-2</v>
      </c>
      <c r="BO196" s="27">
        <v>3453</v>
      </c>
      <c r="BP196" s="27">
        <v>0</v>
      </c>
      <c r="BQ196" s="27">
        <v>136855</v>
      </c>
      <c r="BR196" s="65">
        <f>Cons_Metrics[[#This Row],[Total social housing units owned (Period end)]]</f>
        <v>1735</v>
      </c>
      <c r="BS196" s="26">
        <v>7.1467839472237494E-3</v>
      </c>
      <c r="BT196" s="26">
        <v>0</v>
      </c>
      <c r="BU196" s="30" t="s">
        <v>845</v>
      </c>
      <c r="BV196" s="64" t="s">
        <v>118</v>
      </c>
      <c r="BW196" s="31" t="s">
        <v>118</v>
      </c>
      <c r="BX196" s="30" t="s">
        <v>855</v>
      </c>
      <c r="BY196" s="29">
        <v>0.94425117472629427</v>
      </c>
    </row>
    <row r="197" spans="1:77" x14ac:dyDescent="0.25">
      <c r="A197" s="23" t="s">
        <v>536</v>
      </c>
      <c r="B197" s="24" t="s">
        <v>16</v>
      </c>
      <c r="C197" s="25" t="s">
        <v>686</v>
      </c>
      <c r="D19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9.2728978872238174E-2</v>
      </c>
      <c r="E197" s="27">
        <v>5966</v>
      </c>
      <c r="F197" s="27">
        <v>0</v>
      </c>
      <c r="G197" s="27">
        <v>556</v>
      </c>
      <c r="H197" s="27">
        <v>0</v>
      </c>
      <c r="I197" s="27">
        <v>0</v>
      </c>
      <c r="J197" s="27">
        <v>70334</v>
      </c>
      <c r="K197" s="27">
        <v>0</v>
      </c>
      <c r="L19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2.2883295194508008E-2</v>
      </c>
      <c r="M197" s="27">
        <v>30</v>
      </c>
      <c r="N197" s="27">
        <v>0</v>
      </c>
      <c r="O197" s="27">
        <v>1305</v>
      </c>
      <c r="P197" s="27">
        <v>6</v>
      </c>
      <c r="Q19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7" s="27">
        <v>0</v>
      </c>
      <c r="S197" s="27">
        <v>0</v>
      </c>
      <c r="T197" s="27">
        <v>0</v>
      </c>
      <c r="U197" s="27">
        <v>1305</v>
      </c>
      <c r="V197" s="27">
        <v>6</v>
      </c>
      <c r="W197" s="27">
        <v>0</v>
      </c>
      <c r="X197" s="27">
        <v>0</v>
      </c>
      <c r="Y19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0.26374157590923308</v>
      </c>
      <c r="Z197" s="27">
        <v>1497</v>
      </c>
      <c r="AA197" s="27">
        <v>18941</v>
      </c>
      <c r="AB197" s="27">
        <v>1888</v>
      </c>
      <c r="AC197" s="27">
        <v>0</v>
      </c>
      <c r="AD197" s="27">
        <v>0</v>
      </c>
      <c r="AE197" s="27">
        <v>70334</v>
      </c>
      <c r="AF197" s="27">
        <v>0</v>
      </c>
      <c r="AG19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3.098993288590604</v>
      </c>
      <c r="AH197" s="27">
        <v>1732</v>
      </c>
      <c r="AI197" s="27">
        <v>264</v>
      </c>
      <c r="AJ197" s="27">
        <v>-13</v>
      </c>
      <c r="AK197" s="27">
        <v>853</v>
      </c>
      <c r="AL197" s="27">
        <v>0</v>
      </c>
      <c r="AM197" s="27">
        <v>9</v>
      </c>
      <c r="AN197" s="27">
        <v>673</v>
      </c>
      <c r="AO197" s="27">
        <v>1883</v>
      </c>
      <c r="AP197" s="27">
        <v>0</v>
      </c>
      <c r="AQ197" s="27">
        <v>-596</v>
      </c>
      <c r="AR19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3.2444444444444445</v>
      </c>
      <c r="AS197" s="27">
        <v>2028</v>
      </c>
      <c r="AT197" s="27">
        <v>272</v>
      </c>
      <c r="AU197" s="27">
        <v>685</v>
      </c>
      <c r="AV197" s="27">
        <v>261</v>
      </c>
      <c r="AW197" s="27">
        <v>0</v>
      </c>
      <c r="AX197" s="27">
        <v>0</v>
      </c>
      <c r="AY197" s="27">
        <v>673</v>
      </c>
      <c r="AZ197" s="27">
        <v>91</v>
      </c>
      <c r="BA197" s="27">
        <v>0</v>
      </c>
      <c r="BB197" s="27">
        <v>194</v>
      </c>
      <c r="BC197" s="27">
        <v>30</v>
      </c>
      <c r="BD197" s="27">
        <v>0</v>
      </c>
      <c r="BE197" s="27">
        <v>1305</v>
      </c>
      <c r="BF197" s="26">
        <f>IFERROR(SUM(Cons_Metrics[[#This Row],[Operating surplus/(deficit) (social housing lettings)]])/SUM(Cons_Metrics[[#This Row],[Turnover from social housing lettings]]),"")</f>
        <v>0.24578923833656283</v>
      </c>
      <c r="BG197" s="27">
        <v>1649</v>
      </c>
      <c r="BH197" s="27">
        <v>6709</v>
      </c>
      <c r="BI197" s="26">
        <f>IFERROR(SUM(Cons_Metrics[[#This Row],[Operating surplus/(deficit) (overall)2]],-Cons_Metrics[[#This Row],[Gain/(loss) on disposal of fixed assets (housing properties)2]],-Cons_Metrics[[#This Row],[Gain/(loss) on disposal of fixed assets (other)2]])/SUM(Cons_Metrics[[#This Row],[Turnover (overall)]]),"")</f>
        <v>0.20221190606226105</v>
      </c>
      <c r="BJ197" s="27">
        <v>1732</v>
      </c>
      <c r="BK197" s="27">
        <v>264</v>
      </c>
      <c r="BL197" s="27">
        <v>-13</v>
      </c>
      <c r="BM197" s="27">
        <v>7324</v>
      </c>
      <c r="BN197" s="26">
        <f>IFERROR(SUM(Cons_Metrics[[#This Row],[Operating surplus/(deficit) (overall)3]],Cons_Metrics[[#This Row],[Share of operating surplus/(deficit) in joint ventures or associates]])/SUM(Cons_Metrics[[#This Row],[Total assets less current liabilities]]),"")</f>
        <v>2.4079969969552462E-2</v>
      </c>
      <c r="BO197" s="27">
        <v>1732</v>
      </c>
      <c r="BP197" s="27">
        <v>0</v>
      </c>
      <c r="BQ197" s="27">
        <v>71927</v>
      </c>
      <c r="BR197" s="65">
        <f>Cons_Metrics[[#This Row],[Total social housing units owned (Period end)]]</f>
        <v>1305</v>
      </c>
      <c r="BS197" s="26">
        <v>4.5977011494252873E-3</v>
      </c>
      <c r="BT197" s="26">
        <v>7.6628352490421452E-3</v>
      </c>
      <c r="BU197" s="30" t="s">
        <v>845</v>
      </c>
      <c r="BV197" s="64" t="s">
        <v>118</v>
      </c>
      <c r="BW197" s="31" t="s">
        <v>118</v>
      </c>
      <c r="BX197" s="30" t="s">
        <v>854</v>
      </c>
      <c r="BY197" s="29">
        <v>0.9110835406103297</v>
      </c>
    </row>
    <row r="198" spans="1:77" x14ac:dyDescent="0.25">
      <c r="A198" s="23" t="s">
        <v>713</v>
      </c>
      <c r="B198" s="24" t="s">
        <v>682</v>
      </c>
      <c r="C198" s="25" t="s">
        <v>686</v>
      </c>
      <c r="D19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7.6012247538641886E-2</v>
      </c>
      <c r="E198" s="27">
        <v>17573</v>
      </c>
      <c r="F198" s="27">
        <v>2541</v>
      </c>
      <c r="G198" s="27">
        <v>3053</v>
      </c>
      <c r="H198" s="27">
        <v>566</v>
      </c>
      <c r="I198" s="27">
        <v>0</v>
      </c>
      <c r="J198" s="27">
        <v>312226</v>
      </c>
      <c r="K198" s="27">
        <v>0</v>
      </c>
      <c r="L19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7.3449729078868152E-3</v>
      </c>
      <c r="M198" s="27">
        <v>61</v>
      </c>
      <c r="N198" s="27">
        <v>0</v>
      </c>
      <c r="O198" s="27">
        <v>7661</v>
      </c>
      <c r="P198" s="27">
        <v>644</v>
      </c>
      <c r="Q19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198" s="27">
        <v>0</v>
      </c>
      <c r="S198" s="27">
        <v>0</v>
      </c>
      <c r="T198" s="27">
        <v>0</v>
      </c>
      <c r="U198" s="27">
        <v>7661</v>
      </c>
      <c r="V198" s="27">
        <v>644</v>
      </c>
      <c r="W198" s="27">
        <v>0</v>
      </c>
      <c r="X198" s="27">
        <v>0</v>
      </c>
      <c r="Y19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0.39321196825376492</v>
      </c>
      <c r="Z198" s="27">
        <v>2000</v>
      </c>
      <c r="AA198" s="27">
        <v>132445</v>
      </c>
      <c r="AB198" s="27">
        <v>11674</v>
      </c>
      <c r="AC198" s="27">
        <v>0</v>
      </c>
      <c r="AD198" s="27">
        <v>0</v>
      </c>
      <c r="AE198" s="27">
        <v>312226</v>
      </c>
      <c r="AF198" s="27">
        <v>0</v>
      </c>
      <c r="AG19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2.874332570556827</v>
      </c>
      <c r="AH198" s="27">
        <v>11795</v>
      </c>
      <c r="AI198" s="27">
        <v>590</v>
      </c>
      <c r="AJ198" s="27">
        <v>0</v>
      </c>
      <c r="AK198" s="27">
        <v>190</v>
      </c>
      <c r="AL198" s="27">
        <v>0</v>
      </c>
      <c r="AM198" s="27">
        <v>14</v>
      </c>
      <c r="AN198" s="27">
        <v>3053</v>
      </c>
      <c r="AO198" s="27">
        <v>7097</v>
      </c>
      <c r="AP198" s="27">
        <v>-566</v>
      </c>
      <c r="AQ198" s="27">
        <v>-4678</v>
      </c>
      <c r="AR19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3.8361832658921813</v>
      </c>
      <c r="AS198" s="27">
        <v>10048</v>
      </c>
      <c r="AT198" s="27">
        <v>1829</v>
      </c>
      <c r="AU198" s="27">
        <v>8315</v>
      </c>
      <c r="AV198" s="27">
        <v>2012</v>
      </c>
      <c r="AW198" s="27">
        <v>4132</v>
      </c>
      <c r="AX198" s="27">
        <v>0</v>
      </c>
      <c r="AY198" s="27">
        <v>3053</v>
      </c>
      <c r="AZ198" s="27">
        <v>0</v>
      </c>
      <c r="BA198" s="27">
        <v>0</v>
      </c>
      <c r="BB198" s="27">
        <v>0</v>
      </c>
      <c r="BC198" s="27">
        <v>0</v>
      </c>
      <c r="BD198" s="27">
        <v>0</v>
      </c>
      <c r="BE198" s="27">
        <v>7661</v>
      </c>
      <c r="BF198" s="26">
        <f>IFERROR(SUM(Cons_Metrics[[#This Row],[Operating surplus/(deficit) (social housing lettings)]])/SUM(Cons_Metrics[[#This Row],[Turnover from social housing lettings]]),"")</f>
        <v>0.23485043084323845</v>
      </c>
      <c r="BG198" s="27">
        <v>10057</v>
      </c>
      <c r="BH198" s="27">
        <v>42823</v>
      </c>
      <c r="BI198" s="26">
        <f>IFERROR(SUM(Cons_Metrics[[#This Row],[Operating surplus/(deficit) (overall)2]],-Cons_Metrics[[#This Row],[Gain/(loss) on disposal of fixed assets (housing properties)2]],-Cons_Metrics[[#This Row],[Gain/(loss) on disposal of fixed assets (other)2]])/SUM(Cons_Metrics[[#This Row],[Turnover (overall)]]),"")</f>
        <v>0.2431218538448186</v>
      </c>
      <c r="BJ198" s="27">
        <v>11795</v>
      </c>
      <c r="BK198" s="27">
        <v>590</v>
      </c>
      <c r="BL198" s="27">
        <v>0</v>
      </c>
      <c r="BM198" s="27">
        <v>46088</v>
      </c>
      <c r="BN198" s="26">
        <f>IFERROR(SUM(Cons_Metrics[[#This Row],[Operating surplus/(deficit) (overall)3]],Cons_Metrics[[#This Row],[Share of operating surplus/(deficit) in joint ventures or associates]])/SUM(Cons_Metrics[[#This Row],[Total assets less current liabilities]]),"")</f>
        <v>3.5648334245068317E-2</v>
      </c>
      <c r="BO198" s="27">
        <v>11795</v>
      </c>
      <c r="BP198" s="27">
        <v>0</v>
      </c>
      <c r="BQ198" s="27">
        <v>330871</v>
      </c>
      <c r="BR198" s="65">
        <f>Cons_Metrics[[#This Row],[Total social housing units owned (Period end)]]</f>
        <v>7661</v>
      </c>
      <c r="BS198" s="26">
        <v>1.4358438846103641E-3</v>
      </c>
      <c r="BT198" s="26">
        <v>7.5838663359874686E-2</v>
      </c>
      <c r="BU198" s="30" t="s">
        <v>850</v>
      </c>
      <c r="BV198" s="64">
        <v>2006</v>
      </c>
      <c r="BW198" s="31" t="s">
        <v>851</v>
      </c>
      <c r="BX198" s="30" t="s">
        <v>847</v>
      </c>
      <c r="BY198" s="29">
        <v>1.0323570173945491</v>
      </c>
    </row>
    <row r="199" spans="1:77" x14ac:dyDescent="0.25">
      <c r="A199" s="23" t="s">
        <v>644</v>
      </c>
      <c r="B199" s="24" t="s">
        <v>643</v>
      </c>
      <c r="C199" s="25" t="s">
        <v>686</v>
      </c>
      <c r="D19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0.13780306170401799</v>
      </c>
      <c r="E199" s="27">
        <v>282837</v>
      </c>
      <c r="F199" s="27">
        <v>0</v>
      </c>
      <c r="G199" s="27">
        <v>16991</v>
      </c>
      <c r="H199" s="27">
        <v>8364</v>
      </c>
      <c r="I199" s="27">
        <v>0</v>
      </c>
      <c r="J199" s="27">
        <v>2236467</v>
      </c>
      <c r="K199" s="27">
        <v>0</v>
      </c>
      <c r="L19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3.1096834017750697E-2</v>
      </c>
      <c r="M199" s="27">
        <v>939</v>
      </c>
      <c r="N199" s="27">
        <v>0</v>
      </c>
      <c r="O199" s="27">
        <v>28417</v>
      </c>
      <c r="P199" s="27">
        <v>1779</v>
      </c>
      <c r="Q19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1.1401593011305241E-2</v>
      </c>
      <c r="R199" s="27">
        <v>0</v>
      </c>
      <c r="S199" s="27">
        <v>0</v>
      </c>
      <c r="T199" s="27">
        <v>355</v>
      </c>
      <c r="U199" s="27">
        <v>28417</v>
      </c>
      <c r="V199" s="27">
        <v>1779</v>
      </c>
      <c r="W199" s="27">
        <v>447</v>
      </c>
      <c r="X199" s="27">
        <v>493</v>
      </c>
      <c r="Y19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0.55672272383182941</v>
      </c>
      <c r="Z199" s="27">
        <v>22158</v>
      </c>
      <c r="AA199" s="27">
        <v>1279360</v>
      </c>
      <c r="AB199" s="27">
        <v>56426</v>
      </c>
      <c r="AC199" s="27">
        <v>0</v>
      </c>
      <c r="AD199" s="27">
        <v>0</v>
      </c>
      <c r="AE199" s="27">
        <v>2236467</v>
      </c>
      <c r="AF199" s="27">
        <v>0</v>
      </c>
      <c r="AG19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2.3447036608393739</v>
      </c>
      <c r="AH199" s="27">
        <v>112074</v>
      </c>
      <c r="AI199" s="27">
        <v>5082</v>
      </c>
      <c r="AJ199" s="27">
        <v>4</v>
      </c>
      <c r="AK199" s="27">
        <v>5537</v>
      </c>
      <c r="AL199" s="27">
        <v>0</v>
      </c>
      <c r="AM199" s="27">
        <v>239</v>
      </c>
      <c r="AN199" s="27">
        <v>16991</v>
      </c>
      <c r="AO199" s="27">
        <v>30780</v>
      </c>
      <c r="AP199" s="27">
        <v>-8364</v>
      </c>
      <c r="AQ199" s="27">
        <v>-40887</v>
      </c>
      <c r="AR19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2.8911088561531195</v>
      </c>
      <c r="AS199" s="27">
        <v>16406</v>
      </c>
      <c r="AT199" s="27">
        <v>13898</v>
      </c>
      <c r="AU199" s="27">
        <v>19906</v>
      </c>
      <c r="AV199" s="27">
        <v>3272</v>
      </c>
      <c r="AW199" s="27">
        <v>9265</v>
      </c>
      <c r="AX199" s="27">
        <v>654</v>
      </c>
      <c r="AY199" s="27">
        <v>16991</v>
      </c>
      <c r="AZ199" s="27">
        <v>0</v>
      </c>
      <c r="BA199" s="27">
        <v>403</v>
      </c>
      <c r="BB199" s="27">
        <v>1830</v>
      </c>
      <c r="BC199" s="27">
        <v>0</v>
      </c>
      <c r="BD199" s="27">
        <v>0</v>
      </c>
      <c r="BE199" s="27">
        <v>28579</v>
      </c>
      <c r="BF199" s="26">
        <f>IFERROR(SUM(Cons_Metrics[[#This Row],[Operating surplus/(deficit) (social housing lettings)]])/SUM(Cons_Metrics[[#This Row],[Turnover from social housing lettings]]),"")</f>
        <v>0.45689835592865613</v>
      </c>
      <c r="BG199" s="27">
        <v>78592</v>
      </c>
      <c r="BH199" s="27">
        <v>172012</v>
      </c>
      <c r="BI199" s="26">
        <f>IFERROR(SUM(Cons_Metrics[[#This Row],[Operating surplus/(deficit) (overall)2]],-Cons_Metrics[[#This Row],[Gain/(loss) on disposal of fixed assets (housing properties)2]],-Cons_Metrics[[#This Row],[Gain/(loss) on disposal of fixed assets (other)2]])/SUM(Cons_Metrics[[#This Row],[Turnover (overall)]]),"")</f>
        <v>0.32752096981571055</v>
      </c>
      <c r="BJ199" s="27">
        <v>112074</v>
      </c>
      <c r="BK199" s="27">
        <v>5082</v>
      </c>
      <c r="BL199" s="27">
        <v>4</v>
      </c>
      <c r="BM199" s="27">
        <v>326660</v>
      </c>
      <c r="BN199" s="26">
        <f>IFERROR(SUM(Cons_Metrics[[#This Row],[Operating surplus/(deficit) (overall)3]],Cons_Metrics[[#This Row],[Share of operating surplus/(deficit) in joint ventures or associates]])/SUM(Cons_Metrics[[#This Row],[Total assets less current liabilities]]),"")</f>
        <v>4.5318147760113121E-2</v>
      </c>
      <c r="BO199" s="27">
        <v>112074</v>
      </c>
      <c r="BP199" s="27">
        <v>0</v>
      </c>
      <c r="BQ199" s="27">
        <v>2473049</v>
      </c>
      <c r="BR199" s="65">
        <f>Cons_Metrics[[#This Row],[Total social housing units owned (Period end)]]</f>
        <v>28417</v>
      </c>
      <c r="BS199" s="26">
        <v>1.0733011929478833E-2</v>
      </c>
      <c r="BT199" s="26">
        <v>4.092620614420945E-2</v>
      </c>
      <c r="BU199" s="30" t="s">
        <v>850</v>
      </c>
      <c r="BV199" s="64">
        <v>1995</v>
      </c>
      <c r="BW199" s="31" t="s">
        <v>851</v>
      </c>
      <c r="BX199" s="30" t="s">
        <v>847</v>
      </c>
      <c r="BY199" s="29">
        <v>1.0329711362193799</v>
      </c>
    </row>
    <row r="200" spans="1:77" x14ac:dyDescent="0.25">
      <c r="A200" s="23" t="s">
        <v>537</v>
      </c>
      <c r="B200" s="24" t="s">
        <v>306</v>
      </c>
      <c r="C200" s="25" t="s">
        <v>686</v>
      </c>
      <c r="D20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5.6021485717817128E-2</v>
      </c>
      <c r="E200" s="27">
        <v>10702</v>
      </c>
      <c r="F200" s="27">
        <v>22103</v>
      </c>
      <c r="G200" s="27">
        <v>10707</v>
      </c>
      <c r="H200" s="27">
        <v>0</v>
      </c>
      <c r="I200" s="27">
        <v>0</v>
      </c>
      <c r="J200" s="27">
        <v>13077</v>
      </c>
      <c r="K200" s="27">
        <v>763625</v>
      </c>
      <c r="L20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1.261380880121396E-2</v>
      </c>
      <c r="M200" s="27">
        <v>399</v>
      </c>
      <c r="N200" s="27">
        <v>0</v>
      </c>
      <c r="O200" s="27">
        <v>31632</v>
      </c>
      <c r="P200" s="27">
        <v>0</v>
      </c>
      <c r="Q20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0" s="27">
        <v>0</v>
      </c>
      <c r="S200" s="27">
        <v>0</v>
      </c>
      <c r="T200" s="27">
        <v>0</v>
      </c>
      <c r="U200" s="27">
        <v>31632</v>
      </c>
      <c r="V200" s="27">
        <v>0</v>
      </c>
      <c r="W200" s="27">
        <v>0</v>
      </c>
      <c r="X200" s="27">
        <v>439</v>
      </c>
      <c r="Y20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0.55411213052110075</v>
      </c>
      <c r="Z200" s="27">
        <v>528670</v>
      </c>
      <c r="AA200" s="27">
        <v>0</v>
      </c>
      <c r="AB200" s="27">
        <v>98290</v>
      </c>
      <c r="AC200" s="27">
        <v>0</v>
      </c>
      <c r="AD200" s="27">
        <v>0</v>
      </c>
      <c r="AE200" s="27">
        <v>13077</v>
      </c>
      <c r="AF200" s="27">
        <v>763625</v>
      </c>
      <c r="AG20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0.31809433253329855</v>
      </c>
      <c r="AH200" s="27">
        <v>33008</v>
      </c>
      <c r="AI200" s="27">
        <v>2469</v>
      </c>
      <c r="AJ200" s="27">
        <v>-340</v>
      </c>
      <c r="AK200" s="27">
        <v>0</v>
      </c>
      <c r="AL200" s="27">
        <v>3552</v>
      </c>
      <c r="AM200" s="27">
        <v>515</v>
      </c>
      <c r="AN200" s="27">
        <v>10707</v>
      </c>
      <c r="AO200" s="27">
        <v>24348</v>
      </c>
      <c r="AP200" s="27">
        <v>0</v>
      </c>
      <c r="AQ200" s="27">
        <v>-130411</v>
      </c>
      <c r="AR20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3.19441195992288</v>
      </c>
      <c r="AS200" s="27">
        <v>41680</v>
      </c>
      <c r="AT200" s="27">
        <v>5497</v>
      </c>
      <c r="AU200" s="27">
        <v>18232</v>
      </c>
      <c r="AV200" s="27">
        <v>2506</v>
      </c>
      <c r="AW200" s="27">
        <v>14981</v>
      </c>
      <c r="AX200" s="27">
        <v>0</v>
      </c>
      <c r="AY200" s="27">
        <v>10707</v>
      </c>
      <c r="AZ200" s="27">
        <v>2047</v>
      </c>
      <c r="BA200" s="27">
        <v>1596</v>
      </c>
      <c r="BB200" s="27">
        <v>0</v>
      </c>
      <c r="BC200" s="27">
        <v>3536</v>
      </c>
      <c r="BD200" s="27">
        <v>286</v>
      </c>
      <c r="BE200" s="27">
        <v>31639</v>
      </c>
      <c r="BF200" s="26">
        <f>IFERROR(SUM(Cons_Metrics[[#This Row],[Operating surplus/(deficit) (social housing lettings)]])/SUM(Cons_Metrics[[#This Row],[Turnover from social housing lettings]]),"")</f>
        <v>0.21944362344019205</v>
      </c>
      <c r="BG200" s="27">
        <v>30441</v>
      </c>
      <c r="BH200" s="27">
        <v>138719</v>
      </c>
      <c r="BI200" s="26">
        <f>IFERROR(SUM(Cons_Metrics[[#This Row],[Operating surplus/(deficit) (overall)2]],-Cons_Metrics[[#This Row],[Gain/(loss) on disposal of fixed assets (housing properties)2]],-Cons_Metrics[[#This Row],[Gain/(loss) on disposal of fixed assets (other)2]])/SUM(Cons_Metrics[[#This Row],[Turnover (overall)]]),"")</f>
        <v>0.19483125224776171</v>
      </c>
      <c r="BJ200" s="27">
        <v>33008</v>
      </c>
      <c r="BK200" s="27">
        <v>2469</v>
      </c>
      <c r="BL200" s="27">
        <v>-340</v>
      </c>
      <c r="BM200" s="27">
        <v>158491</v>
      </c>
      <c r="BN200" s="26">
        <f>IFERROR(SUM(Cons_Metrics[[#This Row],[Operating surplus/(deficit) (overall)3]],Cons_Metrics[[#This Row],[Share of operating surplus/(deficit) in joint ventures or associates]])/SUM(Cons_Metrics[[#This Row],[Total assets less current liabilities]]),"")</f>
        <v>8.9013010557747685E-2</v>
      </c>
      <c r="BO200" s="27">
        <v>33008</v>
      </c>
      <c r="BP200" s="27">
        <v>379</v>
      </c>
      <c r="BQ200" s="27">
        <v>375080</v>
      </c>
      <c r="BR200" s="65">
        <f>Cons_Metrics[[#This Row],[Total social housing units owned (Period end)]]</f>
        <v>31632</v>
      </c>
      <c r="BS200" s="26">
        <v>5.263657056145675E-2</v>
      </c>
      <c r="BT200" s="26">
        <v>0</v>
      </c>
      <c r="BU200" s="30" t="s">
        <v>850</v>
      </c>
      <c r="BV200" s="64">
        <v>2005</v>
      </c>
      <c r="BW200" s="31" t="s">
        <v>851</v>
      </c>
      <c r="BX200" s="30" t="s">
        <v>854</v>
      </c>
      <c r="BY200" s="29">
        <v>0.9110835406103297</v>
      </c>
    </row>
    <row r="201" spans="1:77" x14ac:dyDescent="0.25">
      <c r="A201" s="23" t="s">
        <v>538</v>
      </c>
      <c r="B201" s="24" t="s">
        <v>105</v>
      </c>
      <c r="C201" s="25" t="s">
        <v>686</v>
      </c>
      <c r="D20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0.13805325246003211</v>
      </c>
      <c r="E201" s="27">
        <v>42362</v>
      </c>
      <c r="F201" s="27">
        <v>13276</v>
      </c>
      <c r="G201" s="27">
        <v>11782</v>
      </c>
      <c r="H201" s="27">
        <v>315</v>
      </c>
      <c r="I201" s="27">
        <v>0</v>
      </c>
      <c r="J201" s="27">
        <v>490644</v>
      </c>
      <c r="K201" s="27">
        <v>0</v>
      </c>
      <c r="L20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2.1445703804731223E-2</v>
      </c>
      <c r="M201" s="27">
        <v>446</v>
      </c>
      <c r="N201" s="27">
        <v>10</v>
      </c>
      <c r="O201" s="27">
        <v>20639</v>
      </c>
      <c r="P201" s="27">
        <v>624</v>
      </c>
      <c r="Q20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8.4253885040254633E-4</v>
      </c>
      <c r="R201" s="27">
        <v>0</v>
      </c>
      <c r="S201" s="27">
        <v>0</v>
      </c>
      <c r="T201" s="27">
        <v>18</v>
      </c>
      <c r="U201" s="27">
        <v>20639</v>
      </c>
      <c r="V201" s="27">
        <v>624</v>
      </c>
      <c r="W201" s="27">
        <v>101</v>
      </c>
      <c r="X201" s="27">
        <v>0</v>
      </c>
      <c r="Y20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0.63287842101401426</v>
      </c>
      <c r="Z201" s="27">
        <v>25000</v>
      </c>
      <c r="AA201" s="27">
        <v>402672</v>
      </c>
      <c r="AB201" s="27">
        <v>117154</v>
      </c>
      <c r="AC201" s="27">
        <v>0</v>
      </c>
      <c r="AD201" s="27">
        <v>0</v>
      </c>
      <c r="AE201" s="27">
        <v>490644</v>
      </c>
      <c r="AF201" s="27">
        <v>0</v>
      </c>
      <c r="AG20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1.3860372529503768</v>
      </c>
      <c r="AH201" s="27">
        <v>37691</v>
      </c>
      <c r="AI201" s="27">
        <v>9285</v>
      </c>
      <c r="AJ201" s="27">
        <v>-185</v>
      </c>
      <c r="AK201" s="27">
        <v>1116</v>
      </c>
      <c r="AL201" s="27">
        <v>0</v>
      </c>
      <c r="AM201" s="27">
        <v>867</v>
      </c>
      <c r="AN201" s="27">
        <v>11782</v>
      </c>
      <c r="AO201" s="27">
        <v>12684</v>
      </c>
      <c r="AP201" s="27">
        <v>-315</v>
      </c>
      <c r="AQ201" s="27">
        <v>-20784</v>
      </c>
      <c r="AR20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3.4728426764862639</v>
      </c>
      <c r="AS201" s="27">
        <v>15710</v>
      </c>
      <c r="AT201" s="27">
        <v>5219</v>
      </c>
      <c r="AU201" s="27">
        <v>10910</v>
      </c>
      <c r="AV201" s="27">
        <v>15653</v>
      </c>
      <c r="AW201" s="27">
        <v>4991</v>
      </c>
      <c r="AX201" s="27">
        <v>0</v>
      </c>
      <c r="AY201" s="27">
        <v>11782</v>
      </c>
      <c r="AZ201" s="27">
        <v>0</v>
      </c>
      <c r="BA201" s="27">
        <v>2045</v>
      </c>
      <c r="BB201" s="27">
        <v>383</v>
      </c>
      <c r="BC201" s="27">
        <v>4302</v>
      </c>
      <c r="BD201" s="27">
        <v>681</v>
      </c>
      <c r="BE201" s="27">
        <v>20639</v>
      </c>
      <c r="BF201" s="26">
        <f>IFERROR(SUM(Cons_Metrics[[#This Row],[Operating surplus/(deficit) (social housing lettings)]])/SUM(Cons_Metrics[[#This Row],[Turnover from social housing lettings]]),"")</f>
        <v>0.32540746050048303</v>
      </c>
      <c r="BG201" s="27">
        <v>31326</v>
      </c>
      <c r="BH201" s="27">
        <v>96267</v>
      </c>
      <c r="BI201" s="26">
        <f>IFERROR(SUM(Cons_Metrics[[#This Row],[Operating surplus/(deficit) (overall)2]],-Cons_Metrics[[#This Row],[Gain/(loss) on disposal of fixed assets (housing properties)2]],-Cons_Metrics[[#This Row],[Gain/(loss) on disposal of fixed assets (other)2]])/SUM(Cons_Metrics[[#This Row],[Turnover (overall)]]),"")</f>
        <v>0.25486036208694723</v>
      </c>
      <c r="BJ201" s="27">
        <v>37691</v>
      </c>
      <c r="BK201" s="27">
        <v>9285</v>
      </c>
      <c r="BL201" s="27">
        <v>-185</v>
      </c>
      <c r="BM201" s="27">
        <v>112183</v>
      </c>
      <c r="BN201" s="26">
        <f>IFERROR(SUM(Cons_Metrics[[#This Row],[Operating surplus/(deficit) (overall)3]],Cons_Metrics[[#This Row],[Share of operating surplus/(deficit) in joint ventures or associates]])/SUM(Cons_Metrics[[#This Row],[Total assets less current liabilities]]),"")</f>
        <v>6.0943113724044484E-2</v>
      </c>
      <c r="BO201" s="27">
        <v>37691</v>
      </c>
      <c r="BP201" s="27">
        <v>0</v>
      </c>
      <c r="BQ201" s="27">
        <v>618462</v>
      </c>
      <c r="BR201" s="65">
        <f>Cons_Metrics[[#This Row],[Total social housing units owned (Period end)]]</f>
        <v>20639</v>
      </c>
      <c r="BS201" s="26">
        <v>5.4750714666408256E-3</v>
      </c>
      <c r="BT201" s="26">
        <v>0</v>
      </c>
      <c r="BU201" s="30" t="s">
        <v>850</v>
      </c>
      <c r="BV201" s="64">
        <v>2003</v>
      </c>
      <c r="BW201" s="31" t="s">
        <v>851</v>
      </c>
      <c r="BX201" s="30" t="s">
        <v>849</v>
      </c>
      <c r="BY201" s="29">
        <v>0.94607331874240064</v>
      </c>
    </row>
    <row r="202" spans="1:77" x14ac:dyDescent="0.25">
      <c r="A202" s="23" t="s">
        <v>539</v>
      </c>
      <c r="B202" s="24" t="s">
        <v>201</v>
      </c>
      <c r="C202" s="25" t="s">
        <v>686</v>
      </c>
      <c r="D20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1.9290801180066791E-2</v>
      </c>
      <c r="E202" s="27">
        <v>9970</v>
      </c>
      <c r="F202" s="27">
        <v>3286</v>
      </c>
      <c r="G202" s="27">
        <v>3392</v>
      </c>
      <c r="H202" s="27">
        <v>0</v>
      </c>
      <c r="I202" s="27">
        <v>0</v>
      </c>
      <c r="J202" s="27">
        <v>863002</v>
      </c>
      <c r="K202" s="27">
        <v>0</v>
      </c>
      <c r="L20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4.7885075818036712E-3</v>
      </c>
      <c r="M202" s="27">
        <v>36</v>
      </c>
      <c r="N202" s="27">
        <v>0</v>
      </c>
      <c r="O202" s="27">
        <v>7009</v>
      </c>
      <c r="P202" s="27">
        <v>509</v>
      </c>
      <c r="Q20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2" s="27">
        <v>0</v>
      </c>
      <c r="S202" s="27">
        <v>0</v>
      </c>
      <c r="T202" s="27">
        <v>0</v>
      </c>
      <c r="U202" s="27">
        <v>7009</v>
      </c>
      <c r="V202" s="27">
        <v>509</v>
      </c>
      <c r="W202" s="27">
        <v>4</v>
      </c>
      <c r="X202" s="27">
        <v>0</v>
      </c>
      <c r="Y20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0.33095172432972347</v>
      </c>
      <c r="Z202" s="27">
        <v>5956</v>
      </c>
      <c r="AA202" s="27">
        <v>325129</v>
      </c>
      <c r="AB202" s="27">
        <v>45473</v>
      </c>
      <c r="AC202" s="27">
        <v>0</v>
      </c>
      <c r="AD202" s="27">
        <v>0</v>
      </c>
      <c r="AE202" s="27">
        <v>863002</v>
      </c>
      <c r="AF202" s="27">
        <v>0</v>
      </c>
      <c r="AG20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1.7067802385008517</v>
      </c>
      <c r="AH202" s="27">
        <v>28456</v>
      </c>
      <c r="AI202" s="27">
        <v>9699</v>
      </c>
      <c r="AJ202" s="27">
        <v>0</v>
      </c>
      <c r="AK202" s="27">
        <v>3274</v>
      </c>
      <c r="AL202" s="27">
        <v>0</v>
      </c>
      <c r="AM202" s="27">
        <v>4322</v>
      </c>
      <c r="AN202" s="27">
        <v>3392</v>
      </c>
      <c r="AO202" s="27">
        <v>8634</v>
      </c>
      <c r="AP202" s="27">
        <v>-1219</v>
      </c>
      <c r="AQ202" s="27">
        <v>-13456</v>
      </c>
      <c r="AR20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4.1954629761734914</v>
      </c>
      <c r="AS202" s="27">
        <v>10128</v>
      </c>
      <c r="AT202" s="27">
        <v>3921</v>
      </c>
      <c r="AU202" s="27">
        <v>6848</v>
      </c>
      <c r="AV202" s="27">
        <v>2576</v>
      </c>
      <c r="AW202" s="27">
        <v>1955</v>
      </c>
      <c r="AX202" s="27">
        <v>0</v>
      </c>
      <c r="AY202" s="27">
        <v>3392</v>
      </c>
      <c r="AZ202" s="27">
        <v>0</v>
      </c>
      <c r="BA202" s="27">
        <v>368</v>
      </c>
      <c r="BB202" s="27">
        <v>0</v>
      </c>
      <c r="BC202" s="27">
        <v>218</v>
      </c>
      <c r="BD202" s="27">
        <v>0</v>
      </c>
      <c r="BE202" s="27">
        <v>7009</v>
      </c>
      <c r="BF202" s="26">
        <f>IFERROR(SUM(Cons_Metrics[[#This Row],[Operating surplus/(deficit) (social housing lettings)]])/SUM(Cons_Metrics[[#This Row],[Turnover from social housing lettings]]),"")</f>
        <v>0.36872330136213427</v>
      </c>
      <c r="BG202" s="27">
        <v>18299</v>
      </c>
      <c r="BH202" s="27">
        <v>49628</v>
      </c>
      <c r="BI202" s="26">
        <f>IFERROR(SUM(Cons_Metrics[[#This Row],[Operating surplus/(deficit) (overall)2]],-Cons_Metrics[[#This Row],[Gain/(loss) on disposal of fixed assets (housing properties)2]],-Cons_Metrics[[#This Row],[Gain/(loss) on disposal of fixed assets (other)2]])/SUM(Cons_Metrics[[#This Row],[Turnover (overall)]]),"")</f>
        <v>0.33264169681492517</v>
      </c>
      <c r="BJ202" s="27">
        <v>28456</v>
      </c>
      <c r="BK202" s="27">
        <v>9699</v>
      </c>
      <c r="BL202" s="27">
        <v>0</v>
      </c>
      <c r="BM202" s="27">
        <v>56388</v>
      </c>
      <c r="BN202" s="26">
        <f>IFERROR(SUM(Cons_Metrics[[#This Row],[Operating surplus/(deficit) (overall)3]],Cons_Metrics[[#This Row],[Share of operating surplus/(deficit) in joint ventures or associates]])/SUM(Cons_Metrics[[#This Row],[Total assets less current liabilities]]),"")</f>
        <v>3.1347112873180573E-2</v>
      </c>
      <c r="BO202" s="27">
        <v>28456</v>
      </c>
      <c r="BP202" s="27">
        <v>0</v>
      </c>
      <c r="BQ202" s="27">
        <v>907771</v>
      </c>
      <c r="BR202" s="65">
        <f>Cons_Metrics[[#This Row],[Total social housing units owned (Period end)]]</f>
        <v>7009</v>
      </c>
      <c r="BS202" s="26">
        <v>3.1406138472519628E-2</v>
      </c>
      <c r="BT202" s="26">
        <v>1.4418272662384012E-2</v>
      </c>
      <c r="BU202" s="30" t="s">
        <v>845</v>
      </c>
      <c r="BV202" s="64" t="s">
        <v>118</v>
      </c>
      <c r="BW202" s="31" t="s">
        <v>118</v>
      </c>
      <c r="BX202" s="30" t="s">
        <v>846</v>
      </c>
      <c r="BY202" s="29">
        <v>1.2670740039314106</v>
      </c>
    </row>
    <row r="203" spans="1:77" x14ac:dyDescent="0.25">
      <c r="A203" s="23" t="s">
        <v>207</v>
      </c>
      <c r="B203" s="24" t="s">
        <v>208</v>
      </c>
      <c r="C203" s="25" t="s">
        <v>686</v>
      </c>
      <c r="D20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4.6499812233537302E-2</v>
      </c>
      <c r="E203" s="27">
        <v>1216</v>
      </c>
      <c r="F203" s="27">
        <v>0</v>
      </c>
      <c r="G203" s="27">
        <v>889</v>
      </c>
      <c r="H203" s="27">
        <v>0</v>
      </c>
      <c r="I203" s="27">
        <v>0</v>
      </c>
      <c r="J203" s="27">
        <v>45269</v>
      </c>
      <c r="K203" s="27">
        <v>0</v>
      </c>
      <c r="L20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1.5527950310559005E-3</v>
      </c>
      <c r="M203" s="27">
        <v>2</v>
      </c>
      <c r="N203" s="27">
        <v>0</v>
      </c>
      <c r="O203" s="27">
        <v>1288</v>
      </c>
      <c r="P203" s="27">
        <v>0</v>
      </c>
      <c r="Q20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3" s="27">
        <v>0</v>
      </c>
      <c r="S203" s="27">
        <v>0</v>
      </c>
      <c r="T203" s="27">
        <v>0</v>
      </c>
      <c r="U203" s="27">
        <v>1288</v>
      </c>
      <c r="V203" s="27">
        <v>0</v>
      </c>
      <c r="W203" s="27">
        <v>0</v>
      </c>
      <c r="X203" s="27">
        <v>0</v>
      </c>
      <c r="Y20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8.9067573836400182E-2</v>
      </c>
      <c r="Z203" s="27">
        <v>668</v>
      </c>
      <c r="AA203" s="27">
        <v>6445</v>
      </c>
      <c r="AB203" s="27">
        <v>3081</v>
      </c>
      <c r="AC203" s="27">
        <v>0</v>
      </c>
      <c r="AD203" s="27">
        <v>0</v>
      </c>
      <c r="AE203" s="27">
        <v>45269</v>
      </c>
      <c r="AF203" s="27">
        <v>0</v>
      </c>
      <c r="AG20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1.8580645161290323</v>
      </c>
      <c r="AH203" s="27">
        <v>1725</v>
      </c>
      <c r="AI203" s="27">
        <v>0</v>
      </c>
      <c r="AJ203" s="27">
        <v>268</v>
      </c>
      <c r="AK203" s="27">
        <v>280</v>
      </c>
      <c r="AL203" s="27">
        <v>0</v>
      </c>
      <c r="AM203" s="27">
        <v>20</v>
      </c>
      <c r="AN203" s="27">
        <v>1279</v>
      </c>
      <c r="AO203" s="27">
        <v>946</v>
      </c>
      <c r="AP203" s="27">
        <v>0</v>
      </c>
      <c r="AQ203" s="27">
        <v>-465</v>
      </c>
      <c r="AR20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4.5419254658385091</v>
      </c>
      <c r="AS203" s="27">
        <v>728</v>
      </c>
      <c r="AT203" s="27">
        <v>736</v>
      </c>
      <c r="AU203" s="27">
        <v>890</v>
      </c>
      <c r="AV203" s="27">
        <v>0</v>
      </c>
      <c r="AW203" s="27">
        <v>545</v>
      </c>
      <c r="AX203" s="27">
        <v>0</v>
      </c>
      <c r="AY203" s="27">
        <v>1279</v>
      </c>
      <c r="AZ203" s="27">
        <v>126</v>
      </c>
      <c r="BA203" s="27">
        <v>114</v>
      </c>
      <c r="BB203" s="27">
        <v>241</v>
      </c>
      <c r="BC203" s="27">
        <v>1191</v>
      </c>
      <c r="BD203" s="27">
        <v>0</v>
      </c>
      <c r="BE203" s="27">
        <v>1288</v>
      </c>
      <c r="BF203" s="26">
        <f>IFERROR(SUM(Cons_Metrics[[#This Row],[Operating surplus/(deficit) (social housing lettings)]])/SUM(Cons_Metrics[[#This Row],[Turnover from social housing lettings]]),"")</f>
        <v>0.35967794939204734</v>
      </c>
      <c r="BG203" s="27">
        <v>2189</v>
      </c>
      <c r="BH203" s="27">
        <v>6086</v>
      </c>
      <c r="BI203" s="26">
        <f>IFERROR(SUM(Cons_Metrics[[#This Row],[Operating surplus/(deficit) (overall)2]],-Cons_Metrics[[#This Row],[Gain/(loss) on disposal of fixed assets (housing properties)2]],-Cons_Metrics[[#This Row],[Gain/(loss) on disposal of fixed assets (other)2]])/SUM(Cons_Metrics[[#This Row],[Turnover (overall)]]),"")</f>
        <v>0.21109823239640685</v>
      </c>
      <c r="BJ203" s="27">
        <v>1725</v>
      </c>
      <c r="BK203" s="27">
        <v>0</v>
      </c>
      <c r="BL203" s="27">
        <v>268</v>
      </c>
      <c r="BM203" s="27">
        <v>6902</v>
      </c>
      <c r="BN203" s="26">
        <f>IFERROR(SUM(Cons_Metrics[[#This Row],[Operating surplus/(deficit) (overall)3]],Cons_Metrics[[#This Row],[Share of operating surplus/(deficit) in joint ventures or associates]])/SUM(Cons_Metrics[[#This Row],[Total assets less current liabilities]]),"")</f>
        <v>3.305104230533415E-2</v>
      </c>
      <c r="BO203" s="27">
        <v>1725</v>
      </c>
      <c r="BP203" s="27">
        <v>0</v>
      </c>
      <c r="BQ203" s="27">
        <v>52192</v>
      </c>
      <c r="BR203" s="65">
        <f>Cons_Metrics[[#This Row],[Total social housing units owned (Period end)]]</f>
        <v>1288</v>
      </c>
      <c r="BS203" s="26">
        <v>5.9629331184528608E-2</v>
      </c>
      <c r="BT203" s="26">
        <v>0.12651087832393232</v>
      </c>
      <c r="BU203" s="30" t="s">
        <v>845</v>
      </c>
      <c r="BV203" s="64" t="s">
        <v>118</v>
      </c>
      <c r="BW203" s="31" t="s">
        <v>118</v>
      </c>
      <c r="BX203" s="30" t="s">
        <v>853</v>
      </c>
      <c r="BY203" s="29">
        <v>0.92070169320167683</v>
      </c>
    </row>
    <row r="204" spans="1:77" x14ac:dyDescent="0.25">
      <c r="A204" s="23" t="s">
        <v>540</v>
      </c>
      <c r="B204" s="24" t="s">
        <v>171</v>
      </c>
      <c r="C204" s="25" t="s">
        <v>686</v>
      </c>
      <c r="D204"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0.10354702817878821</v>
      </c>
      <c r="E204" s="27">
        <v>28106</v>
      </c>
      <c r="F204" s="27">
        <v>0</v>
      </c>
      <c r="G204" s="27">
        <v>3676</v>
      </c>
      <c r="H204" s="27">
        <v>0</v>
      </c>
      <c r="I204" s="27">
        <v>0</v>
      </c>
      <c r="J204" s="27">
        <v>306933</v>
      </c>
      <c r="K204" s="27">
        <v>0</v>
      </c>
      <c r="L204"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2.4909602249899559E-2</v>
      </c>
      <c r="M204" s="27">
        <v>124</v>
      </c>
      <c r="N204" s="27">
        <v>0</v>
      </c>
      <c r="O204" s="27">
        <v>4978</v>
      </c>
      <c r="P204" s="27">
        <v>0</v>
      </c>
      <c r="Q204"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1.6744186046511627E-3</v>
      </c>
      <c r="R204" s="27">
        <v>0</v>
      </c>
      <c r="S204" s="27">
        <v>0</v>
      </c>
      <c r="T204" s="27">
        <v>9</v>
      </c>
      <c r="U204" s="27">
        <v>4978</v>
      </c>
      <c r="V204" s="27">
        <v>0</v>
      </c>
      <c r="W204" s="27">
        <v>34</v>
      </c>
      <c r="X204" s="27">
        <v>363</v>
      </c>
      <c r="Y204"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0.46561953260157757</v>
      </c>
      <c r="Z204" s="27">
        <v>0</v>
      </c>
      <c r="AA204" s="27">
        <v>167636</v>
      </c>
      <c r="AB204" s="27">
        <v>24954</v>
      </c>
      <c r="AC204" s="27">
        <v>0</v>
      </c>
      <c r="AD204" s="27">
        <v>232</v>
      </c>
      <c r="AE204" s="27">
        <v>306933</v>
      </c>
      <c r="AF204" s="27">
        <v>0</v>
      </c>
      <c r="AG204"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1.8803003533568905</v>
      </c>
      <c r="AH204" s="27">
        <v>11152</v>
      </c>
      <c r="AI204" s="27">
        <v>547</v>
      </c>
      <c r="AJ204" s="27">
        <v>0</v>
      </c>
      <c r="AK204" s="27">
        <v>116</v>
      </c>
      <c r="AL204" s="27">
        <v>0</v>
      </c>
      <c r="AM204" s="27">
        <v>286</v>
      </c>
      <c r="AN204" s="27">
        <v>3676</v>
      </c>
      <c r="AO204" s="27">
        <v>5672</v>
      </c>
      <c r="AP204" s="27">
        <v>-622</v>
      </c>
      <c r="AQ204" s="27">
        <v>-6170</v>
      </c>
      <c r="AR204"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3.6798304758235409</v>
      </c>
      <c r="AS204" s="27">
        <v>8819</v>
      </c>
      <c r="AT204" s="27">
        <v>1288</v>
      </c>
      <c r="AU204" s="27">
        <v>3240</v>
      </c>
      <c r="AV204" s="27">
        <v>532</v>
      </c>
      <c r="AW204" s="27">
        <v>279</v>
      </c>
      <c r="AX204" s="27">
        <v>0</v>
      </c>
      <c r="AY204" s="27">
        <v>3676</v>
      </c>
      <c r="AZ204" s="27">
        <v>0</v>
      </c>
      <c r="BA204" s="27">
        <v>0</v>
      </c>
      <c r="BB204" s="27">
        <v>0</v>
      </c>
      <c r="BC204" s="27">
        <v>894</v>
      </c>
      <c r="BD204" s="27">
        <v>374</v>
      </c>
      <c r="BE204" s="27">
        <v>5191</v>
      </c>
      <c r="BF204" s="26">
        <f>IFERROR(SUM(Cons_Metrics[[#This Row],[Operating surplus/(deficit) (social housing lettings)]])/SUM(Cons_Metrics[[#This Row],[Turnover from social housing lettings]]),"")</f>
        <v>0.31576207662409772</v>
      </c>
      <c r="BG204" s="27">
        <v>9099</v>
      </c>
      <c r="BH204" s="27">
        <v>28816</v>
      </c>
      <c r="BI204" s="26">
        <f>IFERROR(SUM(Cons_Metrics[[#This Row],[Operating surplus/(deficit) (overall)2]],-Cons_Metrics[[#This Row],[Gain/(loss) on disposal of fixed assets (housing properties)2]],-Cons_Metrics[[#This Row],[Gain/(loss) on disposal of fixed assets (other)2]])/SUM(Cons_Metrics[[#This Row],[Turnover (overall)]]),"")</f>
        <v>0.31017841474115238</v>
      </c>
      <c r="BJ204" s="27">
        <v>11152</v>
      </c>
      <c r="BK204" s="27">
        <v>547</v>
      </c>
      <c r="BL204" s="27">
        <v>0</v>
      </c>
      <c r="BM204" s="27">
        <v>34190</v>
      </c>
      <c r="BN204" s="26">
        <f>IFERROR(SUM(Cons_Metrics[[#This Row],[Operating surplus/(deficit) (overall)3]],Cons_Metrics[[#This Row],[Share of operating surplus/(deficit) in joint ventures or associates]])/SUM(Cons_Metrics[[#This Row],[Total assets less current liabilities]]),"")</f>
        <v>3.4226602243460122E-2</v>
      </c>
      <c r="BO204" s="27">
        <v>11152</v>
      </c>
      <c r="BP204" s="27">
        <v>104</v>
      </c>
      <c r="BQ204" s="27">
        <v>328867</v>
      </c>
      <c r="BR204" s="65">
        <f>Cons_Metrics[[#This Row],[Total social housing units owned (Period end)]]</f>
        <v>4978</v>
      </c>
      <c r="BS204" s="26">
        <v>0</v>
      </c>
      <c r="BT204" s="26">
        <v>0.10034184596822843</v>
      </c>
      <c r="BU204" s="30" t="s">
        <v>850</v>
      </c>
      <c r="BV204" s="64">
        <v>2007</v>
      </c>
      <c r="BW204" s="31" t="s">
        <v>851</v>
      </c>
      <c r="BX204" s="30" t="s">
        <v>856</v>
      </c>
      <c r="BY204" s="29">
        <v>0.99314921667750744</v>
      </c>
    </row>
    <row r="205" spans="1:77" x14ac:dyDescent="0.25">
      <c r="A205" s="23" t="s">
        <v>541</v>
      </c>
      <c r="B205" s="24" t="s">
        <v>303</v>
      </c>
      <c r="C205" s="25" t="s">
        <v>686</v>
      </c>
      <c r="D205"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1.4378821474165155E-2</v>
      </c>
      <c r="E205" s="27">
        <v>0</v>
      </c>
      <c r="F205" s="27">
        <v>0</v>
      </c>
      <c r="G205" s="27">
        <v>642</v>
      </c>
      <c r="H205" s="27">
        <v>0</v>
      </c>
      <c r="I205" s="27">
        <v>0</v>
      </c>
      <c r="J205" s="27">
        <v>44649</v>
      </c>
      <c r="K205" s="27">
        <v>0</v>
      </c>
      <c r="L205"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205" s="27">
        <v>0</v>
      </c>
      <c r="N205" s="27">
        <v>0</v>
      </c>
      <c r="O205" s="27">
        <v>2624</v>
      </c>
      <c r="P205" s="27">
        <v>0</v>
      </c>
      <c r="Q205"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5" s="27">
        <v>0</v>
      </c>
      <c r="S205" s="27">
        <v>0</v>
      </c>
      <c r="T205" s="27">
        <v>0</v>
      </c>
      <c r="U205" s="27">
        <v>2624</v>
      </c>
      <c r="V205" s="27">
        <v>0</v>
      </c>
      <c r="W205" s="27">
        <v>0</v>
      </c>
      <c r="X205" s="27">
        <v>381</v>
      </c>
      <c r="Y205"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-0.16997021209881522</v>
      </c>
      <c r="Z205" s="27">
        <v>0</v>
      </c>
      <c r="AA205" s="27">
        <v>3946</v>
      </c>
      <c r="AB205" s="27">
        <v>11535</v>
      </c>
      <c r="AC205" s="27">
        <v>0</v>
      </c>
      <c r="AD205" s="27">
        <v>0</v>
      </c>
      <c r="AE205" s="27">
        <v>44649</v>
      </c>
      <c r="AF205" s="27">
        <v>0</v>
      </c>
      <c r="AG205"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16.316602316602317</v>
      </c>
      <c r="AH205" s="27">
        <v>3644</v>
      </c>
      <c r="AI205" s="27">
        <v>512</v>
      </c>
      <c r="AJ205" s="27">
        <v>0</v>
      </c>
      <c r="AK205" s="27">
        <v>538</v>
      </c>
      <c r="AL205" s="27">
        <v>0</v>
      </c>
      <c r="AM205" s="27">
        <v>25</v>
      </c>
      <c r="AN205" s="27">
        <v>642</v>
      </c>
      <c r="AO205" s="27">
        <v>2249</v>
      </c>
      <c r="AP205" s="27">
        <v>0</v>
      </c>
      <c r="AQ205" s="27">
        <v>-259</v>
      </c>
      <c r="AR205"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3.9614665170220724</v>
      </c>
      <c r="AS205" s="27">
        <v>2151</v>
      </c>
      <c r="AT205" s="27">
        <v>3361</v>
      </c>
      <c r="AU205" s="27">
        <v>3151</v>
      </c>
      <c r="AV205" s="27">
        <v>576</v>
      </c>
      <c r="AW205" s="27">
        <v>0</v>
      </c>
      <c r="AX205" s="27">
        <v>0</v>
      </c>
      <c r="AY205" s="27">
        <v>642</v>
      </c>
      <c r="AZ205" s="27">
        <v>0</v>
      </c>
      <c r="BA205" s="27">
        <v>0</v>
      </c>
      <c r="BB205" s="27">
        <v>0</v>
      </c>
      <c r="BC205" s="27">
        <v>708</v>
      </c>
      <c r="BD205" s="27">
        <v>0</v>
      </c>
      <c r="BE205" s="27">
        <v>2673</v>
      </c>
      <c r="BF205" s="26">
        <f>IFERROR(SUM(Cons_Metrics[[#This Row],[Operating surplus/(deficit) (social housing lettings)]])/SUM(Cons_Metrics[[#This Row],[Turnover from social housing lettings]]),"")</f>
        <v>0.2213964271103232</v>
      </c>
      <c r="BG205" s="27">
        <v>3247</v>
      </c>
      <c r="BH205" s="27">
        <v>14666</v>
      </c>
      <c r="BI205" s="26">
        <f>IFERROR(SUM(Cons_Metrics[[#This Row],[Operating surplus/(deficit) (overall)2]],-Cons_Metrics[[#This Row],[Gain/(loss) on disposal of fixed assets (housing properties)2]],-Cons_Metrics[[#This Row],[Gain/(loss) on disposal of fixed assets (other)2]])/SUM(Cons_Metrics[[#This Row],[Turnover (overall)]]),"")</f>
        <v>0.20489336647913123</v>
      </c>
      <c r="BJ205" s="27">
        <v>3644</v>
      </c>
      <c r="BK205" s="27">
        <v>512</v>
      </c>
      <c r="BL205" s="27">
        <v>0</v>
      </c>
      <c r="BM205" s="27">
        <v>15286</v>
      </c>
      <c r="BN205" s="26">
        <f>IFERROR(SUM(Cons_Metrics[[#This Row],[Operating surplus/(deficit) (overall)3]],Cons_Metrics[[#This Row],[Share of operating surplus/(deficit) in joint ventures or associates]])/SUM(Cons_Metrics[[#This Row],[Total assets less current liabilities]]),"")</f>
        <v>6.5378473904228795E-2</v>
      </c>
      <c r="BO205" s="27">
        <v>3644</v>
      </c>
      <c r="BP205" s="27">
        <v>0</v>
      </c>
      <c r="BQ205" s="27">
        <v>55737</v>
      </c>
      <c r="BR205" s="65">
        <f>Cons_Metrics[[#This Row],[Total social housing units owned (Period end)]]</f>
        <v>2624</v>
      </c>
      <c r="BS205" s="26">
        <v>0</v>
      </c>
      <c r="BT205" s="26">
        <v>3.277439024390244E-2</v>
      </c>
      <c r="BU205" s="30" t="s">
        <v>850</v>
      </c>
      <c r="BV205" s="64">
        <v>2003</v>
      </c>
      <c r="BW205" s="31" t="s">
        <v>851</v>
      </c>
      <c r="BX205" s="30" t="s">
        <v>849</v>
      </c>
      <c r="BY205" s="29">
        <v>1.0601229068755611</v>
      </c>
    </row>
    <row r="206" spans="1:77" x14ac:dyDescent="0.25">
      <c r="A206" s="23" t="s">
        <v>542</v>
      </c>
      <c r="B206" s="24" t="s">
        <v>297</v>
      </c>
      <c r="C206" s="25" t="s">
        <v>686</v>
      </c>
      <c r="D206"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0.10697013068410369</v>
      </c>
      <c r="E206" s="27">
        <v>2798</v>
      </c>
      <c r="F206" s="27">
        <v>6594</v>
      </c>
      <c r="G206" s="27">
        <v>1878</v>
      </c>
      <c r="H206" s="27">
        <v>165</v>
      </c>
      <c r="I206" s="27">
        <v>0</v>
      </c>
      <c r="J206" s="27">
        <v>106899</v>
      </c>
      <c r="K206" s="27">
        <v>0</v>
      </c>
      <c r="L206"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1.4927743369858663E-2</v>
      </c>
      <c r="M206" s="27">
        <v>94</v>
      </c>
      <c r="N206" s="27">
        <v>0</v>
      </c>
      <c r="O206" s="27">
        <v>6163</v>
      </c>
      <c r="P206" s="27">
        <v>134</v>
      </c>
      <c r="Q206"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6" s="27">
        <v>0</v>
      </c>
      <c r="S206" s="27">
        <v>0</v>
      </c>
      <c r="T206" s="27">
        <v>0</v>
      </c>
      <c r="U206" s="27">
        <v>6163</v>
      </c>
      <c r="V206" s="27">
        <v>134</v>
      </c>
      <c r="W206" s="27">
        <v>0</v>
      </c>
      <c r="X206" s="27">
        <v>0</v>
      </c>
      <c r="Y206"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0.56237195857772293</v>
      </c>
      <c r="Z206" s="27">
        <v>491</v>
      </c>
      <c r="AA206" s="27">
        <v>63627</v>
      </c>
      <c r="AB206" s="27">
        <v>4028</v>
      </c>
      <c r="AC206" s="27">
        <v>0</v>
      </c>
      <c r="AD206" s="27">
        <v>27</v>
      </c>
      <c r="AE206" s="27">
        <v>106899</v>
      </c>
      <c r="AF206" s="27">
        <v>0</v>
      </c>
      <c r="AG206"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2.3903606766677306</v>
      </c>
      <c r="AH206" s="27">
        <v>7427</v>
      </c>
      <c r="AI206" s="27">
        <v>1333</v>
      </c>
      <c r="AJ206" s="27">
        <v>33</v>
      </c>
      <c r="AK206" s="27">
        <v>120</v>
      </c>
      <c r="AL206" s="27">
        <v>0</v>
      </c>
      <c r="AM206" s="27">
        <v>26</v>
      </c>
      <c r="AN206" s="27">
        <v>2043</v>
      </c>
      <c r="AO206" s="27">
        <v>3565</v>
      </c>
      <c r="AP206" s="27">
        <v>-165</v>
      </c>
      <c r="AQ206" s="27">
        <v>-2968</v>
      </c>
      <c r="AR206"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3.8804153821190979</v>
      </c>
      <c r="AS206" s="27">
        <v>6298</v>
      </c>
      <c r="AT206" s="27">
        <v>1451</v>
      </c>
      <c r="AU206" s="27">
        <v>4993</v>
      </c>
      <c r="AV206" s="27">
        <v>2612</v>
      </c>
      <c r="AW206" s="27">
        <v>4417</v>
      </c>
      <c r="AX206" s="27">
        <v>0</v>
      </c>
      <c r="AY206" s="27">
        <v>2043</v>
      </c>
      <c r="AZ206" s="27">
        <v>0</v>
      </c>
      <c r="BA206" s="27">
        <v>0</v>
      </c>
      <c r="BB206" s="27">
        <v>324</v>
      </c>
      <c r="BC206" s="27">
        <v>0</v>
      </c>
      <c r="BD206" s="27">
        <v>1777</v>
      </c>
      <c r="BE206" s="27">
        <v>6163</v>
      </c>
      <c r="BF206" s="26">
        <f>IFERROR(SUM(Cons_Metrics[[#This Row],[Operating surplus/(deficit) (social housing lettings)]])/SUM(Cons_Metrics[[#This Row],[Turnover from social housing lettings]]),"")</f>
        <v>0.22745531231170918</v>
      </c>
      <c r="BG206" s="27">
        <v>6795</v>
      </c>
      <c r="BH206" s="27">
        <v>29874</v>
      </c>
      <c r="BI206" s="26">
        <f>IFERROR(SUM(Cons_Metrics[[#This Row],[Operating surplus/(deficit) (overall)2]],-Cons_Metrics[[#This Row],[Gain/(loss) on disposal of fixed assets (housing properties)2]],-Cons_Metrics[[#This Row],[Gain/(loss) on disposal of fixed assets (other)2]])/SUM(Cons_Metrics[[#This Row],[Turnover (overall)]]),"")</f>
        <v>0.18433698296836984</v>
      </c>
      <c r="BJ206" s="27">
        <v>7427</v>
      </c>
      <c r="BK206" s="27">
        <v>1333</v>
      </c>
      <c r="BL206" s="27">
        <v>33</v>
      </c>
      <c r="BM206" s="27">
        <v>32880</v>
      </c>
      <c r="BN206" s="26">
        <f>IFERROR(SUM(Cons_Metrics[[#This Row],[Operating surplus/(deficit) (overall)3]],Cons_Metrics[[#This Row],[Share of operating surplus/(deficit) in joint ventures or associates]])/SUM(Cons_Metrics[[#This Row],[Total assets less current liabilities]]),"")</f>
        <v>6.5556840349189252E-2</v>
      </c>
      <c r="BO206" s="27">
        <v>7427</v>
      </c>
      <c r="BP206" s="27">
        <v>0</v>
      </c>
      <c r="BQ206" s="27">
        <v>113291</v>
      </c>
      <c r="BR206" s="65">
        <f>Cons_Metrics[[#This Row],[Total social housing units owned (Period end)]]</f>
        <v>6163</v>
      </c>
      <c r="BS206" s="26">
        <v>1.4605647517039922E-3</v>
      </c>
      <c r="BT206" s="26">
        <v>2.4505030834144757E-2</v>
      </c>
      <c r="BU206" s="30" t="s">
        <v>850</v>
      </c>
      <c r="BV206" s="64">
        <v>2002</v>
      </c>
      <c r="BW206" s="31" t="s">
        <v>851</v>
      </c>
      <c r="BX206" s="30" t="s">
        <v>853</v>
      </c>
      <c r="BY206" s="29">
        <v>0.92070169320167683</v>
      </c>
    </row>
    <row r="207" spans="1:77" x14ac:dyDescent="0.25">
      <c r="A207" s="23" t="s">
        <v>543</v>
      </c>
      <c r="B207" s="24" t="s">
        <v>64</v>
      </c>
      <c r="C207" s="25" t="s">
        <v>674</v>
      </c>
      <c r="D207"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8.0661018825586142E-2</v>
      </c>
      <c r="E207" s="27">
        <v>42241</v>
      </c>
      <c r="F207" s="27">
        <v>0</v>
      </c>
      <c r="G207" s="27">
        <v>5435</v>
      </c>
      <c r="H207" s="27">
        <v>1139</v>
      </c>
      <c r="I207" s="27">
        <v>0</v>
      </c>
      <c r="J207" s="27">
        <v>605187</v>
      </c>
      <c r="K207" s="27">
        <v>0</v>
      </c>
      <c r="L207"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3.6929570034291745E-2</v>
      </c>
      <c r="M207" s="27">
        <v>280</v>
      </c>
      <c r="N207" s="27">
        <v>0</v>
      </c>
      <c r="O207" s="27">
        <v>7401</v>
      </c>
      <c r="P207" s="27">
        <v>181</v>
      </c>
      <c r="Q207"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7" s="27">
        <v>0</v>
      </c>
      <c r="S207" s="27">
        <v>0</v>
      </c>
      <c r="T207" s="27">
        <v>0</v>
      </c>
      <c r="U207" s="27">
        <v>7401</v>
      </c>
      <c r="V207" s="27">
        <v>181</v>
      </c>
      <c r="W207" s="27">
        <v>0</v>
      </c>
      <c r="X207" s="27">
        <v>0</v>
      </c>
      <c r="Y207"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0.38667221866960128</v>
      </c>
      <c r="Z207" s="27">
        <v>1973</v>
      </c>
      <c r="AA207" s="27">
        <v>237840</v>
      </c>
      <c r="AB207" s="27">
        <v>27802</v>
      </c>
      <c r="AC207" s="27">
        <v>0</v>
      </c>
      <c r="AD207" s="27">
        <v>21998</v>
      </c>
      <c r="AE207" s="27">
        <v>605187</v>
      </c>
      <c r="AF207" s="27">
        <v>0</v>
      </c>
      <c r="AG207"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2.2891999009165223</v>
      </c>
      <c r="AH207" s="27">
        <v>19424</v>
      </c>
      <c r="AI207" s="27">
        <v>975</v>
      </c>
      <c r="AJ207" s="27">
        <v>6</v>
      </c>
      <c r="AK207" s="27">
        <v>961</v>
      </c>
      <c r="AL207" s="27">
        <v>0</v>
      </c>
      <c r="AM207" s="27">
        <v>333</v>
      </c>
      <c r="AN207" s="27">
        <v>5435</v>
      </c>
      <c r="AO207" s="27">
        <v>6103</v>
      </c>
      <c r="AP207" s="27">
        <v>-1139</v>
      </c>
      <c r="AQ207" s="27">
        <v>-6935</v>
      </c>
      <c r="AR207"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4.1494392649641938</v>
      </c>
      <c r="AS207" s="27">
        <v>4401</v>
      </c>
      <c r="AT207" s="27">
        <v>6364</v>
      </c>
      <c r="AU207" s="27">
        <v>4211</v>
      </c>
      <c r="AV207" s="27">
        <v>7540</v>
      </c>
      <c r="AW207" s="27">
        <v>211</v>
      </c>
      <c r="AX207" s="27">
        <v>0</v>
      </c>
      <c r="AY207" s="27">
        <v>5435</v>
      </c>
      <c r="AZ207" s="27">
        <v>44</v>
      </c>
      <c r="BA207" s="27">
        <v>71</v>
      </c>
      <c r="BB207" s="27">
        <v>1490</v>
      </c>
      <c r="BC207" s="27">
        <v>0</v>
      </c>
      <c r="BD207" s="27">
        <v>943</v>
      </c>
      <c r="BE207" s="27">
        <v>7401</v>
      </c>
      <c r="BF207" s="26">
        <f>IFERROR(SUM(Cons_Metrics[[#This Row],[Operating surplus/(deficit) (social housing lettings)]])/SUM(Cons_Metrics[[#This Row],[Turnover from social housing lettings]]),"")</f>
        <v>0.37595569070373586</v>
      </c>
      <c r="BG207" s="27">
        <v>17309</v>
      </c>
      <c r="BH207" s="27">
        <v>46040</v>
      </c>
      <c r="BI207" s="26">
        <f>IFERROR(SUM(Cons_Metrics[[#This Row],[Operating surplus/(deficit) (overall)2]],-Cons_Metrics[[#This Row],[Gain/(loss) on disposal of fixed assets (housing properties)2]],-Cons_Metrics[[#This Row],[Gain/(loss) on disposal of fixed assets (other)2]])/SUM(Cons_Metrics[[#This Row],[Turnover (overall)]]),"")</f>
        <v>0.32212033883503627</v>
      </c>
      <c r="BJ207" s="27">
        <v>19424</v>
      </c>
      <c r="BK207" s="27">
        <v>975</v>
      </c>
      <c r="BL207" s="27">
        <v>6</v>
      </c>
      <c r="BM207" s="27">
        <v>57255</v>
      </c>
      <c r="BN207" s="26">
        <f>IFERROR(SUM(Cons_Metrics[[#This Row],[Operating surplus/(deficit) (overall)3]],Cons_Metrics[[#This Row],[Share of operating surplus/(deficit) in joint ventures or associates]])/SUM(Cons_Metrics[[#This Row],[Total assets less current liabilities]]),"")</f>
        <v>2.988353666979492E-2</v>
      </c>
      <c r="BO207" s="27">
        <v>19424</v>
      </c>
      <c r="BP207" s="27">
        <v>0</v>
      </c>
      <c r="BQ207" s="27">
        <v>649990</v>
      </c>
      <c r="BR207" s="65">
        <f>Cons_Metrics[[#This Row],[Total social housing units owned (Period end)]]</f>
        <v>7401</v>
      </c>
      <c r="BS207" s="26">
        <v>8.8600899233007135E-3</v>
      </c>
      <c r="BT207" s="26">
        <v>0.13276910870140174</v>
      </c>
      <c r="BU207" s="30" t="s">
        <v>850</v>
      </c>
      <c r="BV207" s="64">
        <v>1989</v>
      </c>
      <c r="BW207" s="31" t="s">
        <v>851</v>
      </c>
      <c r="BX207" s="30" t="s">
        <v>847</v>
      </c>
      <c r="BY207" s="29">
        <v>1.0329711362193799</v>
      </c>
    </row>
    <row r="208" spans="1:77" x14ac:dyDescent="0.25">
      <c r="A208" s="23" t="s">
        <v>571</v>
      </c>
      <c r="B208" s="24" t="s">
        <v>561</v>
      </c>
      <c r="C208" s="25" t="s">
        <v>686</v>
      </c>
      <c r="D208"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4.731662226088848E-2</v>
      </c>
      <c r="E208" s="27">
        <v>12598</v>
      </c>
      <c r="F208" s="27">
        <v>0</v>
      </c>
      <c r="G208" s="27">
        <v>4408</v>
      </c>
      <c r="H208" s="27">
        <v>398</v>
      </c>
      <c r="I208" s="27">
        <v>0</v>
      </c>
      <c r="J208" s="27">
        <v>367820</v>
      </c>
      <c r="K208" s="27">
        <v>0</v>
      </c>
      <c r="L208"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6.3618290258449306E-3</v>
      </c>
      <c r="M208" s="27">
        <v>46</v>
      </c>
      <c r="N208" s="27">
        <v>2</v>
      </c>
      <c r="O208" s="27">
        <v>7227</v>
      </c>
      <c r="P208" s="27">
        <v>318</v>
      </c>
      <c r="Q208"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1.3253810470510271E-4</v>
      </c>
      <c r="R208" s="27">
        <v>0</v>
      </c>
      <c r="S208" s="27">
        <v>0</v>
      </c>
      <c r="T208" s="27">
        <v>1</v>
      </c>
      <c r="U208" s="27">
        <v>7227</v>
      </c>
      <c r="V208" s="27">
        <v>318</v>
      </c>
      <c r="W208" s="27">
        <v>0</v>
      </c>
      <c r="X208" s="27">
        <v>0</v>
      </c>
      <c r="Y208"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0.32070578000108751</v>
      </c>
      <c r="Z208" s="27">
        <v>3281</v>
      </c>
      <c r="AA208" s="27">
        <v>123589</v>
      </c>
      <c r="AB208" s="27">
        <v>8908</v>
      </c>
      <c r="AC208" s="27">
        <v>0</v>
      </c>
      <c r="AD208" s="27">
        <v>0</v>
      </c>
      <c r="AE208" s="27">
        <v>367820</v>
      </c>
      <c r="AF208" s="27">
        <v>0</v>
      </c>
      <c r="AG208"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2.1805029280055117</v>
      </c>
      <c r="AH208" s="27">
        <v>12886</v>
      </c>
      <c r="AI208" s="27">
        <v>111</v>
      </c>
      <c r="AJ208" s="27">
        <v>0</v>
      </c>
      <c r="AK208" s="27">
        <v>2057</v>
      </c>
      <c r="AL208" s="27">
        <v>0</v>
      </c>
      <c r="AM208" s="27">
        <v>35</v>
      </c>
      <c r="AN208" s="27">
        <v>5163</v>
      </c>
      <c r="AO208" s="27">
        <v>7070</v>
      </c>
      <c r="AP208" s="27">
        <v>-398</v>
      </c>
      <c r="AQ208" s="27">
        <v>-5408</v>
      </c>
      <c r="AR208"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3.1958506224066392</v>
      </c>
      <c r="AS208" s="27">
        <v>5333</v>
      </c>
      <c r="AT208" s="27">
        <v>3941</v>
      </c>
      <c r="AU208" s="27">
        <v>4804</v>
      </c>
      <c r="AV208" s="27">
        <v>781</v>
      </c>
      <c r="AW208" s="27">
        <v>1672</v>
      </c>
      <c r="AX208" s="27">
        <v>121</v>
      </c>
      <c r="AY208" s="27">
        <v>5163</v>
      </c>
      <c r="AZ208" s="27">
        <v>915</v>
      </c>
      <c r="BA208" s="27">
        <v>0</v>
      </c>
      <c r="BB208" s="27">
        <v>0</v>
      </c>
      <c r="BC208" s="27">
        <v>218</v>
      </c>
      <c r="BD208" s="27">
        <v>158</v>
      </c>
      <c r="BE208" s="27">
        <v>7230</v>
      </c>
      <c r="BF208" s="26">
        <f>IFERROR(SUM(Cons_Metrics[[#This Row],[Operating surplus/(deficit) (social housing lettings)]])/SUM(Cons_Metrics[[#This Row],[Turnover from social housing lettings]]),"")</f>
        <v>0.32844751866490995</v>
      </c>
      <c r="BG208" s="27">
        <v>11966</v>
      </c>
      <c r="BH208" s="27">
        <v>36432</v>
      </c>
      <c r="BI208" s="26">
        <f>IFERROR(SUM(Cons_Metrics[[#This Row],[Operating surplus/(deficit) (overall)2]],-Cons_Metrics[[#This Row],[Gain/(loss) on disposal of fixed assets (housing properties)2]],-Cons_Metrics[[#This Row],[Gain/(loss) on disposal of fixed assets (other)2]])/SUM(Cons_Metrics[[#This Row],[Turnover (overall)]]),"")</f>
        <v>0.32186948853615521</v>
      </c>
      <c r="BJ208" s="27">
        <v>12886</v>
      </c>
      <c r="BK208" s="27">
        <v>111</v>
      </c>
      <c r="BL208" s="27">
        <v>0</v>
      </c>
      <c r="BM208" s="27">
        <v>39690</v>
      </c>
      <c r="BN208" s="26">
        <f>IFERROR(SUM(Cons_Metrics[[#This Row],[Operating surplus/(deficit) (overall)3]],Cons_Metrics[[#This Row],[Share of operating surplus/(deficit) in joint ventures or associates]])/SUM(Cons_Metrics[[#This Row],[Total assets less current liabilities]]),"")</f>
        <v>3.4169948159049626E-2</v>
      </c>
      <c r="BO208" s="27">
        <v>12886</v>
      </c>
      <c r="BP208" s="27">
        <v>0</v>
      </c>
      <c r="BQ208" s="27">
        <v>377115</v>
      </c>
      <c r="BR208" s="65">
        <f>Cons_Metrics[[#This Row],[Total social housing units owned (Period end)]]</f>
        <v>7227</v>
      </c>
      <c r="BS208" s="26">
        <v>5.6593330565933304E-2</v>
      </c>
      <c r="BT208" s="26">
        <v>9.5198560951985603E-2</v>
      </c>
      <c r="BU208" s="30" t="s">
        <v>845</v>
      </c>
      <c r="BV208" s="64" t="s">
        <v>118</v>
      </c>
      <c r="BW208" s="31" t="s">
        <v>118</v>
      </c>
      <c r="BX208" s="30" t="s">
        <v>855</v>
      </c>
      <c r="BY208" s="29">
        <v>0.94425117472629427</v>
      </c>
    </row>
    <row r="209" spans="1:77" x14ac:dyDescent="0.25">
      <c r="A209" s="23" t="s">
        <v>41</v>
      </c>
      <c r="B209" s="24" t="s">
        <v>66</v>
      </c>
      <c r="C209" s="25" t="s">
        <v>686</v>
      </c>
      <c r="D209"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8.0824110809493976E-2</v>
      </c>
      <c r="E209" s="27">
        <v>14944</v>
      </c>
      <c r="F209" s="27">
        <v>521</v>
      </c>
      <c r="G209" s="27">
        <v>1752</v>
      </c>
      <c r="H209" s="27">
        <v>201</v>
      </c>
      <c r="I209" s="27">
        <v>0</v>
      </c>
      <c r="J209" s="27">
        <v>215505</v>
      </c>
      <c r="K209" s="27">
        <v>0</v>
      </c>
      <c r="L209"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1.8669471469892191E-2</v>
      </c>
      <c r="M209" s="27">
        <v>71</v>
      </c>
      <c r="N209" s="27">
        <v>0</v>
      </c>
      <c r="O209" s="27">
        <v>3548</v>
      </c>
      <c r="P209" s="27">
        <v>255</v>
      </c>
      <c r="Q209"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09" s="27">
        <v>0</v>
      </c>
      <c r="S209" s="27">
        <v>0</v>
      </c>
      <c r="T209" s="27">
        <v>0</v>
      </c>
      <c r="U209" s="27">
        <v>3548</v>
      </c>
      <c r="V209" s="27">
        <v>255</v>
      </c>
      <c r="W209" s="27">
        <v>0</v>
      </c>
      <c r="X209" s="27">
        <v>0</v>
      </c>
      <c r="Y209"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0.60002784158140188</v>
      </c>
      <c r="Z209" s="27">
        <v>1277</v>
      </c>
      <c r="AA209" s="27">
        <v>134550</v>
      </c>
      <c r="AB209" s="27">
        <v>6518</v>
      </c>
      <c r="AC209" s="27">
        <v>0</v>
      </c>
      <c r="AD209" s="27">
        <v>0</v>
      </c>
      <c r="AE209" s="27">
        <v>215505</v>
      </c>
      <c r="AF209" s="27">
        <v>0</v>
      </c>
      <c r="AG209"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2.0119151918696336</v>
      </c>
      <c r="AH209" s="27">
        <v>10626</v>
      </c>
      <c r="AI209" s="27">
        <v>708</v>
      </c>
      <c r="AJ209" s="27">
        <v>0</v>
      </c>
      <c r="AK209" s="27">
        <v>426</v>
      </c>
      <c r="AL209" s="27">
        <v>0</v>
      </c>
      <c r="AM209" s="27">
        <v>38</v>
      </c>
      <c r="AN209" s="27">
        <v>1752</v>
      </c>
      <c r="AO209" s="27">
        <v>3704</v>
      </c>
      <c r="AP209" s="27">
        <v>-271</v>
      </c>
      <c r="AQ209" s="27">
        <v>-5436</v>
      </c>
      <c r="AR209"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3.0428058547362609</v>
      </c>
      <c r="AS209" s="27">
        <v>3546</v>
      </c>
      <c r="AT209" s="27">
        <v>1030</v>
      </c>
      <c r="AU209" s="27">
        <v>1932</v>
      </c>
      <c r="AV209" s="27">
        <v>1503</v>
      </c>
      <c r="AW209" s="27">
        <v>575</v>
      </c>
      <c r="AX209" s="27">
        <v>0</v>
      </c>
      <c r="AY209" s="27">
        <v>1752</v>
      </c>
      <c r="AZ209" s="27">
        <v>312</v>
      </c>
      <c r="BA209" s="27">
        <v>245</v>
      </c>
      <c r="BB209" s="27">
        <v>0</v>
      </c>
      <c r="BC209" s="27">
        <v>62</v>
      </c>
      <c r="BD209" s="27">
        <v>61</v>
      </c>
      <c r="BE209" s="27">
        <v>3621</v>
      </c>
      <c r="BF209" s="26">
        <f>IFERROR(SUM(Cons_Metrics[[#This Row],[Operating surplus/(deficit) (social housing lettings)]])/SUM(Cons_Metrics[[#This Row],[Turnover from social housing lettings]]),"")</f>
        <v>0.42368078781122259</v>
      </c>
      <c r="BG209" s="27">
        <v>9121</v>
      </c>
      <c r="BH209" s="27">
        <v>21528</v>
      </c>
      <c r="BI209" s="26">
        <f>IFERROR(SUM(Cons_Metrics[[#This Row],[Operating surplus/(deficit) (overall)2]],-Cons_Metrics[[#This Row],[Gain/(loss) on disposal of fixed assets (housing properties)2]],-Cons_Metrics[[#This Row],[Gain/(loss) on disposal of fixed assets (other)2]])/SUM(Cons_Metrics[[#This Row],[Turnover (overall)]]),"")</f>
        <v>0.39567541689938562</v>
      </c>
      <c r="BJ209" s="27">
        <v>10626</v>
      </c>
      <c r="BK209" s="27">
        <v>708</v>
      </c>
      <c r="BL209" s="27">
        <v>0</v>
      </c>
      <c r="BM209" s="27">
        <v>25066</v>
      </c>
      <c r="BN209" s="26">
        <f>IFERROR(SUM(Cons_Metrics[[#This Row],[Operating surplus/(deficit) (overall)3]],Cons_Metrics[[#This Row],[Share of operating surplus/(deficit) in joint ventures or associates]])/SUM(Cons_Metrics[[#This Row],[Total assets less current liabilities]]),"")</f>
        <v>4.7777917663351377E-2</v>
      </c>
      <c r="BO209" s="27">
        <v>10626</v>
      </c>
      <c r="BP209" s="27">
        <v>0</v>
      </c>
      <c r="BQ209" s="27">
        <v>222404</v>
      </c>
      <c r="BR209" s="65">
        <f>Cons_Metrics[[#This Row],[Total social housing units owned (Period end)]]</f>
        <v>3548</v>
      </c>
      <c r="BS209" s="26">
        <v>3.1003382187147687E-3</v>
      </c>
      <c r="BT209" s="26">
        <v>6.059751972942503E-2</v>
      </c>
      <c r="BU209" s="30" t="s">
        <v>850</v>
      </c>
      <c r="BV209" s="64">
        <v>1999</v>
      </c>
      <c r="BW209" s="31" t="s">
        <v>851</v>
      </c>
      <c r="BX209" s="30" t="s">
        <v>847</v>
      </c>
      <c r="BY209" s="29">
        <v>1.0329711362193799</v>
      </c>
    </row>
    <row r="210" spans="1:77" x14ac:dyDescent="0.25">
      <c r="A210" s="23" t="s">
        <v>545</v>
      </c>
      <c r="B210" s="24" t="s">
        <v>544</v>
      </c>
      <c r="C210" s="25" t="s">
        <v>686</v>
      </c>
      <c r="D210"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5.6077097842388964E-2</v>
      </c>
      <c r="E210" s="27">
        <v>9225</v>
      </c>
      <c r="F210" s="27">
        <v>381</v>
      </c>
      <c r="G210" s="27">
        <v>9276</v>
      </c>
      <c r="H210" s="27">
        <v>0</v>
      </c>
      <c r="I210" s="27">
        <v>0</v>
      </c>
      <c r="J210" s="27">
        <v>336715</v>
      </c>
      <c r="K210" s="27">
        <v>0</v>
      </c>
      <c r="L210"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4.0925769122212817E-3</v>
      </c>
      <c r="M210" s="27">
        <v>45</v>
      </c>
      <c r="N210" s="27">
        <v>13</v>
      </c>
      <c r="O210" s="27">
        <v>13593</v>
      </c>
      <c r="P210" s="27">
        <v>579</v>
      </c>
      <c r="Q210"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6.3326766113143819E-4</v>
      </c>
      <c r="R210" s="27">
        <v>0</v>
      </c>
      <c r="S210" s="27">
        <v>0</v>
      </c>
      <c r="T210" s="27">
        <v>9</v>
      </c>
      <c r="U210" s="27">
        <v>13593</v>
      </c>
      <c r="V210" s="27">
        <v>579</v>
      </c>
      <c r="W210" s="27">
        <v>40</v>
      </c>
      <c r="X210" s="27">
        <v>0</v>
      </c>
      <c r="Y210"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0.28975246128031124</v>
      </c>
      <c r="Z210" s="27">
        <v>0</v>
      </c>
      <c r="AA210" s="27">
        <v>110609</v>
      </c>
      <c r="AB210" s="27">
        <v>13045</v>
      </c>
      <c r="AC210" s="27">
        <v>0</v>
      </c>
      <c r="AD210" s="27">
        <v>0</v>
      </c>
      <c r="AE210" s="27">
        <v>336715</v>
      </c>
      <c r="AF210" s="27">
        <v>0</v>
      </c>
      <c r="AG210"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1.8272114757661377</v>
      </c>
      <c r="AH210" s="27">
        <v>8675</v>
      </c>
      <c r="AI210" s="27">
        <v>4084</v>
      </c>
      <c r="AJ210" s="27">
        <v>0</v>
      </c>
      <c r="AK210" s="27">
        <v>300</v>
      </c>
      <c r="AL210" s="27">
        <v>0</v>
      </c>
      <c r="AM210" s="27">
        <v>58</v>
      </c>
      <c r="AN210" s="27">
        <v>9276</v>
      </c>
      <c r="AO210" s="27">
        <v>13334</v>
      </c>
      <c r="AP210" s="27">
        <v>0</v>
      </c>
      <c r="AQ210" s="27">
        <v>-4601</v>
      </c>
      <c r="AR210"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3.9082616052379899</v>
      </c>
      <c r="AS210" s="27">
        <v>12965</v>
      </c>
      <c r="AT210" s="27">
        <v>6071</v>
      </c>
      <c r="AU210" s="27">
        <v>10865</v>
      </c>
      <c r="AV210" s="27">
        <v>1585</v>
      </c>
      <c r="AW210" s="27">
        <v>8372</v>
      </c>
      <c r="AX210" s="27">
        <v>0</v>
      </c>
      <c r="AY210" s="27">
        <v>9276</v>
      </c>
      <c r="AZ210" s="27">
        <v>3991</v>
      </c>
      <c r="BA210" s="27">
        <v>0</v>
      </c>
      <c r="BB210" s="27">
        <v>0</v>
      </c>
      <c r="BC210" s="27">
        <v>0</v>
      </c>
      <c r="BD210" s="27">
        <v>0</v>
      </c>
      <c r="BE210" s="27">
        <v>13593</v>
      </c>
      <c r="BF210" s="26">
        <f>IFERROR(SUM(Cons_Metrics[[#This Row],[Operating surplus/(deficit) (social housing lettings)]])/SUM(Cons_Metrics[[#This Row],[Turnover from social housing lettings]]),"")</f>
        <v>6.0154206718521792E-2</v>
      </c>
      <c r="BG210" s="27">
        <v>3542</v>
      </c>
      <c r="BH210" s="27">
        <v>58882</v>
      </c>
      <c r="BI210" s="26">
        <f>IFERROR(SUM(Cons_Metrics[[#This Row],[Operating surplus/(deficit) (overall)2]],-Cons_Metrics[[#This Row],[Gain/(loss) on disposal of fixed assets (housing properties)2]],-Cons_Metrics[[#This Row],[Gain/(loss) on disposal of fixed assets (other)2]])/SUM(Cons_Metrics[[#This Row],[Turnover (overall)]]),"")</f>
        <v>7.1750070327884219E-2</v>
      </c>
      <c r="BJ210" s="27">
        <v>8675</v>
      </c>
      <c r="BK210" s="27">
        <v>4084</v>
      </c>
      <c r="BL210" s="27">
        <v>0</v>
      </c>
      <c r="BM210" s="27">
        <v>63986</v>
      </c>
      <c r="BN210" s="26">
        <f>IFERROR(SUM(Cons_Metrics[[#This Row],[Operating surplus/(deficit) (overall)3]],Cons_Metrics[[#This Row],[Share of operating surplus/(deficit) in joint ventures or associates]])/SUM(Cons_Metrics[[#This Row],[Total assets less current liabilities]]),"")</f>
        <v>2.3745459621769729E-2</v>
      </c>
      <c r="BO210" s="27">
        <v>8675</v>
      </c>
      <c r="BP210" s="27">
        <v>0</v>
      </c>
      <c r="BQ210" s="27">
        <v>365333</v>
      </c>
      <c r="BR210" s="65">
        <f>Cons_Metrics[[#This Row],[Total social housing units owned (Period end)]]</f>
        <v>13593</v>
      </c>
      <c r="BS210" s="26">
        <v>8.828722778104767E-4</v>
      </c>
      <c r="BT210" s="26">
        <v>5.0765155974102413E-3</v>
      </c>
      <c r="BU210" s="30" t="s">
        <v>850</v>
      </c>
      <c r="BV210" s="64">
        <v>1999</v>
      </c>
      <c r="BW210" s="31" t="s">
        <v>851</v>
      </c>
      <c r="BX210" s="30" t="s">
        <v>853</v>
      </c>
      <c r="BY210" s="29">
        <v>0.92070169320167683</v>
      </c>
    </row>
    <row r="211" spans="1:77" x14ac:dyDescent="0.25">
      <c r="A211" s="23" t="s">
        <v>683</v>
      </c>
      <c r="B211" s="24" t="s">
        <v>862</v>
      </c>
      <c r="C211" s="25" t="s">
        <v>686</v>
      </c>
      <c r="D211"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2.2115005538138058E-2</v>
      </c>
      <c r="E211" s="27">
        <v>297</v>
      </c>
      <c r="F211" s="27">
        <v>0</v>
      </c>
      <c r="G211" s="27">
        <v>881</v>
      </c>
      <c r="H211" s="27">
        <v>0</v>
      </c>
      <c r="I211" s="27">
        <v>0</v>
      </c>
      <c r="J211" s="27">
        <v>53267</v>
      </c>
      <c r="K211" s="27">
        <v>0</v>
      </c>
      <c r="L211"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0</v>
      </c>
      <c r="M211" s="27">
        <v>0</v>
      </c>
      <c r="N211" s="27">
        <v>0</v>
      </c>
      <c r="O211" s="27">
        <v>1151</v>
      </c>
      <c r="P211" s="27">
        <v>0</v>
      </c>
      <c r="Q211"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0</v>
      </c>
      <c r="R211" s="27">
        <v>0</v>
      </c>
      <c r="S211" s="27">
        <v>0</v>
      </c>
      <c r="T211" s="27">
        <v>0</v>
      </c>
      <c r="U211" s="27">
        <v>1151</v>
      </c>
      <c r="V211" s="27">
        <v>0</v>
      </c>
      <c r="W211" s="27">
        <v>0</v>
      </c>
      <c r="X211" s="27">
        <v>0</v>
      </c>
      <c r="Y211"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0.38318283364935141</v>
      </c>
      <c r="Z211" s="27">
        <v>305</v>
      </c>
      <c r="AA211" s="27">
        <v>25223</v>
      </c>
      <c r="AB211" s="27">
        <v>5117</v>
      </c>
      <c r="AC211" s="27">
        <v>0</v>
      </c>
      <c r="AD211" s="27">
        <v>0</v>
      </c>
      <c r="AE211" s="27">
        <v>53267</v>
      </c>
      <c r="AF211" s="27">
        <v>0</v>
      </c>
      <c r="AG211"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2.6935797665369652</v>
      </c>
      <c r="AH211" s="27">
        <v>1808</v>
      </c>
      <c r="AI211" s="27">
        <v>0</v>
      </c>
      <c r="AJ211" s="27">
        <v>0</v>
      </c>
      <c r="AK211" s="27">
        <v>289</v>
      </c>
      <c r="AL211" s="27">
        <v>0</v>
      </c>
      <c r="AM211" s="27">
        <v>40</v>
      </c>
      <c r="AN211" s="27">
        <v>881</v>
      </c>
      <c r="AO211" s="27">
        <v>2091</v>
      </c>
      <c r="AP211" s="27">
        <v>0</v>
      </c>
      <c r="AQ211" s="27">
        <v>-1028</v>
      </c>
      <c r="AR211"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13.74283231972198</v>
      </c>
      <c r="AS211" s="27">
        <v>10667</v>
      </c>
      <c r="AT211" s="27">
        <v>2896</v>
      </c>
      <c r="AU211" s="27">
        <v>639</v>
      </c>
      <c r="AV211" s="27">
        <v>200</v>
      </c>
      <c r="AW211" s="27">
        <v>0</v>
      </c>
      <c r="AX211" s="27">
        <v>0</v>
      </c>
      <c r="AY211" s="27">
        <v>881</v>
      </c>
      <c r="AZ211" s="27">
        <v>0</v>
      </c>
      <c r="BA211" s="27">
        <v>0</v>
      </c>
      <c r="BB211" s="27">
        <v>0</v>
      </c>
      <c r="BC211" s="27">
        <v>535</v>
      </c>
      <c r="BD211" s="27">
        <v>0</v>
      </c>
      <c r="BE211" s="27">
        <v>1151</v>
      </c>
      <c r="BF211" s="26">
        <f>IFERROR(SUM(Cons_Metrics[[#This Row],[Operating surplus/(deficit) (social housing lettings)]])/SUM(Cons_Metrics[[#This Row],[Turnover from social housing lettings]]),"")</f>
        <v>0.10670443814919736</v>
      </c>
      <c r="BG211" s="27">
        <v>1921</v>
      </c>
      <c r="BH211" s="27">
        <v>18003</v>
      </c>
      <c r="BI211" s="26">
        <f>IFERROR(SUM(Cons_Metrics[[#This Row],[Operating surplus/(deficit) (overall)2]],-Cons_Metrics[[#This Row],[Gain/(loss) on disposal of fixed assets (housing properties)2]],-Cons_Metrics[[#This Row],[Gain/(loss) on disposal of fixed assets (other)2]])/SUM(Cons_Metrics[[#This Row],[Turnover (overall)]]),"")</f>
        <v>7.0352932020701198E-2</v>
      </c>
      <c r="BJ211" s="27">
        <v>1808</v>
      </c>
      <c r="BK211" s="27">
        <v>0</v>
      </c>
      <c r="BL211" s="27">
        <v>0</v>
      </c>
      <c r="BM211" s="27">
        <v>25699</v>
      </c>
      <c r="BN211" s="26">
        <f>IFERROR(SUM(Cons_Metrics[[#This Row],[Operating surplus/(deficit) (overall)3]],Cons_Metrics[[#This Row],[Share of operating surplus/(deficit) in joint ventures or associates]])/SUM(Cons_Metrics[[#This Row],[Total assets less current liabilities]]),"")</f>
        <v>3.0064185706209053E-2</v>
      </c>
      <c r="BO211" s="27">
        <v>1808</v>
      </c>
      <c r="BP211" s="27">
        <v>0</v>
      </c>
      <c r="BQ211" s="27">
        <v>60138</v>
      </c>
      <c r="BR211" s="65">
        <f>Cons_Metrics[[#This Row],[Total social housing units owned (Period end)]]</f>
        <v>1151</v>
      </c>
      <c r="BS211" s="26">
        <v>0.90689346463742171</v>
      </c>
      <c r="BT211" s="26">
        <v>0</v>
      </c>
      <c r="BU211" s="30" t="s">
        <v>845</v>
      </c>
      <c r="BV211" s="64" t="s">
        <v>118</v>
      </c>
      <c r="BW211" s="31" t="s">
        <v>118</v>
      </c>
      <c r="BX211" s="30" t="s">
        <v>846</v>
      </c>
      <c r="BY211" s="29">
        <v>1.2551245629911099</v>
      </c>
    </row>
    <row r="212" spans="1:77" x14ac:dyDescent="0.25">
      <c r="A212" s="23" t="s">
        <v>546</v>
      </c>
      <c r="B212" s="24" t="s">
        <v>21</v>
      </c>
      <c r="C212" s="25" t="s">
        <v>686</v>
      </c>
      <c r="D212"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9.895905877846646E-2</v>
      </c>
      <c r="E212" s="27">
        <v>74218</v>
      </c>
      <c r="F212" s="27">
        <v>0</v>
      </c>
      <c r="G212" s="27">
        <v>13396</v>
      </c>
      <c r="H212" s="27">
        <v>3327</v>
      </c>
      <c r="I212" s="27">
        <v>0</v>
      </c>
      <c r="J212" s="27">
        <v>847712</v>
      </c>
      <c r="K212" s="27">
        <v>71264</v>
      </c>
      <c r="L212"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2.9226228369697321E-2</v>
      </c>
      <c r="M212" s="27">
        <v>502</v>
      </c>
      <c r="N212" s="27">
        <v>3</v>
      </c>
      <c r="O212" s="27">
        <v>16763</v>
      </c>
      <c r="P212" s="27">
        <v>516</v>
      </c>
      <c r="Q212"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4.2425613757212351E-3</v>
      </c>
      <c r="R212" s="27">
        <v>6</v>
      </c>
      <c r="S212" s="27">
        <v>0</v>
      </c>
      <c r="T212" s="27">
        <v>69</v>
      </c>
      <c r="U212" s="27">
        <v>16763</v>
      </c>
      <c r="V212" s="27">
        <v>516</v>
      </c>
      <c r="W212" s="27">
        <v>344</v>
      </c>
      <c r="X212" s="27">
        <v>55</v>
      </c>
      <c r="Y212"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0.49717729298697683</v>
      </c>
      <c r="Z212" s="27">
        <v>9178</v>
      </c>
      <c r="AA212" s="27">
        <v>558872</v>
      </c>
      <c r="AB212" s="27">
        <v>111156</v>
      </c>
      <c r="AC212" s="27">
        <v>0</v>
      </c>
      <c r="AD212" s="27">
        <v>0</v>
      </c>
      <c r="AE212" s="27">
        <v>847712</v>
      </c>
      <c r="AF212" s="27">
        <v>71264</v>
      </c>
      <c r="AG212"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1.1990645730921587</v>
      </c>
      <c r="AH212" s="27">
        <v>26526</v>
      </c>
      <c r="AI212" s="27">
        <v>1477</v>
      </c>
      <c r="AJ212" s="27">
        <v>0</v>
      </c>
      <c r="AK212" s="27">
        <v>4570</v>
      </c>
      <c r="AL212" s="27">
        <v>0</v>
      </c>
      <c r="AM212" s="27">
        <v>889</v>
      </c>
      <c r="AN212" s="27">
        <v>13396</v>
      </c>
      <c r="AO212" s="27">
        <v>17152</v>
      </c>
      <c r="AP212" s="27">
        <v>-3328</v>
      </c>
      <c r="AQ212" s="27">
        <v>-17625</v>
      </c>
      <c r="AR212"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3.7226033526218458</v>
      </c>
      <c r="AS212" s="27">
        <v>14338</v>
      </c>
      <c r="AT212" s="27">
        <v>6432</v>
      </c>
      <c r="AU212" s="27">
        <v>12563</v>
      </c>
      <c r="AV212" s="27">
        <v>7768</v>
      </c>
      <c r="AW212" s="27">
        <v>6959</v>
      </c>
      <c r="AX212" s="27">
        <v>132</v>
      </c>
      <c r="AY212" s="27">
        <v>13396</v>
      </c>
      <c r="AZ212" s="27">
        <v>0</v>
      </c>
      <c r="BA212" s="27">
        <v>0</v>
      </c>
      <c r="BB212" s="27">
        <v>0</v>
      </c>
      <c r="BC212" s="27">
        <v>814</v>
      </c>
      <c r="BD212" s="27">
        <v>0</v>
      </c>
      <c r="BE212" s="27">
        <v>16763</v>
      </c>
      <c r="BF212" s="26">
        <f>IFERROR(SUM(Cons_Metrics[[#This Row],[Operating surplus/(deficit) (social housing lettings)]])/SUM(Cons_Metrics[[#This Row],[Turnover from social housing lettings]]),"")</f>
        <v>0.22938681787295859</v>
      </c>
      <c r="BG212" s="27">
        <v>19580</v>
      </c>
      <c r="BH212" s="27">
        <v>85358</v>
      </c>
      <c r="BI212" s="26">
        <f>IFERROR(SUM(Cons_Metrics[[#This Row],[Operating surplus/(deficit) (overall)2]],-Cons_Metrics[[#This Row],[Gain/(loss) on disposal of fixed assets (housing properties)2]],-Cons_Metrics[[#This Row],[Gain/(loss) on disposal of fixed assets (other)2]])/SUM(Cons_Metrics[[#This Row],[Turnover (overall)]]),"")</f>
        <v>0.21651266714494394</v>
      </c>
      <c r="BJ212" s="27">
        <v>26526</v>
      </c>
      <c r="BK212" s="27">
        <v>1477</v>
      </c>
      <c r="BL212" s="27">
        <v>0</v>
      </c>
      <c r="BM212" s="27">
        <v>115693</v>
      </c>
      <c r="BN212" s="26">
        <f>IFERROR(SUM(Cons_Metrics[[#This Row],[Operating surplus/(deficit) (overall)3]],Cons_Metrics[[#This Row],[Share of operating surplus/(deficit) in joint ventures or associates]])/SUM(Cons_Metrics[[#This Row],[Total assets less current liabilities]]),"")</f>
        <v>2.4086823710166301E-2</v>
      </c>
      <c r="BO212" s="27">
        <v>26526</v>
      </c>
      <c r="BP212" s="27">
        <v>0</v>
      </c>
      <c r="BQ212" s="27">
        <v>1101266</v>
      </c>
      <c r="BR212" s="65">
        <f>Cons_Metrics[[#This Row],[Total social housing units owned (Period end)]]</f>
        <v>16763</v>
      </c>
      <c r="BS212" s="26">
        <v>2.6546560878124442E-2</v>
      </c>
      <c r="BT212" s="26">
        <v>4.9812086142098672E-2</v>
      </c>
      <c r="BU212" s="30" t="s">
        <v>845</v>
      </c>
      <c r="BV212" s="64" t="s">
        <v>118</v>
      </c>
      <c r="BW212" s="31" t="s">
        <v>118</v>
      </c>
      <c r="BX212" s="30" t="s">
        <v>854</v>
      </c>
      <c r="BY212" s="29">
        <v>0.91109731115630543</v>
      </c>
    </row>
    <row r="213" spans="1:77" x14ac:dyDescent="0.25">
      <c r="A213" s="23" t="s">
        <v>548</v>
      </c>
      <c r="B213" s="24" t="s">
        <v>547</v>
      </c>
      <c r="C213" s="25" t="s">
        <v>686</v>
      </c>
      <c r="D213" s="26">
        <f>IFERROR(SUM(Cons_Metrics[[#This Row],[Development of new properties (Total housing properties)]],Cons_Metrics[[#This Row],[Newly built properties acquired (Total housing properties)]],Cons_Metrics[[#This Row],[ Works to Existing (Total housing properties)]],Cons_Metrics[[#This Row],[Capitalised Interest (Total housing properties)]],Cons_Metrics[[#This Row],[Schemes completed (Total housing properties)]])/SUM(Cons_Metrics[[#This Row],[Tangible fixed assets: Housing properties at cost (Current period)]],Cons_Metrics[[#This Row],[Tangible fixed assets Housing properties at valuation (Current period)]]),"")</f>
        <v>4.9053455803062668E-2</v>
      </c>
      <c r="E213" s="27">
        <v>35557</v>
      </c>
      <c r="F213" s="27">
        <v>0</v>
      </c>
      <c r="G213" s="27">
        <v>13895</v>
      </c>
      <c r="H213" s="27">
        <v>177</v>
      </c>
      <c r="I213" s="27">
        <v>0</v>
      </c>
      <c r="J213" s="27">
        <v>1011733</v>
      </c>
      <c r="K213" s="27">
        <v>0</v>
      </c>
      <c r="L213" s="26">
        <f>IFERROR(SUM(Cons_Metrics[[#This Row],[Total social units developed or newly built units acquired in-year (owned)]],Cons_Metrics[[#This Row],[Total social leasehold units developed or newly built units acquired in-year (owned)]])/SUM(Cons_Metrics[[#This Row],[Total social housing units owned (Period end)]],Cons_Metrics[[#This Row],[Total social leasehold units owned (Period end)]]),"")</f>
        <v>6.2239871701859559E-3</v>
      </c>
      <c r="M213" s="27">
        <v>163</v>
      </c>
      <c r="N213" s="27">
        <v>0</v>
      </c>
      <c r="O213" s="27">
        <v>25032</v>
      </c>
      <c r="P213" s="27">
        <v>1157</v>
      </c>
      <c r="Q213" s="28">
        <f>IFERROR(SUM(Cons_Metrics[[#This Row],[Total non-social units developed or newly built units acquired in-year (owned)]],Cons_Metrics[[#This Row],[Total non-social leasehold units developed or newly built units acquired in-year (owned)]],Cons_Metrics[[#This Row],[New outright sale units developed or acquired (owned)]])/SUM(Cons_Metrics[[#This Row],[Total social housing units owned (Period end)2]],Cons_Metrics[[#This Row],[Total social leasehold units owned (Period end)2]],Cons_Metrics[[#This Row],[Total non-social rental housing units owned (Period end)]],Cons_Metrics[[#This Row],[Total non-social leasehold units owned (Period end)]]),"")</f>
        <v>4.1754398486849153E-3</v>
      </c>
      <c r="R213" s="27">
        <v>99</v>
      </c>
      <c r="S213" s="27">
        <v>0</v>
      </c>
      <c r="T213" s="27">
        <v>18</v>
      </c>
      <c r="U213" s="27">
        <v>25032</v>
      </c>
      <c r="V213" s="27">
        <v>1157</v>
      </c>
      <c r="W213" s="27">
        <v>1246</v>
      </c>
      <c r="X213" s="27">
        <v>586</v>
      </c>
      <c r="Y213" s="26">
        <f>IFERROR(SUM(Cons_Metrics[[#This Row],[Short-term loans]],Cons_Metrics[[#This Row],[Long-term loans]],-Cons_Metrics[[#This Row],[Cash and cash equivalents ]],Cons_Metrics[[#This Row],[Amounts owed to group undertakings]],Cons_Metrics[[#This Row],[Finance lease obligations]])/SUM(Cons_Metrics[[#This Row],[Tangible fixed assets: Housing properties at cost (Current period)2]],Cons_Metrics[[#This Row],[Tangible fixed assets Housing properties at valuation (Current period)2]]),"")</f>
        <v>0.37301442178914795</v>
      </c>
      <c r="Z213" s="27">
        <v>23603</v>
      </c>
      <c r="AA213" s="27">
        <v>389315</v>
      </c>
      <c r="AB213" s="27">
        <v>36551</v>
      </c>
      <c r="AC213" s="27">
        <v>0</v>
      </c>
      <c r="AD213" s="27">
        <v>1024</v>
      </c>
      <c r="AE213" s="27">
        <v>1011733</v>
      </c>
      <c r="AF213" s="27">
        <v>0</v>
      </c>
      <c r="AG213" s="26">
        <f>IFERROR(SUM(Cons_Metrics[[#This Row],[Operating surplus/(deficit) (overall)]],-Cons_Metrics[[#This Row],[Gain/(loss) on disposal of fixed assets (housing properties)]],-Cons_Metrics[[#This Row],[Gain/(loss) on disposal of fixed assets (other)]],-Cons_Metrics[[#This Row],[Amortised government grant]],-Cons_Metrics[[#This Row],[Government grants taken to income]],Cons_Metrics[[#This Row],[Interest receivable]],-Cons_Metrics[[#This Row],[Capitalised major repairs expenditure for period]],Cons_Metrics[[#This Row],[Total depreciation charge for period]])/SUM(-Cons_Metrics[[#This Row],[Interest capitalised]],-Cons_Metrics[[#This Row],[Interest payable and financing costs]]),"")</f>
        <v>1.2006073992269464</v>
      </c>
      <c r="AH213" s="27">
        <v>20580</v>
      </c>
      <c r="AI213" s="27">
        <v>3795</v>
      </c>
      <c r="AJ213" s="27">
        <v>10</v>
      </c>
      <c r="AK213" s="27">
        <v>0</v>
      </c>
      <c r="AL213" s="27">
        <v>4604</v>
      </c>
      <c r="AM213" s="27">
        <v>503</v>
      </c>
      <c r="AN213" s="27">
        <v>13895</v>
      </c>
      <c r="AO213" s="27">
        <v>22964</v>
      </c>
      <c r="AP213" s="27">
        <v>-297</v>
      </c>
      <c r="AQ213" s="27">
        <v>-17813</v>
      </c>
      <c r="AR213" s="29">
        <f>IFERROR(SUM(Cons_Metrics[[#This Row],[Management costs]],Cons_Metrics[[#This Row],[Service charge costs]],Cons_Metrics[[#This Row],[Routine maintenance costs]],Cons_Metrics[[#This Row],[Planned maintenance costs]],Cons_Metrics[[#This Row],[Major repairs expenditure]],Cons_Metrics[[#This Row],[Lease costs]],Cons_Metrics[[#This Row],[Capitalised major repairs expenditure for period2]],Cons_Metrics[[#This Row],[Other (social housing letting) costs]],Cons_Metrics[[#This Row],[Development services]],Cons_Metrics[[#This Row],[Community/neighbourhood services]],Cons_Metrics[[#This Row],[Other social housing activities: Other]],Cons_Metrics[[#This Row],[Other social housing activities: charges for support services]],)/SUM(Cons_Metrics[[#This Row],[Total social housing units owned and/or managed at period end]]),"")</f>
        <v>4.6966256948250216</v>
      </c>
      <c r="AS213" s="27">
        <v>42420</v>
      </c>
      <c r="AT213" s="27">
        <v>17742</v>
      </c>
      <c r="AU213" s="27">
        <v>22369</v>
      </c>
      <c r="AV213" s="27">
        <v>9601</v>
      </c>
      <c r="AW213" s="27">
        <v>1160</v>
      </c>
      <c r="AX213" s="27">
        <v>5627</v>
      </c>
      <c r="AY213" s="27">
        <v>13895</v>
      </c>
      <c r="AZ213" s="27">
        <v>1204</v>
      </c>
      <c r="BA213" s="27">
        <v>0</v>
      </c>
      <c r="BB213" s="27">
        <v>2181</v>
      </c>
      <c r="BC213" s="27">
        <v>2158</v>
      </c>
      <c r="BD213" s="27">
        <v>1623</v>
      </c>
      <c r="BE213" s="27">
        <v>25546</v>
      </c>
      <c r="BF213" s="26">
        <f>IFERROR(SUM(Cons_Metrics[[#This Row],[Operating surplus/(deficit) (social housing lettings)]])/SUM(Cons_Metrics[[#This Row],[Turnover from social housing lettings]]),"")</f>
        <v>0.12013263235967801</v>
      </c>
      <c r="BG213" s="27">
        <v>16521</v>
      </c>
      <c r="BH213" s="27">
        <v>137523</v>
      </c>
      <c r="BI213" s="26">
        <f>IFERROR(SUM(Cons_Metrics[[#This Row],[Operating surplus/(deficit) (overall)2]],-Cons_Metrics[[#This Row],[Gain/(loss) on disposal of fixed assets (housing properties)2]],-Cons_Metrics[[#This Row],[Gain/(loss) on disposal of fixed assets (other)2]])/SUM(Cons_Metrics[[#This Row],[Turnover (overall)]]),"")</f>
        <v>0.11120097048119693</v>
      </c>
      <c r="BJ213" s="27">
        <v>20580</v>
      </c>
      <c r="BK213" s="27">
        <v>3795</v>
      </c>
      <c r="BL213" s="27">
        <v>10</v>
      </c>
      <c r="BM213" s="27">
        <v>150853</v>
      </c>
      <c r="BN213" s="26">
        <f>IFERROR(SUM(Cons_Metrics[[#This Row],[Operating surplus/(deficit) (overall)3]],Cons_Metrics[[#This Row],[Share of operating surplus/(deficit) in joint ventures or associates]])/SUM(Cons_Metrics[[#This Row],[Total assets less current liabilities]]),"")</f>
        <v>1.833410880568723E-2</v>
      </c>
      <c r="BO213" s="27">
        <v>20580</v>
      </c>
      <c r="BP213" s="27">
        <v>186</v>
      </c>
      <c r="BQ213" s="27">
        <v>1132643</v>
      </c>
      <c r="BR213" s="65">
        <f>Cons_Metrics[[#This Row],[Total social housing units owned (Period end)]]</f>
        <v>25032</v>
      </c>
      <c r="BS213" s="26">
        <v>3.1874101294136446E-2</v>
      </c>
      <c r="BT213" s="26">
        <v>0.12693721041699951</v>
      </c>
      <c r="BU213" s="30" t="s">
        <v>845</v>
      </c>
      <c r="BV213" s="64" t="s">
        <v>118</v>
      </c>
      <c r="BW213" s="31" t="s">
        <v>118</v>
      </c>
      <c r="BX213" s="30" t="s">
        <v>853</v>
      </c>
      <c r="BY213" s="29">
        <v>0.92389187237511039</v>
      </c>
    </row>
    <row r="215" spans="1:77" s="39" customFormat="1" ht="12.75" x14ac:dyDescent="0.2">
      <c r="A215" s="50"/>
      <c r="B215" s="51" t="s">
        <v>830</v>
      </c>
      <c r="C215" s="51"/>
      <c r="D215" s="52">
        <f>_xlfn.PERCENTILE.EXC(Cons_Metrics[Reinvestment],0.25)</f>
        <v>4.8575233021452793E-2</v>
      </c>
      <c r="E215" s="52"/>
      <c r="F215" s="52"/>
      <c r="G215" s="52"/>
      <c r="H215" s="52"/>
      <c r="I215" s="52"/>
      <c r="J215" s="52"/>
      <c r="K215" s="52"/>
      <c r="L215" s="52">
        <f>_xlfn.PERCENTILE.EXC(Cons_Metrics[New Supply (Social)],0.25)</f>
        <v>6.7371022796365483E-3</v>
      </c>
      <c r="M215" s="52"/>
      <c r="N215" s="52"/>
      <c r="O215" s="52"/>
      <c r="P215" s="52"/>
      <c r="Q215" s="53">
        <f>_xlfn.PERCENTILE.EXC(Cons_Metrics[New Supply (Non-Social)],0.25)</f>
        <v>0</v>
      </c>
      <c r="R215" s="52"/>
      <c r="S215" s="52"/>
      <c r="T215" s="52"/>
      <c r="U215" s="52"/>
      <c r="V215" s="52"/>
      <c r="W215" s="52"/>
      <c r="X215" s="52"/>
      <c r="Y215" s="52">
        <f>_xlfn.PERCENTILE.EXC(Cons_Metrics[Gearing],0.25)</f>
        <v>0.33044162886167094</v>
      </c>
      <c r="Z215" s="52"/>
      <c r="AA215" s="52"/>
      <c r="AB215" s="52"/>
      <c r="AC215" s="52"/>
      <c r="AD215" s="52"/>
      <c r="AE215" s="52"/>
      <c r="AF215" s="52"/>
      <c r="AG215" s="54">
        <f>_xlfn.PERCENTILE.EXC(Cons_Metrics[EBITDA MRI Interest Rate Cover],0.25)</f>
        <v>1.2588208384726398</v>
      </c>
      <c r="AH215" s="52"/>
      <c r="AI215" s="52"/>
      <c r="AJ215" s="52"/>
      <c r="AK215" s="52"/>
      <c r="AL215" s="52"/>
      <c r="AM215" s="52"/>
      <c r="AN215" s="52"/>
      <c r="AO215" s="52"/>
      <c r="AP215" s="52"/>
      <c r="AQ215" s="52"/>
      <c r="AR215" s="55">
        <f>_xlfn.PERCENTILE.EXC(Cons_Metrics[Headline Social Housing Cost per unit],0.25)</f>
        <v>3.335035950046195</v>
      </c>
      <c r="AS215" s="52"/>
      <c r="AT215" s="52"/>
      <c r="AU215" s="52"/>
      <c r="AV215" s="52"/>
      <c r="AW215" s="52"/>
      <c r="AX215" s="52"/>
      <c r="AY215" s="52"/>
      <c r="AZ215" s="52"/>
      <c r="BA215" s="52"/>
      <c r="BB215" s="52"/>
      <c r="BC215" s="52"/>
      <c r="BD215" s="52"/>
      <c r="BE215" s="52"/>
      <c r="BF215" s="52">
        <f>_xlfn.PERCENTILE.EXC(Cons_Metrics[Operating Margin (SHL)],0.25)</f>
        <v>0.20844992378110966</v>
      </c>
      <c r="BG215" s="52"/>
      <c r="BH215" s="52"/>
      <c r="BI215" s="52">
        <f>_xlfn.PERCENTILE.EXC(Cons_Metrics[Operating Margin (Overall)],0.25)</f>
        <v>0.18051319553219769</v>
      </c>
      <c r="BJ215" s="52"/>
      <c r="BK215" s="52"/>
      <c r="BL215" s="52"/>
      <c r="BM215" s="52"/>
      <c r="BN215" s="52">
        <f>_xlfn.PERCENTILE.EXC(Cons_Metrics[ROCE],0.25)</f>
        <v>2.558569669171901E-2</v>
      </c>
      <c r="BO215" s="52"/>
      <c r="BP215" s="52"/>
      <c r="BQ215" s="52"/>
      <c r="BR215" s="52"/>
      <c r="BS215" s="52"/>
      <c r="BT215" s="52"/>
      <c r="BU215" s="52"/>
      <c r="BV215" s="52"/>
      <c r="BW215" s="52"/>
      <c r="BX215" s="52"/>
      <c r="BY215" s="52"/>
    </row>
    <row r="216" spans="1:77" s="39" customFormat="1" ht="12.75" x14ac:dyDescent="0.2">
      <c r="A216" s="40"/>
      <c r="B216" s="41" t="s">
        <v>831</v>
      </c>
      <c r="C216" s="41"/>
      <c r="D216" s="42">
        <f>_xlfn.PERCENTILE.EXC(Cons_Metrics[Reinvestment],0.5)</f>
        <v>7.2167572961854137E-2</v>
      </c>
      <c r="E216" s="42"/>
      <c r="F216" s="42"/>
      <c r="G216" s="42"/>
      <c r="H216" s="42"/>
      <c r="I216" s="42"/>
      <c r="J216" s="42"/>
      <c r="K216" s="42"/>
      <c r="L216" s="42">
        <f>_xlfn.PERCENTILE.EXC(Cons_Metrics[New Supply (Social)],0.5)</f>
        <v>1.4749262536873156E-2</v>
      </c>
      <c r="M216" s="42"/>
      <c r="N216" s="42"/>
      <c r="O216" s="42"/>
      <c r="P216" s="42"/>
      <c r="Q216" s="43">
        <f>_xlfn.PERCENTILE.EXC(Cons_Metrics[New Supply (Non-Social)],0.5)</f>
        <v>0</v>
      </c>
      <c r="R216" s="42"/>
      <c r="S216" s="42"/>
      <c r="T216" s="42"/>
      <c r="U216" s="42"/>
      <c r="V216" s="42"/>
      <c r="W216" s="42"/>
      <c r="X216" s="42"/>
      <c r="Y216" s="42">
        <f>_xlfn.PERCENTILE.EXC(Cons_Metrics[Gearing],0.5)</f>
        <v>0.43978496896422958</v>
      </c>
      <c r="Z216" s="42"/>
      <c r="AA216" s="42"/>
      <c r="AB216" s="42"/>
      <c r="AC216" s="42"/>
      <c r="AD216" s="42"/>
      <c r="AE216" s="42"/>
      <c r="AF216" s="42"/>
      <c r="AG216" s="44">
        <f>_xlfn.PERCENTILE.EXC(Cons_Metrics[EBITDA MRI Interest Rate Cover],0.5)</f>
        <v>1.7034368070953436</v>
      </c>
      <c r="AH216" s="42"/>
      <c r="AI216" s="42"/>
      <c r="AJ216" s="42"/>
      <c r="AK216" s="42"/>
      <c r="AL216" s="42"/>
      <c r="AM216" s="42"/>
      <c r="AN216" s="42"/>
      <c r="AO216" s="42"/>
      <c r="AP216" s="42"/>
      <c r="AQ216" s="42"/>
      <c r="AR216" s="45">
        <f>_xlfn.PERCENTILE.EXC(Cons_Metrics[Headline Social Housing Cost per unit],0.5)</f>
        <v>3.834891220110662</v>
      </c>
      <c r="AS216" s="42"/>
      <c r="AT216" s="42"/>
      <c r="AU216" s="42"/>
      <c r="AV216" s="42"/>
      <c r="AW216" s="42"/>
      <c r="AX216" s="42"/>
      <c r="AY216" s="42"/>
      <c r="AZ216" s="42"/>
      <c r="BA216" s="42"/>
      <c r="BB216" s="42"/>
      <c r="BC216" s="42"/>
      <c r="BD216" s="42"/>
      <c r="BE216" s="42"/>
      <c r="BF216" s="42">
        <f>_xlfn.PERCENTILE.EXC(Cons_Metrics[Operating Margin (SHL)],0.5)</f>
        <v>0.25701975558635148</v>
      </c>
      <c r="BG216" s="42"/>
      <c r="BH216" s="42"/>
      <c r="BI216" s="42">
        <f>_xlfn.PERCENTILE.EXC(Cons_Metrics[Operating Margin (Overall)],0.5)</f>
        <v>0.2306409748863914</v>
      </c>
      <c r="BJ216" s="42"/>
      <c r="BK216" s="42"/>
      <c r="BL216" s="42"/>
      <c r="BM216" s="42"/>
      <c r="BN216" s="42">
        <f>_xlfn.PERCENTILE.EXC(Cons_Metrics[ROCE],0.5)</f>
        <v>3.403231848407693E-2</v>
      </c>
      <c r="BO216" s="42"/>
      <c r="BP216" s="42"/>
      <c r="BQ216" s="42"/>
      <c r="BR216" s="42"/>
      <c r="BS216" s="42"/>
      <c r="BT216" s="42"/>
      <c r="BU216" s="42"/>
      <c r="BV216" s="42"/>
      <c r="BW216" s="42"/>
      <c r="BX216" s="42"/>
      <c r="BY216" s="42"/>
    </row>
    <row r="217" spans="1:77" s="39" customFormat="1" ht="12.75" x14ac:dyDescent="0.2">
      <c r="A217" s="50"/>
      <c r="B217" s="51" t="s">
        <v>832</v>
      </c>
      <c r="C217" s="51"/>
      <c r="D217" s="52">
        <f>_xlfn.PERCENTILE.EXC(Cons_Metrics[Reinvestment],0.75)</f>
        <v>0.10035183752057479</v>
      </c>
      <c r="E217" s="52"/>
      <c r="F217" s="52"/>
      <c r="G217" s="52"/>
      <c r="H217" s="52"/>
      <c r="I217" s="52"/>
      <c r="J217" s="52"/>
      <c r="K217" s="52"/>
      <c r="L217" s="52">
        <f>_xlfn.PERCENTILE.EXC(Cons_Metrics[New Supply (Social)],0.75)</f>
        <v>2.4214357596201403E-2</v>
      </c>
      <c r="M217" s="52"/>
      <c r="N217" s="52"/>
      <c r="O217" s="52"/>
      <c r="P217" s="52"/>
      <c r="Q217" s="53">
        <f>_xlfn.PERCENTILE.EXC(Cons_Metrics[New Supply (Non-Social)],0.75)</f>
        <v>1.481789975363192E-3</v>
      </c>
      <c r="R217" s="52"/>
      <c r="S217" s="52"/>
      <c r="T217" s="52"/>
      <c r="U217" s="52"/>
      <c r="V217" s="52"/>
      <c r="W217" s="52"/>
      <c r="X217" s="52"/>
      <c r="Y217" s="52">
        <f>_xlfn.PERCENTILE.EXC(Cons_Metrics[Gearing],0.75)</f>
        <v>0.54657804504442953</v>
      </c>
      <c r="Z217" s="52"/>
      <c r="AA217" s="52"/>
      <c r="AB217" s="52"/>
      <c r="AC217" s="52"/>
      <c r="AD217" s="52"/>
      <c r="AE217" s="52"/>
      <c r="AF217" s="52"/>
      <c r="AG217" s="54">
        <f>_xlfn.PERCENTILE.EXC(Cons_Metrics[EBITDA MRI Interest Rate Cover],0.75)</f>
        <v>2.2726271012710129</v>
      </c>
      <c r="AH217" s="52"/>
      <c r="AI217" s="52"/>
      <c r="AJ217" s="52"/>
      <c r="AK217" s="52"/>
      <c r="AL217" s="52"/>
      <c r="AM217" s="52"/>
      <c r="AN217" s="52"/>
      <c r="AO217" s="52"/>
      <c r="AP217" s="52"/>
      <c r="AQ217" s="52"/>
      <c r="AR217" s="55">
        <f>_xlfn.PERCENTILE.EXC(Cons_Metrics[Headline Social Housing Cost per unit],0.75)</f>
        <v>4.8640697031309701</v>
      </c>
      <c r="AS217" s="52"/>
      <c r="AT217" s="52"/>
      <c r="AU217" s="52"/>
      <c r="AV217" s="52"/>
      <c r="AW217" s="52"/>
      <c r="AX217" s="52"/>
      <c r="AY217" s="52"/>
      <c r="AZ217" s="52"/>
      <c r="BA217" s="52"/>
      <c r="BB217" s="52"/>
      <c r="BC217" s="52"/>
      <c r="BD217" s="52"/>
      <c r="BE217" s="52"/>
      <c r="BF217" s="52">
        <f>_xlfn.PERCENTILE.EXC(Cons_Metrics[Operating Margin (SHL)],0.75)</f>
        <v>0.32251626830812968</v>
      </c>
      <c r="BG217" s="52"/>
      <c r="BH217" s="52"/>
      <c r="BI217" s="52">
        <f>_xlfn.PERCENTILE.EXC(Cons_Metrics[Operating Margin (Overall)],0.75)</f>
        <v>0.28556365218234181</v>
      </c>
      <c r="BJ217" s="52"/>
      <c r="BK217" s="52"/>
      <c r="BL217" s="52"/>
      <c r="BM217" s="52"/>
      <c r="BN217" s="52">
        <f>_xlfn.PERCENTILE.EXC(Cons_Metrics[ROCE],0.75)</f>
        <v>4.4401108027560893E-2</v>
      </c>
      <c r="BO217" s="52"/>
      <c r="BP217" s="52"/>
      <c r="BQ217" s="52"/>
      <c r="BR217" s="52"/>
      <c r="BS217" s="52"/>
      <c r="BT217" s="52"/>
      <c r="BU217" s="52"/>
      <c r="BV217" s="52"/>
      <c r="BW217" s="52"/>
      <c r="BX217" s="52"/>
      <c r="BY217" s="52"/>
    </row>
  </sheetData>
  <mergeCells count="1">
    <mergeCell ref="D1:BQ1"/>
  </mergeCells>
  <phoneticPr fontId="19" type="noConversion"/>
  <conditionalFormatting sqref="C4:C213">
    <cfRule type="expression" dxfId="79" priority="1">
      <formula xml:space="preserve"> ( MONTH( C4 ) &lt;&gt; 3 )</formula>
    </cfRule>
  </conditionalFormatting>
  <printOptions horizontalCentered="1"/>
  <pageMargins left="0.11811023622047245" right="0.11811023622047245" top="0.35433070866141736" bottom="0.35433070866141736" header="0.11811023622047245" footer="0.11811023622047245"/>
  <pageSetup paperSize="9" scale="22" fitToWidth="2" fitToHeight="0" pageOrder="overThenDown" orientation="landscape" r:id="rId1"/>
  <headerFooter>
    <oddFooter>&amp;C&amp;1#&amp;"Calibri"&amp;12&amp;K0078D7OFFICIAL</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AC635FB39B1974D8580EDF21E5C0E6D" ma:contentTypeVersion="12" ma:contentTypeDescription="Create a new document." ma:contentTypeScope="" ma:versionID="c8851d2ad96d46be798a19f26807c74b">
  <xsd:schema xmlns:xsd="http://www.w3.org/2001/XMLSchema" xmlns:xs="http://www.w3.org/2001/XMLSchema" xmlns:p="http://schemas.microsoft.com/office/2006/metadata/properties" xmlns:ns3="60f33ed4-5fb8-4596-85db-3fe5080bd34f" xmlns:ns4="022a3da0-6b5c-4c3c-bd57-22771e4d4cec" targetNamespace="http://schemas.microsoft.com/office/2006/metadata/properties" ma:root="true" ma:fieldsID="bd83f9f6ae6b38d2ebcd1fdffb2c4442" ns3:_="" ns4:_="">
    <xsd:import namespace="60f33ed4-5fb8-4596-85db-3fe5080bd34f"/>
    <xsd:import namespace="022a3da0-6b5c-4c3c-bd57-22771e4d4ce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f33ed4-5fb8-4596-85db-3fe5080bd3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2a3da0-6b5c-4c3c-bd57-22771e4d4ce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3475DE2-22EE-4B45-9A95-0F1CB5752F14}">
  <ds:schemaRefs>
    <ds:schemaRef ds:uri="http://purl.org/dc/elements/1.1/"/>
    <ds:schemaRef ds:uri="http://schemas.openxmlformats.org/package/2006/metadata/core-properties"/>
    <ds:schemaRef ds:uri="http://purl.org/dc/dcmitype/"/>
    <ds:schemaRef ds:uri="http://schemas.microsoft.com/office/2006/documentManagement/types"/>
    <ds:schemaRef ds:uri="http://schemas.microsoft.com/office/2006/metadata/properties"/>
    <ds:schemaRef ds:uri="60f33ed4-5fb8-4596-85db-3fe5080bd34f"/>
    <ds:schemaRef ds:uri="http://purl.org/dc/terms/"/>
    <ds:schemaRef ds:uri="http://schemas.microsoft.com/office/infopath/2007/PartnerControls"/>
    <ds:schemaRef ds:uri="022a3da0-6b5c-4c3c-bd57-22771e4d4cec"/>
    <ds:schemaRef ds:uri="http://www.w3.org/XML/1998/namespace"/>
  </ds:schemaRefs>
</ds:datastoreItem>
</file>

<file path=customXml/itemProps2.xml><?xml version="1.0" encoding="utf-8"?>
<ds:datastoreItem xmlns:ds="http://schemas.openxmlformats.org/officeDocument/2006/customXml" ds:itemID="{802E61B9-5F2C-4C26-A5D3-525BA9D18814}">
  <ds:schemaRefs>
    <ds:schemaRef ds:uri="http://schemas.microsoft.com/sharepoint/v3/contenttype/forms"/>
  </ds:schemaRefs>
</ds:datastoreItem>
</file>

<file path=customXml/itemProps3.xml><?xml version="1.0" encoding="utf-8"?>
<ds:datastoreItem xmlns:ds="http://schemas.openxmlformats.org/officeDocument/2006/customXml" ds:itemID="{13D73758-6B69-4AE4-B721-B4103BA62D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f33ed4-5fb8-4596-85db-3fe5080bd34f"/>
    <ds:schemaRef ds:uri="022a3da0-6b5c-4c3c-bd57-22771e4d4c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VfM Metrics Sources &amp; notes</vt:lpstr>
      <vt:lpstr>2020_VfM_Metrics_Entity</vt:lpstr>
      <vt:lpstr>2020_VfM_Metrics_Consolidated</vt:lpstr>
      <vt:lpstr>'2020_VfM_Metrics_Consolidated'!Print_Titles</vt:lpstr>
      <vt:lpstr>'2020_VfM_Metrics_Entity'!Print_Titles</vt:lpstr>
    </vt:vector>
  </TitlesOfParts>
  <Company>Netstore Plc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Walters</dc:creator>
  <cp:lastModifiedBy>Vicky Dacre</cp:lastModifiedBy>
  <cp:lastPrinted>2019-10-21T11:57:02Z</cp:lastPrinted>
  <dcterms:created xsi:type="dcterms:W3CDTF">2005-12-19T08:44:52Z</dcterms:created>
  <dcterms:modified xsi:type="dcterms:W3CDTF">2021-05-12T14:33:53Z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90653f7e-0373-4499-8d2f-4dd7bf287a26</vt:lpwstr>
  </property>
  <property fmtid="{D5CDD505-2E9C-101B-9397-08002B2CF9AE}" pid="3" name="MSIP_Label_727fb50e-81d5-40a5-b712-4eff31972ce4_Enabled">
    <vt:lpwstr>True</vt:lpwstr>
  </property>
  <property fmtid="{D5CDD505-2E9C-101B-9397-08002B2CF9AE}" pid="4" name="MSIP_Label_727fb50e-81d5-40a5-b712-4eff31972ce4_SiteId">
    <vt:lpwstr>faa8e269-0811-4538-82e7-4d29009219bf</vt:lpwstr>
  </property>
  <property fmtid="{D5CDD505-2E9C-101B-9397-08002B2CF9AE}" pid="5" name="MSIP_Label_727fb50e-81d5-40a5-b712-4eff31972ce4_Owner">
    <vt:lpwstr>Robert.Woods@rsh.gov.uk</vt:lpwstr>
  </property>
  <property fmtid="{D5CDD505-2E9C-101B-9397-08002B2CF9AE}" pid="6" name="MSIP_Label_727fb50e-81d5-40a5-b712-4eff31972ce4_SetDate">
    <vt:lpwstr>2019-10-16T16:07:35.3978761Z</vt:lpwstr>
  </property>
  <property fmtid="{D5CDD505-2E9C-101B-9397-08002B2CF9AE}" pid="7" name="MSIP_Label_727fb50e-81d5-40a5-b712-4eff31972ce4_Name">
    <vt:lpwstr>Official</vt:lpwstr>
  </property>
  <property fmtid="{D5CDD505-2E9C-101B-9397-08002B2CF9AE}" pid="8" name="MSIP_Label_727fb50e-81d5-40a5-b712-4eff31972ce4_Application">
    <vt:lpwstr>Microsoft Azure Information Protection</vt:lpwstr>
  </property>
  <property fmtid="{D5CDD505-2E9C-101B-9397-08002B2CF9AE}" pid="9" name="MSIP_Label_727fb50e-81d5-40a5-b712-4eff31972ce4_Extended_MSFT_Method">
    <vt:lpwstr>Automatic</vt:lpwstr>
  </property>
  <property fmtid="{D5CDD505-2E9C-101B-9397-08002B2CF9AE}" pid="10" name="Sensitivity">
    <vt:lpwstr>Official</vt:lpwstr>
  </property>
  <property fmtid="{D5CDD505-2E9C-101B-9397-08002B2CF9AE}" pid="11" name="HCAGPMS">
    <vt:lpwstr>OFFICIAL</vt:lpwstr>
  </property>
  <property fmtid="{D5CDD505-2E9C-101B-9397-08002B2CF9AE}" pid="12" name="ContentTypeId">
    <vt:lpwstr>0x0101009AC635FB39B1974D8580EDF21E5C0E6D</vt:lpwstr>
  </property>
</Properties>
</file>